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7125" activeTab="2"/>
  </bookViews>
  <sheets>
    <sheet name="nabati " sheetId="5" r:id="rId1"/>
    <sheet name="Daily" sheetId="15" r:id="rId2"/>
    <sheet name="MTD" sheetId="17" r:id="rId3"/>
    <sheet name="Sheet1" sheetId="18" r:id="rId4"/>
  </sheets>
  <definedNames>
    <definedName name="_xlnm._FilterDatabase" localSheetId="1" hidden="1">Daily!$A$3:$D$544</definedName>
    <definedName name="_xlnm._FilterDatabase" localSheetId="2" hidden="1">MTD!$A$10:$W$544</definedName>
    <definedName name="_xlnm._FilterDatabase" localSheetId="0" hidden="1">'nabati '!$AJ$3:$AN$109</definedName>
  </definedNames>
  <calcPr calcId="162913"/>
</workbook>
</file>

<file path=xl/calcChain.xml><?xml version="1.0" encoding="utf-8"?>
<calcChain xmlns="http://schemas.openxmlformats.org/spreadsheetml/2006/main">
  <c r="N543" i="17" l="1"/>
  <c r="M543" i="17"/>
  <c r="L543" i="17"/>
  <c r="K543" i="17"/>
  <c r="J543" i="17"/>
  <c r="I543" i="17"/>
  <c r="H543" i="17"/>
  <c r="G543" i="17"/>
  <c r="F543" i="17"/>
  <c r="E543" i="17"/>
  <c r="O543" i="17" s="1"/>
  <c r="N542" i="17"/>
  <c r="M542" i="17"/>
  <c r="L542" i="17"/>
  <c r="K542" i="17"/>
  <c r="J542" i="17"/>
  <c r="I542" i="17"/>
  <c r="H542" i="17"/>
  <c r="G542" i="17"/>
  <c r="F542" i="17"/>
  <c r="E542" i="17"/>
  <c r="N541" i="17"/>
  <c r="M541" i="17"/>
  <c r="L541" i="17"/>
  <c r="K541" i="17"/>
  <c r="J541" i="17"/>
  <c r="I541" i="17"/>
  <c r="H541" i="17"/>
  <c r="G541" i="17"/>
  <c r="F541" i="17"/>
  <c r="E541" i="17"/>
  <c r="N540" i="17"/>
  <c r="M540" i="17"/>
  <c r="L540" i="17"/>
  <c r="K540" i="17"/>
  <c r="J540" i="17"/>
  <c r="I540" i="17"/>
  <c r="H540" i="17"/>
  <c r="G540" i="17"/>
  <c r="F540" i="17"/>
  <c r="E540" i="17"/>
  <c r="N539" i="17"/>
  <c r="M539" i="17"/>
  <c r="L539" i="17"/>
  <c r="K539" i="17"/>
  <c r="J539" i="17"/>
  <c r="I539" i="17"/>
  <c r="H539" i="17"/>
  <c r="G539" i="17"/>
  <c r="F539" i="17"/>
  <c r="E539" i="17"/>
  <c r="O539" i="17" s="1"/>
  <c r="N538" i="17"/>
  <c r="M538" i="17"/>
  <c r="L538" i="17"/>
  <c r="K538" i="17"/>
  <c r="J538" i="17"/>
  <c r="I538" i="17"/>
  <c r="H538" i="17"/>
  <c r="G538" i="17"/>
  <c r="F538" i="17"/>
  <c r="E538" i="17"/>
  <c r="N537" i="17"/>
  <c r="M537" i="17"/>
  <c r="L537" i="17"/>
  <c r="K537" i="17"/>
  <c r="J537" i="17"/>
  <c r="I537" i="17"/>
  <c r="H537" i="17"/>
  <c r="G537" i="17"/>
  <c r="F537" i="17"/>
  <c r="E537" i="17"/>
  <c r="N536" i="17"/>
  <c r="M536" i="17"/>
  <c r="L536" i="17"/>
  <c r="K536" i="17"/>
  <c r="J536" i="17"/>
  <c r="I536" i="17"/>
  <c r="H536" i="17"/>
  <c r="G536" i="17"/>
  <c r="F536" i="17"/>
  <c r="E536" i="17"/>
  <c r="N535" i="17"/>
  <c r="M535" i="17"/>
  <c r="L535" i="17"/>
  <c r="K535" i="17"/>
  <c r="J535" i="17"/>
  <c r="I535" i="17"/>
  <c r="H535" i="17"/>
  <c r="G535" i="17"/>
  <c r="F535" i="17"/>
  <c r="E535" i="17"/>
  <c r="O535" i="17" s="1"/>
  <c r="N534" i="17"/>
  <c r="M534" i="17"/>
  <c r="L534" i="17"/>
  <c r="K534" i="17"/>
  <c r="J534" i="17"/>
  <c r="I534" i="17"/>
  <c r="H534" i="17"/>
  <c r="G534" i="17"/>
  <c r="F534" i="17"/>
  <c r="E534" i="17"/>
  <c r="N533" i="17"/>
  <c r="M533" i="17"/>
  <c r="L533" i="17"/>
  <c r="K533" i="17"/>
  <c r="J533" i="17"/>
  <c r="I533" i="17"/>
  <c r="H533" i="17"/>
  <c r="G533" i="17"/>
  <c r="F533" i="17"/>
  <c r="E533" i="17"/>
  <c r="N532" i="17"/>
  <c r="M532" i="17"/>
  <c r="L532" i="17"/>
  <c r="K532" i="17"/>
  <c r="J532" i="17"/>
  <c r="I532" i="17"/>
  <c r="H532" i="17"/>
  <c r="G532" i="17"/>
  <c r="F532" i="17"/>
  <c r="E532" i="17"/>
  <c r="N531" i="17"/>
  <c r="M531" i="17"/>
  <c r="L531" i="17"/>
  <c r="K531" i="17"/>
  <c r="J531" i="17"/>
  <c r="I531" i="17"/>
  <c r="H531" i="17"/>
  <c r="G531" i="17"/>
  <c r="F531" i="17"/>
  <c r="E531" i="17"/>
  <c r="O531" i="17" s="1"/>
  <c r="N530" i="17"/>
  <c r="M530" i="17"/>
  <c r="L530" i="17"/>
  <c r="K530" i="17"/>
  <c r="J530" i="17"/>
  <c r="I530" i="17"/>
  <c r="H530" i="17"/>
  <c r="G530" i="17"/>
  <c r="F530" i="17"/>
  <c r="E530" i="17"/>
  <c r="N529" i="17"/>
  <c r="M529" i="17"/>
  <c r="L529" i="17"/>
  <c r="K529" i="17"/>
  <c r="J529" i="17"/>
  <c r="I529" i="17"/>
  <c r="H529" i="17"/>
  <c r="G529" i="17"/>
  <c r="F529" i="17"/>
  <c r="E529" i="17"/>
  <c r="N528" i="17"/>
  <c r="M528" i="17"/>
  <c r="L528" i="17"/>
  <c r="K528" i="17"/>
  <c r="J528" i="17"/>
  <c r="I528" i="17"/>
  <c r="H528" i="17"/>
  <c r="G528" i="17"/>
  <c r="F528" i="17"/>
  <c r="E528" i="17"/>
  <c r="N527" i="17"/>
  <c r="M527" i="17"/>
  <c r="L527" i="17"/>
  <c r="K527" i="17"/>
  <c r="J527" i="17"/>
  <c r="I527" i="17"/>
  <c r="H527" i="17"/>
  <c r="G527" i="17"/>
  <c r="F527" i="17"/>
  <c r="E527" i="17"/>
  <c r="O527" i="17" s="1"/>
  <c r="N526" i="17"/>
  <c r="M526" i="17"/>
  <c r="L526" i="17"/>
  <c r="K526" i="17"/>
  <c r="J526" i="17"/>
  <c r="I526" i="17"/>
  <c r="H526" i="17"/>
  <c r="G526" i="17"/>
  <c r="O526" i="17" s="1"/>
  <c r="F526" i="17"/>
  <c r="E526" i="17"/>
  <c r="N525" i="17"/>
  <c r="M525" i="17"/>
  <c r="L525" i="17"/>
  <c r="K525" i="17"/>
  <c r="J525" i="17"/>
  <c r="I525" i="17"/>
  <c r="H525" i="17"/>
  <c r="G525" i="17"/>
  <c r="F525" i="17"/>
  <c r="E525" i="17"/>
  <c r="N524" i="17"/>
  <c r="M524" i="17"/>
  <c r="L524" i="17"/>
  <c r="K524" i="17"/>
  <c r="J524" i="17"/>
  <c r="I524" i="17"/>
  <c r="H524" i="17"/>
  <c r="G524" i="17"/>
  <c r="F524" i="17"/>
  <c r="E524" i="17"/>
  <c r="N523" i="17"/>
  <c r="M523" i="17"/>
  <c r="L523" i="17"/>
  <c r="K523" i="17"/>
  <c r="J523" i="17"/>
  <c r="I523" i="17"/>
  <c r="H523" i="17"/>
  <c r="G523" i="17"/>
  <c r="F523" i="17"/>
  <c r="E523" i="17"/>
  <c r="O523" i="17" s="1"/>
  <c r="N522" i="17"/>
  <c r="M522" i="17"/>
  <c r="L522" i="17"/>
  <c r="K522" i="17"/>
  <c r="J522" i="17"/>
  <c r="I522" i="17"/>
  <c r="H522" i="17"/>
  <c r="G522" i="17"/>
  <c r="O522" i="17" s="1"/>
  <c r="F522" i="17"/>
  <c r="E522" i="17"/>
  <c r="N521" i="17"/>
  <c r="M521" i="17"/>
  <c r="L521" i="17"/>
  <c r="K521" i="17"/>
  <c r="J521" i="17"/>
  <c r="I521" i="17"/>
  <c r="H521" i="17"/>
  <c r="G521" i="17"/>
  <c r="F521" i="17"/>
  <c r="E521" i="17"/>
  <c r="N520" i="17"/>
  <c r="M520" i="17"/>
  <c r="L520" i="17"/>
  <c r="K520" i="17"/>
  <c r="J520" i="17"/>
  <c r="I520" i="17"/>
  <c r="H520" i="17"/>
  <c r="G520" i="17"/>
  <c r="F520" i="17"/>
  <c r="E520" i="17"/>
  <c r="N519" i="17"/>
  <c r="M519" i="17"/>
  <c r="L519" i="17"/>
  <c r="K519" i="17"/>
  <c r="J519" i="17"/>
  <c r="I519" i="17"/>
  <c r="H519" i="17"/>
  <c r="G519" i="17"/>
  <c r="F519" i="17"/>
  <c r="E519" i="17"/>
  <c r="O519" i="17" s="1"/>
  <c r="N518" i="17"/>
  <c r="M518" i="17"/>
  <c r="L518" i="17"/>
  <c r="K518" i="17"/>
  <c r="J518" i="17"/>
  <c r="I518" i="17"/>
  <c r="H518" i="17"/>
  <c r="G518" i="17"/>
  <c r="O518" i="17" s="1"/>
  <c r="F518" i="17"/>
  <c r="E518" i="17"/>
  <c r="N517" i="17"/>
  <c r="M517" i="17"/>
  <c r="L517" i="17"/>
  <c r="K517" i="17"/>
  <c r="J517" i="17"/>
  <c r="I517" i="17"/>
  <c r="H517" i="17"/>
  <c r="G517" i="17"/>
  <c r="F517" i="17"/>
  <c r="E517" i="17"/>
  <c r="N516" i="17"/>
  <c r="M516" i="17"/>
  <c r="L516" i="17"/>
  <c r="K516" i="17"/>
  <c r="J516" i="17"/>
  <c r="I516" i="17"/>
  <c r="H516" i="17"/>
  <c r="G516" i="17"/>
  <c r="F516" i="17"/>
  <c r="E516" i="17"/>
  <c r="N515" i="17"/>
  <c r="M515" i="17"/>
  <c r="L515" i="17"/>
  <c r="K515" i="17"/>
  <c r="J515" i="17"/>
  <c r="I515" i="17"/>
  <c r="H515" i="17"/>
  <c r="G515" i="17"/>
  <c r="F515" i="17"/>
  <c r="E515" i="17"/>
  <c r="O515" i="17" s="1"/>
  <c r="N514" i="17"/>
  <c r="M514" i="17"/>
  <c r="L514" i="17"/>
  <c r="K514" i="17"/>
  <c r="J514" i="17"/>
  <c r="I514" i="17"/>
  <c r="H514" i="17"/>
  <c r="G514" i="17"/>
  <c r="O514" i="17" s="1"/>
  <c r="F514" i="17"/>
  <c r="E514" i="17"/>
  <c r="N513" i="17"/>
  <c r="M513" i="17"/>
  <c r="L513" i="17"/>
  <c r="K513" i="17"/>
  <c r="J513" i="17"/>
  <c r="I513" i="17"/>
  <c r="H513" i="17"/>
  <c r="G513" i="17"/>
  <c r="F513" i="17"/>
  <c r="E513" i="17"/>
  <c r="N512" i="17"/>
  <c r="M512" i="17"/>
  <c r="L512" i="17"/>
  <c r="K512" i="17"/>
  <c r="J512" i="17"/>
  <c r="I512" i="17"/>
  <c r="H512" i="17"/>
  <c r="G512" i="17"/>
  <c r="F512" i="17"/>
  <c r="E512" i="17"/>
  <c r="N511" i="17"/>
  <c r="M511" i="17"/>
  <c r="L511" i="17"/>
  <c r="K511" i="17"/>
  <c r="J511" i="17"/>
  <c r="I511" i="17"/>
  <c r="H511" i="17"/>
  <c r="G511" i="17"/>
  <c r="F511" i="17"/>
  <c r="E511" i="17"/>
  <c r="O511" i="17" s="1"/>
  <c r="N510" i="17"/>
  <c r="M510" i="17"/>
  <c r="L510" i="17"/>
  <c r="K510" i="17"/>
  <c r="J510" i="17"/>
  <c r="I510" i="17"/>
  <c r="H510" i="17"/>
  <c r="G510" i="17"/>
  <c r="O510" i="17" s="1"/>
  <c r="F510" i="17"/>
  <c r="E510" i="17"/>
  <c r="N509" i="17"/>
  <c r="M509" i="17"/>
  <c r="L509" i="17"/>
  <c r="K509" i="17"/>
  <c r="J509" i="17"/>
  <c r="I509" i="17"/>
  <c r="H509" i="17"/>
  <c r="G509" i="17"/>
  <c r="F509" i="17"/>
  <c r="E509" i="17"/>
  <c r="N508" i="17"/>
  <c r="M508" i="17"/>
  <c r="L508" i="17"/>
  <c r="K508" i="17"/>
  <c r="J508" i="17"/>
  <c r="I508" i="17"/>
  <c r="H508" i="17"/>
  <c r="G508" i="17"/>
  <c r="F508" i="17"/>
  <c r="E508" i="17"/>
  <c r="N507" i="17"/>
  <c r="M507" i="17"/>
  <c r="L507" i="17"/>
  <c r="K507" i="17"/>
  <c r="J507" i="17"/>
  <c r="I507" i="17"/>
  <c r="H507" i="17"/>
  <c r="G507" i="17"/>
  <c r="F507" i="17"/>
  <c r="E507" i="17"/>
  <c r="O507" i="17" s="1"/>
  <c r="N506" i="17"/>
  <c r="M506" i="17"/>
  <c r="L506" i="17"/>
  <c r="K506" i="17"/>
  <c r="J506" i="17"/>
  <c r="I506" i="17"/>
  <c r="H506" i="17"/>
  <c r="G506" i="17"/>
  <c r="O506" i="17" s="1"/>
  <c r="F506" i="17"/>
  <c r="E506" i="17"/>
  <c r="N505" i="17"/>
  <c r="M505" i="17"/>
  <c r="L505" i="17"/>
  <c r="K505" i="17"/>
  <c r="J505" i="17"/>
  <c r="I505" i="17"/>
  <c r="H505" i="17"/>
  <c r="G505" i="17"/>
  <c r="F505" i="17"/>
  <c r="E505" i="17"/>
  <c r="N504" i="17"/>
  <c r="M504" i="17"/>
  <c r="L504" i="17"/>
  <c r="K504" i="17"/>
  <c r="J504" i="17"/>
  <c r="I504" i="17"/>
  <c r="H504" i="17"/>
  <c r="G504" i="17"/>
  <c r="F504" i="17"/>
  <c r="E504" i="17"/>
  <c r="O504" i="17" s="1"/>
  <c r="N503" i="17"/>
  <c r="M503" i="17"/>
  <c r="L503" i="17"/>
  <c r="K503" i="17"/>
  <c r="J503" i="17"/>
  <c r="I503" i="17"/>
  <c r="H503" i="17"/>
  <c r="G503" i="17"/>
  <c r="F503" i="17"/>
  <c r="E503" i="17"/>
  <c r="N502" i="17"/>
  <c r="M502" i="17"/>
  <c r="L502" i="17"/>
  <c r="K502" i="17"/>
  <c r="J502" i="17"/>
  <c r="I502" i="17"/>
  <c r="H502" i="17"/>
  <c r="G502" i="17"/>
  <c r="F502" i="17"/>
  <c r="E502" i="17"/>
  <c r="N501" i="17"/>
  <c r="M501" i="17"/>
  <c r="L501" i="17"/>
  <c r="K501" i="17"/>
  <c r="J501" i="17"/>
  <c r="I501" i="17"/>
  <c r="H501" i="17"/>
  <c r="G501" i="17"/>
  <c r="O501" i="17" s="1"/>
  <c r="F501" i="17"/>
  <c r="E501" i="17"/>
  <c r="N500" i="17"/>
  <c r="M500" i="17"/>
  <c r="L500" i="17"/>
  <c r="K500" i="17"/>
  <c r="J500" i="17"/>
  <c r="I500" i="17"/>
  <c r="H500" i="17"/>
  <c r="G500" i="17"/>
  <c r="F500" i="17"/>
  <c r="E500" i="17"/>
  <c r="O500" i="17" s="1"/>
  <c r="N499" i="17"/>
  <c r="M499" i="17"/>
  <c r="L499" i="17"/>
  <c r="K499" i="17"/>
  <c r="J499" i="17"/>
  <c r="I499" i="17"/>
  <c r="H499" i="17"/>
  <c r="G499" i="17"/>
  <c r="F499" i="17"/>
  <c r="E499" i="17"/>
  <c r="N498" i="17"/>
  <c r="M498" i="17"/>
  <c r="L498" i="17"/>
  <c r="K498" i="17"/>
  <c r="J498" i="17"/>
  <c r="I498" i="17"/>
  <c r="H498" i="17"/>
  <c r="G498" i="17"/>
  <c r="F498" i="17"/>
  <c r="E498" i="17"/>
  <c r="N497" i="17"/>
  <c r="M497" i="17"/>
  <c r="L497" i="17"/>
  <c r="K497" i="17"/>
  <c r="J497" i="17"/>
  <c r="I497" i="17"/>
  <c r="H497" i="17"/>
  <c r="G497" i="17"/>
  <c r="O497" i="17" s="1"/>
  <c r="F497" i="17"/>
  <c r="E497" i="17"/>
  <c r="N496" i="17"/>
  <c r="M496" i="17"/>
  <c r="L496" i="17"/>
  <c r="K496" i="17"/>
  <c r="J496" i="17"/>
  <c r="I496" i="17"/>
  <c r="H496" i="17"/>
  <c r="G496" i="17"/>
  <c r="F496" i="17"/>
  <c r="E496" i="17"/>
  <c r="O496" i="17" s="1"/>
  <c r="N495" i="17"/>
  <c r="M495" i="17"/>
  <c r="L495" i="17"/>
  <c r="K495" i="17"/>
  <c r="J495" i="17"/>
  <c r="I495" i="17"/>
  <c r="H495" i="17"/>
  <c r="G495" i="17"/>
  <c r="F495" i="17"/>
  <c r="E495" i="17"/>
  <c r="N494" i="17"/>
  <c r="M494" i="17"/>
  <c r="L494" i="17"/>
  <c r="K494" i="17"/>
  <c r="J494" i="17"/>
  <c r="I494" i="17"/>
  <c r="H494" i="17"/>
  <c r="G494" i="17"/>
  <c r="F494" i="17"/>
  <c r="E494" i="17"/>
  <c r="N493" i="17"/>
  <c r="M493" i="17"/>
  <c r="L493" i="17"/>
  <c r="K493" i="17"/>
  <c r="J493" i="17"/>
  <c r="I493" i="17"/>
  <c r="H493" i="17"/>
  <c r="G493" i="17"/>
  <c r="O493" i="17" s="1"/>
  <c r="F493" i="17"/>
  <c r="E493" i="17"/>
  <c r="N492" i="17"/>
  <c r="M492" i="17"/>
  <c r="L492" i="17"/>
  <c r="K492" i="17"/>
  <c r="J492" i="17"/>
  <c r="I492" i="17"/>
  <c r="H492" i="17"/>
  <c r="G492" i="17"/>
  <c r="F492" i="17"/>
  <c r="E492" i="17"/>
  <c r="O492" i="17" s="1"/>
  <c r="N491" i="17"/>
  <c r="M491" i="17"/>
  <c r="L491" i="17"/>
  <c r="K491" i="17"/>
  <c r="J491" i="17"/>
  <c r="I491" i="17"/>
  <c r="H491" i="17"/>
  <c r="G491" i="17"/>
  <c r="F491" i="17"/>
  <c r="E491" i="17"/>
  <c r="N490" i="17"/>
  <c r="M490" i="17"/>
  <c r="L490" i="17"/>
  <c r="K490" i="17"/>
  <c r="J490" i="17"/>
  <c r="I490" i="17"/>
  <c r="H490" i="17"/>
  <c r="G490" i="17"/>
  <c r="F490" i="17"/>
  <c r="E490" i="17"/>
  <c r="N489" i="17"/>
  <c r="M489" i="17"/>
  <c r="L489" i="17"/>
  <c r="K489" i="17"/>
  <c r="J489" i="17"/>
  <c r="I489" i="17"/>
  <c r="H489" i="17"/>
  <c r="G489" i="17"/>
  <c r="O489" i="17" s="1"/>
  <c r="F489" i="17"/>
  <c r="E489" i="17"/>
  <c r="N488" i="17"/>
  <c r="M488" i="17"/>
  <c r="L488" i="17"/>
  <c r="K488" i="17"/>
  <c r="J488" i="17"/>
  <c r="I488" i="17"/>
  <c r="H488" i="17"/>
  <c r="G488" i="17"/>
  <c r="F488" i="17"/>
  <c r="E488" i="17"/>
  <c r="O488" i="17" s="1"/>
  <c r="N487" i="17"/>
  <c r="M487" i="17"/>
  <c r="L487" i="17"/>
  <c r="K487" i="17"/>
  <c r="J487" i="17"/>
  <c r="I487" i="17"/>
  <c r="H487" i="17"/>
  <c r="G487" i="17"/>
  <c r="F487" i="17"/>
  <c r="E487" i="17"/>
  <c r="N486" i="17"/>
  <c r="M486" i="17"/>
  <c r="L486" i="17"/>
  <c r="K486" i="17"/>
  <c r="J486" i="17"/>
  <c r="I486" i="17"/>
  <c r="H486" i="17"/>
  <c r="G486" i="17"/>
  <c r="F486" i="17"/>
  <c r="E486" i="17"/>
  <c r="N485" i="17"/>
  <c r="M485" i="17"/>
  <c r="L485" i="17"/>
  <c r="K485" i="17"/>
  <c r="J485" i="17"/>
  <c r="I485" i="17"/>
  <c r="H485" i="17"/>
  <c r="G485" i="17"/>
  <c r="O485" i="17" s="1"/>
  <c r="F485" i="17"/>
  <c r="E485" i="17"/>
  <c r="N484" i="17"/>
  <c r="M484" i="17"/>
  <c r="L484" i="17"/>
  <c r="K484" i="17"/>
  <c r="J484" i="17"/>
  <c r="I484" i="17"/>
  <c r="H484" i="17"/>
  <c r="G484" i="17"/>
  <c r="F484" i="17"/>
  <c r="E484" i="17"/>
  <c r="O484" i="17" s="1"/>
  <c r="N483" i="17"/>
  <c r="M483" i="17"/>
  <c r="L483" i="17"/>
  <c r="K483" i="17"/>
  <c r="J483" i="17"/>
  <c r="I483" i="17"/>
  <c r="H483" i="17"/>
  <c r="G483" i="17"/>
  <c r="F483" i="17"/>
  <c r="E483" i="17"/>
  <c r="N482" i="17"/>
  <c r="M482" i="17"/>
  <c r="L482" i="17"/>
  <c r="K482" i="17"/>
  <c r="J482" i="17"/>
  <c r="I482" i="17"/>
  <c r="H482" i="17"/>
  <c r="G482" i="17"/>
  <c r="F482" i="17"/>
  <c r="E482" i="17"/>
  <c r="N481" i="17"/>
  <c r="M481" i="17"/>
  <c r="L481" i="17"/>
  <c r="K481" i="17"/>
  <c r="J481" i="17"/>
  <c r="I481" i="17"/>
  <c r="H481" i="17"/>
  <c r="G481" i="17"/>
  <c r="O481" i="17" s="1"/>
  <c r="F481" i="17"/>
  <c r="E481" i="17"/>
  <c r="N480" i="17"/>
  <c r="M480" i="17"/>
  <c r="L480" i="17"/>
  <c r="K480" i="17"/>
  <c r="J480" i="17"/>
  <c r="I480" i="17"/>
  <c r="H480" i="17"/>
  <c r="G480" i="17"/>
  <c r="F480" i="17"/>
  <c r="E480" i="17"/>
  <c r="O480" i="17" s="1"/>
  <c r="N479" i="17"/>
  <c r="M479" i="17"/>
  <c r="L479" i="17"/>
  <c r="K479" i="17"/>
  <c r="J479" i="17"/>
  <c r="I479" i="17"/>
  <c r="H479" i="17"/>
  <c r="G479" i="17"/>
  <c r="F479" i="17"/>
  <c r="E479" i="17"/>
  <c r="N478" i="17"/>
  <c r="M478" i="17"/>
  <c r="L478" i="17"/>
  <c r="K478" i="17"/>
  <c r="J478" i="17"/>
  <c r="I478" i="17"/>
  <c r="H478" i="17"/>
  <c r="G478" i="17"/>
  <c r="F478" i="17"/>
  <c r="E478" i="17"/>
  <c r="N477" i="17"/>
  <c r="M477" i="17"/>
  <c r="L477" i="17"/>
  <c r="K477" i="17"/>
  <c r="J477" i="17"/>
  <c r="I477" i="17"/>
  <c r="H477" i="17"/>
  <c r="G477" i="17"/>
  <c r="O477" i="17" s="1"/>
  <c r="F477" i="17"/>
  <c r="E477" i="17"/>
  <c r="N476" i="17"/>
  <c r="M476" i="17"/>
  <c r="L476" i="17"/>
  <c r="K476" i="17"/>
  <c r="J476" i="17"/>
  <c r="I476" i="17"/>
  <c r="H476" i="17"/>
  <c r="G476" i="17"/>
  <c r="F476" i="17"/>
  <c r="E476" i="17"/>
  <c r="O476" i="17" s="1"/>
  <c r="N475" i="17"/>
  <c r="M475" i="17"/>
  <c r="L475" i="17"/>
  <c r="K475" i="17"/>
  <c r="J475" i="17"/>
  <c r="I475" i="17"/>
  <c r="H475" i="17"/>
  <c r="G475" i="17"/>
  <c r="F475" i="17"/>
  <c r="E475" i="17"/>
  <c r="N474" i="17"/>
  <c r="M474" i="17"/>
  <c r="L474" i="17"/>
  <c r="K474" i="17"/>
  <c r="J474" i="17"/>
  <c r="I474" i="17"/>
  <c r="H474" i="17"/>
  <c r="G474" i="17"/>
  <c r="F474" i="17"/>
  <c r="E474" i="17"/>
  <c r="N473" i="17"/>
  <c r="M473" i="17"/>
  <c r="L473" i="17"/>
  <c r="K473" i="17"/>
  <c r="J473" i="17"/>
  <c r="I473" i="17"/>
  <c r="H473" i="17"/>
  <c r="G473" i="17"/>
  <c r="O473" i="17" s="1"/>
  <c r="F473" i="17"/>
  <c r="E473" i="17"/>
  <c r="N472" i="17"/>
  <c r="M472" i="17"/>
  <c r="M471" i="17" s="1"/>
  <c r="M8" i="17" s="1"/>
  <c r="L472" i="17"/>
  <c r="K472" i="17"/>
  <c r="J472" i="17"/>
  <c r="I472" i="17"/>
  <c r="I471" i="17" s="1"/>
  <c r="I8" i="17" s="1"/>
  <c r="H472" i="17"/>
  <c r="G472" i="17"/>
  <c r="F472" i="17"/>
  <c r="E472" i="17"/>
  <c r="E471" i="17" s="1"/>
  <c r="N470" i="17"/>
  <c r="M470" i="17"/>
  <c r="L470" i="17"/>
  <c r="K470" i="17"/>
  <c r="J470" i="17"/>
  <c r="I470" i="17"/>
  <c r="H470" i="17"/>
  <c r="G470" i="17"/>
  <c r="F470" i="17"/>
  <c r="E470" i="17"/>
  <c r="O470" i="17" s="1"/>
  <c r="N469" i="17"/>
  <c r="M469" i="17"/>
  <c r="L469" i="17"/>
  <c r="K469" i="17"/>
  <c r="J469" i="17"/>
  <c r="I469" i="17"/>
  <c r="H469" i="17"/>
  <c r="G469" i="17"/>
  <c r="F469" i="17"/>
  <c r="E469" i="17"/>
  <c r="N468" i="17"/>
  <c r="M468" i="17"/>
  <c r="L468" i="17"/>
  <c r="K468" i="17"/>
  <c r="J468" i="17"/>
  <c r="I468" i="17"/>
  <c r="H468" i="17"/>
  <c r="G468" i="17"/>
  <c r="F468" i="17"/>
  <c r="E468" i="17"/>
  <c r="N467" i="17"/>
  <c r="M467" i="17"/>
  <c r="L467" i="17"/>
  <c r="K467" i="17"/>
  <c r="J467" i="17"/>
  <c r="I467" i="17"/>
  <c r="H467" i="17"/>
  <c r="G467" i="17"/>
  <c r="F467" i="17"/>
  <c r="E467" i="17"/>
  <c r="N466" i="17"/>
  <c r="M466" i="17"/>
  <c r="L466" i="17"/>
  <c r="K466" i="17"/>
  <c r="J466" i="17"/>
  <c r="I466" i="17"/>
  <c r="H466" i="17"/>
  <c r="G466" i="17"/>
  <c r="F466" i="17"/>
  <c r="E466" i="17"/>
  <c r="O466" i="17" s="1"/>
  <c r="N465" i="17"/>
  <c r="M465" i="17"/>
  <c r="L465" i="17"/>
  <c r="K465" i="17"/>
  <c r="J465" i="17"/>
  <c r="I465" i="17"/>
  <c r="H465" i="17"/>
  <c r="G465" i="17"/>
  <c r="F465" i="17"/>
  <c r="E465" i="17"/>
  <c r="O465" i="17" s="1"/>
  <c r="N464" i="17"/>
  <c r="M464" i="17"/>
  <c r="L464" i="17"/>
  <c r="K464" i="17"/>
  <c r="J464" i="17"/>
  <c r="I464" i="17"/>
  <c r="H464" i="17"/>
  <c r="G464" i="17"/>
  <c r="F464" i="17"/>
  <c r="E464" i="17"/>
  <c r="N463" i="17"/>
  <c r="M463" i="17"/>
  <c r="L463" i="17"/>
  <c r="K463" i="17"/>
  <c r="J463" i="17"/>
  <c r="I463" i="17"/>
  <c r="H463" i="17"/>
  <c r="G463" i="17"/>
  <c r="F463" i="17"/>
  <c r="E463" i="17"/>
  <c r="N462" i="17"/>
  <c r="M462" i="17"/>
  <c r="L462" i="17"/>
  <c r="K462" i="17"/>
  <c r="J462" i="17"/>
  <c r="I462" i="17"/>
  <c r="H462" i="17"/>
  <c r="G462" i="17"/>
  <c r="F462" i="17"/>
  <c r="E462" i="17"/>
  <c r="O462" i="17" s="1"/>
  <c r="N461" i="17"/>
  <c r="M461" i="17"/>
  <c r="L461" i="17"/>
  <c r="K461" i="17"/>
  <c r="J461" i="17"/>
  <c r="I461" i="17"/>
  <c r="H461" i="17"/>
  <c r="G461" i="17"/>
  <c r="F461" i="17"/>
  <c r="E461" i="17"/>
  <c r="N460" i="17"/>
  <c r="M460" i="17"/>
  <c r="L460" i="17"/>
  <c r="K460" i="17"/>
  <c r="J460" i="17"/>
  <c r="I460" i="17"/>
  <c r="H460" i="17"/>
  <c r="G460" i="17"/>
  <c r="F460" i="17"/>
  <c r="E460" i="17"/>
  <c r="N459" i="17"/>
  <c r="M459" i="17"/>
  <c r="L459" i="17"/>
  <c r="K459" i="17"/>
  <c r="J459" i="17"/>
  <c r="I459" i="17"/>
  <c r="H459" i="17"/>
  <c r="G459" i="17"/>
  <c r="F459" i="17"/>
  <c r="E459" i="17"/>
  <c r="N458" i="17"/>
  <c r="M458" i="17"/>
  <c r="L458" i="17"/>
  <c r="K458" i="17"/>
  <c r="J458" i="17"/>
  <c r="I458" i="17"/>
  <c r="H458" i="17"/>
  <c r="G458" i="17"/>
  <c r="F458" i="17"/>
  <c r="E458" i="17"/>
  <c r="O458" i="17" s="1"/>
  <c r="N457" i="17"/>
  <c r="M457" i="17"/>
  <c r="L457" i="17"/>
  <c r="K457" i="17"/>
  <c r="J457" i="17"/>
  <c r="I457" i="17"/>
  <c r="H457" i="17"/>
  <c r="G457" i="17"/>
  <c r="F457" i="17"/>
  <c r="E457" i="17"/>
  <c r="N456" i="17"/>
  <c r="M456" i="17"/>
  <c r="L456" i="17"/>
  <c r="K456" i="17"/>
  <c r="J456" i="17"/>
  <c r="I456" i="17"/>
  <c r="H456" i="17"/>
  <c r="G456" i="17"/>
  <c r="F456" i="17"/>
  <c r="E456" i="17"/>
  <c r="N455" i="17"/>
  <c r="M455" i="17"/>
  <c r="L455" i="17"/>
  <c r="K455" i="17"/>
  <c r="J455" i="17"/>
  <c r="I455" i="17"/>
  <c r="H455" i="17"/>
  <c r="G455" i="17"/>
  <c r="F455" i="17"/>
  <c r="E455" i="17"/>
  <c r="N454" i="17"/>
  <c r="M454" i="17"/>
  <c r="L454" i="17"/>
  <c r="K454" i="17"/>
  <c r="J454" i="17"/>
  <c r="I454" i="17"/>
  <c r="H454" i="17"/>
  <c r="G454" i="17"/>
  <c r="F454" i="17"/>
  <c r="E454" i="17"/>
  <c r="O454" i="17" s="1"/>
  <c r="N453" i="17"/>
  <c r="M453" i="17"/>
  <c r="L453" i="17"/>
  <c r="K453" i="17"/>
  <c r="J453" i="17"/>
  <c r="I453" i="17"/>
  <c r="H453" i="17"/>
  <c r="G453" i="17"/>
  <c r="F453" i="17"/>
  <c r="E453" i="17"/>
  <c r="N452" i="17"/>
  <c r="M452" i="17"/>
  <c r="L452" i="17"/>
  <c r="K452" i="17"/>
  <c r="J452" i="17"/>
  <c r="I452" i="17"/>
  <c r="H452" i="17"/>
  <c r="G452" i="17"/>
  <c r="F452" i="17"/>
  <c r="E452" i="17"/>
  <c r="O452" i="17" s="1"/>
  <c r="R452" i="17" s="1"/>
  <c r="N451" i="17"/>
  <c r="M451" i="17"/>
  <c r="L451" i="17"/>
  <c r="K451" i="17"/>
  <c r="J451" i="17"/>
  <c r="I451" i="17"/>
  <c r="H451" i="17"/>
  <c r="G451" i="17"/>
  <c r="F451" i="17"/>
  <c r="E451" i="17"/>
  <c r="N450" i="17"/>
  <c r="M450" i="17"/>
  <c r="L450" i="17"/>
  <c r="K450" i="17"/>
  <c r="J450" i="17"/>
  <c r="I450" i="17"/>
  <c r="H450" i="17"/>
  <c r="G450" i="17"/>
  <c r="F450" i="17"/>
  <c r="E450" i="17"/>
  <c r="O450" i="17" s="1"/>
  <c r="R450" i="17" s="1"/>
  <c r="N449" i="17"/>
  <c r="M449" i="17"/>
  <c r="L449" i="17"/>
  <c r="K449" i="17"/>
  <c r="J449" i="17"/>
  <c r="I449" i="17"/>
  <c r="H449" i="17"/>
  <c r="G449" i="17"/>
  <c r="F449" i="17"/>
  <c r="E449" i="17"/>
  <c r="N448" i="17"/>
  <c r="M448" i="17"/>
  <c r="L448" i="17"/>
  <c r="K448" i="17"/>
  <c r="J448" i="17"/>
  <c r="I448" i="17"/>
  <c r="H448" i="17"/>
  <c r="G448" i="17"/>
  <c r="F448" i="17"/>
  <c r="E448" i="17"/>
  <c r="O448" i="17" s="1"/>
  <c r="R448" i="17" s="1"/>
  <c r="N447" i="17"/>
  <c r="M447" i="17"/>
  <c r="L447" i="17"/>
  <c r="K447" i="17"/>
  <c r="J447" i="17"/>
  <c r="I447" i="17"/>
  <c r="H447" i="17"/>
  <c r="G447" i="17"/>
  <c r="F447" i="17"/>
  <c r="E447" i="17"/>
  <c r="N446" i="17"/>
  <c r="M446" i="17"/>
  <c r="L446" i="17"/>
  <c r="K446" i="17"/>
  <c r="J446" i="17"/>
  <c r="I446" i="17"/>
  <c r="H446" i="17"/>
  <c r="G446" i="17"/>
  <c r="F446" i="17"/>
  <c r="E446" i="17"/>
  <c r="O446" i="17" s="1"/>
  <c r="R446" i="17" s="1"/>
  <c r="N445" i="17"/>
  <c r="M445" i="17"/>
  <c r="L445" i="17"/>
  <c r="K445" i="17"/>
  <c r="J445" i="17"/>
  <c r="I445" i="17"/>
  <c r="H445" i="17"/>
  <c r="G445" i="17"/>
  <c r="F445" i="17"/>
  <c r="E445" i="17"/>
  <c r="N444" i="17"/>
  <c r="M444" i="17"/>
  <c r="L444" i="17"/>
  <c r="K444" i="17"/>
  <c r="J444" i="17"/>
  <c r="I444" i="17"/>
  <c r="H444" i="17"/>
  <c r="G444" i="17"/>
  <c r="F444" i="17"/>
  <c r="E444" i="17"/>
  <c r="O444" i="17" s="1"/>
  <c r="R444" i="17" s="1"/>
  <c r="N443" i="17"/>
  <c r="M443" i="17"/>
  <c r="L443" i="17"/>
  <c r="K443" i="17"/>
  <c r="J443" i="17"/>
  <c r="I443" i="17"/>
  <c r="H443" i="17"/>
  <c r="G443" i="17"/>
  <c r="F443" i="17"/>
  <c r="E443" i="17"/>
  <c r="N442" i="17"/>
  <c r="M442" i="17"/>
  <c r="L442" i="17"/>
  <c r="K442" i="17"/>
  <c r="J442" i="17"/>
  <c r="I442" i="17"/>
  <c r="H442" i="17"/>
  <c r="G442" i="17"/>
  <c r="F442" i="17"/>
  <c r="E442" i="17"/>
  <c r="O442" i="17" s="1"/>
  <c r="R442" i="17" s="1"/>
  <c r="N441" i="17"/>
  <c r="M441" i="17"/>
  <c r="L441" i="17"/>
  <c r="K441" i="17"/>
  <c r="J441" i="17"/>
  <c r="I441" i="17"/>
  <c r="H441" i="17"/>
  <c r="G441" i="17"/>
  <c r="F441" i="17"/>
  <c r="E441" i="17"/>
  <c r="O441" i="17" s="1"/>
  <c r="R441" i="17" s="1"/>
  <c r="N440" i="17"/>
  <c r="M440" i="17"/>
  <c r="L440" i="17"/>
  <c r="K440" i="17"/>
  <c r="J440" i="17"/>
  <c r="I440" i="17"/>
  <c r="H440" i="17"/>
  <c r="G440" i="17"/>
  <c r="F440" i="17"/>
  <c r="E440" i="17"/>
  <c r="O440" i="17" s="1"/>
  <c r="R440" i="17" s="1"/>
  <c r="N439" i="17"/>
  <c r="M439" i="17"/>
  <c r="L439" i="17"/>
  <c r="K439" i="17"/>
  <c r="J439" i="17"/>
  <c r="I439" i="17"/>
  <c r="H439" i="17"/>
  <c r="G439" i="17"/>
  <c r="F439" i="17"/>
  <c r="E439" i="17"/>
  <c r="O439" i="17" s="1"/>
  <c r="R439" i="17" s="1"/>
  <c r="N438" i="17"/>
  <c r="M438" i="17"/>
  <c r="L438" i="17"/>
  <c r="K438" i="17"/>
  <c r="J438" i="17"/>
  <c r="I438" i="17"/>
  <c r="H438" i="17"/>
  <c r="G438" i="17"/>
  <c r="F438" i="17"/>
  <c r="E438" i="17"/>
  <c r="O438" i="17" s="1"/>
  <c r="R438" i="17" s="1"/>
  <c r="N437" i="17"/>
  <c r="M437" i="17"/>
  <c r="L437" i="17"/>
  <c r="K437" i="17"/>
  <c r="J437" i="17"/>
  <c r="I437" i="17"/>
  <c r="H437" i="17"/>
  <c r="G437" i="17"/>
  <c r="F437" i="17"/>
  <c r="E437" i="17"/>
  <c r="N436" i="17"/>
  <c r="M436" i="17"/>
  <c r="L436" i="17"/>
  <c r="L435" i="17" s="1"/>
  <c r="K436" i="17"/>
  <c r="K435" i="17" s="1"/>
  <c r="J436" i="17"/>
  <c r="I436" i="17"/>
  <c r="I435" i="17" s="1"/>
  <c r="H436" i="17"/>
  <c r="H435" i="17" s="1"/>
  <c r="G436" i="17"/>
  <c r="G435" i="17" s="1"/>
  <c r="F436" i="17"/>
  <c r="E436" i="17"/>
  <c r="O436" i="17" s="1"/>
  <c r="R436" i="17" s="1"/>
  <c r="N435" i="17"/>
  <c r="M435" i="17"/>
  <c r="J435" i="17"/>
  <c r="F435" i="17"/>
  <c r="N434" i="17"/>
  <c r="M434" i="17"/>
  <c r="L434" i="17"/>
  <c r="K434" i="17"/>
  <c r="J434" i="17"/>
  <c r="I434" i="17"/>
  <c r="H434" i="17"/>
  <c r="G434" i="17"/>
  <c r="F434" i="17"/>
  <c r="E434" i="17"/>
  <c r="N433" i="17"/>
  <c r="M433" i="17"/>
  <c r="L433" i="17"/>
  <c r="K433" i="17"/>
  <c r="J433" i="17"/>
  <c r="I433" i="17"/>
  <c r="H433" i="17"/>
  <c r="G433" i="17"/>
  <c r="F433" i="17"/>
  <c r="E433" i="17"/>
  <c r="N432" i="17"/>
  <c r="M432" i="17"/>
  <c r="L432" i="17"/>
  <c r="K432" i="17"/>
  <c r="J432" i="17"/>
  <c r="I432" i="17"/>
  <c r="H432" i="17"/>
  <c r="G432" i="17"/>
  <c r="F432" i="17"/>
  <c r="E432" i="17"/>
  <c r="N431" i="17"/>
  <c r="M431" i="17"/>
  <c r="L431" i="17"/>
  <c r="K431" i="17"/>
  <c r="J431" i="17"/>
  <c r="I431" i="17"/>
  <c r="H431" i="17"/>
  <c r="G431" i="17"/>
  <c r="F431" i="17"/>
  <c r="E431" i="17"/>
  <c r="O431" i="17" s="1"/>
  <c r="N430" i="17"/>
  <c r="M430" i="17"/>
  <c r="L430" i="17"/>
  <c r="K430" i="17"/>
  <c r="J430" i="17"/>
  <c r="I430" i="17"/>
  <c r="H430" i="17"/>
  <c r="G430" i="17"/>
  <c r="F430" i="17"/>
  <c r="E430" i="17"/>
  <c r="O430" i="17" s="1"/>
  <c r="N429" i="17"/>
  <c r="M429" i="17"/>
  <c r="L429" i="17"/>
  <c r="K429" i="17"/>
  <c r="J429" i="17"/>
  <c r="I429" i="17"/>
  <c r="H429" i="17"/>
  <c r="G429" i="17"/>
  <c r="F429" i="17"/>
  <c r="E429" i="17"/>
  <c r="N428" i="17"/>
  <c r="M428" i="17"/>
  <c r="L428" i="17"/>
  <c r="K428" i="17"/>
  <c r="J428" i="17"/>
  <c r="I428" i="17"/>
  <c r="H428" i="17"/>
  <c r="G428" i="17"/>
  <c r="F428" i="17"/>
  <c r="E428" i="17"/>
  <c r="N427" i="17"/>
  <c r="M427" i="17"/>
  <c r="L427" i="17"/>
  <c r="K427" i="17"/>
  <c r="J427" i="17"/>
  <c r="I427" i="17"/>
  <c r="H427" i="17"/>
  <c r="G427" i="17"/>
  <c r="F427" i="17"/>
  <c r="E427" i="17"/>
  <c r="O427" i="17" s="1"/>
  <c r="N426" i="17"/>
  <c r="M426" i="17"/>
  <c r="L426" i="17"/>
  <c r="K426" i="17"/>
  <c r="J426" i="17"/>
  <c r="I426" i="17"/>
  <c r="H426" i="17"/>
  <c r="G426" i="17"/>
  <c r="F426" i="17"/>
  <c r="E426" i="17"/>
  <c r="N425" i="17"/>
  <c r="M425" i="17"/>
  <c r="L425" i="17"/>
  <c r="K425" i="17"/>
  <c r="J425" i="17"/>
  <c r="I425" i="17"/>
  <c r="H425" i="17"/>
  <c r="G425" i="17"/>
  <c r="F425" i="17"/>
  <c r="E425" i="17"/>
  <c r="N424" i="17"/>
  <c r="M424" i="17"/>
  <c r="L424" i="17"/>
  <c r="K424" i="17"/>
  <c r="J424" i="17"/>
  <c r="I424" i="17"/>
  <c r="H424" i="17"/>
  <c r="G424" i="17"/>
  <c r="F424" i="17"/>
  <c r="E424" i="17"/>
  <c r="N423" i="17"/>
  <c r="M423" i="17"/>
  <c r="L423" i="17"/>
  <c r="K423" i="17"/>
  <c r="J423" i="17"/>
  <c r="I423" i="17"/>
  <c r="H423" i="17"/>
  <c r="G423" i="17"/>
  <c r="F423" i="17"/>
  <c r="E423" i="17"/>
  <c r="O423" i="17" s="1"/>
  <c r="N422" i="17"/>
  <c r="M422" i="17"/>
  <c r="L422" i="17"/>
  <c r="K422" i="17"/>
  <c r="J422" i="17"/>
  <c r="I422" i="17"/>
  <c r="H422" i="17"/>
  <c r="G422" i="17"/>
  <c r="F422" i="17"/>
  <c r="E422" i="17"/>
  <c r="N421" i="17"/>
  <c r="M421" i="17"/>
  <c r="L421" i="17"/>
  <c r="K421" i="17"/>
  <c r="J421" i="17"/>
  <c r="I421" i="17"/>
  <c r="H421" i="17"/>
  <c r="G421" i="17"/>
  <c r="F421" i="17"/>
  <c r="E421" i="17"/>
  <c r="N420" i="17"/>
  <c r="M420" i="17"/>
  <c r="L420" i="17"/>
  <c r="K420" i="17"/>
  <c r="J420" i="17"/>
  <c r="I420" i="17"/>
  <c r="H420" i="17"/>
  <c r="G420" i="17"/>
  <c r="F420" i="17"/>
  <c r="E420" i="17"/>
  <c r="N419" i="17"/>
  <c r="M419" i="17"/>
  <c r="L419" i="17"/>
  <c r="K419" i="17"/>
  <c r="J419" i="17"/>
  <c r="I419" i="17"/>
  <c r="H419" i="17"/>
  <c r="G419" i="17"/>
  <c r="F419" i="17"/>
  <c r="E419" i="17"/>
  <c r="O419" i="17" s="1"/>
  <c r="N418" i="17"/>
  <c r="M418" i="17"/>
  <c r="L418" i="17"/>
  <c r="K418" i="17"/>
  <c r="J418" i="17"/>
  <c r="I418" i="17"/>
  <c r="H418" i="17"/>
  <c r="G418" i="17"/>
  <c r="F418" i="17"/>
  <c r="E418" i="17"/>
  <c r="N417" i="17"/>
  <c r="M417" i="17"/>
  <c r="L417" i="17"/>
  <c r="K417" i="17"/>
  <c r="J417" i="17"/>
  <c r="I417" i="17"/>
  <c r="H417" i="17"/>
  <c r="G417" i="17"/>
  <c r="F417" i="17"/>
  <c r="E417" i="17"/>
  <c r="N416" i="17"/>
  <c r="M416" i="17"/>
  <c r="L416" i="17"/>
  <c r="K416" i="17"/>
  <c r="J416" i="17"/>
  <c r="I416" i="17"/>
  <c r="H416" i="17"/>
  <c r="G416" i="17"/>
  <c r="O416" i="17" s="1"/>
  <c r="F416" i="17"/>
  <c r="E416" i="17"/>
  <c r="N415" i="17"/>
  <c r="M415" i="17"/>
  <c r="L415" i="17"/>
  <c r="K415" i="17"/>
  <c r="J415" i="17"/>
  <c r="I415" i="17"/>
  <c r="H415" i="17"/>
  <c r="G415" i="17"/>
  <c r="F415" i="17"/>
  <c r="E415" i="17"/>
  <c r="O415" i="17" s="1"/>
  <c r="N414" i="17"/>
  <c r="M414" i="17"/>
  <c r="L414" i="17"/>
  <c r="K414" i="17"/>
  <c r="J414" i="17"/>
  <c r="I414" i="17"/>
  <c r="H414" i="17"/>
  <c r="G414" i="17"/>
  <c r="F414" i="17"/>
  <c r="E414" i="17"/>
  <c r="N413" i="17"/>
  <c r="M413" i="17"/>
  <c r="L413" i="17"/>
  <c r="K413" i="17"/>
  <c r="J413" i="17"/>
  <c r="I413" i="17"/>
  <c r="H413" i="17"/>
  <c r="G413" i="17"/>
  <c r="F413" i="17"/>
  <c r="E413" i="17"/>
  <c r="O413" i="17" s="1"/>
  <c r="R413" i="17" s="1"/>
  <c r="N412" i="17"/>
  <c r="M412" i="17"/>
  <c r="L412" i="17"/>
  <c r="K412" i="17"/>
  <c r="J412" i="17"/>
  <c r="I412" i="17"/>
  <c r="H412" i="17"/>
  <c r="G412" i="17"/>
  <c r="F412" i="17"/>
  <c r="E412" i="17"/>
  <c r="N411" i="17"/>
  <c r="M411" i="17"/>
  <c r="L411" i="17"/>
  <c r="K411" i="17"/>
  <c r="J411" i="17"/>
  <c r="I411" i="17"/>
  <c r="H411" i="17"/>
  <c r="G411" i="17"/>
  <c r="F411" i="17"/>
  <c r="E411" i="17"/>
  <c r="O411" i="17" s="1"/>
  <c r="R411" i="17" s="1"/>
  <c r="N410" i="17"/>
  <c r="M410" i="17"/>
  <c r="L410" i="17"/>
  <c r="K410" i="17"/>
  <c r="J410" i="17"/>
  <c r="I410" i="17"/>
  <c r="H410" i="17"/>
  <c r="G410" i="17"/>
  <c r="F410" i="17"/>
  <c r="E410" i="17"/>
  <c r="N409" i="17"/>
  <c r="M409" i="17"/>
  <c r="L409" i="17"/>
  <c r="K409" i="17"/>
  <c r="J409" i="17"/>
  <c r="I409" i="17"/>
  <c r="H409" i="17"/>
  <c r="G409" i="17"/>
  <c r="F409" i="17"/>
  <c r="E409" i="17"/>
  <c r="O409" i="17" s="1"/>
  <c r="R409" i="17" s="1"/>
  <c r="N408" i="17"/>
  <c r="M408" i="17"/>
  <c r="L408" i="17"/>
  <c r="K408" i="17"/>
  <c r="J408" i="17"/>
  <c r="I408" i="17"/>
  <c r="H408" i="17"/>
  <c r="G408" i="17"/>
  <c r="F408" i="17"/>
  <c r="E408" i="17"/>
  <c r="N407" i="17"/>
  <c r="M407" i="17"/>
  <c r="L407" i="17"/>
  <c r="K407" i="17"/>
  <c r="J407" i="17"/>
  <c r="I407" i="17"/>
  <c r="H407" i="17"/>
  <c r="G407" i="17"/>
  <c r="F407" i="17"/>
  <c r="E407" i="17"/>
  <c r="O407" i="17" s="1"/>
  <c r="R407" i="17" s="1"/>
  <c r="N406" i="17"/>
  <c r="M406" i="17"/>
  <c r="L406" i="17"/>
  <c r="K406" i="17"/>
  <c r="J406" i="17"/>
  <c r="I406" i="17"/>
  <c r="H406" i="17"/>
  <c r="G406" i="17"/>
  <c r="F406" i="17"/>
  <c r="E406" i="17"/>
  <c r="N405" i="17"/>
  <c r="M405" i="17"/>
  <c r="L405" i="17"/>
  <c r="K405" i="17"/>
  <c r="J405" i="17"/>
  <c r="I405" i="17"/>
  <c r="H405" i="17"/>
  <c r="G405" i="17"/>
  <c r="F405" i="17"/>
  <c r="E405" i="17"/>
  <c r="O405" i="17" s="1"/>
  <c r="R405" i="17" s="1"/>
  <c r="N404" i="17"/>
  <c r="M404" i="17"/>
  <c r="L404" i="17"/>
  <c r="K404" i="17"/>
  <c r="J404" i="17"/>
  <c r="I404" i="17"/>
  <c r="H404" i="17"/>
  <c r="G404" i="17"/>
  <c r="F404" i="17"/>
  <c r="E404" i="17"/>
  <c r="N403" i="17"/>
  <c r="M403" i="17"/>
  <c r="L403" i="17"/>
  <c r="K403" i="17"/>
  <c r="J403" i="17"/>
  <c r="I403" i="17"/>
  <c r="H403" i="17"/>
  <c r="G403" i="17"/>
  <c r="F403" i="17"/>
  <c r="E403" i="17"/>
  <c r="O403" i="17" s="1"/>
  <c r="R403" i="17" s="1"/>
  <c r="N402" i="17"/>
  <c r="M402" i="17"/>
  <c r="L402" i="17"/>
  <c r="K402" i="17"/>
  <c r="J402" i="17"/>
  <c r="I402" i="17"/>
  <c r="H402" i="17"/>
  <c r="G402" i="17"/>
  <c r="F402" i="17"/>
  <c r="E402" i="17"/>
  <c r="N401" i="17"/>
  <c r="M401" i="17"/>
  <c r="L401" i="17"/>
  <c r="K401" i="17"/>
  <c r="J401" i="17"/>
  <c r="I401" i="17"/>
  <c r="H401" i="17"/>
  <c r="G401" i="17"/>
  <c r="F401" i="17"/>
  <c r="E401" i="17"/>
  <c r="O401" i="17" s="1"/>
  <c r="R401" i="17" s="1"/>
  <c r="N400" i="17"/>
  <c r="M400" i="17"/>
  <c r="L400" i="17"/>
  <c r="L398" i="17" s="1"/>
  <c r="K400" i="17"/>
  <c r="J400" i="17"/>
  <c r="I400" i="17"/>
  <c r="H400" i="17"/>
  <c r="G400" i="17"/>
  <c r="F400" i="17"/>
  <c r="E400" i="17"/>
  <c r="N399" i="17"/>
  <c r="N398" i="17" s="1"/>
  <c r="M399" i="17"/>
  <c r="M398" i="17" s="1"/>
  <c r="L399" i="17"/>
  <c r="K399" i="17"/>
  <c r="J399" i="17"/>
  <c r="J398" i="17" s="1"/>
  <c r="I399" i="17"/>
  <c r="I398" i="17" s="1"/>
  <c r="H399" i="17"/>
  <c r="G399" i="17"/>
  <c r="F399" i="17"/>
  <c r="F398" i="17" s="1"/>
  <c r="E399" i="17"/>
  <c r="E398" i="17" s="1"/>
  <c r="K398" i="17"/>
  <c r="H398" i="17"/>
  <c r="G398" i="17"/>
  <c r="N397" i="17"/>
  <c r="M397" i="17"/>
  <c r="L397" i="17"/>
  <c r="K397" i="17"/>
  <c r="J397" i="17"/>
  <c r="I397" i="17"/>
  <c r="H397" i="17"/>
  <c r="G397" i="17"/>
  <c r="F397" i="17"/>
  <c r="E397" i="17"/>
  <c r="O397" i="17" s="1"/>
  <c r="N396" i="17"/>
  <c r="M396" i="17"/>
  <c r="L396" i="17"/>
  <c r="K396" i="17"/>
  <c r="J396" i="17"/>
  <c r="I396" i="17"/>
  <c r="H396" i="17"/>
  <c r="G396" i="17"/>
  <c r="F396" i="17"/>
  <c r="E396" i="17"/>
  <c r="N395" i="17"/>
  <c r="M395" i="17"/>
  <c r="L395" i="17"/>
  <c r="K395" i="17"/>
  <c r="J395" i="17"/>
  <c r="I395" i="17"/>
  <c r="H395" i="17"/>
  <c r="G395" i="17"/>
  <c r="F395" i="17"/>
  <c r="E395" i="17"/>
  <c r="N394" i="17"/>
  <c r="M394" i="17"/>
  <c r="L394" i="17"/>
  <c r="K394" i="17"/>
  <c r="J394" i="17"/>
  <c r="I394" i="17"/>
  <c r="H394" i="17"/>
  <c r="G394" i="17"/>
  <c r="O394" i="17" s="1"/>
  <c r="F394" i="17"/>
  <c r="E394" i="17"/>
  <c r="N393" i="17"/>
  <c r="M393" i="17"/>
  <c r="L393" i="17"/>
  <c r="K393" i="17"/>
  <c r="J393" i="17"/>
  <c r="I393" i="17"/>
  <c r="H393" i="17"/>
  <c r="G393" i="17"/>
  <c r="F393" i="17"/>
  <c r="E393" i="17"/>
  <c r="O393" i="17" s="1"/>
  <c r="N392" i="17"/>
  <c r="M392" i="17"/>
  <c r="L392" i="17"/>
  <c r="K392" i="17"/>
  <c r="J392" i="17"/>
  <c r="I392" i="17"/>
  <c r="H392" i="17"/>
  <c r="G392" i="17"/>
  <c r="F392" i="17"/>
  <c r="E392" i="17"/>
  <c r="N391" i="17"/>
  <c r="M391" i="17"/>
  <c r="L391" i="17"/>
  <c r="K391" i="17"/>
  <c r="J391" i="17"/>
  <c r="I391" i="17"/>
  <c r="H391" i="17"/>
  <c r="G391" i="17"/>
  <c r="F391" i="17"/>
  <c r="E391" i="17"/>
  <c r="N390" i="17"/>
  <c r="M390" i="17"/>
  <c r="L390" i="17"/>
  <c r="K390" i="17"/>
  <c r="J390" i="17"/>
  <c r="I390" i="17"/>
  <c r="H390" i="17"/>
  <c r="G390" i="17"/>
  <c r="O390" i="17" s="1"/>
  <c r="F390" i="17"/>
  <c r="E390" i="17"/>
  <c r="N389" i="17"/>
  <c r="M389" i="17"/>
  <c r="L389" i="17"/>
  <c r="K389" i="17"/>
  <c r="J389" i="17"/>
  <c r="I389" i="17"/>
  <c r="H389" i="17"/>
  <c r="G389" i="17"/>
  <c r="F389" i="17"/>
  <c r="E389" i="17"/>
  <c r="N388" i="17"/>
  <c r="M388" i="17"/>
  <c r="L388" i="17"/>
  <c r="K388" i="17"/>
  <c r="J388" i="17"/>
  <c r="I388" i="17"/>
  <c r="H388" i="17"/>
  <c r="G388" i="17"/>
  <c r="O388" i="17" s="1"/>
  <c r="R388" i="17" s="1"/>
  <c r="F388" i="17"/>
  <c r="E388" i="17"/>
  <c r="N387" i="17"/>
  <c r="M387" i="17"/>
  <c r="L387" i="17"/>
  <c r="K387" i="17"/>
  <c r="J387" i="17"/>
  <c r="I387" i="17"/>
  <c r="H387" i="17"/>
  <c r="G387" i="17"/>
  <c r="F387" i="17"/>
  <c r="E387" i="17"/>
  <c r="N386" i="17"/>
  <c r="M386" i="17"/>
  <c r="L386" i="17"/>
  <c r="K386" i="17"/>
  <c r="J386" i="17"/>
  <c r="I386" i="17"/>
  <c r="H386" i="17"/>
  <c r="G386" i="17"/>
  <c r="O386" i="17" s="1"/>
  <c r="R386" i="17" s="1"/>
  <c r="F386" i="17"/>
  <c r="E386" i="17"/>
  <c r="N385" i="17"/>
  <c r="M385" i="17"/>
  <c r="L385" i="17"/>
  <c r="K385" i="17"/>
  <c r="J385" i="17"/>
  <c r="I385" i="17"/>
  <c r="H385" i="17"/>
  <c r="G385" i="17"/>
  <c r="F385" i="17"/>
  <c r="E385" i="17"/>
  <c r="N384" i="17"/>
  <c r="M384" i="17"/>
  <c r="L384" i="17"/>
  <c r="K384" i="17"/>
  <c r="J384" i="17"/>
  <c r="I384" i="17"/>
  <c r="H384" i="17"/>
  <c r="G384" i="17"/>
  <c r="O384" i="17" s="1"/>
  <c r="R384" i="17" s="1"/>
  <c r="F384" i="17"/>
  <c r="E384" i="17"/>
  <c r="N383" i="17"/>
  <c r="M383" i="17"/>
  <c r="L383" i="17"/>
  <c r="K383" i="17"/>
  <c r="J383" i="17"/>
  <c r="I383" i="17"/>
  <c r="H383" i="17"/>
  <c r="G383" i="17"/>
  <c r="F383" i="17"/>
  <c r="E383" i="17"/>
  <c r="N382" i="17"/>
  <c r="M382" i="17"/>
  <c r="L382" i="17"/>
  <c r="K382" i="17"/>
  <c r="J382" i="17"/>
  <c r="I382" i="17"/>
  <c r="H382" i="17"/>
  <c r="G382" i="17"/>
  <c r="O382" i="17" s="1"/>
  <c r="R382" i="17" s="1"/>
  <c r="F382" i="17"/>
  <c r="E382" i="17"/>
  <c r="N381" i="17"/>
  <c r="M381" i="17"/>
  <c r="L381" i="17"/>
  <c r="K381" i="17"/>
  <c r="J381" i="17"/>
  <c r="I381" i="17"/>
  <c r="H381" i="17"/>
  <c r="G381" i="17"/>
  <c r="F381" i="17"/>
  <c r="E381" i="17"/>
  <c r="N380" i="17"/>
  <c r="M380" i="17"/>
  <c r="L380" i="17"/>
  <c r="K380" i="17"/>
  <c r="J380" i="17"/>
  <c r="I380" i="17"/>
  <c r="H380" i="17"/>
  <c r="G380" i="17"/>
  <c r="F380" i="17"/>
  <c r="E380" i="17"/>
  <c r="N379" i="17"/>
  <c r="M379" i="17"/>
  <c r="L379" i="17"/>
  <c r="K379" i="17"/>
  <c r="J379" i="17"/>
  <c r="I379" i="17"/>
  <c r="H379" i="17"/>
  <c r="G379" i="17"/>
  <c r="F379" i="17"/>
  <c r="E379" i="17"/>
  <c r="N378" i="17"/>
  <c r="M378" i="17"/>
  <c r="L378" i="17"/>
  <c r="K378" i="17"/>
  <c r="J378" i="17"/>
  <c r="I378" i="17"/>
  <c r="H378" i="17"/>
  <c r="G378" i="17"/>
  <c r="F378" i="17"/>
  <c r="E378" i="17"/>
  <c r="N377" i="17"/>
  <c r="M377" i="17"/>
  <c r="L377" i="17"/>
  <c r="K377" i="17"/>
  <c r="J377" i="17"/>
  <c r="I377" i="17"/>
  <c r="H377" i="17"/>
  <c r="G377" i="17"/>
  <c r="F377" i="17"/>
  <c r="E377" i="17"/>
  <c r="N376" i="17"/>
  <c r="M376" i="17"/>
  <c r="L376" i="17"/>
  <c r="K376" i="17"/>
  <c r="K374" i="17" s="1"/>
  <c r="J376" i="17"/>
  <c r="I376" i="17"/>
  <c r="H376" i="17"/>
  <c r="G376" i="17"/>
  <c r="F376" i="17"/>
  <c r="E376" i="17"/>
  <c r="N375" i="17"/>
  <c r="M375" i="17"/>
  <c r="L375" i="17"/>
  <c r="K375" i="17"/>
  <c r="J375" i="17"/>
  <c r="I375" i="17"/>
  <c r="H375" i="17"/>
  <c r="H374" i="17" s="1"/>
  <c r="G375" i="17"/>
  <c r="F375" i="17"/>
  <c r="E375" i="17"/>
  <c r="L374" i="17"/>
  <c r="N373" i="17"/>
  <c r="M373" i="17"/>
  <c r="L373" i="17"/>
  <c r="K373" i="17"/>
  <c r="J373" i="17"/>
  <c r="I373" i="17"/>
  <c r="H373" i="17"/>
  <c r="G373" i="17"/>
  <c r="F373" i="17"/>
  <c r="E373" i="17"/>
  <c r="N372" i="17"/>
  <c r="M372" i="17"/>
  <c r="L372" i="17"/>
  <c r="K372" i="17"/>
  <c r="J372" i="17"/>
  <c r="I372" i="17"/>
  <c r="H372" i="17"/>
  <c r="G372" i="17"/>
  <c r="F372" i="17"/>
  <c r="E372" i="17"/>
  <c r="N371" i="17"/>
  <c r="M371" i="17"/>
  <c r="L371" i="17"/>
  <c r="K371" i="17"/>
  <c r="J371" i="17"/>
  <c r="I371" i="17"/>
  <c r="H371" i="17"/>
  <c r="G371" i="17"/>
  <c r="F371" i="17"/>
  <c r="E371" i="17"/>
  <c r="N370" i="17"/>
  <c r="M370" i="17"/>
  <c r="L370" i="17"/>
  <c r="K370" i="17"/>
  <c r="J370" i="17"/>
  <c r="I370" i="17"/>
  <c r="H370" i="17"/>
  <c r="G370" i="17"/>
  <c r="F370" i="17"/>
  <c r="E370" i="17"/>
  <c r="O370" i="17" s="1"/>
  <c r="R370" i="17" s="1"/>
  <c r="N369" i="17"/>
  <c r="M369" i="17"/>
  <c r="L369" i="17"/>
  <c r="K369" i="17"/>
  <c r="J369" i="17"/>
  <c r="I369" i="17"/>
  <c r="H369" i="17"/>
  <c r="G369" i="17"/>
  <c r="O369" i="17" s="1"/>
  <c r="F369" i="17"/>
  <c r="E369" i="17"/>
  <c r="N368" i="17"/>
  <c r="M368" i="17"/>
  <c r="L368" i="17"/>
  <c r="K368" i="17"/>
  <c r="J368" i="17"/>
  <c r="I368" i="17"/>
  <c r="H368" i="17"/>
  <c r="G368" i="17"/>
  <c r="F368" i="17"/>
  <c r="E368" i="17"/>
  <c r="N367" i="17"/>
  <c r="M367" i="17"/>
  <c r="L367" i="17"/>
  <c r="K367" i="17"/>
  <c r="J367" i="17"/>
  <c r="I367" i="17"/>
  <c r="H367" i="17"/>
  <c r="G367" i="17"/>
  <c r="O367" i="17" s="1"/>
  <c r="R367" i="17" s="1"/>
  <c r="F367" i="17"/>
  <c r="E367" i="17"/>
  <c r="N366" i="17"/>
  <c r="M366" i="17"/>
  <c r="L366" i="17"/>
  <c r="K366" i="17"/>
  <c r="J366" i="17"/>
  <c r="I366" i="17"/>
  <c r="H366" i="17"/>
  <c r="G366" i="17"/>
  <c r="F366" i="17"/>
  <c r="E366" i="17"/>
  <c r="N365" i="17"/>
  <c r="M365" i="17"/>
  <c r="L365" i="17"/>
  <c r="K365" i="17"/>
  <c r="J365" i="17"/>
  <c r="I365" i="17"/>
  <c r="H365" i="17"/>
  <c r="G365" i="17"/>
  <c r="O365" i="17" s="1"/>
  <c r="R365" i="17" s="1"/>
  <c r="F365" i="17"/>
  <c r="E365" i="17"/>
  <c r="N364" i="17"/>
  <c r="M364" i="17"/>
  <c r="L364" i="17"/>
  <c r="K364" i="17"/>
  <c r="J364" i="17"/>
  <c r="I364" i="17"/>
  <c r="H364" i="17"/>
  <c r="G364" i="17"/>
  <c r="F364" i="17"/>
  <c r="E364" i="17"/>
  <c r="N363" i="17"/>
  <c r="M363" i="17"/>
  <c r="L363" i="17"/>
  <c r="K363" i="17"/>
  <c r="J363" i="17"/>
  <c r="I363" i="17"/>
  <c r="H363" i="17"/>
  <c r="G363" i="17"/>
  <c r="O363" i="17" s="1"/>
  <c r="R363" i="17" s="1"/>
  <c r="F363" i="17"/>
  <c r="E363" i="17"/>
  <c r="N362" i="17"/>
  <c r="M362" i="17"/>
  <c r="L362" i="17"/>
  <c r="K362" i="17"/>
  <c r="J362" i="17"/>
  <c r="I362" i="17"/>
  <c r="H362" i="17"/>
  <c r="G362" i="17"/>
  <c r="F362" i="17"/>
  <c r="E362" i="17"/>
  <c r="N361" i="17"/>
  <c r="M361" i="17"/>
  <c r="L361" i="17"/>
  <c r="K361" i="17"/>
  <c r="J361" i="17"/>
  <c r="I361" i="17"/>
  <c r="H361" i="17"/>
  <c r="G361" i="17"/>
  <c r="O361" i="17" s="1"/>
  <c r="R361" i="17" s="1"/>
  <c r="F361" i="17"/>
  <c r="E361" i="17"/>
  <c r="N360" i="17"/>
  <c r="M360" i="17"/>
  <c r="L360" i="17"/>
  <c r="K360" i="17"/>
  <c r="J360" i="17"/>
  <c r="I360" i="17"/>
  <c r="H360" i="17"/>
  <c r="G360" i="17"/>
  <c r="F360" i="17"/>
  <c r="E360" i="17"/>
  <c r="N359" i="17"/>
  <c r="M359" i="17"/>
  <c r="L359" i="17"/>
  <c r="K359" i="17"/>
  <c r="J359" i="17"/>
  <c r="I359" i="17"/>
  <c r="H359" i="17"/>
  <c r="G359" i="17"/>
  <c r="O359" i="17" s="1"/>
  <c r="R359" i="17" s="1"/>
  <c r="F359" i="17"/>
  <c r="E359" i="17"/>
  <c r="N358" i="17"/>
  <c r="M358" i="17"/>
  <c r="L358" i="17"/>
  <c r="K358" i="17"/>
  <c r="J358" i="17"/>
  <c r="I358" i="17"/>
  <c r="H358" i="17"/>
  <c r="G358" i="17"/>
  <c r="F358" i="17"/>
  <c r="E358" i="17"/>
  <c r="N357" i="17"/>
  <c r="M357" i="17"/>
  <c r="L357" i="17"/>
  <c r="K357" i="17"/>
  <c r="J357" i="17"/>
  <c r="I357" i="17"/>
  <c r="H357" i="17"/>
  <c r="G357" i="17"/>
  <c r="O357" i="17" s="1"/>
  <c r="R357" i="17" s="1"/>
  <c r="F357" i="17"/>
  <c r="E357" i="17"/>
  <c r="N356" i="17"/>
  <c r="M356" i="17"/>
  <c r="L356" i="17"/>
  <c r="K356" i="17"/>
  <c r="J356" i="17"/>
  <c r="I356" i="17"/>
  <c r="I355" i="17" s="1"/>
  <c r="H356" i="17"/>
  <c r="H355" i="17" s="1"/>
  <c r="G356" i="17"/>
  <c r="F356" i="17"/>
  <c r="E356" i="17"/>
  <c r="L355" i="17"/>
  <c r="F355" i="17"/>
  <c r="N354" i="17"/>
  <c r="M354" i="17"/>
  <c r="L354" i="17"/>
  <c r="K354" i="17"/>
  <c r="J354" i="17"/>
  <c r="I354" i="17"/>
  <c r="H354" i="17"/>
  <c r="G354" i="17"/>
  <c r="F354" i="17"/>
  <c r="E354" i="17"/>
  <c r="O354" i="17" s="1"/>
  <c r="N353" i="17"/>
  <c r="M353" i="17"/>
  <c r="L353" i="17"/>
  <c r="K353" i="17"/>
  <c r="J353" i="17"/>
  <c r="I353" i="17"/>
  <c r="H353" i="17"/>
  <c r="G353" i="17"/>
  <c r="O353" i="17" s="1"/>
  <c r="F353" i="17"/>
  <c r="E353" i="17"/>
  <c r="N352" i="17"/>
  <c r="M352" i="17"/>
  <c r="L352" i="17"/>
  <c r="K352" i="17"/>
  <c r="J352" i="17"/>
  <c r="I352" i="17"/>
  <c r="H352" i="17"/>
  <c r="G352" i="17"/>
  <c r="F352" i="17"/>
  <c r="E352" i="17"/>
  <c r="N350" i="17"/>
  <c r="M350" i="17"/>
  <c r="L350" i="17"/>
  <c r="K350" i="17"/>
  <c r="J350" i="17"/>
  <c r="I350" i="17"/>
  <c r="H350" i="17"/>
  <c r="G350" i="17"/>
  <c r="F350" i="17"/>
  <c r="E350" i="17"/>
  <c r="N349" i="17"/>
  <c r="M349" i="17"/>
  <c r="L349" i="17"/>
  <c r="K349" i="17"/>
  <c r="J349" i="17"/>
  <c r="I349" i="17"/>
  <c r="H349" i="17"/>
  <c r="G349" i="17"/>
  <c r="F349" i="17"/>
  <c r="E349" i="17"/>
  <c r="N348" i="17"/>
  <c r="M348" i="17"/>
  <c r="L348" i="17"/>
  <c r="K348" i="17"/>
  <c r="J348" i="17"/>
  <c r="I348" i="17"/>
  <c r="H348" i="17"/>
  <c r="G348" i="17"/>
  <c r="O348" i="17" s="1"/>
  <c r="F348" i="17"/>
  <c r="E348" i="17"/>
  <c r="N347" i="17"/>
  <c r="M347" i="17"/>
  <c r="L347" i="17"/>
  <c r="K347" i="17"/>
  <c r="J347" i="17"/>
  <c r="I347" i="17"/>
  <c r="H347" i="17"/>
  <c r="G347" i="17"/>
  <c r="F347" i="17"/>
  <c r="E347" i="17"/>
  <c r="O347" i="17" s="1"/>
  <c r="N346" i="17"/>
  <c r="M346" i="17"/>
  <c r="L346" i="17"/>
  <c r="K346" i="17"/>
  <c r="J346" i="17"/>
  <c r="I346" i="17"/>
  <c r="H346" i="17"/>
  <c r="G346" i="17"/>
  <c r="F346" i="17"/>
  <c r="E346" i="17"/>
  <c r="N345" i="17"/>
  <c r="M345" i="17"/>
  <c r="L345" i="17"/>
  <c r="K345" i="17"/>
  <c r="J345" i="17"/>
  <c r="I345" i="17"/>
  <c r="H345" i="17"/>
  <c r="G345" i="17"/>
  <c r="F345" i="17"/>
  <c r="E345" i="17"/>
  <c r="N344" i="17"/>
  <c r="M344" i="17"/>
  <c r="L344" i="17"/>
  <c r="K344" i="17"/>
  <c r="J344" i="17"/>
  <c r="I344" i="17"/>
  <c r="H344" i="17"/>
  <c r="G344" i="17"/>
  <c r="F344" i="17"/>
  <c r="E344" i="17"/>
  <c r="N343" i="17"/>
  <c r="M343" i="17"/>
  <c r="L343" i="17"/>
  <c r="K343" i="17"/>
  <c r="J343" i="17"/>
  <c r="I343" i="17"/>
  <c r="H343" i="17"/>
  <c r="G343" i="17"/>
  <c r="F343" i="17"/>
  <c r="E343" i="17"/>
  <c r="O343" i="17" s="1"/>
  <c r="N342" i="17"/>
  <c r="M342" i="17"/>
  <c r="L342" i="17"/>
  <c r="K342" i="17"/>
  <c r="J342" i="17"/>
  <c r="I342" i="17"/>
  <c r="H342" i="17"/>
  <c r="G342" i="17"/>
  <c r="F342" i="17"/>
  <c r="E342" i="17"/>
  <c r="N341" i="17"/>
  <c r="M341" i="17"/>
  <c r="L341" i="17"/>
  <c r="K341" i="17"/>
  <c r="J341" i="17"/>
  <c r="I341" i="17"/>
  <c r="H341" i="17"/>
  <c r="G341" i="17"/>
  <c r="F341" i="17"/>
  <c r="E341" i="17"/>
  <c r="O341" i="17" s="1"/>
  <c r="N340" i="17"/>
  <c r="M340" i="17"/>
  <c r="L340" i="17"/>
  <c r="K340" i="17"/>
  <c r="J340" i="17"/>
  <c r="I340" i="17"/>
  <c r="H340" i="17"/>
  <c r="G340" i="17"/>
  <c r="F340" i="17"/>
  <c r="E340" i="17"/>
  <c r="N339" i="17"/>
  <c r="M339" i="17"/>
  <c r="L339" i="17"/>
  <c r="K339" i="17"/>
  <c r="J339" i="17"/>
  <c r="I339" i="17"/>
  <c r="H339" i="17"/>
  <c r="G339" i="17"/>
  <c r="F339" i="17"/>
  <c r="E339" i="17"/>
  <c r="N338" i="17"/>
  <c r="M338" i="17"/>
  <c r="L338" i="17"/>
  <c r="K338" i="17"/>
  <c r="J338" i="17"/>
  <c r="I338" i="17"/>
  <c r="H338" i="17"/>
  <c r="G338" i="17"/>
  <c r="O338" i="17" s="1"/>
  <c r="F338" i="17"/>
  <c r="E338" i="17"/>
  <c r="N337" i="17"/>
  <c r="M337" i="17"/>
  <c r="L337" i="17"/>
  <c r="K337" i="17"/>
  <c r="J337" i="17"/>
  <c r="I337" i="17"/>
  <c r="H337" i="17"/>
  <c r="G337" i="17"/>
  <c r="F337" i="17"/>
  <c r="E337" i="17"/>
  <c r="O337" i="17" s="1"/>
  <c r="N336" i="17"/>
  <c r="M336" i="17"/>
  <c r="L336" i="17"/>
  <c r="K336" i="17"/>
  <c r="J336" i="17"/>
  <c r="I336" i="17"/>
  <c r="H336" i="17"/>
  <c r="G336" i="17"/>
  <c r="F336" i="17"/>
  <c r="E336" i="17"/>
  <c r="N335" i="17"/>
  <c r="M335" i="17"/>
  <c r="L335" i="17"/>
  <c r="K335" i="17"/>
  <c r="J335" i="17"/>
  <c r="I335" i="17"/>
  <c r="H335" i="17"/>
  <c r="G335" i="17"/>
  <c r="F335" i="17"/>
  <c r="E335" i="17"/>
  <c r="N334" i="17"/>
  <c r="M334" i="17"/>
  <c r="L334" i="17"/>
  <c r="K334" i="17"/>
  <c r="J334" i="17"/>
  <c r="I334" i="17"/>
  <c r="H334" i="17"/>
  <c r="G334" i="17"/>
  <c r="O334" i="17" s="1"/>
  <c r="F334" i="17"/>
  <c r="E334" i="17"/>
  <c r="N333" i="17"/>
  <c r="M333" i="17"/>
  <c r="L333" i="17"/>
  <c r="K333" i="17"/>
  <c r="J333" i="17"/>
  <c r="I333" i="17"/>
  <c r="H333" i="17"/>
  <c r="G333" i="17"/>
  <c r="F333" i="17"/>
  <c r="E333" i="17"/>
  <c r="O333" i="17" s="1"/>
  <c r="N332" i="17"/>
  <c r="M332" i="17"/>
  <c r="L332" i="17"/>
  <c r="K332" i="17"/>
  <c r="J332" i="17"/>
  <c r="I332" i="17"/>
  <c r="H332" i="17"/>
  <c r="G332" i="17"/>
  <c r="F332" i="17"/>
  <c r="E332" i="17"/>
  <c r="N331" i="17"/>
  <c r="M331" i="17"/>
  <c r="L331" i="17"/>
  <c r="K331" i="17"/>
  <c r="J331" i="17"/>
  <c r="I331" i="17"/>
  <c r="H331" i="17"/>
  <c r="G331" i="17"/>
  <c r="F331" i="17"/>
  <c r="E331" i="17"/>
  <c r="N330" i="17"/>
  <c r="M330" i="17"/>
  <c r="L330" i="17"/>
  <c r="K330" i="17"/>
  <c r="J330" i="17"/>
  <c r="I330" i="17"/>
  <c r="H330" i="17"/>
  <c r="G330" i="17"/>
  <c r="O330" i="17" s="1"/>
  <c r="F330" i="17"/>
  <c r="E330" i="17"/>
  <c r="N329" i="17"/>
  <c r="M329" i="17"/>
  <c r="L329" i="17"/>
  <c r="K329" i="17"/>
  <c r="J329" i="17"/>
  <c r="I329" i="17"/>
  <c r="H329" i="17"/>
  <c r="G329" i="17"/>
  <c r="F329" i="17"/>
  <c r="E329" i="17"/>
  <c r="O329" i="17" s="1"/>
  <c r="N328" i="17"/>
  <c r="M328" i="17"/>
  <c r="L328" i="17"/>
  <c r="K328" i="17"/>
  <c r="J328" i="17"/>
  <c r="I328" i="17"/>
  <c r="H328" i="17"/>
  <c r="G328" i="17"/>
  <c r="F328" i="17"/>
  <c r="E328" i="17"/>
  <c r="N327" i="17"/>
  <c r="M327" i="17"/>
  <c r="L327" i="17"/>
  <c r="K327" i="17"/>
  <c r="J327" i="17"/>
  <c r="I327" i="17"/>
  <c r="H327" i="17"/>
  <c r="G327" i="17"/>
  <c r="F327" i="17"/>
  <c r="E327" i="17"/>
  <c r="N326" i="17"/>
  <c r="M326" i="17"/>
  <c r="L326" i="17"/>
  <c r="K326" i="17"/>
  <c r="J326" i="17"/>
  <c r="I326" i="17"/>
  <c r="H326" i="17"/>
  <c r="G326" i="17"/>
  <c r="O326" i="17" s="1"/>
  <c r="F326" i="17"/>
  <c r="E326" i="17"/>
  <c r="N325" i="17"/>
  <c r="M325" i="17"/>
  <c r="L325" i="17"/>
  <c r="K325" i="17"/>
  <c r="J325" i="17"/>
  <c r="I325" i="17"/>
  <c r="H325" i="17"/>
  <c r="G325" i="17"/>
  <c r="F325" i="17"/>
  <c r="E325" i="17"/>
  <c r="O325" i="17" s="1"/>
  <c r="N324" i="17"/>
  <c r="M324" i="17"/>
  <c r="L324" i="17"/>
  <c r="K324" i="17"/>
  <c r="J324" i="17"/>
  <c r="I324" i="17"/>
  <c r="H324" i="17"/>
  <c r="G324" i="17"/>
  <c r="F324" i="17"/>
  <c r="E324" i="17"/>
  <c r="N323" i="17"/>
  <c r="M323" i="17"/>
  <c r="L323" i="17"/>
  <c r="K323" i="17"/>
  <c r="J323" i="17"/>
  <c r="I323" i="17"/>
  <c r="H323" i="17"/>
  <c r="G323" i="17"/>
  <c r="F323" i="17"/>
  <c r="E323" i="17"/>
  <c r="N322" i="17"/>
  <c r="M322" i="17"/>
  <c r="L322" i="17"/>
  <c r="K322" i="17"/>
  <c r="J322" i="17"/>
  <c r="I322" i="17"/>
  <c r="H322" i="17"/>
  <c r="G322" i="17"/>
  <c r="O322" i="17" s="1"/>
  <c r="F322" i="17"/>
  <c r="E322" i="17"/>
  <c r="N321" i="17"/>
  <c r="M321" i="17"/>
  <c r="L321" i="17"/>
  <c r="K321" i="17"/>
  <c r="J321" i="17"/>
  <c r="I321" i="17"/>
  <c r="H321" i="17"/>
  <c r="G321" i="17"/>
  <c r="F321" i="17"/>
  <c r="E321" i="17"/>
  <c r="O321" i="17" s="1"/>
  <c r="N320" i="17"/>
  <c r="M320" i="17"/>
  <c r="L320" i="17"/>
  <c r="K320" i="17"/>
  <c r="J320" i="17"/>
  <c r="I320" i="17"/>
  <c r="H320" i="17"/>
  <c r="G320" i="17"/>
  <c r="F320" i="17"/>
  <c r="E320" i="17"/>
  <c r="N319" i="17"/>
  <c r="M319" i="17"/>
  <c r="L319" i="17"/>
  <c r="K319" i="17"/>
  <c r="J319" i="17"/>
  <c r="I319" i="17"/>
  <c r="H319" i="17"/>
  <c r="G319" i="17"/>
  <c r="F319" i="17"/>
  <c r="E319" i="17"/>
  <c r="N318" i="17"/>
  <c r="M318" i="17"/>
  <c r="L318" i="17"/>
  <c r="K318" i="17"/>
  <c r="J318" i="17"/>
  <c r="I318" i="17"/>
  <c r="H318" i="17"/>
  <c r="G318" i="17"/>
  <c r="O318" i="17" s="1"/>
  <c r="F318" i="17"/>
  <c r="E318" i="17"/>
  <c r="N317" i="17"/>
  <c r="M317" i="17"/>
  <c r="L317" i="17"/>
  <c r="K317" i="17"/>
  <c r="J317" i="17"/>
  <c r="I317" i="17"/>
  <c r="H317" i="17"/>
  <c r="G317" i="17"/>
  <c r="F317" i="17"/>
  <c r="E317" i="17"/>
  <c r="O317" i="17" s="1"/>
  <c r="N316" i="17"/>
  <c r="M316" i="17"/>
  <c r="L316" i="17"/>
  <c r="K316" i="17"/>
  <c r="J316" i="17"/>
  <c r="I316" i="17"/>
  <c r="H316" i="17"/>
  <c r="G316" i="17"/>
  <c r="F316" i="17"/>
  <c r="E316" i="17"/>
  <c r="N315" i="17"/>
  <c r="M315" i="17"/>
  <c r="L315" i="17"/>
  <c r="K315" i="17"/>
  <c r="J315" i="17"/>
  <c r="I315" i="17"/>
  <c r="H315" i="17"/>
  <c r="G315" i="17"/>
  <c r="F315" i="17"/>
  <c r="E315" i="17"/>
  <c r="N314" i="17"/>
  <c r="M314" i="17"/>
  <c r="L314" i="17"/>
  <c r="K314" i="17"/>
  <c r="J314" i="17"/>
  <c r="I314" i="17"/>
  <c r="H314" i="17"/>
  <c r="G314" i="17"/>
  <c r="O314" i="17" s="1"/>
  <c r="F314" i="17"/>
  <c r="E314" i="17"/>
  <c r="N313" i="17"/>
  <c r="M313" i="17"/>
  <c r="L313" i="17"/>
  <c r="K313" i="17"/>
  <c r="J313" i="17"/>
  <c r="I313" i="17"/>
  <c r="H313" i="17"/>
  <c r="G313" i="17"/>
  <c r="F313" i="17"/>
  <c r="E313" i="17"/>
  <c r="O313" i="17" s="1"/>
  <c r="N312" i="17"/>
  <c r="M312" i="17"/>
  <c r="L312" i="17"/>
  <c r="K312" i="17"/>
  <c r="J312" i="17"/>
  <c r="I312" i="17"/>
  <c r="H312" i="17"/>
  <c r="G312" i="17"/>
  <c r="F312" i="17"/>
  <c r="E312" i="17"/>
  <c r="N311" i="17"/>
  <c r="M311" i="17"/>
  <c r="L311" i="17"/>
  <c r="K311" i="17"/>
  <c r="J311" i="17"/>
  <c r="I311" i="17"/>
  <c r="H311" i="17"/>
  <c r="G311" i="17"/>
  <c r="F311" i="17"/>
  <c r="E311" i="17"/>
  <c r="N310" i="17"/>
  <c r="M310" i="17"/>
  <c r="L310" i="17"/>
  <c r="K310" i="17"/>
  <c r="J310" i="17"/>
  <c r="I310" i="17"/>
  <c r="H310" i="17"/>
  <c r="G310" i="17"/>
  <c r="O310" i="17" s="1"/>
  <c r="F310" i="17"/>
  <c r="E310" i="17"/>
  <c r="N309" i="17"/>
  <c r="M309" i="17"/>
  <c r="L309" i="17"/>
  <c r="K309" i="17"/>
  <c r="J309" i="17"/>
  <c r="I309" i="17"/>
  <c r="H309" i="17"/>
  <c r="G309" i="17"/>
  <c r="F309" i="17"/>
  <c r="E309" i="17"/>
  <c r="O309" i="17" s="1"/>
  <c r="N308" i="17"/>
  <c r="M308" i="17"/>
  <c r="L308" i="17"/>
  <c r="K308" i="17"/>
  <c r="J308" i="17"/>
  <c r="I308" i="17"/>
  <c r="H308" i="17"/>
  <c r="G308" i="17"/>
  <c r="F308" i="17"/>
  <c r="E308" i="17"/>
  <c r="N307" i="17"/>
  <c r="M307" i="17"/>
  <c r="L307" i="17"/>
  <c r="K307" i="17"/>
  <c r="J307" i="17"/>
  <c r="I307" i="17"/>
  <c r="H307" i="17"/>
  <c r="G307" i="17"/>
  <c r="F307" i="17"/>
  <c r="E307" i="17"/>
  <c r="N306" i="17"/>
  <c r="M306" i="17"/>
  <c r="L306" i="17"/>
  <c r="K306" i="17"/>
  <c r="J306" i="17"/>
  <c r="I306" i="17"/>
  <c r="H306" i="17"/>
  <c r="G306" i="17"/>
  <c r="O306" i="17" s="1"/>
  <c r="F306" i="17"/>
  <c r="E306" i="17"/>
  <c r="N305" i="17"/>
  <c r="M305" i="17"/>
  <c r="L305" i="17"/>
  <c r="K305" i="17"/>
  <c r="J305" i="17"/>
  <c r="I305" i="17"/>
  <c r="H305" i="17"/>
  <c r="G305" i="17"/>
  <c r="F305" i="17"/>
  <c r="E305" i="17"/>
  <c r="O305" i="17" s="1"/>
  <c r="N304" i="17"/>
  <c r="M304" i="17"/>
  <c r="L304" i="17"/>
  <c r="K304" i="17"/>
  <c r="J304" i="17"/>
  <c r="I304" i="17"/>
  <c r="H304" i="17"/>
  <c r="G304" i="17"/>
  <c r="F304" i="17"/>
  <c r="E304" i="17"/>
  <c r="N303" i="17"/>
  <c r="M303" i="17"/>
  <c r="L303" i="17"/>
  <c r="K303" i="17"/>
  <c r="J303" i="17"/>
  <c r="I303" i="17"/>
  <c r="H303" i="17"/>
  <c r="G303" i="17"/>
  <c r="F303" i="17"/>
  <c r="E303" i="17"/>
  <c r="N302" i="17"/>
  <c r="M302" i="17"/>
  <c r="L302" i="17"/>
  <c r="K302" i="17"/>
  <c r="J302" i="17"/>
  <c r="I302" i="17"/>
  <c r="H302" i="17"/>
  <c r="G302" i="17"/>
  <c r="O302" i="17" s="1"/>
  <c r="F302" i="17"/>
  <c r="E302" i="17"/>
  <c r="N301" i="17"/>
  <c r="M301" i="17"/>
  <c r="L301" i="17"/>
  <c r="K301" i="17"/>
  <c r="J301" i="17"/>
  <c r="I301" i="17"/>
  <c r="H301" i="17"/>
  <c r="G301" i="17"/>
  <c r="F301" i="17"/>
  <c r="E301" i="17"/>
  <c r="O301" i="17" s="1"/>
  <c r="N300" i="17"/>
  <c r="M300" i="17"/>
  <c r="L300" i="17"/>
  <c r="K300" i="17"/>
  <c r="J300" i="17"/>
  <c r="I300" i="17"/>
  <c r="H300" i="17"/>
  <c r="G300" i="17"/>
  <c r="F300" i="17"/>
  <c r="E300" i="17"/>
  <c r="N299" i="17"/>
  <c r="M299" i="17"/>
  <c r="L299" i="17"/>
  <c r="K299" i="17"/>
  <c r="J299" i="17"/>
  <c r="I299" i="17"/>
  <c r="H299" i="17"/>
  <c r="G299" i="17"/>
  <c r="F299" i="17"/>
  <c r="E299" i="17"/>
  <c r="N298" i="17"/>
  <c r="M298" i="17"/>
  <c r="L298" i="17"/>
  <c r="K298" i="17"/>
  <c r="J298" i="17"/>
  <c r="I298" i="17"/>
  <c r="H298" i="17"/>
  <c r="G298" i="17"/>
  <c r="O298" i="17" s="1"/>
  <c r="F298" i="17"/>
  <c r="E298" i="17"/>
  <c r="N297" i="17"/>
  <c r="M297" i="17"/>
  <c r="L297" i="17"/>
  <c r="K297" i="17"/>
  <c r="J297" i="17"/>
  <c r="I297" i="17"/>
  <c r="H297" i="17"/>
  <c r="G297" i="17"/>
  <c r="F297" i="17"/>
  <c r="E297" i="17"/>
  <c r="O297" i="17" s="1"/>
  <c r="N296" i="17"/>
  <c r="M296" i="17"/>
  <c r="L296" i="17"/>
  <c r="K296" i="17"/>
  <c r="J296" i="17"/>
  <c r="I296" i="17"/>
  <c r="H296" i="17"/>
  <c r="G296" i="17"/>
  <c r="F296" i="17"/>
  <c r="E296" i="17"/>
  <c r="N295" i="17"/>
  <c r="M295" i="17"/>
  <c r="L295" i="17"/>
  <c r="K295" i="17"/>
  <c r="J295" i="17"/>
  <c r="I295" i="17"/>
  <c r="H295" i="17"/>
  <c r="G295" i="17"/>
  <c r="F295" i="17"/>
  <c r="E295" i="17"/>
  <c r="N294" i="17"/>
  <c r="M294" i="17"/>
  <c r="L294" i="17"/>
  <c r="K294" i="17"/>
  <c r="J294" i="17"/>
  <c r="I294" i="17"/>
  <c r="H294" i="17"/>
  <c r="G294" i="17"/>
  <c r="O294" i="17" s="1"/>
  <c r="F294" i="17"/>
  <c r="E294" i="17"/>
  <c r="N293" i="17"/>
  <c r="M293" i="17"/>
  <c r="L293" i="17"/>
  <c r="K293" i="17"/>
  <c r="J293" i="17"/>
  <c r="I293" i="17"/>
  <c r="H293" i="17"/>
  <c r="G293" i="17"/>
  <c r="F293" i="17"/>
  <c r="E293" i="17"/>
  <c r="N292" i="17"/>
  <c r="M292" i="17"/>
  <c r="L292" i="17"/>
  <c r="K292" i="17"/>
  <c r="J292" i="17"/>
  <c r="I292" i="17"/>
  <c r="H292" i="17"/>
  <c r="G292" i="17"/>
  <c r="O292" i="17" s="1"/>
  <c r="R292" i="17" s="1"/>
  <c r="F292" i="17"/>
  <c r="E292" i="17"/>
  <c r="N291" i="17"/>
  <c r="M291" i="17"/>
  <c r="L291" i="17"/>
  <c r="K291" i="17"/>
  <c r="J291" i="17"/>
  <c r="I291" i="17"/>
  <c r="H291" i="17"/>
  <c r="G291" i="17"/>
  <c r="F291" i="17"/>
  <c r="E291" i="17"/>
  <c r="N290" i="17"/>
  <c r="M290" i="17"/>
  <c r="L290" i="17"/>
  <c r="K290" i="17"/>
  <c r="J290" i="17"/>
  <c r="I290" i="17"/>
  <c r="H290" i="17"/>
  <c r="G290" i="17"/>
  <c r="O290" i="17" s="1"/>
  <c r="R290" i="17" s="1"/>
  <c r="F290" i="17"/>
  <c r="E290" i="17"/>
  <c r="N289" i="17"/>
  <c r="M289" i="17"/>
  <c r="L289" i="17"/>
  <c r="K289" i="17"/>
  <c r="J289" i="17"/>
  <c r="I289" i="17"/>
  <c r="H289" i="17"/>
  <c r="G289" i="17"/>
  <c r="F289" i="17"/>
  <c r="E289" i="17"/>
  <c r="N288" i="17"/>
  <c r="M288" i="17"/>
  <c r="L288" i="17"/>
  <c r="K288" i="17"/>
  <c r="J288" i="17"/>
  <c r="I288" i="17"/>
  <c r="H288" i="17"/>
  <c r="G288" i="17"/>
  <c r="O288" i="17" s="1"/>
  <c r="R288" i="17" s="1"/>
  <c r="F288" i="17"/>
  <c r="E288" i="17"/>
  <c r="N287" i="17"/>
  <c r="M287" i="17"/>
  <c r="L287" i="17"/>
  <c r="K287" i="17"/>
  <c r="J287" i="17"/>
  <c r="I287" i="17"/>
  <c r="H287" i="17"/>
  <c r="G287" i="17"/>
  <c r="F287" i="17"/>
  <c r="E287" i="17"/>
  <c r="N286" i="17"/>
  <c r="M286" i="17"/>
  <c r="L286" i="17"/>
  <c r="K286" i="17"/>
  <c r="J286" i="17"/>
  <c r="I286" i="17"/>
  <c r="H286" i="17"/>
  <c r="G286" i="17"/>
  <c r="O286" i="17" s="1"/>
  <c r="R286" i="17" s="1"/>
  <c r="F286" i="17"/>
  <c r="E286" i="17"/>
  <c r="N285" i="17"/>
  <c r="M285" i="17"/>
  <c r="M284" i="17" s="1"/>
  <c r="L285" i="17"/>
  <c r="K285" i="17"/>
  <c r="J285" i="17"/>
  <c r="I285" i="17"/>
  <c r="I284" i="17" s="1"/>
  <c r="H285" i="17"/>
  <c r="G285" i="17"/>
  <c r="F285" i="17"/>
  <c r="E285" i="17"/>
  <c r="E284" i="17" s="1"/>
  <c r="L284" i="17"/>
  <c r="H284" i="17"/>
  <c r="N283" i="17"/>
  <c r="M283" i="17"/>
  <c r="L283" i="17"/>
  <c r="K283" i="17"/>
  <c r="J283" i="17"/>
  <c r="I283" i="17"/>
  <c r="H283" i="17"/>
  <c r="G283" i="17"/>
  <c r="F283" i="17"/>
  <c r="E283" i="17"/>
  <c r="N282" i="17"/>
  <c r="M282" i="17"/>
  <c r="L282" i="17"/>
  <c r="K282" i="17"/>
  <c r="J282" i="17"/>
  <c r="I282" i="17"/>
  <c r="H282" i="17"/>
  <c r="G282" i="17"/>
  <c r="F282" i="17"/>
  <c r="E282" i="17"/>
  <c r="N281" i="17"/>
  <c r="M281" i="17"/>
  <c r="L281" i="17"/>
  <c r="K281" i="17"/>
  <c r="J281" i="17"/>
  <c r="I281" i="17"/>
  <c r="H281" i="17"/>
  <c r="G281" i="17"/>
  <c r="F281" i="17"/>
  <c r="E281" i="17"/>
  <c r="O281" i="17" s="1"/>
  <c r="N280" i="17"/>
  <c r="M280" i="17"/>
  <c r="L280" i="17"/>
  <c r="K280" i="17"/>
  <c r="J280" i="17"/>
  <c r="I280" i="17"/>
  <c r="H280" i="17"/>
  <c r="G280" i="17"/>
  <c r="O280" i="17" s="1"/>
  <c r="F280" i="17"/>
  <c r="E280" i="17"/>
  <c r="N279" i="17"/>
  <c r="M279" i="17"/>
  <c r="L279" i="17"/>
  <c r="K279" i="17"/>
  <c r="J279" i="17"/>
  <c r="I279" i="17"/>
  <c r="H279" i="17"/>
  <c r="G279" i="17"/>
  <c r="F279" i="17"/>
  <c r="E279" i="17"/>
  <c r="N278" i="17"/>
  <c r="M278" i="17"/>
  <c r="L278" i="17"/>
  <c r="K278" i="17"/>
  <c r="J278" i="17"/>
  <c r="I278" i="17"/>
  <c r="H278" i="17"/>
  <c r="G278" i="17"/>
  <c r="F278" i="17"/>
  <c r="E278" i="17"/>
  <c r="N277" i="17"/>
  <c r="M277" i="17"/>
  <c r="L277" i="17"/>
  <c r="K277" i="17"/>
  <c r="J277" i="17"/>
  <c r="I277" i="17"/>
  <c r="H277" i="17"/>
  <c r="G277" i="17"/>
  <c r="F277" i="17"/>
  <c r="E277" i="17"/>
  <c r="O277" i="17" s="1"/>
  <c r="N276" i="17"/>
  <c r="M276" i="17"/>
  <c r="L276" i="17"/>
  <c r="K276" i="17"/>
  <c r="J276" i="17"/>
  <c r="I276" i="17"/>
  <c r="H276" i="17"/>
  <c r="G276" i="17"/>
  <c r="O276" i="17" s="1"/>
  <c r="F276" i="17"/>
  <c r="E276" i="17"/>
  <c r="N275" i="17"/>
  <c r="M275" i="17"/>
  <c r="L275" i="17"/>
  <c r="K275" i="17"/>
  <c r="J275" i="17"/>
  <c r="I275" i="17"/>
  <c r="H275" i="17"/>
  <c r="G275" i="17"/>
  <c r="F275" i="17"/>
  <c r="E275" i="17"/>
  <c r="N274" i="17"/>
  <c r="M274" i="17"/>
  <c r="L274" i="17"/>
  <c r="K274" i="17"/>
  <c r="J274" i="17"/>
  <c r="I274" i="17"/>
  <c r="H274" i="17"/>
  <c r="G274" i="17"/>
  <c r="F274" i="17"/>
  <c r="E274" i="17"/>
  <c r="N273" i="17"/>
  <c r="M273" i="17"/>
  <c r="L273" i="17"/>
  <c r="K273" i="17"/>
  <c r="J273" i="17"/>
  <c r="I273" i="17"/>
  <c r="H273" i="17"/>
  <c r="G273" i="17"/>
  <c r="F273" i="17"/>
  <c r="E273" i="17"/>
  <c r="O273" i="17" s="1"/>
  <c r="N272" i="17"/>
  <c r="M272" i="17"/>
  <c r="L272" i="17"/>
  <c r="K272" i="17"/>
  <c r="J272" i="17"/>
  <c r="I272" i="17"/>
  <c r="H272" i="17"/>
  <c r="G272" i="17"/>
  <c r="O272" i="17" s="1"/>
  <c r="F272" i="17"/>
  <c r="E272" i="17"/>
  <c r="N271" i="17"/>
  <c r="M271" i="17"/>
  <c r="L271" i="17"/>
  <c r="K271" i="17"/>
  <c r="J271" i="17"/>
  <c r="I271" i="17"/>
  <c r="H271" i="17"/>
  <c r="G271" i="17"/>
  <c r="F271" i="17"/>
  <c r="E271" i="17"/>
  <c r="N270" i="17"/>
  <c r="M270" i="17"/>
  <c r="L270" i="17"/>
  <c r="K270" i="17"/>
  <c r="J270" i="17"/>
  <c r="I270" i="17"/>
  <c r="H270" i="17"/>
  <c r="G270" i="17"/>
  <c r="F270" i="17"/>
  <c r="E270" i="17"/>
  <c r="N269" i="17"/>
  <c r="M269" i="17"/>
  <c r="L269" i="17"/>
  <c r="K269" i="17"/>
  <c r="J269" i="17"/>
  <c r="I269" i="17"/>
  <c r="H269" i="17"/>
  <c r="G269" i="17"/>
  <c r="F269" i="17"/>
  <c r="E269" i="17"/>
  <c r="O269" i="17" s="1"/>
  <c r="N268" i="17"/>
  <c r="M268" i="17"/>
  <c r="L268" i="17"/>
  <c r="K268" i="17"/>
  <c r="J268" i="17"/>
  <c r="I268" i="17"/>
  <c r="H268" i="17"/>
  <c r="G268" i="17"/>
  <c r="O268" i="17" s="1"/>
  <c r="F268" i="17"/>
  <c r="E268" i="17"/>
  <c r="N267" i="17"/>
  <c r="M267" i="17"/>
  <c r="L267" i="17"/>
  <c r="K267" i="17"/>
  <c r="J267" i="17"/>
  <c r="I267" i="17"/>
  <c r="H267" i="17"/>
  <c r="G267" i="17"/>
  <c r="F267" i="17"/>
  <c r="E267" i="17"/>
  <c r="N266" i="17"/>
  <c r="M266" i="17"/>
  <c r="L266" i="17"/>
  <c r="K266" i="17"/>
  <c r="J266" i="17"/>
  <c r="I266" i="17"/>
  <c r="H266" i="17"/>
  <c r="G266" i="17"/>
  <c r="F266" i="17"/>
  <c r="E266" i="17"/>
  <c r="N265" i="17"/>
  <c r="M265" i="17"/>
  <c r="L265" i="17"/>
  <c r="K265" i="17"/>
  <c r="J265" i="17"/>
  <c r="I265" i="17"/>
  <c r="H265" i="17"/>
  <c r="G265" i="17"/>
  <c r="F265" i="17"/>
  <c r="E265" i="17"/>
  <c r="O265" i="17" s="1"/>
  <c r="N264" i="17"/>
  <c r="M264" i="17"/>
  <c r="L264" i="17"/>
  <c r="K264" i="17"/>
  <c r="J264" i="17"/>
  <c r="I264" i="17"/>
  <c r="H264" i="17"/>
  <c r="G264" i="17"/>
  <c r="O264" i="17" s="1"/>
  <c r="F264" i="17"/>
  <c r="E264" i="17"/>
  <c r="N263" i="17"/>
  <c r="M263" i="17"/>
  <c r="L263" i="17"/>
  <c r="K263" i="17"/>
  <c r="J263" i="17"/>
  <c r="I263" i="17"/>
  <c r="H263" i="17"/>
  <c r="G263" i="17"/>
  <c r="F263" i="17"/>
  <c r="E263" i="17"/>
  <c r="N262" i="17"/>
  <c r="M262" i="17"/>
  <c r="L262" i="17"/>
  <c r="K262" i="17"/>
  <c r="J262" i="17"/>
  <c r="I262" i="17"/>
  <c r="H262" i="17"/>
  <c r="G262" i="17"/>
  <c r="F262" i="17"/>
  <c r="E262" i="17"/>
  <c r="N261" i="17"/>
  <c r="M261" i="17"/>
  <c r="L261" i="17"/>
  <c r="K261" i="17"/>
  <c r="J261" i="17"/>
  <c r="I261" i="17"/>
  <c r="H261" i="17"/>
  <c r="G261" i="17"/>
  <c r="F261" i="17"/>
  <c r="E261" i="17"/>
  <c r="O261" i="17" s="1"/>
  <c r="N260" i="17"/>
  <c r="M260" i="17"/>
  <c r="L260" i="17"/>
  <c r="K260" i="17"/>
  <c r="J260" i="17"/>
  <c r="I260" i="17"/>
  <c r="H260" i="17"/>
  <c r="G260" i="17"/>
  <c r="F260" i="17"/>
  <c r="E260" i="17"/>
  <c r="N259" i="17"/>
  <c r="M259" i="17"/>
  <c r="L259" i="17"/>
  <c r="K259" i="17"/>
  <c r="J259" i="17"/>
  <c r="I259" i="17"/>
  <c r="H259" i="17"/>
  <c r="G259" i="17"/>
  <c r="F259" i="17"/>
  <c r="E259" i="17"/>
  <c r="N258" i="17"/>
  <c r="M258" i="17"/>
  <c r="L258" i="17"/>
  <c r="K258" i="17"/>
  <c r="J258" i="17"/>
  <c r="I258" i="17"/>
  <c r="H258" i="17"/>
  <c r="G258" i="17"/>
  <c r="F258" i="17"/>
  <c r="E258" i="17"/>
  <c r="N257" i="17"/>
  <c r="M257" i="17"/>
  <c r="L257" i="17"/>
  <c r="K257" i="17"/>
  <c r="J257" i="17"/>
  <c r="I257" i="17"/>
  <c r="H257" i="17"/>
  <c r="G257" i="17"/>
  <c r="F257" i="17"/>
  <c r="E257" i="17"/>
  <c r="O257" i="17" s="1"/>
  <c r="N256" i="17"/>
  <c r="M256" i="17"/>
  <c r="L256" i="17"/>
  <c r="K256" i="17"/>
  <c r="J256" i="17"/>
  <c r="I256" i="17"/>
  <c r="H256" i="17"/>
  <c r="G256" i="17"/>
  <c r="O256" i="17" s="1"/>
  <c r="F256" i="17"/>
  <c r="E256" i="17"/>
  <c r="N255" i="17"/>
  <c r="M255" i="17"/>
  <c r="L255" i="17"/>
  <c r="K255" i="17"/>
  <c r="J255" i="17"/>
  <c r="I255" i="17"/>
  <c r="H255" i="17"/>
  <c r="G255" i="17"/>
  <c r="F255" i="17"/>
  <c r="E255" i="17"/>
  <c r="N254" i="17"/>
  <c r="M254" i="17"/>
  <c r="L254" i="17"/>
  <c r="K254" i="17"/>
  <c r="J254" i="17"/>
  <c r="I254" i="17"/>
  <c r="H254" i="17"/>
  <c r="G254" i="17"/>
  <c r="F254" i="17"/>
  <c r="E254" i="17"/>
  <c r="N253" i="17"/>
  <c r="M253" i="17"/>
  <c r="L253" i="17"/>
  <c r="K253" i="17"/>
  <c r="J253" i="17"/>
  <c r="I253" i="17"/>
  <c r="H253" i="17"/>
  <c r="G253" i="17"/>
  <c r="F253" i="17"/>
  <c r="E253" i="17"/>
  <c r="O253" i="17" s="1"/>
  <c r="N252" i="17"/>
  <c r="M252" i="17"/>
  <c r="L252" i="17"/>
  <c r="K252" i="17"/>
  <c r="J252" i="17"/>
  <c r="I252" i="17"/>
  <c r="H252" i="17"/>
  <c r="G252" i="17"/>
  <c r="F252" i="17"/>
  <c r="E252" i="17"/>
  <c r="N251" i="17"/>
  <c r="M251" i="17"/>
  <c r="L251" i="17"/>
  <c r="K251" i="17"/>
  <c r="J251" i="17"/>
  <c r="I251" i="17"/>
  <c r="H251" i="17"/>
  <c r="G251" i="17"/>
  <c r="F251" i="17"/>
  <c r="E251" i="17"/>
  <c r="N250" i="17"/>
  <c r="M250" i="17"/>
  <c r="L250" i="17"/>
  <c r="K250" i="17"/>
  <c r="J250" i="17"/>
  <c r="I250" i="17"/>
  <c r="H250" i="17"/>
  <c r="G250" i="17"/>
  <c r="F250" i="17"/>
  <c r="E250" i="17"/>
  <c r="N249" i="17"/>
  <c r="M249" i="17"/>
  <c r="L249" i="17"/>
  <c r="K249" i="17"/>
  <c r="J249" i="17"/>
  <c r="I249" i="17"/>
  <c r="H249" i="17"/>
  <c r="G249" i="17"/>
  <c r="F249" i="17"/>
  <c r="E249" i="17"/>
  <c r="O249" i="17" s="1"/>
  <c r="N248" i="17"/>
  <c r="M248" i="17"/>
  <c r="L248" i="17"/>
  <c r="K248" i="17"/>
  <c r="J248" i="17"/>
  <c r="I248" i="17"/>
  <c r="H248" i="17"/>
  <c r="G248" i="17"/>
  <c r="O248" i="17" s="1"/>
  <c r="F248" i="17"/>
  <c r="E248" i="17"/>
  <c r="N247" i="17"/>
  <c r="M247" i="17"/>
  <c r="L247" i="17"/>
  <c r="K247" i="17"/>
  <c r="J247" i="17"/>
  <c r="I247" i="17"/>
  <c r="H247" i="17"/>
  <c r="G247" i="17"/>
  <c r="F247" i="17"/>
  <c r="E247" i="17"/>
  <c r="N246" i="17"/>
  <c r="M246" i="17"/>
  <c r="L246" i="17"/>
  <c r="K246" i="17"/>
  <c r="J246" i="17"/>
  <c r="I246" i="17"/>
  <c r="H246" i="17"/>
  <c r="G246" i="17"/>
  <c r="F246" i="17"/>
  <c r="E246" i="17"/>
  <c r="N245" i="17"/>
  <c r="M245" i="17"/>
  <c r="L245" i="17"/>
  <c r="K245" i="17"/>
  <c r="J245" i="17"/>
  <c r="I245" i="17"/>
  <c r="H245" i="17"/>
  <c r="G245" i="17"/>
  <c r="F245" i="17"/>
  <c r="E245" i="17"/>
  <c r="O245" i="17" s="1"/>
  <c r="N244" i="17"/>
  <c r="M244" i="17"/>
  <c r="L244" i="17"/>
  <c r="K244" i="17"/>
  <c r="J244" i="17"/>
  <c r="I244" i="17"/>
  <c r="H244" i="17"/>
  <c r="G244" i="17"/>
  <c r="F244" i="17"/>
  <c r="E244" i="17"/>
  <c r="N243" i="17"/>
  <c r="M243" i="17"/>
  <c r="L243" i="17"/>
  <c r="K243" i="17"/>
  <c r="J243" i="17"/>
  <c r="I243" i="17"/>
  <c r="H243" i="17"/>
  <c r="G243" i="17"/>
  <c r="F243" i="17"/>
  <c r="E243" i="17"/>
  <c r="N242" i="17"/>
  <c r="M242" i="17"/>
  <c r="L242" i="17"/>
  <c r="K242" i="17"/>
  <c r="J242" i="17"/>
  <c r="I242" i="17"/>
  <c r="H242" i="17"/>
  <c r="G242" i="17"/>
  <c r="F242" i="17"/>
  <c r="E242" i="17"/>
  <c r="N241" i="17"/>
  <c r="M241" i="17"/>
  <c r="L241" i="17"/>
  <c r="K241" i="17"/>
  <c r="J241" i="17"/>
  <c r="I241" i="17"/>
  <c r="H241" i="17"/>
  <c r="G241" i="17"/>
  <c r="F241" i="17"/>
  <c r="E241" i="17"/>
  <c r="O241" i="17" s="1"/>
  <c r="N240" i="17"/>
  <c r="M240" i="17"/>
  <c r="L240" i="17"/>
  <c r="K240" i="17"/>
  <c r="J240" i="17"/>
  <c r="I240" i="17"/>
  <c r="H240" i="17"/>
  <c r="G240" i="17"/>
  <c r="O240" i="17" s="1"/>
  <c r="F240" i="17"/>
  <c r="E240" i="17"/>
  <c r="N239" i="17"/>
  <c r="M239" i="17"/>
  <c r="L239" i="17"/>
  <c r="K239" i="17"/>
  <c r="J239" i="17"/>
  <c r="I239" i="17"/>
  <c r="H239" i="17"/>
  <c r="G239" i="17"/>
  <c r="F239" i="17"/>
  <c r="E239" i="17"/>
  <c r="N238" i="17"/>
  <c r="M238" i="17"/>
  <c r="L238" i="17"/>
  <c r="K238" i="17"/>
  <c r="J238" i="17"/>
  <c r="I238" i="17"/>
  <c r="H238" i="17"/>
  <c r="G238" i="17"/>
  <c r="F238" i="17"/>
  <c r="E238" i="17"/>
  <c r="N237" i="17"/>
  <c r="M237" i="17"/>
  <c r="L237" i="17"/>
  <c r="K237" i="17"/>
  <c r="J237" i="17"/>
  <c r="I237" i="17"/>
  <c r="H237" i="17"/>
  <c r="G237" i="17"/>
  <c r="F237" i="17"/>
  <c r="E237" i="17"/>
  <c r="O237" i="17" s="1"/>
  <c r="N236" i="17"/>
  <c r="M236" i="17"/>
  <c r="L236" i="17"/>
  <c r="K236" i="17"/>
  <c r="J236" i="17"/>
  <c r="I236" i="17"/>
  <c r="H236" i="17"/>
  <c r="G236" i="17"/>
  <c r="F236" i="17"/>
  <c r="E236" i="17"/>
  <c r="N235" i="17"/>
  <c r="M235" i="17"/>
  <c r="L235" i="17"/>
  <c r="K235" i="17"/>
  <c r="J235" i="17"/>
  <c r="I235" i="17"/>
  <c r="H235" i="17"/>
  <c r="G235" i="17"/>
  <c r="F235" i="17"/>
  <c r="E235" i="17"/>
  <c r="N234" i="17"/>
  <c r="M234" i="17"/>
  <c r="L234" i="17"/>
  <c r="K234" i="17"/>
  <c r="J234" i="17"/>
  <c r="I234" i="17"/>
  <c r="H234" i="17"/>
  <c r="G234" i="17"/>
  <c r="F234" i="17"/>
  <c r="E234" i="17"/>
  <c r="N233" i="17"/>
  <c r="M233" i="17"/>
  <c r="L233" i="17"/>
  <c r="K233" i="17"/>
  <c r="J233" i="17"/>
  <c r="I233" i="17"/>
  <c r="H233" i="17"/>
  <c r="G233" i="17"/>
  <c r="F233" i="17"/>
  <c r="E233" i="17"/>
  <c r="O233" i="17" s="1"/>
  <c r="N232" i="17"/>
  <c r="M232" i="17"/>
  <c r="L232" i="17"/>
  <c r="K232" i="17"/>
  <c r="J232" i="17"/>
  <c r="I232" i="17"/>
  <c r="H232" i="17"/>
  <c r="G232" i="17"/>
  <c r="O232" i="17" s="1"/>
  <c r="F232" i="17"/>
  <c r="E232" i="17"/>
  <c r="N231" i="17"/>
  <c r="M231" i="17"/>
  <c r="L231" i="17"/>
  <c r="K231" i="17"/>
  <c r="J231" i="17"/>
  <c r="I231" i="17"/>
  <c r="H231" i="17"/>
  <c r="G231" i="17"/>
  <c r="F231" i="17"/>
  <c r="E231" i="17"/>
  <c r="N230" i="17"/>
  <c r="M230" i="17"/>
  <c r="L230" i="17"/>
  <c r="K230" i="17"/>
  <c r="J230" i="17"/>
  <c r="I230" i="17"/>
  <c r="H230" i="17"/>
  <c r="G230" i="17"/>
  <c r="F230" i="17"/>
  <c r="E230" i="17"/>
  <c r="N229" i="17"/>
  <c r="M229" i="17"/>
  <c r="L229" i="17"/>
  <c r="K229" i="17"/>
  <c r="J229" i="17"/>
  <c r="I229" i="17"/>
  <c r="H229" i="17"/>
  <c r="G229" i="17"/>
  <c r="F229" i="17"/>
  <c r="E229" i="17"/>
  <c r="O229" i="17" s="1"/>
  <c r="N228" i="17"/>
  <c r="M228" i="17"/>
  <c r="L228" i="17"/>
  <c r="K228" i="17"/>
  <c r="J228" i="17"/>
  <c r="I228" i="17"/>
  <c r="H228" i="17"/>
  <c r="G228" i="17"/>
  <c r="F228" i="17"/>
  <c r="E228" i="17"/>
  <c r="N227" i="17"/>
  <c r="M227" i="17"/>
  <c r="L227" i="17"/>
  <c r="K227" i="17"/>
  <c r="J227" i="17"/>
  <c r="I227" i="17"/>
  <c r="H227" i="17"/>
  <c r="G227" i="17"/>
  <c r="F227" i="17"/>
  <c r="E227" i="17"/>
  <c r="N226" i="17"/>
  <c r="M226" i="17"/>
  <c r="L226" i="17"/>
  <c r="K226" i="17"/>
  <c r="J226" i="17"/>
  <c r="I226" i="17"/>
  <c r="H226" i="17"/>
  <c r="G226" i="17"/>
  <c r="F226" i="17"/>
  <c r="E226" i="17"/>
  <c r="N225" i="17"/>
  <c r="M225" i="17"/>
  <c r="L225" i="17"/>
  <c r="K225" i="17"/>
  <c r="J225" i="17"/>
  <c r="I225" i="17"/>
  <c r="H225" i="17"/>
  <c r="G225" i="17"/>
  <c r="F225" i="17"/>
  <c r="E225" i="17"/>
  <c r="O225" i="17" s="1"/>
  <c r="N224" i="17"/>
  <c r="M224" i="17"/>
  <c r="L224" i="17"/>
  <c r="K224" i="17"/>
  <c r="J224" i="17"/>
  <c r="I224" i="17"/>
  <c r="H224" i="17"/>
  <c r="G224" i="17"/>
  <c r="F224" i="17"/>
  <c r="E224" i="17"/>
  <c r="N223" i="17"/>
  <c r="M223" i="17"/>
  <c r="L223" i="17"/>
  <c r="K223" i="17"/>
  <c r="J223" i="17"/>
  <c r="I223" i="17"/>
  <c r="H223" i="17"/>
  <c r="G223" i="17"/>
  <c r="F223" i="17"/>
  <c r="E223" i="17"/>
  <c r="O223" i="17" s="1"/>
  <c r="R223" i="17" s="1"/>
  <c r="N222" i="17"/>
  <c r="M222" i="17"/>
  <c r="L222" i="17"/>
  <c r="K222" i="17"/>
  <c r="J222" i="17"/>
  <c r="I222" i="17"/>
  <c r="H222" i="17"/>
  <c r="G222" i="17"/>
  <c r="F222" i="17"/>
  <c r="E222" i="17"/>
  <c r="N221" i="17"/>
  <c r="M221" i="17"/>
  <c r="L221" i="17"/>
  <c r="K221" i="17"/>
  <c r="J221" i="17"/>
  <c r="I221" i="17"/>
  <c r="H221" i="17"/>
  <c r="G221" i="17"/>
  <c r="F221" i="17"/>
  <c r="E221" i="17"/>
  <c r="O221" i="17" s="1"/>
  <c r="R221" i="17" s="1"/>
  <c r="N220" i="17"/>
  <c r="M220" i="17"/>
  <c r="L220" i="17"/>
  <c r="K220" i="17"/>
  <c r="J220" i="17"/>
  <c r="I220" i="17"/>
  <c r="H220" i="17"/>
  <c r="G220" i="17"/>
  <c r="F220" i="17"/>
  <c r="E220" i="17"/>
  <c r="N219" i="17"/>
  <c r="M219" i="17"/>
  <c r="L219" i="17"/>
  <c r="K219" i="17"/>
  <c r="J219" i="17"/>
  <c r="I219" i="17"/>
  <c r="H219" i="17"/>
  <c r="G219" i="17"/>
  <c r="F219" i="17"/>
  <c r="E219" i="17"/>
  <c r="O219" i="17" s="1"/>
  <c r="R219" i="17" s="1"/>
  <c r="N218" i="17"/>
  <c r="M218" i="17"/>
  <c r="L218" i="17"/>
  <c r="K218" i="17"/>
  <c r="J218" i="17"/>
  <c r="I218" i="17"/>
  <c r="H218" i="17"/>
  <c r="G218" i="17"/>
  <c r="F218" i="17"/>
  <c r="E218" i="17"/>
  <c r="N217" i="17"/>
  <c r="M217" i="17"/>
  <c r="L217" i="17"/>
  <c r="K217" i="17"/>
  <c r="J217" i="17"/>
  <c r="I217" i="17"/>
  <c r="H217" i="17"/>
  <c r="G217" i="17"/>
  <c r="F217" i="17"/>
  <c r="E217" i="17"/>
  <c r="O217" i="17" s="1"/>
  <c r="R217" i="17" s="1"/>
  <c r="N216" i="17"/>
  <c r="M216" i="17"/>
  <c r="L216" i="17"/>
  <c r="K216" i="17"/>
  <c r="K215" i="17" s="1"/>
  <c r="J216" i="17"/>
  <c r="J215" i="17" s="1"/>
  <c r="I216" i="17"/>
  <c r="H216" i="17"/>
  <c r="G216" i="17"/>
  <c r="F216" i="17"/>
  <c r="E216" i="17"/>
  <c r="F215" i="17"/>
  <c r="N214" i="17"/>
  <c r="M214" i="17"/>
  <c r="L214" i="17"/>
  <c r="K214" i="17"/>
  <c r="J214" i="17"/>
  <c r="I214" i="17"/>
  <c r="H214" i="17"/>
  <c r="G214" i="17"/>
  <c r="F214" i="17"/>
  <c r="E214" i="17"/>
  <c r="O214" i="17" s="1"/>
  <c r="N213" i="17"/>
  <c r="M213" i="17"/>
  <c r="L213" i="17"/>
  <c r="K213" i="17"/>
  <c r="J213" i="17"/>
  <c r="I213" i="17"/>
  <c r="H213" i="17"/>
  <c r="G213" i="17"/>
  <c r="F213" i="17"/>
  <c r="E213" i="17"/>
  <c r="N212" i="17"/>
  <c r="M212" i="17"/>
  <c r="L212" i="17"/>
  <c r="K212" i="17"/>
  <c r="J212" i="17"/>
  <c r="I212" i="17"/>
  <c r="H212" i="17"/>
  <c r="G212" i="17"/>
  <c r="F212" i="17"/>
  <c r="E212" i="17"/>
  <c r="N211" i="17"/>
  <c r="M211" i="17"/>
  <c r="L211" i="17"/>
  <c r="K211" i="17"/>
  <c r="J211" i="17"/>
  <c r="I211" i="17"/>
  <c r="H211" i="17"/>
  <c r="G211" i="17"/>
  <c r="F211" i="17"/>
  <c r="E211" i="17"/>
  <c r="N210" i="17"/>
  <c r="M210" i="17"/>
  <c r="L210" i="17"/>
  <c r="K210" i="17"/>
  <c r="J210" i="17"/>
  <c r="I210" i="17"/>
  <c r="H210" i="17"/>
  <c r="G210" i="17"/>
  <c r="F210" i="17"/>
  <c r="E210" i="17"/>
  <c r="O210" i="17" s="1"/>
  <c r="N209" i="17"/>
  <c r="M209" i="17"/>
  <c r="L209" i="17"/>
  <c r="K209" i="17"/>
  <c r="J209" i="17"/>
  <c r="I209" i="17"/>
  <c r="H209" i="17"/>
  <c r="G209" i="17"/>
  <c r="O209" i="17" s="1"/>
  <c r="F209" i="17"/>
  <c r="E209" i="17"/>
  <c r="N207" i="17"/>
  <c r="M207" i="17"/>
  <c r="L207" i="17"/>
  <c r="K207" i="17"/>
  <c r="J207" i="17"/>
  <c r="I207" i="17"/>
  <c r="H207" i="17"/>
  <c r="G207" i="17"/>
  <c r="F207" i="17"/>
  <c r="E207" i="17"/>
  <c r="N206" i="17"/>
  <c r="M206" i="17"/>
  <c r="L206" i="17"/>
  <c r="K206" i="17"/>
  <c r="J206" i="17"/>
  <c r="I206" i="17"/>
  <c r="H206" i="17"/>
  <c r="G206" i="17"/>
  <c r="F206" i="17"/>
  <c r="E206" i="17"/>
  <c r="N205" i="17"/>
  <c r="M205" i="17"/>
  <c r="L205" i="17"/>
  <c r="K205" i="17"/>
  <c r="J205" i="17"/>
  <c r="I205" i="17"/>
  <c r="H205" i="17"/>
  <c r="G205" i="17"/>
  <c r="F205" i="17"/>
  <c r="E205" i="17"/>
  <c r="O205" i="17" s="1"/>
  <c r="N204" i="17"/>
  <c r="M204" i="17"/>
  <c r="L204" i="17"/>
  <c r="K204" i="17"/>
  <c r="J204" i="17"/>
  <c r="I204" i="17"/>
  <c r="H204" i="17"/>
  <c r="G204" i="17"/>
  <c r="F204" i="17"/>
  <c r="E204" i="17"/>
  <c r="N203" i="17"/>
  <c r="M203" i="17"/>
  <c r="L203" i="17"/>
  <c r="K203" i="17"/>
  <c r="J203" i="17"/>
  <c r="I203" i="17"/>
  <c r="H203" i="17"/>
  <c r="G203" i="17"/>
  <c r="F203" i="17"/>
  <c r="E203" i="17"/>
  <c r="N202" i="17"/>
  <c r="M202" i="17"/>
  <c r="L202" i="17"/>
  <c r="K202" i="17"/>
  <c r="J202" i="17"/>
  <c r="I202" i="17"/>
  <c r="H202" i="17"/>
  <c r="G202" i="17"/>
  <c r="F202" i="17"/>
  <c r="E202" i="17"/>
  <c r="O202" i="17" s="1"/>
  <c r="N201" i="17"/>
  <c r="M201" i="17"/>
  <c r="L201" i="17"/>
  <c r="K201" i="17"/>
  <c r="J201" i="17"/>
  <c r="I201" i="17"/>
  <c r="H201" i="17"/>
  <c r="G201" i="17"/>
  <c r="F201" i="17"/>
  <c r="E201" i="17"/>
  <c r="N200" i="17"/>
  <c r="M200" i="17"/>
  <c r="L200" i="17"/>
  <c r="K200" i="17"/>
  <c r="J200" i="17"/>
  <c r="I200" i="17"/>
  <c r="H200" i="17"/>
  <c r="G200" i="17"/>
  <c r="F200" i="17"/>
  <c r="E200" i="17"/>
  <c r="N199" i="17"/>
  <c r="M199" i="17"/>
  <c r="L199" i="17"/>
  <c r="K199" i="17"/>
  <c r="J199" i="17"/>
  <c r="I199" i="17"/>
  <c r="H199" i="17"/>
  <c r="G199" i="17"/>
  <c r="O199" i="17" s="1"/>
  <c r="F199" i="17"/>
  <c r="E199" i="17"/>
  <c r="N198" i="17"/>
  <c r="M198" i="17"/>
  <c r="L198" i="17"/>
  <c r="K198" i="17"/>
  <c r="J198" i="17"/>
  <c r="I198" i="17"/>
  <c r="H198" i="17"/>
  <c r="G198" i="17"/>
  <c r="F198" i="17"/>
  <c r="E198" i="17"/>
  <c r="N197" i="17"/>
  <c r="M197" i="17"/>
  <c r="L197" i="17"/>
  <c r="K197" i="17"/>
  <c r="J197" i="17"/>
  <c r="I197" i="17"/>
  <c r="H197" i="17"/>
  <c r="G197" i="17"/>
  <c r="F197" i="17"/>
  <c r="E197" i="17"/>
  <c r="N196" i="17"/>
  <c r="M196" i="17"/>
  <c r="L196" i="17"/>
  <c r="K196" i="17"/>
  <c r="J196" i="17"/>
  <c r="I196" i="17"/>
  <c r="H196" i="17"/>
  <c r="G196" i="17"/>
  <c r="F196" i="17"/>
  <c r="E196" i="17"/>
  <c r="N195" i="17"/>
  <c r="M195" i="17"/>
  <c r="L195" i="17"/>
  <c r="K195" i="17"/>
  <c r="J195" i="17"/>
  <c r="I195" i="17"/>
  <c r="H195" i="17"/>
  <c r="G195" i="17"/>
  <c r="O195" i="17" s="1"/>
  <c r="F195" i="17"/>
  <c r="E195" i="17"/>
  <c r="N194" i="17"/>
  <c r="M194" i="17"/>
  <c r="L194" i="17"/>
  <c r="K194" i="17"/>
  <c r="J194" i="17"/>
  <c r="I194" i="17"/>
  <c r="H194" i="17"/>
  <c r="G194" i="17"/>
  <c r="F194" i="17"/>
  <c r="E194" i="17"/>
  <c r="O194" i="17" s="1"/>
  <c r="N193" i="17"/>
  <c r="M193" i="17"/>
  <c r="L193" i="17"/>
  <c r="K193" i="17"/>
  <c r="J193" i="17"/>
  <c r="I193" i="17"/>
  <c r="H193" i="17"/>
  <c r="G193" i="17"/>
  <c r="F193" i="17"/>
  <c r="E193" i="17"/>
  <c r="N192" i="17"/>
  <c r="M192" i="17"/>
  <c r="L192" i="17"/>
  <c r="K192" i="17"/>
  <c r="J192" i="17"/>
  <c r="I192" i="17"/>
  <c r="H192" i="17"/>
  <c r="G192" i="17"/>
  <c r="F192" i="17"/>
  <c r="E192" i="17"/>
  <c r="N191" i="17"/>
  <c r="M191" i="17"/>
  <c r="L191" i="17"/>
  <c r="K191" i="17"/>
  <c r="J191" i="17"/>
  <c r="I191" i="17"/>
  <c r="H191" i="17"/>
  <c r="G191" i="17"/>
  <c r="O191" i="17" s="1"/>
  <c r="F191" i="17"/>
  <c r="E191" i="17"/>
  <c r="N190" i="17"/>
  <c r="M190" i="17"/>
  <c r="L190" i="17"/>
  <c r="K190" i="17"/>
  <c r="J190" i="17"/>
  <c r="I190" i="17"/>
  <c r="H190" i="17"/>
  <c r="G190" i="17"/>
  <c r="F190" i="17"/>
  <c r="E190" i="17"/>
  <c r="N189" i="17"/>
  <c r="M189" i="17"/>
  <c r="L189" i="17"/>
  <c r="K189" i="17"/>
  <c r="J189" i="17"/>
  <c r="I189" i="17"/>
  <c r="H189" i="17"/>
  <c r="G189" i="17"/>
  <c r="F189" i="17"/>
  <c r="E189" i="17"/>
  <c r="N188" i="17"/>
  <c r="M188" i="17"/>
  <c r="L188" i="17"/>
  <c r="K188" i="17"/>
  <c r="J188" i="17"/>
  <c r="I188" i="17"/>
  <c r="H188" i="17"/>
  <c r="G188" i="17"/>
  <c r="F188" i="17"/>
  <c r="E188" i="17"/>
  <c r="N187" i="17"/>
  <c r="M187" i="17"/>
  <c r="L187" i="17"/>
  <c r="K187" i="17"/>
  <c r="J187" i="17"/>
  <c r="I187" i="17"/>
  <c r="H187" i="17"/>
  <c r="G187" i="17"/>
  <c r="O187" i="17" s="1"/>
  <c r="F187" i="17"/>
  <c r="E187" i="17"/>
  <c r="N186" i="17"/>
  <c r="M186" i="17"/>
  <c r="L186" i="17"/>
  <c r="K186" i="17"/>
  <c r="J186" i="17"/>
  <c r="I186" i="17"/>
  <c r="H186" i="17"/>
  <c r="G186" i="17"/>
  <c r="F186" i="17"/>
  <c r="E186" i="17"/>
  <c r="O186" i="17" s="1"/>
  <c r="N185" i="17"/>
  <c r="M185" i="17"/>
  <c r="L185" i="17"/>
  <c r="K185" i="17"/>
  <c r="J185" i="17"/>
  <c r="I185" i="17"/>
  <c r="H185" i="17"/>
  <c r="G185" i="17"/>
  <c r="F185" i="17"/>
  <c r="E185" i="17"/>
  <c r="N184" i="17"/>
  <c r="M184" i="17"/>
  <c r="L184" i="17"/>
  <c r="K184" i="17"/>
  <c r="J184" i="17"/>
  <c r="I184" i="17"/>
  <c r="H184" i="17"/>
  <c r="G184" i="17"/>
  <c r="F184" i="17"/>
  <c r="E184" i="17"/>
  <c r="N183" i="17"/>
  <c r="M183" i="17"/>
  <c r="L183" i="17"/>
  <c r="K183" i="17"/>
  <c r="J183" i="17"/>
  <c r="I183" i="17"/>
  <c r="H183" i="17"/>
  <c r="G183" i="17"/>
  <c r="O183" i="17" s="1"/>
  <c r="F183" i="17"/>
  <c r="E183" i="17"/>
  <c r="N182" i="17"/>
  <c r="M182" i="17"/>
  <c r="L182" i="17"/>
  <c r="K182" i="17"/>
  <c r="J182" i="17"/>
  <c r="I182" i="17"/>
  <c r="H182" i="17"/>
  <c r="G182" i="17"/>
  <c r="F182" i="17"/>
  <c r="E182" i="17"/>
  <c r="N181" i="17"/>
  <c r="M181" i="17"/>
  <c r="L181" i="17"/>
  <c r="K181" i="17"/>
  <c r="J181" i="17"/>
  <c r="I181" i="17"/>
  <c r="H181" i="17"/>
  <c r="G181" i="17"/>
  <c r="F181" i="17"/>
  <c r="E181" i="17"/>
  <c r="N180" i="17"/>
  <c r="M180" i="17"/>
  <c r="L180" i="17"/>
  <c r="K180" i="17"/>
  <c r="J180" i="17"/>
  <c r="I180" i="17"/>
  <c r="H180" i="17"/>
  <c r="G180" i="17"/>
  <c r="F180" i="17"/>
  <c r="E180" i="17"/>
  <c r="N179" i="17"/>
  <c r="M179" i="17"/>
  <c r="L179" i="17"/>
  <c r="K179" i="17"/>
  <c r="J179" i="17"/>
  <c r="I179" i="17"/>
  <c r="H179" i="17"/>
  <c r="G179" i="17"/>
  <c r="O179" i="17" s="1"/>
  <c r="F179" i="17"/>
  <c r="E179" i="17"/>
  <c r="N178" i="17"/>
  <c r="M178" i="17"/>
  <c r="L178" i="17"/>
  <c r="K178" i="17"/>
  <c r="J178" i="17"/>
  <c r="I178" i="17"/>
  <c r="H178" i="17"/>
  <c r="G178" i="17"/>
  <c r="F178" i="17"/>
  <c r="E178" i="17"/>
  <c r="O178" i="17" s="1"/>
  <c r="N177" i="17"/>
  <c r="M177" i="17"/>
  <c r="L177" i="17"/>
  <c r="K177" i="17"/>
  <c r="J177" i="17"/>
  <c r="I177" i="17"/>
  <c r="H177" i="17"/>
  <c r="G177" i="17"/>
  <c r="F177" i="17"/>
  <c r="E177" i="17"/>
  <c r="N176" i="17"/>
  <c r="M176" i="17"/>
  <c r="L176" i="17"/>
  <c r="K176" i="17"/>
  <c r="J176" i="17"/>
  <c r="I176" i="17"/>
  <c r="H176" i="17"/>
  <c r="G176" i="17"/>
  <c r="F176" i="17"/>
  <c r="E176" i="17"/>
  <c r="N175" i="17"/>
  <c r="M175" i="17"/>
  <c r="L175" i="17"/>
  <c r="K175" i="17"/>
  <c r="J175" i="17"/>
  <c r="I175" i="17"/>
  <c r="H175" i="17"/>
  <c r="G175" i="17"/>
  <c r="O175" i="17" s="1"/>
  <c r="F175" i="17"/>
  <c r="E175" i="17"/>
  <c r="N174" i="17"/>
  <c r="M174" i="17"/>
  <c r="L174" i="17"/>
  <c r="K174" i="17"/>
  <c r="J174" i="17"/>
  <c r="I174" i="17"/>
  <c r="H174" i="17"/>
  <c r="G174" i="17"/>
  <c r="F174" i="17"/>
  <c r="E174" i="17"/>
  <c r="N173" i="17"/>
  <c r="M173" i="17"/>
  <c r="L173" i="17"/>
  <c r="K173" i="17"/>
  <c r="J173" i="17"/>
  <c r="I173" i="17"/>
  <c r="H173" i="17"/>
  <c r="G173" i="17"/>
  <c r="F173" i="17"/>
  <c r="E173" i="17"/>
  <c r="N172" i="17"/>
  <c r="M172" i="17"/>
  <c r="L172" i="17"/>
  <c r="K172" i="17"/>
  <c r="J172" i="17"/>
  <c r="I172" i="17"/>
  <c r="H172" i="17"/>
  <c r="G172" i="17"/>
  <c r="F172" i="17"/>
  <c r="E172" i="17"/>
  <c r="N171" i="17"/>
  <c r="M171" i="17"/>
  <c r="L171" i="17"/>
  <c r="K171" i="17"/>
  <c r="J171" i="17"/>
  <c r="I171" i="17"/>
  <c r="H171" i="17"/>
  <c r="G171" i="17"/>
  <c r="O171" i="17" s="1"/>
  <c r="F171" i="17"/>
  <c r="E171" i="17"/>
  <c r="N170" i="17"/>
  <c r="M170" i="17"/>
  <c r="L170" i="17"/>
  <c r="K170" i="17"/>
  <c r="J170" i="17"/>
  <c r="I170" i="17"/>
  <c r="H170" i="17"/>
  <c r="G170" i="17"/>
  <c r="F170" i="17"/>
  <c r="E170" i="17"/>
  <c r="O170" i="17" s="1"/>
  <c r="N169" i="17"/>
  <c r="M169" i="17"/>
  <c r="L169" i="17"/>
  <c r="K169" i="17"/>
  <c r="J169" i="17"/>
  <c r="I169" i="17"/>
  <c r="H169" i="17"/>
  <c r="G169" i="17"/>
  <c r="F169" i="17"/>
  <c r="E169" i="17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O167" i="17" s="1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O163" i="17" s="1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O162" i="17" s="1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O159" i="17" s="1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O155" i="17" s="1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O154" i="17" s="1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O151" i="17" s="1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O147" i="17" s="1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O146" i="17" s="1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O143" i="17" s="1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O139" i="17" s="1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O138" i="17" s="1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O135" i="17" s="1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O131" i="17" s="1"/>
  <c r="R131" i="17" s="1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O129" i="17" s="1"/>
  <c r="R129" i="17" s="1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O127" i="17" s="1"/>
  <c r="R127" i="17" s="1"/>
  <c r="F127" i="17"/>
  <c r="E127" i="17"/>
  <c r="N126" i="17"/>
  <c r="M126" i="17"/>
  <c r="M125" i="17" s="1"/>
  <c r="L126" i="17"/>
  <c r="L125" i="17" s="1"/>
  <c r="K126" i="17"/>
  <c r="J126" i="17"/>
  <c r="I126" i="17"/>
  <c r="H126" i="17"/>
  <c r="H125" i="17" s="1"/>
  <c r="G126" i="17"/>
  <c r="F126" i="17"/>
  <c r="E126" i="17"/>
  <c r="E125" i="17" s="1"/>
  <c r="I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O87" i="17" s="1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O81" i="17" s="1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F69" i="17" s="1"/>
  <c r="E71" i="17"/>
  <c r="N70" i="17"/>
  <c r="M70" i="17"/>
  <c r="M69" i="17" s="1"/>
  <c r="L70" i="17"/>
  <c r="L69" i="17" s="1"/>
  <c r="K70" i="17"/>
  <c r="J70" i="17"/>
  <c r="I70" i="17"/>
  <c r="I69" i="17" s="1"/>
  <c r="H70" i="17"/>
  <c r="H69" i="17" s="1"/>
  <c r="G70" i="17"/>
  <c r="F70" i="17"/>
  <c r="E70" i="17"/>
  <c r="E69" i="17" s="1"/>
  <c r="N69" i="17"/>
  <c r="J69" i="17"/>
  <c r="N68" i="17"/>
  <c r="M68" i="17"/>
  <c r="L68" i="17"/>
  <c r="K68" i="17"/>
  <c r="J68" i="17"/>
  <c r="I68" i="17"/>
  <c r="H68" i="17"/>
  <c r="G68" i="17"/>
  <c r="F68" i="17"/>
  <c r="E68" i="17"/>
  <c r="O68" i="17" s="1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O64" i="17" s="1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O60" i="17" s="1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O56" i="17" s="1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O52" i="17" s="1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O48" i="17" s="1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O44" i="17" s="1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O42" i="17" s="1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O38" i="17" s="1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O34" i="17" s="1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O32" i="17" s="1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O30" i="17" s="1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O28" i="17" s="1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O26" i="17" s="1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O22" i="17" s="1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O20" i="17" s="1"/>
  <c r="R20" i="17" s="1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O18" i="17" s="1"/>
  <c r="R18" i="17" s="1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O16" i="17" s="1"/>
  <c r="R16" i="17" s="1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O14" i="17" s="1"/>
  <c r="R14" i="17" s="1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H10" i="17" s="1"/>
  <c r="G12" i="17"/>
  <c r="F12" i="17"/>
  <c r="E12" i="17"/>
  <c r="O12" i="17" s="1"/>
  <c r="R12" i="17" s="1"/>
  <c r="N11" i="17"/>
  <c r="N10" i="17" s="1"/>
  <c r="M11" i="17"/>
  <c r="L11" i="17"/>
  <c r="K11" i="17"/>
  <c r="K10" i="17" s="1"/>
  <c r="J11" i="17"/>
  <c r="I11" i="17"/>
  <c r="H11" i="17"/>
  <c r="G11" i="17"/>
  <c r="F11" i="17"/>
  <c r="E11" i="17"/>
  <c r="L10" i="17"/>
  <c r="J10" i="17"/>
  <c r="G10" i="17"/>
  <c r="F10" i="17"/>
  <c r="L7" i="17"/>
  <c r="H7" i="17"/>
  <c r="N543" i="15"/>
  <c r="M543" i="15"/>
  <c r="L543" i="15"/>
  <c r="K543" i="15"/>
  <c r="J543" i="15"/>
  <c r="I543" i="15"/>
  <c r="H543" i="15"/>
  <c r="G543" i="15"/>
  <c r="F543" i="15"/>
  <c r="E543" i="15"/>
  <c r="N542" i="15"/>
  <c r="M542" i="15"/>
  <c r="L542" i="15"/>
  <c r="K542" i="15"/>
  <c r="J542" i="15"/>
  <c r="I542" i="15"/>
  <c r="H542" i="15"/>
  <c r="G542" i="15"/>
  <c r="F542" i="15"/>
  <c r="E542" i="15"/>
  <c r="N541" i="15"/>
  <c r="M541" i="15"/>
  <c r="L541" i="15"/>
  <c r="K541" i="15"/>
  <c r="J541" i="15"/>
  <c r="I541" i="15"/>
  <c r="H541" i="15"/>
  <c r="G541" i="15"/>
  <c r="F541" i="15"/>
  <c r="E541" i="15"/>
  <c r="N540" i="15"/>
  <c r="M540" i="15"/>
  <c r="L540" i="15"/>
  <c r="K540" i="15"/>
  <c r="J540" i="15"/>
  <c r="I540" i="15"/>
  <c r="H540" i="15"/>
  <c r="G540" i="15"/>
  <c r="F540" i="15"/>
  <c r="E540" i="15"/>
  <c r="N539" i="15"/>
  <c r="M539" i="15"/>
  <c r="L539" i="15"/>
  <c r="K539" i="15"/>
  <c r="J539" i="15"/>
  <c r="I539" i="15"/>
  <c r="H539" i="15"/>
  <c r="G539" i="15"/>
  <c r="F539" i="15"/>
  <c r="E539" i="15"/>
  <c r="N538" i="15"/>
  <c r="M538" i="15"/>
  <c r="L538" i="15"/>
  <c r="K538" i="15"/>
  <c r="J538" i="15"/>
  <c r="I538" i="15"/>
  <c r="H538" i="15"/>
  <c r="G538" i="15"/>
  <c r="F538" i="15"/>
  <c r="E538" i="15"/>
  <c r="N537" i="15"/>
  <c r="M537" i="15"/>
  <c r="L537" i="15"/>
  <c r="K537" i="15"/>
  <c r="J537" i="15"/>
  <c r="I537" i="15"/>
  <c r="H537" i="15"/>
  <c r="G537" i="15"/>
  <c r="F537" i="15"/>
  <c r="E537" i="15"/>
  <c r="N536" i="15"/>
  <c r="M536" i="15"/>
  <c r="L536" i="15"/>
  <c r="K536" i="15"/>
  <c r="J536" i="15"/>
  <c r="I536" i="15"/>
  <c r="H536" i="15"/>
  <c r="G536" i="15"/>
  <c r="F536" i="15"/>
  <c r="E536" i="15"/>
  <c r="N535" i="15"/>
  <c r="M535" i="15"/>
  <c r="L535" i="15"/>
  <c r="K535" i="15"/>
  <c r="J535" i="15"/>
  <c r="I535" i="15"/>
  <c r="H535" i="15"/>
  <c r="G535" i="15"/>
  <c r="F535" i="15"/>
  <c r="E535" i="15"/>
  <c r="N534" i="15"/>
  <c r="M534" i="15"/>
  <c r="L534" i="15"/>
  <c r="K534" i="15"/>
  <c r="J534" i="15"/>
  <c r="I534" i="15"/>
  <c r="H534" i="15"/>
  <c r="G534" i="15"/>
  <c r="F534" i="15"/>
  <c r="E534" i="15"/>
  <c r="N533" i="15"/>
  <c r="M533" i="15"/>
  <c r="L533" i="15"/>
  <c r="K533" i="15"/>
  <c r="J533" i="15"/>
  <c r="I533" i="15"/>
  <c r="H533" i="15"/>
  <c r="G533" i="15"/>
  <c r="F533" i="15"/>
  <c r="E533" i="15"/>
  <c r="N532" i="15"/>
  <c r="M532" i="15"/>
  <c r="L532" i="15"/>
  <c r="K532" i="15"/>
  <c r="J532" i="15"/>
  <c r="I532" i="15"/>
  <c r="H532" i="15"/>
  <c r="G532" i="15"/>
  <c r="F532" i="15"/>
  <c r="E532" i="15"/>
  <c r="N531" i="15"/>
  <c r="M531" i="15"/>
  <c r="L531" i="15"/>
  <c r="K531" i="15"/>
  <c r="J531" i="15"/>
  <c r="I531" i="15"/>
  <c r="H531" i="15"/>
  <c r="G531" i="15"/>
  <c r="F531" i="15"/>
  <c r="E531" i="15"/>
  <c r="N530" i="15"/>
  <c r="M530" i="15"/>
  <c r="L530" i="15"/>
  <c r="K530" i="15"/>
  <c r="J530" i="15"/>
  <c r="I530" i="15"/>
  <c r="H530" i="15"/>
  <c r="G530" i="15"/>
  <c r="F530" i="15"/>
  <c r="E530" i="15"/>
  <c r="N529" i="15"/>
  <c r="M529" i="15"/>
  <c r="L529" i="15"/>
  <c r="K529" i="15"/>
  <c r="J529" i="15"/>
  <c r="I529" i="15"/>
  <c r="H529" i="15"/>
  <c r="G529" i="15"/>
  <c r="F529" i="15"/>
  <c r="E529" i="15"/>
  <c r="N528" i="15"/>
  <c r="M528" i="15"/>
  <c r="L528" i="15"/>
  <c r="K528" i="15"/>
  <c r="J528" i="15"/>
  <c r="I528" i="15"/>
  <c r="H528" i="15"/>
  <c r="G528" i="15"/>
  <c r="F528" i="15"/>
  <c r="E528" i="15"/>
  <c r="N527" i="15"/>
  <c r="M527" i="15"/>
  <c r="L527" i="15"/>
  <c r="K527" i="15"/>
  <c r="J527" i="15"/>
  <c r="I527" i="15"/>
  <c r="H527" i="15"/>
  <c r="G527" i="15"/>
  <c r="F527" i="15"/>
  <c r="E527" i="15"/>
  <c r="N526" i="15"/>
  <c r="M526" i="15"/>
  <c r="L526" i="15"/>
  <c r="K526" i="15"/>
  <c r="J526" i="15"/>
  <c r="I526" i="15"/>
  <c r="H526" i="15"/>
  <c r="G526" i="15"/>
  <c r="F526" i="15"/>
  <c r="E526" i="15"/>
  <c r="N525" i="15"/>
  <c r="M525" i="15"/>
  <c r="L525" i="15"/>
  <c r="K525" i="15"/>
  <c r="J525" i="15"/>
  <c r="I525" i="15"/>
  <c r="H525" i="15"/>
  <c r="G525" i="15"/>
  <c r="F525" i="15"/>
  <c r="E525" i="15"/>
  <c r="N524" i="15"/>
  <c r="M524" i="15"/>
  <c r="L524" i="15"/>
  <c r="K524" i="15"/>
  <c r="J524" i="15"/>
  <c r="I524" i="15"/>
  <c r="H524" i="15"/>
  <c r="G524" i="15"/>
  <c r="F524" i="15"/>
  <c r="E524" i="15"/>
  <c r="N523" i="15"/>
  <c r="M523" i="15"/>
  <c r="L523" i="15"/>
  <c r="K523" i="15"/>
  <c r="J523" i="15"/>
  <c r="I523" i="15"/>
  <c r="H523" i="15"/>
  <c r="G523" i="15"/>
  <c r="F523" i="15"/>
  <c r="E523" i="15"/>
  <c r="N522" i="15"/>
  <c r="M522" i="15"/>
  <c r="L522" i="15"/>
  <c r="K522" i="15"/>
  <c r="J522" i="15"/>
  <c r="I522" i="15"/>
  <c r="H522" i="15"/>
  <c r="G522" i="15"/>
  <c r="F522" i="15"/>
  <c r="E522" i="15"/>
  <c r="N521" i="15"/>
  <c r="M521" i="15"/>
  <c r="L521" i="15"/>
  <c r="K521" i="15"/>
  <c r="J521" i="15"/>
  <c r="I521" i="15"/>
  <c r="H521" i="15"/>
  <c r="G521" i="15"/>
  <c r="F521" i="15"/>
  <c r="E521" i="15"/>
  <c r="N520" i="15"/>
  <c r="M520" i="15"/>
  <c r="L520" i="15"/>
  <c r="K520" i="15"/>
  <c r="J520" i="15"/>
  <c r="I520" i="15"/>
  <c r="H520" i="15"/>
  <c r="G520" i="15"/>
  <c r="F520" i="15"/>
  <c r="E520" i="15"/>
  <c r="N519" i="15"/>
  <c r="M519" i="15"/>
  <c r="L519" i="15"/>
  <c r="K519" i="15"/>
  <c r="J519" i="15"/>
  <c r="I519" i="15"/>
  <c r="H519" i="15"/>
  <c r="G519" i="15"/>
  <c r="F519" i="15"/>
  <c r="E519" i="15"/>
  <c r="N518" i="15"/>
  <c r="M518" i="15"/>
  <c r="L518" i="15"/>
  <c r="K518" i="15"/>
  <c r="J518" i="15"/>
  <c r="I518" i="15"/>
  <c r="H518" i="15"/>
  <c r="G518" i="15"/>
  <c r="F518" i="15"/>
  <c r="E518" i="15"/>
  <c r="N517" i="15"/>
  <c r="M517" i="15"/>
  <c r="L517" i="15"/>
  <c r="K517" i="15"/>
  <c r="J517" i="15"/>
  <c r="I517" i="15"/>
  <c r="H517" i="15"/>
  <c r="G517" i="15"/>
  <c r="F517" i="15"/>
  <c r="E517" i="15"/>
  <c r="N516" i="15"/>
  <c r="M516" i="15"/>
  <c r="L516" i="15"/>
  <c r="K516" i="15"/>
  <c r="J516" i="15"/>
  <c r="I516" i="15"/>
  <c r="H516" i="15"/>
  <c r="G516" i="15"/>
  <c r="F516" i="15"/>
  <c r="E516" i="15"/>
  <c r="N515" i="15"/>
  <c r="M515" i="15"/>
  <c r="L515" i="15"/>
  <c r="K515" i="15"/>
  <c r="J515" i="15"/>
  <c r="I515" i="15"/>
  <c r="H515" i="15"/>
  <c r="G515" i="15"/>
  <c r="F515" i="15"/>
  <c r="E515" i="15"/>
  <c r="N514" i="15"/>
  <c r="M514" i="15"/>
  <c r="L514" i="15"/>
  <c r="K514" i="15"/>
  <c r="J514" i="15"/>
  <c r="I514" i="15"/>
  <c r="H514" i="15"/>
  <c r="G514" i="15"/>
  <c r="F514" i="15"/>
  <c r="E514" i="15"/>
  <c r="N513" i="15"/>
  <c r="M513" i="15"/>
  <c r="L513" i="15"/>
  <c r="K513" i="15"/>
  <c r="J513" i="15"/>
  <c r="I513" i="15"/>
  <c r="H513" i="15"/>
  <c r="G513" i="15"/>
  <c r="F513" i="15"/>
  <c r="E513" i="15"/>
  <c r="N512" i="15"/>
  <c r="M512" i="15"/>
  <c r="L512" i="15"/>
  <c r="K512" i="15"/>
  <c r="J512" i="15"/>
  <c r="I512" i="15"/>
  <c r="H512" i="15"/>
  <c r="G512" i="15"/>
  <c r="F512" i="15"/>
  <c r="E512" i="15"/>
  <c r="N511" i="15"/>
  <c r="M511" i="15"/>
  <c r="L511" i="15"/>
  <c r="K511" i="15"/>
  <c r="J511" i="15"/>
  <c r="I511" i="15"/>
  <c r="H511" i="15"/>
  <c r="G511" i="15"/>
  <c r="F511" i="15"/>
  <c r="E511" i="15"/>
  <c r="N510" i="15"/>
  <c r="M510" i="15"/>
  <c r="L510" i="15"/>
  <c r="K510" i="15"/>
  <c r="J510" i="15"/>
  <c r="I510" i="15"/>
  <c r="H510" i="15"/>
  <c r="G510" i="15"/>
  <c r="F510" i="15"/>
  <c r="E510" i="15"/>
  <c r="N509" i="15"/>
  <c r="M509" i="15"/>
  <c r="L509" i="15"/>
  <c r="K509" i="15"/>
  <c r="J509" i="15"/>
  <c r="I509" i="15"/>
  <c r="H509" i="15"/>
  <c r="G509" i="15"/>
  <c r="F509" i="15"/>
  <c r="E509" i="15"/>
  <c r="N508" i="15"/>
  <c r="M508" i="15"/>
  <c r="L508" i="15"/>
  <c r="K508" i="15"/>
  <c r="J508" i="15"/>
  <c r="I508" i="15"/>
  <c r="H508" i="15"/>
  <c r="G508" i="15"/>
  <c r="F508" i="15"/>
  <c r="E508" i="15"/>
  <c r="N507" i="15"/>
  <c r="M507" i="15"/>
  <c r="L507" i="15"/>
  <c r="K507" i="15"/>
  <c r="J507" i="15"/>
  <c r="I507" i="15"/>
  <c r="H507" i="15"/>
  <c r="G507" i="15"/>
  <c r="F507" i="15"/>
  <c r="E507" i="15"/>
  <c r="N506" i="15"/>
  <c r="M506" i="15"/>
  <c r="L506" i="15"/>
  <c r="K506" i="15"/>
  <c r="J506" i="15"/>
  <c r="I506" i="15"/>
  <c r="H506" i="15"/>
  <c r="G506" i="15"/>
  <c r="F506" i="15"/>
  <c r="E506" i="15"/>
  <c r="N505" i="15"/>
  <c r="M505" i="15"/>
  <c r="L505" i="15"/>
  <c r="K505" i="15"/>
  <c r="J505" i="15"/>
  <c r="I505" i="15"/>
  <c r="H505" i="15"/>
  <c r="G505" i="15"/>
  <c r="F505" i="15"/>
  <c r="E505" i="15"/>
  <c r="N504" i="15"/>
  <c r="M504" i="15"/>
  <c r="L504" i="15"/>
  <c r="K504" i="15"/>
  <c r="J504" i="15"/>
  <c r="I504" i="15"/>
  <c r="H504" i="15"/>
  <c r="G504" i="15"/>
  <c r="F504" i="15"/>
  <c r="E504" i="15"/>
  <c r="N503" i="15"/>
  <c r="M503" i="15"/>
  <c r="L503" i="15"/>
  <c r="K503" i="15"/>
  <c r="J503" i="15"/>
  <c r="I503" i="15"/>
  <c r="H503" i="15"/>
  <c r="G503" i="15"/>
  <c r="F503" i="15"/>
  <c r="E503" i="15"/>
  <c r="N502" i="15"/>
  <c r="M502" i="15"/>
  <c r="L502" i="15"/>
  <c r="K502" i="15"/>
  <c r="J502" i="15"/>
  <c r="I502" i="15"/>
  <c r="H502" i="15"/>
  <c r="G502" i="15"/>
  <c r="F502" i="15"/>
  <c r="E502" i="15"/>
  <c r="N501" i="15"/>
  <c r="M501" i="15"/>
  <c r="L501" i="15"/>
  <c r="K501" i="15"/>
  <c r="J501" i="15"/>
  <c r="I501" i="15"/>
  <c r="H501" i="15"/>
  <c r="G501" i="15"/>
  <c r="F501" i="15"/>
  <c r="E501" i="15"/>
  <c r="N500" i="15"/>
  <c r="M500" i="15"/>
  <c r="L500" i="15"/>
  <c r="K500" i="15"/>
  <c r="J500" i="15"/>
  <c r="I500" i="15"/>
  <c r="H500" i="15"/>
  <c r="G500" i="15"/>
  <c r="F500" i="15"/>
  <c r="E500" i="15"/>
  <c r="N499" i="15"/>
  <c r="M499" i="15"/>
  <c r="L499" i="15"/>
  <c r="K499" i="15"/>
  <c r="J499" i="15"/>
  <c r="I499" i="15"/>
  <c r="H499" i="15"/>
  <c r="G499" i="15"/>
  <c r="F499" i="15"/>
  <c r="E499" i="15"/>
  <c r="N498" i="15"/>
  <c r="M498" i="15"/>
  <c r="L498" i="15"/>
  <c r="K498" i="15"/>
  <c r="J498" i="15"/>
  <c r="I498" i="15"/>
  <c r="H498" i="15"/>
  <c r="G498" i="15"/>
  <c r="F498" i="15"/>
  <c r="E498" i="15"/>
  <c r="N497" i="15"/>
  <c r="M497" i="15"/>
  <c r="L497" i="15"/>
  <c r="K497" i="15"/>
  <c r="J497" i="15"/>
  <c r="I497" i="15"/>
  <c r="H497" i="15"/>
  <c r="G497" i="15"/>
  <c r="F497" i="15"/>
  <c r="E497" i="15"/>
  <c r="N496" i="15"/>
  <c r="M496" i="15"/>
  <c r="L496" i="15"/>
  <c r="K496" i="15"/>
  <c r="J496" i="15"/>
  <c r="I496" i="15"/>
  <c r="H496" i="15"/>
  <c r="G496" i="15"/>
  <c r="F496" i="15"/>
  <c r="E496" i="15"/>
  <c r="N495" i="15"/>
  <c r="M495" i="15"/>
  <c r="L495" i="15"/>
  <c r="K495" i="15"/>
  <c r="J495" i="15"/>
  <c r="I495" i="15"/>
  <c r="H495" i="15"/>
  <c r="G495" i="15"/>
  <c r="F495" i="15"/>
  <c r="E495" i="15"/>
  <c r="N494" i="15"/>
  <c r="M494" i="15"/>
  <c r="L494" i="15"/>
  <c r="K494" i="15"/>
  <c r="J494" i="15"/>
  <c r="I494" i="15"/>
  <c r="H494" i="15"/>
  <c r="G494" i="15"/>
  <c r="F494" i="15"/>
  <c r="E494" i="15"/>
  <c r="N493" i="15"/>
  <c r="M493" i="15"/>
  <c r="L493" i="15"/>
  <c r="K493" i="15"/>
  <c r="J493" i="15"/>
  <c r="I493" i="15"/>
  <c r="H493" i="15"/>
  <c r="G493" i="15"/>
  <c r="F493" i="15"/>
  <c r="E493" i="15"/>
  <c r="N492" i="15"/>
  <c r="M492" i="15"/>
  <c r="L492" i="15"/>
  <c r="K492" i="15"/>
  <c r="J492" i="15"/>
  <c r="I492" i="15"/>
  <c r="H492" i="15"/>
  <c r="G492" i="15"/>
  <c r="F492" i="15"/>
  <c r="E492" i="15"/>
  <c r="N491" i="15"/>
  <c r="M491" i="15"/>
  <c r="L491" i="15"/>
  <c r="K491" i="15"/>
  <c r="J491" i="15"/>
  <c r="I491" i="15"/>
  <c r="H491" i="15"/>
  <c r="G491" i="15"/>
  <c r="F491" i="15"/>
  <c r="E491" i="15"/>
  <c r="N490" i="15"/>
  <c r="M490" i="15"/>
  <c r="L490" i="15"/>
  <c r="K490" i="15"/>
  <c r="J490" i="15"/>
  <c r="I490" i="15"/>
  <c r="H490" i="15"/>
  <c r="G490" i="15"/>
  <c r="F490" i="15"/>
  <c r="E490" i="15"/>
  <c r="N489" i="15"/>
  <c r="M489" i="15"/>
  <c r="L489" i="15"/>
  <c r="K489" i="15"/>
  <c r="J489" i="15"/>
  <c r="I489" i="15"/>
  <c r="H489" i="15"/>
  <c r="G489" i="15"/>
  <c r="F489" i="15"/>
  <c r="E489" i="15"/>
  <c r="N488" i="15"/>
  <c r="M488" i="15"/>
  <c r="L488" i="15"/>
  <c r="K488" i="15"/>
  <c r="J488" i="15"/>
  <c r="I488" i="15"/>
  <c r="H488" i="15"/>
  <c r="G488" i="15"/>
  <c r="F488" i="15"/>
  <c r="E488" i="15"/>
  <c r="N487" i="15"/>
  <c r="M487" i="15"/>
  <c r="L487" i="15"/>
  <c r="K487" i="15"/>
  <c r="J487" i="15"/>
  <c r="I487" i="15"/>
  <c r="H487" i="15"/>
  <c r="G487" i="15"/>
  <c r="F487" i="15"/>
  <c r="E487" i="15"/>
  <c r="N486" i="15"/>
  <c r="M486" i="15"/>
  <c r="L486" i="15"/>
  <c r="K486" i="15"/>
  <c r="J486" i="15"/>
  <c r="I486" i="15"/>
  <c r="H486" i="15"/>
  <c r="G486" i="15"/>
  <c r="F486" i="15"/>
  <c r="E486" i="15"/>
  <c r="N485" i="15"/>
  <c r="M485" i="15"/>
  <c r="L485" i="15"/>
  <c r="K485" i="15"/>
  <c r="J485" i="15"/>
  <c r="I485" i="15"/>
  <c r="H485" i="15"/>
  <c r="G485" i="15"/>
  <c r="F485" i="15"/>
  <c r="E485" i="15"/>
  <c r="N484" i="15"/>
  <c r="M484" i="15"/>
  <c r="L484" i="15"/>
  <c r="K484" i="15"/>
  <c r="J484" i="15"/>
  <c r="I484" i="15"/>
  <c r="H484" i="15"/>
  <c r="G484" i="15"/>
  <c r="F484" i="15"/>
  <c r="E484" i="15"/>
  <c r="N483" i="15"/>
  <c r="M483" i="15"/>
  <c r="L483" i="15"/>
  <c r="K483" i="15"/>
  <c r="J483" i="15"/>
  <c r="I483" i="15"/>
  <c r="H483" i="15"/>
  <c r="G483" i="15"/>
  <c r="F483" i="15"/>
  <c r="E483" i="15"/>
  <c r="N482" i="15"/>
  <c r="M482" i="15"/>
  <c r="L482" i="15"/>
  <c r="K482" i="15"/>
  <c r="J482" i="15"/>
  <c r="I482" i="15"/>
  <c r="H482" i="15"/>
  <c r="G482" i="15"/>
  <c r="F482" i="15"/>
  <c r="E482" i="15"/>
  <c r="N481" i="15"/>
  <c r="M481" i="15"/>
  <c r="L481" i="15"/>
  <c r="K481" i="15"/>
  <c r="J481" i="15"/>
  <c r="I481" i="15"/>
  <c r="H481" i="15"/>
  <c r="G481" i="15"/>
  <c r="F481" i="15"/>
  <c r="E481" i="15"/>
  <c r="N480" i="15"/>
  <c r="M480" i="15"/>
  <c r="L480" i="15"/>
  <c r="K480" i="15"/>
  <c r="J480" i="15"/>
  <c r="I480" i="15"/>
  <c r="H480" i="15"/>
  <c r="G480" i="15"/>
  <c r="F480" i="15"/>
  <c r="E480" i="15"/>
  <c r="N479" i="15"/>
  <c r="M479" i="15"/>
  <c r="L479" i="15"/>
  <c r="K479" i="15"/>
  <c r="J479" i="15"/>
  <c r="I479" i="15"/>
  <c r="H479" i="15"/>
  <c r="G479" i="15"/>
  <c r="F479" i="15"/>
  <c r="E479" i="15"/>
  <c r="N478" i="15"/>
  <c r="M478" i="15"/>
  <c r="L478" i="15"/>
  <c r="K478" i="15"/>
  <c r="J478" i="15"/>
  <c r="I478" i="15"/>
  <c r="H478" i="15"/>
  <c r="G478" i="15"/>
  <c r="F478" i="15"/>
  <c r="E478" i="15"/>
  <c r="N477" i="15"/>
  <c r="M477" i="15"/>
  <c r="L477" i="15"/>
  <c r="K477" i="15"/>
  <c r="J477" i="15"/>
  <c r="I477" i="15"/>
  <c r="H477" i="15"/>
  <c r="G477" i="15"/>
  <c r="F477" i="15"/>
  <c r="E477" i="15"/>
  <c r="N476" i="15"/>
  <c r="M476" i="15"/>
  <c r="L476" i="15"/>
  <c r="K476" i="15"/>
  <c r="J476" i="15"/>
  <c r="I476" i="15"/>
  <c r="H476" i="15"/>
  <c r="G476" i="15"/>
  <c r="F476" i="15"/>
  <c r="E476" i="15"/>
  <c r="N475" i="15"/>
  <c r="M475" i="15"/>
  <c r="L475" i="15"/>
  <c r="K475" i="15"/>
  <c r="J475" i="15"/>
  <c r="I475" i="15"/>
  <c r="H475" i="15"/>
  <c r="G475" i="15"/>
  <c r="F475" i="15"/>
  <c r="E475" i="15"/>
  <c r="N474" i="15"/>
  <c r="M474" i="15"/>
  <c r="L474" i="15"/>
  <c r="K474" i="15"/>
  <c r="J474" i="15"/>
  <c r="I474" i="15"/>
  <c r="H474" i="15"/>
  <c r="G474" i="15"/>
  <c r="F474" i="15"/>
  <c r="E474" i="15"/>
  <c r="N473" i="15"/>
  <c r="M473" i="15"/>
  <c r="L473" i="15"/>
  <c r="K473" i="15"/>
  <c r="J473" i="15"/>
  <c r="I473" i="15"/>
  <c r="H473" i="15"/>
  <c r="G473" i="15"/>
  <c r="F473" i="15"/>
  <c r="E473" i="15"/>
  <c r="N472" i="15"/>
  <c r="M472" i="15"/>
  <c r="L472" i="15"/>
  <c r="K472" i="15"/>
  <c r="J472" i="15"/>
  <c r="I472" i="15"/>
  <c r="H472" i="15"/>
  <c r="G472" i="15"/>
  <c r="F472" i="15"/>
  <c r="E472" i="15"/>
  <c r="N470" i="15"/>
  <c r="M470" i="15"/>
  <c r="L470" i="15"/>
  <c r="K470" i="15"/>
  <c r="J470" i="15"/>
  <c r="I470" i="15"/>
  <c r="H470" i="15"/>
  <c r="G470" i="15"/>
  <c r="F470" i="15"/>
  <c r="E470" i="15"/>
  <c r="N469" i="15"/>
  <c r="M469" i="15"/>
  <c r="L469" i="15"/>
  <c r="K469" i="15"/>
  <c r="J469" i="15"/>
  <c r="I469" i="15"/>
  <c r="H469" i="15"/>
  <c r="G469" i="15"/>
  <c r="F469" i="15"/>
  <c r="E469" i="15"/>
  <c r="N467" i="15"/>
  <c r="M467" i="15"/>
  <c r="L467" i="15"/>
  <c r="K467" i="15"/>
  <c r="J467" i="15"/>
  <c r="I467" i="15"/>
  <c r="H467" i="15"/>
  <c r="G467" i="15"/>
  <c r="F467" i="15"/>
  <c r="E467" i="15"/>
  <c r="N466" i="15"/>
  <c r="M466" i="15"/>
  <c r="L466" i="15"/>
  <c r="K466" i="15"/>
  <c r="J466" i="15"/>
  <c r="I466" i="15"/>
  <c r="H466" i="15"/>
  <c r="G466" i="15"/>
  <c r="F466" i="15"/>
  <c r="E466" i="15"/>
  <c r="N465" i="15"/>
  <c r="M465" i="15"/>
  <c r="L465" i="15"/>
  <c r="K465" i="15"/>
  <c r="J465" i="15"/>
  <c r="I465" i="15"/>
  <c r="H465" i="15"/>
  <c r="G465" i="15"/>
  <c r="F465" i="15"/>
  <c r="E465" i="15"/>
  <c r="N464" i="15"/>
  <c r="M464" i="15"/>
  <c r="L464" i="15"/>
  <c r="K464" i="15"/>
  <c r="J464" i="15"/>
  <c r="I464" i="15"/>
  <c r="H464" i="15"/>
  <c r="G464" i="15"/>
  <c r="F464" i="15"/>
  <c r="E464" i="15"/>
  <c r="N463" i="15"/>
  <c r="M463" i="15"/>
  <c r="L463" i="15"/>
  <c r="K463" i="15"/>
  <c r="J463" i="15"/>
  <c r="I463" i="15"/>
  <c r="H463" i="15"/>
  <c r="G463" i="15"/>
  <c r="F463" i="15"/>
  <c r="E463" i="15"/>
  <c r="N462" i="15"/>
  <c r="M462" i="15"/>
  <c r="L462" i="15"/>
  <c r="K462" i="15"/>
  <c r="J462" i="15"/>
  <c r="I462" i="15"/>
  <c r="H462" i="15"/>
  <c r="G462" i="15"/>
  <c r="F462" i="15"/>
  <c r="E462" i="15"/>
  <c r="N461" i="15"/>
  <c r="M461" i="15"/>
  <c r="L461" i="15"/>
  <c r="K461" i="15"/>
  <c r="J461" i="15"/>
  <c r="I461" i="15"/>
  <c r="H461" i="15"/>
  <c r="G461" i="15"/>
  <c r="F461" i="15"/>
  <c r="E461" i="15"/>
  <c r="N460" i="15"/>
  <c r="M460" i="15"/>
  <c r="L460" i="15"/>
  <c r="K460" i="15"/>
  <c r="J460" i="15"/>
  <c r="I460" i="15"/>
  <c r="H460" i="15"/>
  <c r="G460" i="15"/>
  <c r="F460" i="15"/>
  <c r="E460" i="15"/>
  <c r="N459" i="15"/>
  <c r="M459" i="15"/>
  <c r="L459" i="15"/>
  <c r="K459" i="15"/>
  <c r="J459" i="15"/>
  <c r="I459" i="15"/>
  <c r="H459" i="15"/>
  <c r="G459" i="15"/>
  <c r="F459" i="15"/>
  <c r="E459" i="15"/>
  <c r="N458" i="15"/>
  <c r="M458" i="15"/>
  <c r="L458" i="15"/>
  <c r="K458" i="15"/>
  <c r="J458" i="15"/>
  <c r="I458" i="15"/>
  <c r="H458" i="15"/>
  <c r="G458" i="15"/>
  <c r="F458" i="15"/>
  <c r="E458" i="15"/>
  <c r="N457" i="15"/>
  <c r="M457" i="15"/>
  <c r="L457" i="15"/>
  <c r="K457" i="15"/>
  <c r="J457" i="15"/>
  <c r="I457" i="15"/>
  <c r="H457" i="15"/>
  <c r="G457" i="15"/>
  <c r="F457" i="15"/>
  <c r="E457" i="15"/>
  <c r="N456" i="15"/>
  <c r="M456" i="15"/>
  <c r="L456" i="15"/>
  <c r="K456" i="15"/>
  <c r="J456" i="15"/>
  <c r="I456" i="15"/>
  <c r="H456" i="15"/>
  <c r="G456" i="15"/>
  <c r="F456" i="15"/>
  <c r="E456" i="15"/>
  <c r="N455" i="15"/>
  <c r="M455" i="15"/>
  <c r="L455" i="15"/>
  <c r="K455" i="15"/>
  <c r="J455" i="15"/>
  <c r="I455" i="15"/>
  <c r="H455" i="15"/>
  <c r="G455" i="15"/>
  <c r="F455" i="15"/>
  <c r="E455" i="15"/>
  <c r="N454" i="15"/>
  <c r="M454" i="15"/>
  <c r="L454" i="15"/>
  <c r="K454" i="15"/>
  <c r="J454" i="15"/>
  <c r="I454" i="15"/>
  <c r="H454" i="15"/>
  <c r="G454" i="15"/>
  <c r="F454" i="15"/>
  <c r="E454" i="15"/>
  <c r="N453" i="15"/>
  <c r="M453" i="15"/>
  <c r="L453" i="15"/>
  <c r="K453" i="15"/>
  <c r="J453" i="15"/>
  <c r="I453" i="15"/>
  <c r="H453" i="15"/>
  <c r="G453" i="15"/>
  <c r="F453" i="15"/>
  <c r="E453" i="15"/>
  <c r="N452" i="15"/>
  <c r="M452" i="15"/>
  <c r="L452" i="15"/>
  <c r="K452" i="15"/>
  <c r="J452" i="15"/>
  <c r="I452" i="15"/>
  <c r="H452" i="15"/>
  <c r="G452" i="15"/>
  <c r="F452" i="15"/>
  <c r="E452" i="15"/>
  <c r="N451" i="15"/>
  <c r="M451" i="15"/>
  <c r="L451" i="15"/>
  <c r="K451" i="15"/>
  <c r="J451" i="15"/>
  <c r="I451" i="15"/>
  <c r="H451" i="15"/>
  <c r="G451" i="15"/>
  <c r="F451" i="15"/>
  <c r="E451" i="15"/>
  <c r="N450" i="15"/>
  <c r="M450" i="15"/>
  <c r="L450" i="15"/>
  <c r="K450" i="15"/>
  <c r="J450" i="15"/>
  <c r="I450" i="15"/>
  <c r="H450" i="15"/>
  <c r="G450" i="15"/>
  <c r="F450" i="15"/>
  <c r="E450" i="15"/>
  <c r="N449" i="15"/>
  <c r="M449" i="15"/>
  <c r="L449" i="15"/>
  <c r="K449" i="15"/>
  <c r="J449" i="15"/>
  <c r="I449" i="15"/>
  <c r="H449" i="15"/>
  <c r="G449" i="15"/>
  <c r="F449" i="15"/>
  <c r="E449" i="15"/>
  <c r="N448" i="15"/>
  <c r="M448" i="15"/>
  <c r="L448" i="15"/>
  <c r="K448" i="15"/>
  <c r="J448" i="15"/>
  <c r="I448" i="15"/>
  <c r="H448" i="15"/>
  <c r="G448" i="15"/>
  <c r="F448" i="15"/>
  <c r="E448" i="15"/>
  <c r="N447" i="15"/>
  <c r="M447" i="15"/>
  <c r="L447" i="15"/>
  <c r="K447" i="15"/>
  <c r="J447" i="15"/>
  <c r="I447" i="15"/>
  <c r="H447" i="15"/>
  <c r="G447" i="15"/>
  <c r="F447" i="15"/>
  <c r="E447" i="15"/>
  <c r="N446" i="15"/>
  <c r="M446" i="15"/>
  <c r="L446" i="15"/>
  <c r="K446" i="15"/>
  <c r="J446" i="15"/>
  <c r="I446" i="15"/>
  <c r="H446" i="15"/>
  <c r="G446" i="15"/>
  <c r="F446" i="15"/>
  <c r="E446" i="15"/>
  <c r="N445" i="15"/>
  <c r="M445" i="15"/>
  <c r="L445" i="15"/>
  <c r="K445" i="15"/>
  <c r="J445" i="15"/>
  <c r="I445" i="15"/>
  <c r="H445" i="15"/>
  <c r="G445" i="15"/>
  <c r="F445" i="15"/>
  <c r="E445" i="15"/>
  <c r="N444" i="15"/>
  <c r="M444" i="15"/>
  <c r="L444" i="15"/>
  <c r="K444" i="15"/>
  <c r="J444" i="15"/>
  <c r="I444" i="15"/>
  <c r="H444" i="15"/>
  <c r="G444" i="15"/>
  <c r="F444" i="15"/>
  <c r="E444" i="15"/>
  <c r="N443" i="15"/>
  <c r="M443" i="15"/>
  <c r="L443" i="15"/>
  <c r="K443" i="15"/>
  <c r="J443" i="15"/>
  <c r="I443" i="15"/>
  <c r="H443" i="15"/>
  <c r="G443" i="15"/>
  <c r="F443" i="15"/>
  <c r="E443" i="15"/>
  <c r="N442" i="15"/>
  <c r="M442" i="15"/>
  <c r="L442" i="15"/>
  <c r="K442" i="15"/>
  <c r="J442" i="15"/>
  <c r="I442" i="15"/>
  <c r="H442" i="15"/>
  <c r="G442" i="15"/>
  <c r="F442" i="15"/>
  <c r="E442" i="15"/>
  <c r="N441" i="15"/>
  <c r="M441" i="15"/>
  <c r="L441" i="15"/>
  <c r="K441" i="15"/>
  <c r="J441" i="15"/>
  <c r="I441" i="15"/>
  <c r="H441" i="15"/>
  <c r="G441" i="15"/>
  <c r="F441" i="15"/>
  <c r="E441" i="15"/>
  <c r="N440" i="15"/>
  <c r="M440" i="15"/>
  <c r="L440" i="15"/>
  <c r="K440" i="15"/>
  <c r="J440" i="15"/>
  <c r="I440" i="15"/>
  <c r="H440" i="15"/>
  <c r="G440" i="15"/>
  <c r="F440" i="15"/>
  <c r="E440" i="15"/>
  <c r="N439" i="15"/>
  <c r="M439" i="15"/>
  <c r="L439" i="15"/>
  <c r="K439" i="15"/>
  <c r="J439" i="15"/>
  <c r="I439" i="15"/>
  <c r="H439" i="15"/>
  <c r="G439" i="15"/>
  <c r="F439" i="15"/>
  <c r="E439" i="15"/>
  <c r="N438" i="15"/>
  <c r="M438" i="15"/>
  <c r="L438" i="15"/>
  <c r="K438" i="15"/>
  <c r="J438" i="15"/>
  <c r="I438" i="15"/>
  <c r="H438" i="15"/>
  <c r="G438" i="15"/>
  <c r="F438" i="15"/>
  <c r="E438" i="15"/>
  <c r="N437" i="15"/>
  <c r="M437" i="15"/>
  <c r="L437" i="15"/>
  <c r="K437" i="15"/>
  <c r="J437" i="15"/>
  <c r="I437" i="15"/>
  <c r="H437" i="15"/>
  <c r="G437" i="15"/>
  <c r="F437" i="15"/>
  <c r="E437" i="15"/>
  <c r="N436" i="15"/>
  <c r="M436" i="15"/>
  <c r="L436" i="15"/>
  <c r="K436" i="15"/>
  <c r="J436" i="15"/>
  <c r="I436" i="15"/>
  <c r="H436" i="15"/>
  <c r="G436" i="15"/>
  <c r="F436" i="15"/>
  <c r="E436" i="15"/>
  <c r="N434" i="15"/>
  <c r="M434" i="15"/>
  <c r="L434" i="15"/>
  <c r="K434" i="15"/>
  <c r="J434" i="15"/>
  <c r="I434" i="15"/>
  <c r="H434" i="15"/>
  <c r="G434" i="15"/>
  <c r="F434" i="15"/>
  <c r="E434" i="15"/>
  <c r="N433" i="15"/>
  <c r="M433" i="15"/>
  <c r="L433" i="15"/>
  <c r="K433" i="15"/>
  <c r="J433" i="15"/>
  <c r="I433" i="15"/>
  <c r="H433" i="15"/>
  <c r="G433" i="15"/>
  <c r="F433" i="15"/>
  <c r="E433" i="15"/>
  <c r="N432" i="15"/>
  <c r="M432" i="15"/>
  <c r="L432" i="15"/>
  <c r="K432" i="15"/>
  <c r="J432" i="15"/>
  <c r="I432" i="15"/>
  <c r="H432" i="15"/>
  <c r="G432" i="15"/>
  <c r="F432" i="15"/>
  <c r="E432" i="15"/>
  <c r="N431" i="15"/>
  <c r="M431" i="15"/>
  <c r="L431" i="15"/>
  <c r="K431" i="15"/>
  <c r="J431" i="15"/>
  <c r="I431" i="15"/>
  <c r="H431" i="15"/>
  <c r="G431" i="15"/>
  <c r="F431" i="15"/>
  <c r="E431" i="15"/>
  <c r="N430" i="15"/>
  <c r="M430" i="15"/>
  <c r="L430" i="15"/>
  <c r="K430" i="15"/>
  <c r="J430" i="15"/>
  <c r="I430" i="15"/>
  <c r="H430" i="15"/>
  <c r="G430" i="15"/>
  <c r="F430" i="15"/>
  <c r="E430" i="15"/>
  <c r="N429" i="15"/>
  <c r="M429" i="15"/>
  <c r="L429" i="15"/>
  <c r="K429" i="15"/>
  <c r="J429" i="15"/>
  <c r="I429" i="15"/>
  <c r="H429" i="15"/>
  <c r="G429" i="15"/>
  <c r="F429" i="15"/>
  <c r="E429" i="15"/>
  <c r="N427" i="15"/>
  <c r="M427" i="15"/>
  <c r="L427" i="15"/>
  <c r="K427" i="15"/>
  <c r="J427" i="15"/>
  <c r="I427" i="15"/>
  <c r="H427" i="15"/>
  <c r="G427" i="15"/>
  <c r="F427" i="15"/>
  <c r="E427" i="15"/>
  <c r="N426" i="15"/>
  <c r="M426" i="15"/>
  <c r="L426" i="15"/>
  <c r="K426" i="15"/>
  <c r="J426" i="15"/>
  <c r="I426" i="15"/>
  <c r="H426" i="15"/>
  <c r="G426" i="15"/>
  <c r="F426" i="15"/>
  <c r="E426" i="15"/>
  <c r="N425" i="15"/>
  <c r="M425" i="15"/>
  <c r="L425" i="15"/>
  <c r="K425" i="15"/>
  <c r="J425" i="15"/>
  <c r="I425" i="15"/>
  <c r="H425" i="15"/>
  <c r="G425" i="15"/>
  <c r="F425" i="15"/>
  <c r="E425" i="15"/>
  <c r="N424" i="15"/>
  <c r="M424" i="15"/>
  <c r="L424" i="15"/>
  <c r="K424" i="15"/>
  <c r="J424" i="15"/>
  <c r="I424" i="15"/>
  <c r="H424" i="15"/>
  <c r="G424" i="15"/>
  <c r="F424" i="15"/>
  <c r="E424" i="15"/>
  <c r="N423" i="15"/>
  <c r="M423" i="15"/>
  <c r="L423" i="15"/>
  <c r="K423" i="15"/>
  <c r="J423" i="15"/>
  <c r="I423" i="15"/>
  <c r="H423" i="15"/>
  <c r="G423" i="15"/>
  <c r="F423" i="15"/>
  <c r="E423" i="15"/>
  <c r="N422" i="15"/>
  <c r="M422" i="15"/>
  <c r="L422" i="15"/>
  <c r="K422" i="15"/>
  <c r="J422" i="15"/>
  <c r="I422" i="15"/>
  <c r="H422" i="15"/>
  <c r="G422" i="15"/>
  <c r="F422" i="15"/>
  <c r="E422" i="15"/>
  <c r="N421" i="15"/>
  <c r="M421" i="15"/>
  <c r="L421" i="15"/>
  <c r="K421" i="15"/>
  <c r="J421" i="15"/>
  <c r="I421" i="15"/>
  <c r="H421" i="15"/>
  <c r="G421" i="15"/>
  <c r="F421" i="15"/>
  <c r="E421" i="15"/>
  <c r="N420" i="15"/>
  <c r="M420" i="15"/>
  <c r="L420" i="15"/>
  <c r="K420" i="15"/>
  <c r="J420" i="15"/>
  <c r="I420" i="15"/>
  <c r="H420" i="15"/>
  <c r="G420" i="15"/>
  <c r="F420" i="15"/>
  <c r="E420" i="15"/>
  <c r="N419" i="15"/>
  <c r="M419" i="15"/>
  <c r="L419" i="15"/>
  <c r="K419" i="15"/>
  <c r="J419" i="15"/>
  <c r="I419" i="15"/>
  <c r="H419" i="15"/>
  <c r="G419" i="15"/>
  <c r="F419" i="15"/>
  <c r="E419" i="15"/>
  <c r="N418" i="15"/>
  <c r="M418" i="15"/>
  <c r="L418" i="15"/>
  <c r="K418" i="15"/>
  <c r="J418" i="15"/>
  <c r="I418" i="15"/>
  <c r="H418" i="15"/>
  <c r="G418" i="15"/>
  <c r="F418" i="15"/>
  <c r="E418" i="15"/>
  <c r="N417" i="15"/>
  <c r="M417" i="15"/>
  <c r="L417" i="15"/>
  <c r="K417" i="15"/>
  <c r="J417" i="15"/>
  <c r="I417" i="15"/>
  <c r="H417" i="15"/>
  <c r="G417" i="15"/>
  <c r="F417" i="15"/>
  <c r="E417" i="15"/>
  <c r="N416" i="15"/>
  <c r="M416" i="15"/>
  <c r="L416" i="15"/>
  <c r="K416" i="15"/>
  <c r="J416" i="15"/>
  <c r="I416" i="15"/>
  <c r="H416" i="15"/>
  <c r="G416" i="15"/>
  <c r="F416" i="15"/>
  <c r="E416" i="15"/>
  <c r="N415" i="15"/>
  <c r="M415" i="15"/>
  <c r="L415" i="15"/>
  <c r="K415" i="15"/>
  <c r="J415" i="15"/>
  <c r="I415" i="15"/>
  <c r="H415" i="15"/>
  <c r="G415" i="15"/>
  <c r="F415" i="15"/>
  <c r="E415" i="15"/>
  <c r="N414" i="15"/>
  <c r="M414" i="15"/>
  <c r="L414" i="15"/>
  <c r="K414" i="15"/>
  <c r="J414" i="15"/>
  <c r="I414" i="15"/>
  <c r="H414" i="15"/>
  <c r="G414" i="15"/>
  <c r="F414" i="15"/>
  <c r="E414" i="15"/>
  <c r="N413" i="15"/>
  <c r="M413" i="15"/>
  <c r="L413" i="15"/>
  <c r="K413" i="15"/>
  <c r="J413" i="15"/>
  <c r="I413" i="15"/>
  <c r="H413" i="15"/>
  <c r="G413" i="15"/>
  <c r="F413" i="15"/>
  <c r="E413" i="15"/>
  <c r="N412" i="15"/>
  <c r="M412" i="15"/>
  <c r="L412" i="15"/>
  <c r="K412" i="15"/>
  <c r="J412" i="15"/>
  <c r="I412" i="15"/>
  <c r="H412" i="15"/>
  <c r="G412" i="15"/>
  <c r="F412" i="15"/>
  <c r="E412" i="15"/>
  <c r="N411" i="15"/>
  <c r="M411" i="15"/>
  <c r="L411" i="15"/>
  <c r="K411" i="15"/>
  <c r="J411" i="15"/>
  <c r="I411" i="15"/>
  <c r="H411" i="15"/>
  <c r="G411" i="15"/>
  <c r="F411" i="15"/>
  <c r="E411" i="15"/>
  <c r="N410" i="15"/>
  <c r="M410" i="15"/>
  <c r="L410" i="15"/>
  <c r="K410" i="15"/>
  <c r="J410" i="15"/>
  <c r="I410" i="15"/>
  <c r="H410" i="15"/>
  <c r="G410" i="15"/>
  <c r="F410" i="15"/>
  <c r="E410" i="15"/>
  <c r="N409" i="15"/>
  <c r="M409" i="15"/>
  <c r="L409" i="15"/>
  <c r="K409" i="15"/>
  <c r="J409" i="15"/>
  <c r="I409" i="15"/>
  <c r="H409" i="15"/>
  <c r="G409" i="15"/>
  <c r="F409" i="15"/>
  <c r="E409" i="15"/>
  <c r="N408" i="15"/>
  <c r="M408" i="15"/>
  <c r="L408" i="15"/>
  <c r="K408" i="15"/>
  <c r="J408" i="15"/>
  <c r="I408" i="15"/>
  <c r="H408" i="15"/>
  <c r="G408" i="15"/>
  <c r="F408" i="15"/>
  <c r="E408" i="15"/>
  <c r="N407" i="15"/>
  <c r="M407" i="15"/>
  <c r="L407" i="15"/>
  <c r="K407" i="15"/>
  <c r="J407" i="15"/>
  <c r="I407" i="15"/>
  <c r="H407" i="15"/>
  <c r="G407" i="15"/>
  <c r="F407" i="15"/>
  <c r="E407" i="15"/>
  <c r="N406" i="15"/>
  <c r="M406" i="15"/>
  <c r="L406" i="15"/>
  <c r="K406" i="15"/>
  <c r="J406" i="15"/>
  <c r="I406" i="15"/>
  <c r="H406" i="15"/>
  <c r="G406" i="15"/>
  <c r="F406" i="15"/>
  <c r="E406" i="15"/>
  <c r="N405" i="15"/>
  <c r="M405" i="15"/>
  <c r="L405" i="15"/>
  <c r="K405" i="15"/>
  <c r="J405" i="15"/>
  <c r="I405" i="15"/>
  <c r="H405" i="15"/>
  <c r="G405" i="15"/>
  <c r="F405" i="15"/>
  <c r="E405" i="15"/>
  <c r="N404" i="15"/>
  <c r="M404" i="15"/>
  <c r="L404" i="15"/>
  <c r="K404" i="15"/>
  <c r="J404" i="15"/>
  <c r="I404" i="15"/>
  <c r="H404" i="15"/>
  <c r="G404" i="15"/>
  <c r="F404" i="15"/>
  <c r="E404" i="15"/>
  <c r="N403" i="15"/>
  <c r="M403" i="15"/>
  <c r="L403" i="15"/>
  <c r="K403" i="15"/>
  <c r="J403" i="15"/>
  <c r="I403" i="15"/>
  <c r="H403" i="15"/>
  <c r="G403" i="15"/>
  <c r="F403" i="15"/>
  <c r="E403" i="15"/>
  <c r="N402" i="15"/>
  <c r="M402" i="15"/>
  <c r="L402" i="15"/>
  <c r="K402" i="15"/>
  <c r="J402" i="15"/>
  <c r="I402" i="15"/>
  <c r="H402" i="15"/>
  <c r="G402" i="15"/>
  <c r="F402" i="15"/>
  <c r="E402" i="15"/>
  <c r="N401" i="15"/>
  <c r="M401" i="15"/>
  <c r="L401" i="15"/>
  <c r="K401" i="15"/>
  <c r="J401" i="15"/>
  <c r="I401" i="15"/>
  <c r="H401" i="15"/>
  <c r="G401" i="15"/>
  <c r="F401" i="15"/>
  <c r="E401" i="15"/>
  <c r="N400" i="15"/>
  <c r="M400" i="15"/>
  <c r="L400" i="15"/>
  <c r="K400" i="15"/>
  <c r="J400" i="15"/>
  <c r="I400" i="15"/>
  <c r="H400" i="15"/>
  <c r="G400" i="15"/>
  <c r="F400" i="15"/>
  <c r="E400" i="15"/>
  <c r="N399" i="15"/>
  <c r="M399" i="15"/>
  <c r="L399" i="15"/>
  <c r="K399" i="15"/>
  <c r="J399" i="15"/>
  <c r="I399" i="15"/>
  <c r="H399" i="15"/>
  <c r="G399" i="15"/>
  <c r="F399" i="15"/>
  <c r="E399" i="15"/>
  <c r="N397" i="15"/>
  <c r="M397" i="15"/>
  <c r="L397" i="15"/>
  <c r="K397" i="15"/>
  <c r="J397" i="15"/>
  <c r="I397" i="15"/>
  <c r="H397" i="15"/>
  <c r="G397" i="15"/>
  <c r="F397" i="15"/>
  <c r="E397" i="15"/>
  <c r="N396" i="15"/>
  <c r="M396" i="15"/>
  <c r="L396" i="15"/>
  <c r="K396" i="15"/>
  <c r="J396" i="15"/>
  <c r="I396" i="15"/>
  <c r="H396" i="15"/>
  <c r="G396" i="15"/>
  <c r="F396" i="15"/>
  <c r="E396" i="15"/>
  <c r="N395" i="15"/>
  <c r="M395" i="15"/>
  <c r="L395" i="15"/>
  <c r="K395" i="15"/>
  <c r="J395" i="15"/>
  <c r="I395" i="15"/>
  <c r="H395" i="15"/>
  <c r="G395" i="15"/>
  <c r="F395" i="15"/>
  <c r="E395" i="15"/>
  <c r="N394" i="15"/>
  <c r="M394" i="15"/>
  <c r="L394" i="15"/>
  <c r="K394" i="15"/>
  <c r="J394" i="15"/>
  <c r="I394" i="15"/>
  <c r="H394" i="15"/>
  <c r="G394" i="15"/>
  <c r="F394" i="15"/>
  <c r="E394" i="15"/>
  <c r="N393" i="15"/>
  <c r="M393" i="15"/>
  <c r="L393" i="15"/>
  <c r="K393" i="15"/>
  <c r="J393" i="15"/>
  <c r="I393" i="15"/>
  <c r="H393" i="15"/>
  <c r="G393" i="15"/>
  <c r="F393" i="15"/>
  <c r="E393" i="15"/>
  <c r="N392" i="15"/>
  <c r="M392" i="15"/>
  <c r="L392" i="15"/>
  <c r="K392" i="15"/>
  <c r="J392" i="15"/>
  <c r="I392" i="15"/>
  <c r="H392" i="15"/>
  <c r="G392" i="15"/>
  <c r="F392" i="15"/>
  <c r="E392" i="15"/>
  <c r="N391" i="15"/>
  <c r="M391" i="15"/>
  <c r="L391" i="15"/>
  <c r="K391" i="15"/>
  <c r="J391" i="15"/>
  <c r="I391" i="15"/>
  <c r="H391" i="15"/>
  <c r="G391" i="15"/>
  <c r="F391" i="15"/>
  <c r="E391" i="15"/>
  <c r="N390" i="15"/>
  <c r="M390" i="15"/>
  <c r="L390" i="15"/>
  <c r="K390" i="15"/>
  <c r="J390" i="15"/>
  <c r="I390" i="15"/>
  <c r="H390" i="15"/>
  <c r="G390" i="15"/>
  <c r="F390" i="15"/>
  <c r="E390" i="15"/>
  <c r="N389" i="15"/>
  <c r="M389" i="15"/>
  <c r="L389" i="15"/>
  <c r="K389" i="15"/>
  <c r="J389" i="15"/>
  <c r="I389" i="15"/>
  <c r="H389" i="15"/>
  <c r="G389" i="15"/>
  <c r="F389" i="15"/>
  <c r="E389" i="15"/>
  <c r="N388" i="15"/>
  <c r="M388" i="15"/>
  <c r="L388" i="15"/>
  <c r="K388" i="15"/>
  <c r="J388" i="15"/>
  <c r="I388" i="15"/>
  <c r="H388" i="15"/>
  <c r="G388" i="15"/>
  <c r="F388" i="15"/>
  <c r="E388" i="15"/>
  <c r="N387" i="15"/>
  <c r="M387" i="15"/>
  <c r="L387" i="15"/>
  <c r="K387" i="15"/>
  <c r="J387" i="15"/>
  <c r="I387" i="15"/>
  <c r="H387" i="15"/>
  <c r="G387" i="15"/>
  <c r="F387" i="15"/>
  <c r="E387" i="15"/>
  <c r="N386" i="15"/>
  <c r="M386" i="15"/>
  <c r="L386" i="15"/>
  <c r="K386" i="15"/>
  <c r="J386" i="15"/>
  <c r="I386" i="15"/>
  <c r="H386" i="15"/>
  <c r="G386" i="15"/>
  <c r="F386" i="15"/>
  <c r="E386" i="15"/>
  <c r="N385" i="15"/>
  <c r="M385" i="15"/>
  <c r="L385" i="15"/>
  <c r="K385" i="15"/>
  <c r="J385" i="15"/>
  <c r="I385" i="15"/>
  <c r="H385" i="15"/>
  <c r="G385" i="15"/>
  <c r="F385" i="15"/>
  <c r="E385" i="15"/>
  <c r="N384" i="15"/>
  <c r="M384" i="15"/>
  <c r="L384" i="15"/>
  <c r="K384" i="15"/>
  <c r="J384" i="15"/>
  <c r="I384" i="15"/>
  <c r="H384" i="15"/>
  <c r="G384" i="15"/>
  <c r="F384" i="15"/>
  <c r="E384" i="15"/>
  <c r="N383" i="15"/>
  <c r="M383" i="15"/>
  <c r="L383" i="15"/>
  <c r="K383" i="15"/>
  <c r="J383" i="15"/>
  <c r="I383" i="15"/>
  <c r="H383" i="15"/>
  <c r="G383" i="15"/>
  <c r="F383" i="15"/>
  <c r="E383" i="15"/>
  <c r="N382" i="15"/>
  <c r="M382" i="15"/>
  <c r="L382" i="15"/>
  <c r="K382" i="15"/>
  <c r="J382" i="15"/>
  <c r="I382" i="15"/>
  <c r="H382" i="15"/>
  <c r="G382" i="15"/>
  <c r="F382" i="15"/>
  <c r="E382" i="15"/>
  <c r="N381" i="15"/>
  <c r="M381" i="15"/>
  <c r="L381" i="15"/>
  <c r="K381" i="15"/>
  <c r="J381" i="15"/>
  <c r="I381" i="15"/>
  <c r="H381" i="15"/>
  <c r="G381" i="15"/>
  <c r="F381" i="15"/>
  <c r="E381" i="15"/>
  <c r="N380" i="15"/>
  <c r="M380" i="15"/>
  <c r="L380" i="15"/>
  <c r="K380" i="15"/>
  <c r="J380" i="15"/>
  <c r="I380" i="15"/>
  <c r="H380" i="15"/>
  <c r="G380" i="15"/>
  <c r="F380" i="15"/>
  <c r="E380" i="15"/>
  <c r="N379" i="15"/>
  <c r="M379" i="15"/>
  <c r="L379" i="15"/>
  <c r="K379" i="15"/>
  <c r="J379" i="15"/>
  <c r="I379" i="15"/>
  <c r="H379" i="15"/>
  <c r="G379" i="15"/>
  <c r="F379" i="15"/>
  <c r="E379" i="15"/>
  <c r="N378" i="15"/>
  <c r="M378" i="15"/>
  <c r="L378" i="15"/>
  <c r="K378" i="15"/>
  <c r="J378" i="15"/>
  <c r="I378" i="15"/>
  <c r="H378" i="15"/>
  <c r="G378" i="15"/>
  <c r="F378" i="15"/>
  <c r="E378" i="15"/>
  <c r="N377" i="15"/>
  <c r="M377" i="15"/>
  <c r="L377" i="15"/>
  <c r="K377" i="15"/>
  <c r="J377" i="15"/>
  <c r="I377" i="15"/>
  <c r="H377" i="15"/>
  <c r="G377" i="15"/>
  <c r="F377" i="15"/>
  <c r="E377" i="15"/>
  <c r="N376" i="15"/>
  <c r="M376" i="15"/>
  <c r="L376" i="15"/>
  <c r="K376" i="15"/>
  <c r="J376" i="15"/>
  <c r="I376" i="15"/>
  <c r="H376" i="15"/>
  <c r="G376" i="15"/>
  <c r="F376" i="15"/>
  <c r="E376" i="15"/>
  <c r="N375" i="15"/>
  <c r="M375" i="15"/>
  <c r="L375" i="15"/>
  <c r="K375" i="15"/>
  <c r="J375" i="15"/>
  <c r="I375" i="15"/>
  <c r="H375" i="15"/>
  <c r="G375" i="15"/>
  <c r="F375" i="15"/>
  <c r="E375" i="15"/>
  <c r="N373" i="15"/>
  <c r="M373" i="15"/>
  <c r="L373" i="15"/>
  <c r="K373" i="15"/>
  <c r="J373" i="15"/>
  <c r="I373" i="15"/>
  <c r="H373" i="15"/>
  <c r="G373" i="15"/>
  <c r="F373" i="15"/>
  <c r="E373" i="15"/>
  <c r="N372" i="15"/>
  <c r="M372" i="15"/>
  <c r="L372" i="15"/>
  <c r="K372" i="15"/>
  <c r="J372" i="15"/>
  <c r="I372" i="15"/>
  <c r="H372" i="15"/>
  <c r="G372" i="15"/>
  <c r="F372" i="15"/>
  <c r="E372" i="15"/>
  <c r="N371" i="15"/>
  <c r="M371" i="15"/>
  <c r="L371" i="15"/>
  <c r="K371" i="15"/>
  <c r="J371" i="15"/>
  <c r="I371" i="15"/>
  <c r="H371" i="15"/>
  <c r="G371" i="15"/>
  <c r="F371" i="15"/>
  <c r="E371" i="15"/>
  <c r="N370" i="15"/>
  <c r="M370" i="15"/>
  <c r="L370" i="15"/>
  <c r="K370" i="15"/>
  <c r="J370" i="15"/>
  <c r="I370" i="15"/>
  <c r="H370" i="15"/>
  <c r="G370" i="15"/>
  <c r="F370" i="15"/>
  <c r="E370" i="15"/>
  <c r="N369" i="15"/>
  <c r="M369" i="15"/>
  <c r="L369" i="15"/>
  <c r="K369" i="15"/>
  <c r="J369" i="15"/>
  <c r="I369" i="15"/>
  <c r="H369" i="15"/>
  <c r="G369" i="15"/>
  <c r="F369" i="15"/>
  <c r="E369" i="15"/>
  <c r="N368" i="15"/>
  <c r="M368" i="15"/>
  <c r="L368" i="15"/>
  <c r="K368" i="15"/>
  <c r="J368" i="15"/>
  <c r="I368" i="15"/>
  <c r="H368" i="15"/>
  <c r="G368" i="15"/>
  <c r="F368" i="15"/>
  <c r="E368" i="15"/>
  <c r="N367" i="15"/>
  <c r="M367" i="15"/>
  <c r="L367" i="15"/>
  <c r="K367" i="15"/>
  <c r="J367" i="15"/>
  <c r="I367" i="15"/>
  <c r="H367" i="15"/>
  <c r="G367" i="15"/>
  <c r="F367" i="15"/>
  <c r="E367" i="15"/>
  <c r="N366" i="15"/>
  <c r="M366" i="15"/>
  <c r="L366" i="15"/>
  <c r="K366" i="15"/>
  <c r="J366" i="15"/>
  <c r="I366" i="15"/>
  <c r="H366" i="15"/>
  <c r="G366" i="15"/>
  <c r="F366" i="15"/>
  <c r="E366" i="15"/>
  <c r="N365" i="15"/>
  <c r="M365" i="15"/>
  <c r="L365" i="15"/>
  <c r="K365" i="15"/>
  <c r="J365" i="15"/>
  <c r="I365" i="15"/>
  <c r="H365" i="15"/>
  <c r="G365" i="15"/>
  <c r="F365" i="15"/>
  <c r="E365" i="15"/>
  <c r="N364" i="15"/>
  <c r="M364" i="15"/>
  <c r="L364" i="15"/>
  <c r="K364" i="15"/>
  <c r="J364" i="15"/>
  <c r="I364" i="15"/>
  <c r="H364" i="15"/>
  <c r="G364" i="15"/>
  <c r="F364" i="15"/>
  <c r="E364" i="15"/>
  <c r="N363" i="15"/>
  <c r="M363" i="15"/>
  <c r="L363" i="15"/>
  <c r="K363" i="15"/>
  <c r="J363" i="15"/>
  <c r="I363" i="15"/>
  <c r="H363" i="15"/>
  <c r="G363" i="15"/>
  <c r="F363" i="15"/>
  <c r="E363" i="15"/>
  <c r="N362" i="15"/>
  <c r="M362" i="15"/>
  <c r="L362" i="15"/>
  <c r="K362" i="15"/>
  <c r="J362" i="15"/>
  <c r="I362" i="15"/>
  <c r="H362" i="15"/>
  <c r="G362" i="15"/>
  <c r="F362" i="15"/>
  <c r="E362" i="15"/>
  <c r="N361" i="15"/>
  <c r="M361" i="15"/>
  <c r="L361" i="15"/>
  <c r="K361" i="15"/>
  <c r="J361" i="15"/>
  <c r="I361" i="15"/>
  <c r="H361" i="15"/>
  <c r="G361" i="15"/>
  <c r="F361" i="15"/>
  <c r="E361" i="15"/>
  <c r="N360" i="15"/>
  <c r="M360" i="15"/>
  <c r="L360" i="15"/>
  <c r="K360" i="15"/>
  <c r="J360" i="15"/>
  <c r="I360" i="15"/>
  <c r="H360" i="15"/>
  <c r="G360" i="15"/>
  <c r="F360" i="15"/>
  <c r="E360" i="15"/>
  <c r="N359" i="15"/>
  <c r="M359" i="15"/>
  <c r="L359" i="15"/>
  <c r="K359" i="15"/>
  <c r="J359" i="15"/>
  <c r="I359" i="15"/>
  <c r="H359" i="15"/>
  <c r="G359" i="15"/>
  <c r="F359" i="15"/>
  <c r="E359" i="15"/>
  <c r="N358" i="15"/>
  <c r="M358" i="15"/>
  <c r="L358" i="15"/>
  <c r="K358" i="15"/>
  <c r="J358" i="15"/>
  <c r="I358" i="15"/>
  <c r="H358" i="15"/>
  <c r="G358" i="15"/>
  <c r="F358" i="15"/>
  <c r="E358" i="15"/>
  <c r="N357" i="15"/>
  <c r="M357" i="15"/>
  <c r="L357" i="15"/>
  <c r="K357" i="15"/>
  <c r="J357" i="15"/>
  <c r="I357" i="15"/>
  <c r="H357" i="15"/>
  <c r="G357" i="15"/>
  <c r="F357" i="15"/>
  <c r="E357" i="15"/>
  <c r="N356" i="15"/>
  <c r="M356" i="15"/>
  <c r="L356" i="15"/>
  <c r="K356" i="15"/>
  <c r="J356" i="15"/>
  <c r="I356" i="15"/>
  <c r="H356" i="15"/>
  <c r="G356" i="15"/>
  <c r="F356" i="15"/>
  <c r="E356" i="15"/>
  <c r="N354" i="15"/>
  <c r="M354" i="15"/>
  <c r="L354" i="15"/>
  <c r="K354" i="15"/>
  <c r="J354" i="15"/>
  <c r="I354" i="15"/>
  <c r="H354" i="15"/>
  <c r="G354" i="15"/>
  <c r="F354" i="15"/>
  <c r="E354" i="15"/>
  <c r="N353" i="15"/>
  <c r="M353" i="15"/>
  <c r="L353" i="15"/>
  <c r="K353" i="15"/>
  <c r="J353" i="15"/>
  <c r="I353" i="15"/>
  <c r="H353" i="15"/>
  <c r="G353" i="15"/>
  <c r="F353" i="15"/>
  <c r="E353" i="15"/>
  <c r="N352" i="15"/>
  <c r="M352" i="15"/>
  <c r="L352" i="15"/>
  <c r="K352" i="15"/>
  <c r="J352" i="15"/>
  <c r="I352" i="15"/>
  <c r="H352" i="15"/>
  <c r="G352" i="15"/>
  <c r="F352" i="15"/>
  <c r="E352" i="15"/>
  <c r="N351" i="15"/>
  <c r="M351" i="15"/>
  <c r="L351" i="15"/>
  <c r="K351" i="15"/>
  <c r="J351" i="15"/>
  <c r="I351" i="15"/>
  <c r="H351" i="15"/>
  <c r="G351" i="15"/>
  <c r="F351" i="15"/>
  <c r="E351" i="15"/>
  <c r="N350" i="15"/>
  <c r="M350" i="15"/>
  <c r="L350" i="15"/>
  <c r="K350" i="15"/>
  <c r="J350" i="15"/>
  <c r="I350" i="15"/>
  <c r="H350" i="15"/>
  <c r="G350" i="15"/>
  <c r="F350" i="15"/>
  <c r="E350" i="15"/>
  <c r="N349" i="15"/>
  <c r="M349" i="15"/>
  <c r="L349" i="15"/>
  <c r="K349" i="15"/>
  <c r="J349" i="15"/>
  <c r="I349" i="15"/>
  <c r="H349" i="15"/>
  <c r="G349" i="15"/>
  <c r="F349" i="15"/>
  <c r="E349" i="15"/>
  <c r="N348" i="15"/>
  <c r="M348" i="15"/>
  <c r="L348" i="15"/>
  <c r="K348" i="15"/>
  <c r="J348" i="15"/>
  <c r="I348" i="15"/>
  <c r="H348" i="15"/>
  <c r="G348" i="15"/>
  <c r="F348" i="15"/>
  <c r="E348" i="15"/>
  <c r="N347" i="15"/>
  <c r="M347" i="15"/>
  <c r="L347" i="15"/>
  <c r="K347" i="15"/>
  <c r="J347" i="15"/>
  <c r="I347" i="15"/>
  <c r="H347" i="15"/>
  <c r="G347" i="15"/>
  <c r="F347" i="15"/>
  <c r="E347" i="15"/>
  <c r="N346" i="15"/>
  <c r="M346" i="15"/>
  <c r="L346" i="15"/>
  <c r="K346" i="15"/>
  <c r="J346" i="15"/>
  <c r="I346" i="15"/>
  <c r="H346" i="15"/>
  <c r="G346" i="15"/>
  <c r="F346" i="15"/>
  <c r="E346" i="15"/>
  <c r="N345" i="15"/>
  <c r="M345" i="15"/>
  <c r="L345" i="15"/>
  <c r="K345" i="15"/>
  <c r="J345" i="15"/>
  <c r="I345" i="15"/>
  <c r="H345" i="15"/>
  <c r="G345" i="15"/>
  <c r="F345" i="15"/>
  <c r="E345" i="15"/>
  <c r="N344" i="15"/>
  <c r="M344" i="15"/>
  <c r="L344" i="15"/>
  <c r="K344" i="15"/>
  <c r="J344" i="15"/>
  <c r="I344" i="15"/>
  <c r="H344" i="15"/>
  <c r="G344" i="15"/>
  <c r="F344" i="15"/>
  <c r="E344" i="15"/>
  <c r="N343" i="15"/>
  <c r="M343" i="15"/>
  <c r="L343" i="15"/>
  <c r="K343" i="15"/>
  <c r="J343" i="15"/>
  <c r="I343" i="15"/>
  <c r="H343" i="15"/>
  <c r="G343" i="15"/>
  <c r="F343" i="15"/>
  <c r="E343" i="15"/>
  <c r="N342" i="15"/>
  <c r="M342" i="15"/>
  <c r="L342" i="15"/>
  <c r="K342" i="15"/>
  <c r="J342" i="15"/>
  <c r="I342" i="15"/>
  <c r="H342" i="15"/>
  <c r="G342" i="15"/>
  <c r="F342" i="15"/>
  <c r="E342" i="15"/>
  <c r="N341" i="15"/>
  <c r="M341" i="15"/>
  <c r="L341" i="15"/>
  <c r="K341" i="15"/>
  <c r="J341" i="15"/>
  <c r="I341" i="15"/>
  <c r="H341" i="15"/>
  <c r="G341" i="15"/>
  <c r="F341" i="15"/>
  <c r="E341" i="15"/>
  <c r="N340" i="15"/>
  <c r="M340" i="15"/>
  <c r="L340" i="15"/>
  <c r="K340" i="15"/>
  <c r="J340" i="15"/>
  <c r="I340" i="15"/>
  <c r="H340" i="15"/>
  <c r="G340" i="15"/>
  <c r="F340" i="15"/>
  <c r="E340" i="15"/>
  <c r="N339" i="15"/>
  <c r="M339" i="15"/>
  <c r="L339" i="15"/>
  <c r="K339" i="15"/>
  <c r="J339" i="15"/>
  <c r="I339" i="15"/>
  <c r="H339" i="15"/>
  <c r="G339" i="15"/>
  <c r="F339" i="15"/>
  <c r="E339" i="15"/>
  <c r="N338" i="15"/>
  <c r="M338" i="15"/>
  <c r="L338" i="15"/>
  <c r="K338" i="15"/>
  <c r="J338" i="15"/>
  <c r="I338" i="15"/>
  <c r="H338" i="15"/>
  <c r="G338" i="15"/>
  <c r="F338" i="15"/>
  <c r="E338" i="15"/>
  <c r="N337" i="15"/>
  <c r="M337" i="15"/>
  <c r="L337" i="15"/>
  <c r="K337" i="15"/>
  <c r="J337" i="15"/>
  <c r="I337" i="15"/>
  <c r="H337" i="15"/>
  <c r="G337" i="15"/>
  <c r="F337" i="15"/>
  <c r="E337" i="15"/>
  <c r="N336" i="15"/>
  <c r="M336" i="15"/>
  <c r="L336" i="15"/>
  <c r="K336" i="15"/>
  <c r="J336" i="15"/>
  <c r="I336" i="15"/>
  <c r="H336" i="15"/>
  <c r="G336" i="15"/>
  <c r="F336" i="15"/>
  <c r="E336" i="15"/>
  <c r="N335" i="15"/>
  <c r="M335" i="15"/>
  <c r="L335" i="15"/>
  <c r="K335" i="15"/>
  <c r="J335" i="15"/>
  <c r="I335" i="15"/>
  <c r="H335" i="15"/>
  <c r="G335" i="15"/>
  <c r="F335" i="15"/>
  <c r="E335" i="15"/>
  <c r="N334" i="15"/>
  <c r="M334" i="15"/>
  <c r="L334" i="15"/>
  <c r="K334" i="15"/>
  <c r="J334" i="15"/>
  <c r="I334" i="15"/>
  <c r="H334" i="15"/>
  <c r="G334" i="15"/>
  <c r="F334" i="15"/>
  <c r="E334" i="15"/>
  <c r="N333" i="15"/>
  <c r="M333" i="15"/>
  <c r="L333" i="15"/>
  <c r="K333" i="15"/>
  <c r="J333" i="15"/>
  <c r="I333" i="15"/>
  <c r="H333" i="15"/>
  <c r="G333" i="15"/>
  <c r="F333" i="15"/>
  <c r="E333" i="15"/>
  <c r="N332" i="15"/>
  <c r="M332" i="15"/>
  <c r="L332" i="15"/>
  <c r="K332" i="15"/>
  <c r="J332" i="15"/>
  <c r="I332" i="15"/>
  <c r="H332" i="15"/>
  <c r="G332" i="15"/>
  <c r="F332" i="15"/>
  <c r="E332" i="15"/>
  <c r="N331" i="15"/>
  <c r="M331" i="15"/>
  <c r="L331" i="15"/>
  <c r="K331" i="15"/>
  <c r="J331" i="15"/>
  <c r="I331" i="15"/>
  <c r="H331" i="15"/>
  <c r="G331" i="15"/>
  <c r="F331" i="15"/>
  <c r="E331" i="15"/>
  <c r="N330" i="15"/>
  <c r="M330" i="15"/>
  <c r="L330" i="15"/>
  <c r="K330" i="15"/>
  <c r="J330" i="15"/>
  <c r="I330" i="15"/>
  <c r="H330" i="15"/>
  <c r="G330" i="15"/>
  <c r="F330" i="15"/>
  <c r="E330" i="15"/>
  <c r="N329" i="15"/>
  <c r="M329" i="15"/>
  <c r="L329" i="15"/>
  <c r="K329" i="15"/>
  <c r="J329" i="15"/>
  <c r="I329" i="15"/>
  <c r="H329" i="15"/>
  <c r="G329" i="15"/>
  <c r="F329" i="15"/>
  <c r="E329" i="15"/>
  <c r="N328" i="15"/>
  <c r="M328" i="15"/>
  <c r="L328" i="15"/>
  <c r="K328" i="15"/>
  <c r="J328" i="15"/>
  <c r="I328" i="15"/>
  <c r="H328" i="15"/>
  <c r="G328" i="15"/>
  <c r="F328" i="15"/>
  <c r="E328" i="15"/>
  <c r="N327" i="15"/>
  <c r="M327" i="15"/>
  <c r="L327" i="15"/>
  <c r="K327" i="15"/>
  <c r="J327" i="15"/>
  <c r="I327" i="15"/>
  <c r="H327" i="15"/>
  <c r="G327" i="15"/>
  <c r="F327" i="15"/>
  <c r="E327" i="15"/>
  <c r="N326" i="15"/>
  <c r="M326" i="15"/>
  <c r="L326" i="15"/>
  <c r="K326" i="15"/>
  <c r="J326" i="15"/>
  <c r="I326" i="15"/>
  <c r="H326" i="15"/>
  <c r="G326" i="15"/>
  <c r="F326" i="15"/>
  <c r="E326" i="15"/>
  <c r="N325" i="15"/>
  <c r="M325" i="15"/>
  <c r="L325" i="15"/>
  <c r="K325" i="15"/>
  <c r="J325" i="15"/>
  <c r="I325" i="15"/>
  <c r="H325" i="15"/>
  <c r="G325" i="15"/>
  <c r="F325" i="15"/>
  <c r="E325" i="15"/>
  <c r="N324" i="15"/>
  <c r="M324" i="15"/>
  <c r="L324" i="15"/>
  <c r="K324" i="15"/>
  <c r="J324" i="15"/>
  <c r="I324" i="15"/>
  <c r="H324" i="15"/>
  <c r="G324" i="15"/>
  <c r="F324" i="15"/>
  <c r="E324" i="15"/>
  <c r="N323" i="15"/>
  <c r="M323" i="15"/>
  <c r="L323" i="15"/>
  <c r="K323" i="15"/>
  <c r="J323" i="15"/>
  <c r="I323" i="15"/>
  <c r="H323" i="15"/>
  <c r="G323" i="15"/>
  <c r="F323" i="15"/>
  <c r="E323" i="15"/>
  <c r="N322" i="15"/>
  <c r="M322" i="15"/>
  <c r="L322" i="15"/>
  <c r="K322" i="15"/>
  <c r="J322" i="15"/>
  <c r="I322" i="15"/>
  <c r="H322" i="15"/>
  <c r="G322" i="15"/>
  <c r="F322" i="15"/>
  <c r="E322" i="15"/>
  <c r="N321" i="15"/>
  <c r="M321" i="15"/>
  <c r="L321" i="15"/>
  <c r="K321" i="15"/>
  <c r="J321" i="15"/>
  <c r="I321" i="15"/>
  <c r="H321" i="15"/>
  <c r="G321" i="15"/>
  <c r="F321" i="15"/>
  <c r="E321" i="15"/>
  <c r="N320" i="15"/>
  <c r="M320" i="15"/>
  <c r="L320" i="15"/>
  <c r="K320" i="15"/>
  <c r="J320" i="15"/>
  <c r="I320" i="15"/>
  <c r="H320" i="15"/>
  <c r="G320" i="15"/>
  <c r="F320" i="15"/>
  <c r="E320" i="15"/>
  <c r="N319" i="15"/>
  <c r="M319" i="15"/>
  <c r="L319" i="15"/>
  <c r="K319" i="15"/>
  <c r="J319" i="15"/>
  <c r="I319" i="15"/>
  <c r="H319" i="15"/>
  <c r="G319" i="15"/>
  <c r="F319" i="15"/>
  <c r="E319" i="15"/>
  <c r="N318" i="15"/>
  <c r="M318" i="15"/>
  <c r="L318" i="15"/>
  <c r="K318" i="15"/>
  <c r="J318" i="15"/>
  <c r="I318" i="15"/>
  <c r="H318" i="15"/>
  <c r="G318" i="15"/>
  <c r="F318" i="15"/>
  <c r="E318" i="15"/>
  <c r="N317" i="15"/>
  <c r="M317" i="15"/>
  <c r="L317" i="15"/>
  <c r="K317" i="15"/>
  <c r="J317" i="15"/>
  <c r="I317" i="15"/>
  <c r="H317" i="15"/>
  <c r="G317" i="15"/>
  <c r="F317" i="15"/>
  <c r="E317" i="15"/>
  <c r="N316" i="15"/>
  <c r="M316" i="15"/>
  <c r="L316" i="15"/>
  <c r="K316" i="15"/>
  <c r="J316" i="15"/>
  <c r="I316" i="15"/>
  <c r="H316" i="15"/>
  <c r="G316" i="15"/>
  <c r="F316" i="15"/>
  <c r="E316" i="15"/>
  <c r="N315" i="15"/>
  <c r="M315" i="15"/>
  <c r="L315" i="15"/>
  <c r="K315" i="15"/>
  <c r="J315" i="15"/>
  <c r="I315" i="15"/>
  <c r="H315" i="15"/>
  <c r="G315" i="15"/>
  <c r="F315" i="15"/>
  <c r="E315" i="15"/>
  <c r="N314" i="15"/>
  <c r="M314" i="15"/>
  <c r="L314" i="15"/>
  <c r="K314" i="15"/>
  <c r="J314" i="15"/>
  <c r="I314" i="15"/>
  <c r="H314" i="15"/>
  <c r="G314" i="15"/>
  <c r="F314" i="15"/>
  <c r="E314" i="15"/>
  <c r="N313" i="15"/>
  <c r="M313" i="15"/>
  <c r="L313" i="15"/>
  <c r="K313" i="15"/>
  <c r="J313" i="15"/>
  <c r="I313" i="15"/>
  <c r="H313" i="15"/>
  <c r="G313" i="15"/>
  <c r="F313" i="15"/>
  <c r="E313" i="15"/>
  <c r="N312" i="15"/>
  <c r="M312" i="15"/>
  <c r="L312" i="15"/>
  <c r="K312" i="15"/>
  <c r="J312" i="15"/>
  <c r="I312" i="15"/>
  <c r="H312" i="15"/>
  <c r="G312" i="15"/>
  <c r="F312" i="15"/>
  <c r="E312" i="15"/>
  <c r="N311" i="15"/>
  <c r="M311" i="15"/>
  <c r="L311" i="15"/>
  <c r="K311" i="15"/>
  <c r="J311" i="15"/>
  <c r="I311" i="15"/>
  <c r="H311" i="15"/>
  <c r="G311" i="15"/>
  <c r="F311" i="15"/>
  <c r="E311" i="15"/>
  <c r="N310" i="15"/>
  <c r="M310" i="15"/>
  <c r="L310" i="15"/>
  <c r="K310" i="15"/>
  <c r="J310" i="15"/>
  <c r="I310" i="15"/>
  <c r="H310" i="15"/>
  <c r="G310" i="15"/>
  <c r="F310" i="15"/>
  <c r="E310" i="15"/>
  <c r="N309" i="15"/>
  <c r="M309" i="15"/>
  <c r="L309" i="15"/>
  <c r="K309" i="15"/>
  <c r="J309" i="15"/>
  <c r="I309" i="15"/>
  <c r="H309" i="15"/>
  <c r="G309" i="15"/>
  <c r="F309" i="15"/>
  <c r="E309" i="15"/>
  <c r="N308" i="15"/>
  <c r="M308" i="15"/>
  <c r="L308" i="15"/>
  <c r="K308" i="15"/>
  <c r="J308" i="15"/>
  <c r="I308" i="15"/>
  <c r="H308" i="15"/>
  <c r="G308" i="15"/>
  <c r="F308" i="15"/>
  <c r="E308" i="15"/>
  <c r="N307" i="15"/>
  <c r="M307" i="15"/>
  <c r="L307" i="15"/>
  <c r="K307" i="15"/>
  <c r="J307" i="15"/>
  <c r="I307" i="15"/>
  <c r="H307" i="15"/>
  <c r="G307" i="15"/>
  <c r="F307" i="15"/>
  <c r="E307" i="15"/>
  <c r="N306" i="15"/>
  <c r="M306" i="15"/>
  <c r="L306" i="15"/>
  <c r="K306" i="15"/>
  <c r="J306" i="15"/>
  <c r="I306" i="15"/>
  <c r="H306" i="15"/>
  <c r="G306" i="15"/>
  <c r="F306" i="15"/>
  <c r="E306" i="15"/>
  <c r="N305" i="15"/>
  <c r="M305" i="15"/>
  <c r="L305" i="15"/>
  <c r="K305" i="15"/>
  <c r="J305" i="15"/>
  <c r="I305" i="15"/>
  <c r="H305" i="15"/>
  <c r="G305" i="15"/>
  <c r="F305" i="15"/>
  <c r="E305" i="15"/>
  <c r="N304" i="15"/>
  <c r="M304" i="15"/>
  <c r="L304" i="15"/>
  <c r="K304" i="15"/>
  <c r="J304" i="15"/>
  <c r="I304" i="15"/>
  <c r="H304" i="15"/>
  <c r="G304" i="15"/>
  <c r="F304" i="15"/>
  <c r="E304" i="15"/>
  <c r="N303" i="15"/>
  <c r="M303" i="15"/>
  <c r="L303" i="15"/>
  <c r="K303" i="15"/>
  <c r="J303" i="15"/>
  <c r="I303" i="15"/>
  <c r="H303" i="15"/>
  <c r="G303" i="15"/>
  <c r="F303" i="15"/>
  <c r="E303" i="15"/>
  <c r="N302" i="15"/>
  <c r="M302" i="15"/>
  <c r="L302" i="15"/>
  <c r="K302" i="15"/>
  <c r="J302" i="15"/>
  <c r="I302" i="15"/>
  <c r="H302" i="15"/>
  <c r="G302" i="15"/>
  <c r="F302" i="15"/>
  <c r="E302" i="15"/>
  <c r="N301" i="15"/>
  <c r="M301" i="15"/>
  <c r="L301" i="15"/>
  <c r="K301" i="15"/>
  <c r="J301" i="15"/>
  <c r="I301" i="15"/>
  <c r="H301" i="15"/>
  <c r="G301" i="15"/>
  <c r="F301" i="15"/>
  <c r="E301" i="15"/>
  <c r="N300" i="15"/>
  <c r="M300" i="15"/>
  <c r="L300" i="15"/>
  <c r="K300" i="15"/>
  <c r="J300" i="15"/>
  <c r="I300" i="15"/>
  <c r="H300" i="15"/>
  <c r="G300" i="15"/>
  <c r="F300" i="15"/>
  <c r="E300" i="15"/>
  <c r="N299" i="15"/>
  <c r="M299" i="15"/>
  <c r="L299" i="15"/>
  <c r="K299" i="15"/>
  <c r="J299" i="15"/>
  <c r="I299" i="15"/>
  <c r="H299" i="15"/>
  <c r="G299" i="15"/>
  <c r="F299" i="15"/>
  <c r="E299" i="15"/>
  <c r="N298" i="15"/>
  <c r="M298" i="15"/>
  <c r="L298" i="15"/>
  <c r="K298" i="15"/>
  <c r="J298" i="15"/>
  <c r="I298" i="15"/>
  <c r="H298" i="15"/>
  <c r="G298" i="15"/>
  <c r="F298" i="15"/>
  <c r="E298" i="15"/>
  <c r="N297" i="15"/>
  <c r="M297" i="15"/>
  <c r="L297" i="15"/>
  <c r="K297" i="15"/>
  <c r="J297" i="15"/>
  <c r="I297" i="15"/>
  <c r="H297" i="15"/>
  <c r="G297" i="15"/>
  <c r="F297" i="15"/>
  <c r="E297" i="15"/>
  <c r="N296" i="15"/>
  <c r="M296" i="15"/>
  <c r="L296" i="15"/>
  <c r="K296" i="15"/>
  <c r="J296" i="15"/>
  <c r="I296" i="15"/>
  <c r="H296" i="15"/>
  <c r="G296" i="15"/>
  <c r="F296" i="15"/>
  <c r="E296" i="15"/>
  <c r="N295" i="15"/>
  <c r="M295" i="15"/>
  <c r="L295" i="15"/>
  <c r="K295" i="15"/>
  <c r="J295" i="15"/>
  <c r="I295" i="15"/>
  <c r="H295" i="15"/>
  <c r="G295" i="15"/>
  <c r="F295" i="15"/>
  <c r="E295" i="15"/>
  <c r="N294" i="15"/>
  <c r="M294" i="15"/>
  <c r="L294" i="15"/>
  <c r="K294" i="15"/>
  <c r="J294" i="15"/>
  <c r="I294" i="15"/>
  <c r="H294" i="15"/>
  <c r="G294" i="15"/>
  <c r="F294" i="15"/>
  <c r="E294" i="15"/>
  <c r="N293" i="15"/>
  <c r="M293" i="15"/>
  <c r="L293" i="15"/>
  <c r="K293" i="15"/>
  <c r="J293" i="15"/>
  <c r="I293" i="15"/>
  <c r="H293" i="15"/>
  <c r="G293" i="15"/>
  <c r="F293" i="15"/>
  <c r="E293" i="15"/>
  <c r="N292" i="15"/>
  <c r="M292" i="15"/>
  <c r="L292" i="15"/>
  <c r="K292" i="15"/>
  <c r="J292" i="15"/>
  <c r="I292" i="15"/>
  <c r="H292" i="15"/>
  <c r="G292" i="15"/>
  <c r="F292" i="15"/>
  <c r="E292" i="15"/>
  <c r="N291" i="15"/>
  <c r="M291" i="15"/>
  <c r="L291" i="15"/>
  <c r="K291" i="15"/>
  <c r="J291" i="15"/>
  <c r="I291" i="15"/>
  <c r="H291" i="15"/>
  <c r="G291" i="15"/>
  <c r="F291" i="15"/>
  <c r="E291" i="15"/>
  <c r="N290" i="15"/>
  <c r="M290" i="15"/>
  <c r="L290" i="15"/>
  <c r="K290" i="15"/>
  <c r="J290" i="15"/>
  <c r="I290" i="15"/>
  <c r="H290" i="15"/>
  <c r="G290" i="15"/>
  <c r="F290" i="15"/>
  <c r="E290" i="15"/>
  <c r="N289" i="15"/>
  <c r="M289" i="15"/>
  <c r="L289" i="15"/>
  <c r="K289" i="15"/>
  <c r="J289" i="15"/>
  <c r="I289" i="15"/>
  <c r="H289" i="15"/>
  <c r="G289" i="15"/>
  <c r="F289" i="15"/>
  <c r="E289" i="15"/>
  <c r="N288" i="15"/>
  <c r="M288" i="15"/>
  <c r="L288" i="15"/>
  <c r="K288" i="15"/>
  <c r="J288" i="15"/>
  <c r="I288" i="15"/>
  <c r="H288" i="15"/>
  <c r="G288" i="15"/>
  <c r="F288" i="15"/>
  <c r="E288" i="15"/>
  <c r="N287" i="15"/>
  <c r="M287" i="15"/>
  <c r="L287" i="15"/>
  <c r="K287" i="15"/>
  <c r="J287" i="15"/>
  <c r="I287" i="15"/>
  <c r="H287" i="15"/>
  <c r="G287" i="15"/>
  <c r="F287" i="15"/>
  <c r="E287" i="15"/>
  <c r="N286" i="15"/>
  <c r="M286" i="15"/>
  <c r="L286" i="15"/>
  <c r="K286" i="15"/>
  <c r="J286" i="15"/>
  <c r="I286" i="15"/>
  <c r="H286" i="15"/>
  <c r="G286" i="15"/>
  <c r="F286" i="15"/>
  <c r="E286" i="15"/>
  <c r="N285" i="15"/>
  <c r="M285" i="15"/>
  <c r="L285" i="15"/>
  <c r="K285" i="15"/>
  <c r="J285" i="15"/>
  <c r="I285" i="15"/>
  <c r="H285" i="15"/>
  <c r="G285" i="15"/>
  <c r="F285" i="15"/>
  <c r="E285" i="15"/>
  <c r="N283" i="15"/>
  <c r="M283" i="15"/>
  <c r="L283" i="15"/>
  <c r="K283" i="15"/>
  <c r="J283" i="15"/>
  <c r="I283" i="15"/>
  <c r="H283" i="15"/>
  <c r="G283" i="15"/>
  <c r="F283" i="15"/>
  <c r="E283" i="15"/>
  <c r="N282" i="15"/>
  <c r="M282" i="15"/>
  <c r="L282" i="15"/>
  <c r="K282" i="15"/>
  <c r="J282" i="15"/>
  <c r="I282" i="15"/>
  <c r="H282" i="15"/>
  <c r="G282" i="15"/>
  <c r="F282" i="15"/>
  <c r="E282" i="15"/>
  <c r="N281" i="15"/>
  <c r="M281" i="15"/>
  <c r="L281" i="15"/>
  <c r="K281" i="15"/>
  <c r="J281" i="15"/>
  <c r="I281" i="15"/>
  <c r="H281" i="15"/>
  <c r="G281" i="15"/>
  <c r="F281" i="15"/>
  <c r="E281" i="15"/>
  <c r="N280" i="15"/>
  <c r="M280" i="15"/>
  <c r="L280" i="15"/>
  <c r="K280" i="15"/>
  <c r="J280" i="15"/>
  <c r="I280" i="15"/>
  <c r="H280" i="15"/>
  <c r="G280" i="15"/>
  <c r="F280" i="15"/>
  <c r="E280" i="15"/>
  <c r="N279" i="15"/>
  <c r="M279" i="15"/>
  <c r="L279" i="15"/>
  <c r="K279" i="15"/>
  <c r="J279" i="15"/>
  <c r="I279" i="15"/>
  <c r="H279" i="15"/>
  <c r="G279" i="15"/>
  <c r="F279" i="15"/>
  <c r="E279" i="15"/>
  <c r="N278" i="15"/>
  <c r="M278" i="15"/>
  <c r="L278" i="15"/>
  <c r="K278" i="15"/>
  <c r="J278" i="15"/>
  <c r="I278" i="15"/>
  <c r="H278" i="15"/>
  <c r="G278" i="15"/>
  <c r="F278" i="15"/>
  <c r="E278" i="15"/>
  <c r="N277" i="15"/>
  <c r="M277" i="15"/>
  <c r="L277" i="15"/>
  <c r="K277" i="15"/>
  <c r="J277" i="15"/>
  <c r="I277" i="15"/>
  <c r="H277" i="15"/>
  <c r="G277" i="15"/>
  <c r="F277" i="15"/>
  <c r="E277" i="15"/>
  <c r="N276" i="15"/>
  <c r="M276" i="15"/>
  <c r="L276" i="15"/>
  <c r="K276" i="15"/>
  <c r="J276" i="15"/>
  <c r="I276" i="15"/>
  <c r="H276" i="15"/>
  <c r="G276" i="15"/>
  <c r="F276" i="15"/>
  <c r="E276" i="15"/>
  <c r="N275" i="15"/>
  <c r="M275" i="15"/>
  <c r="L275" i="15"/>
  <c r="K275" i="15"/>
  <c r="J275" i="15"/>
  <c r="I275" i="15"/>
  <c r="H275" i="15"/>
  <c r="G275" i="15"/>
  <c r="F275" i="15"/>
  <c r="E275" i="15"/>
  <c r="N274" i="15"/>
  <c r="M274" i="15"/>
  <c r="L274" i="15"/>
  <c r="K274" i="15"/>
  <c r="J274" i="15"/>
  <c r="I274" i="15"/>
  <c r="H274" i="15"/>
  <c r="G274" i="15"/>
  <c r="F274" i="15"/>
  <c r="E274" i="15"/>
  <c r="N273" i="15"/>
  <c r="M273" i="15"/>
  <c r="L273" i="15"/>
  <c r="K273" i="15"/>
  <c r="J273" i="15"/>
  <c r="I273" i="15"/>
  <c r="H273" i="15"/>
  <c r="G273" i="15"/>
  <c r="F273" i="15"/>
  <c r="E273" i="15"/>
  <c r="N272" i="15"/>
  <c r="M272" i="15"/>
  <c r="L272" i="15"/>
  <c r="K272" i="15"/>
  <c r="J272" i="15"/>
  <c r="I272" i="15"/>
  <c r="H272" i="15"/>
  <c r="G272" i="15"/>
  <c r="F272" i="15"/>
  <c r="E272" i="15"/>
  <c r="N271" i="15"/>
  <c r="M271" i="15"/>
  <c r="L271" i="15"/>
  <c r="K271" i="15"/>
  <c r="J271" i="15"/>
  <c r="I271" i="15"/>
  <c r="H271" i="15"/>
  <c r="G271" i="15"/>
  <c r="F271" i="15"/>
  <c r="E271" i="15"/>
  <c r="N270" i="15"/>
  <c r="M270" i="15"/>
  <c r="L270" i="15"/>
  <c r="K270" i="15"/>
  <c r="J270" i="15"/>
  <c r="I270" i="15"/>
  <c r="H270" i="15"/>
  <c r="G270" i="15"/>
  <c r="F270" i="15"/>
  <c r="E270" i="15"/>
  <c r="N269" i="15"/>
  <c r="M269" i="15"/>
  <c r="L269" i="15"/>
  <c r="K269" i="15"/>
  <c r="J269" i="15"/>
  <c r="I269" i="15"/>
  <c r="H269" i="15"/>
  <c r="G269" i="15"/>
  <c r="F269" i="15"/>
  <c r="E269" i="15"/>
  <c r="N268" i="15"/>
  <c r="M268" i="15"/>
  <c r="L268" i="15"/>
  <c r="K268" i="15"/>
  <c r="J268" i="15"/>
  <c r="I268" i="15"/>
  <c r="H268" i="15"/>
  <c r="G268" i="15"/>
  <c r="F268" i="15"/>
  <c r="E268" i="15"/>
  <c r="N267" i="15"/>
  <c r="M267" i="15"/>
  <c r="L267" i="15"/>
  <c r="K267" i="15"/>
  <c r="J267" i="15"/>
  <c r="I267" i="15"/>
  <c r="H267" i="15"/>
  <c r="G267" i="15"/>
  <c r="F267" i="15"/>
  <c r="E267" i="15"/>
  <c r="N266" i="15"/>
  <c r="M266" i="15"/>
  <c r="L266" i="15"/>
  <c r="K266" i="15"/>
  <c r="J266" i="15"/>
  <c r="I266" i="15"/>
  <c r="H266" i="15"/>
  <c r="G266" i="15"/>
  <c r="F266" i="15"/>
  <c r="E266" i="15"/>
  <c r="N265" i="15"/>
  <c r="M265" i="15"/>
  <c r="L265" i="15"/>
  <c r="K265" i="15"/>
  <c r="J265" i="15"/>
  <c r="I265" i="15"/>
  <c r="H265" i="15"/>
  <c r="G265" i="15"/>
  <c r="F265" i="15"/>
  <c r="E265" i="15"/>
  <c r="N264" i="15"/>
  <c r="M264" i="15"/>
  <c r="L264" i="15"/>
  <c r="K264" i="15"/>
  <c r="J264" i="15"/>
  <c r="I264" i="15"/>
  <c r="H264" i="15"/>
  <c r="G264" i="15"/>
  <c r="F264" i="15"/>
  <c r="E264" i="15"/>
  <c r="N263" i="15"/>
  <c r="M263" i="15"/>
  <c r="L263" i="15"/>
  <c r="K263" i="15"/>
  <c r="J263" i="15"/>
  <c r="I263" i="15"/>
  <c r="H263" i="15"/>
  <c r="G263" i="15"/>
  <c r="F263" i="15"/>
  <c r="E263" i="15"/>
  <c r="N262" i="15"/>
  <c r="M262" i="15"/>
  <c r="L262" i="15"/>
  <c r="K262" i="15"/>
  <c r="J262" i="15"/>
  <c r="I262" i="15"/>
  <c r="H262" i="15"/>
  <c r="G262" i="15"/>
  <c r="F262" i="15"/>
  <c r="E262" i="15"/>
  <c r="N261" i="15"/>
  <c r="M261" i="15"/>
  <c r="L261" i="15"/>
  <c r="K261" i="15"/>
  <c r="J261" i="15"/>
  <c r="I261" i="15"/>
  <c r="H261" i="15"/>
  <c r="G261" i="15"/>
  <c r="F261" i="15"/>
  <c r="E261" i="15"/>
  <c r="N260" i="15"/>
  <c r="M260" i="15"/>
  <c r="L260" i="15"/>
  <c r="K260" i="15"/>
  <c r="J260" i="15"/>
  <c r="I260" i="15"/>
  <c r="H260" i="15"/>
  <c r="G260" i="15"/>
  <c r="F260" i="15"/>
  <c r="E260" i="15"/>
  <c r="N259" i="15"/>
  <c r="M259" i="15"/>
  <c r="L259" i="15"/>
  <c r="K259" i="15"/>
  <c r="J259" i="15"/>
  <c r="I259" i="15"/>
  <c r="H259" i="15"/>
  <c r="G259" i="15"/>
  <c r="F259" i="15"/>
  <c r="E259" i="15"/>
  <c r="N258" i="15"/>
  <c r="M258" i="15"/>
  <c r="L258" i="15"/>
  <c r="K258" i="15"/>
  <c r="J258" i="15"/>
  <c r="I258" i="15"/>
  <c r="H258" i="15"/>
  <c r="G258" i="15"/>
  <c r="F258" i="15"/>
  <c r="E258" i="15"/>
  <c r="N257" i="15"/>
  <c r="M257" i="15"/>
  <c r="L257" i="15"/>
  <c r="K257" i="15"/>
  <c r="J257" i="15"/>
  <c r="I257" i="15"/>
  <c r="H257" i="15"/>
  <c r="G257" i="15"/>
  <c r="F257" i="15"/>
  <c r="E257" i="15"/>
  <c r="N256" i="15"/>
  <c r="M256" i="15"/>
  <c r="L256" i="15"/>
  <c r="K256" i="15"/>
  <c r="J256" i="15"/>
  <c r="I256" i="15"/>
  <c r="H256" i="15"/>
  <c r="G256" i="15"/>
  <c r="F256" i="15"/>
  <c r="E256" i="15"/>
  <c r="N255" i="15"/>
  <c r="M255" i="15"/>
  <c r="L255" i="15"/>
  <c r="K255" i="15"/>
  <c r="J255" i="15"/>
  <c r="I255" i="15"/>
  <c r="H255" i="15"/>
  <c r="G255" i="15"/>
  <c r="F255" i="15"/>
  <c r="E255" i="15"/>
  <c r="N254" i="15"/>
  <c r="M254" i="15"/>
  <c r="L254" i="15"/>
  <c r="K254" i="15"/>
  <c r="J254" i="15"/>
  <c r="I254" i="15"/>
  <c r="H254" i="15"/>
  <c r="G254" i="15"/>
  <c r="F254" i="15"/>
  <c r="E254" i="15"/>
  <c r="N253" i="15"/>
  <c r="M253" i="15"/>
  <c r="L253" i="15"/>
  <c r="K253" i="15"/>
  <c r="J253" i="15"/>
  <c r="I253" i="15"/>
  <c r="H253" i="15"/>
  <c r="G253" i="15"/>
  <c r="F253" i="15"/>
  <c r="E253" i="15"/>
  <c r="N252" i="15"/>
  <c r="M252" i="15"/>
  <c r="L252" i="15"/>
  <c r="K252" i="15"/>
  <c r="J252" i="15"/>
  <c r="I252" i="15"/>
  <c r="H252" i="15"/>
  <c r="G252" i="15"/>
  <c r="F252" i="15"/>
  <c r="E252" i="15"/>
  <c r="N251" i="15"/>
  <c r="M251" i="15"/>
  <c r="L251" i="15"/>
  <c r="K251" i="15"/>
  <c r="J251" i="15"/>
  <c r="I251" i="15"/>
  <c r="H251" i="15"/>
  <c r="G251" i="15"/>
  <c r="F251" i="15"/>
  <c r="E251" i="15"/>
  <c r="N250" i="15"/>
  <c r="M250" i="15"/>
  <c r="L250" i="15"/>
  <c r="K250" i="15"/>
  <c r="J250" i="15"/>
  <c r="I250" i="15"/>
  <c r="H250" i="15"/>
  <c r="G250" i="15"/>
  <c r="F250" i="15"/>
  <c r="E250" i="15"/>
  <c r="N249" i="15"/>
  <c r="M249" i="15"/>
  <c r="L249" i="15"/>
  <c r="K249" i="15"/>
  <c r="J249" i="15"/>
  <c r="I249" i="15"/>
  <c r="H249" i="15"/>
  <c r="G249" i="15"/>
  <c r="F249" i="15"/>
  <c r="E249" i="15"/>
  <c r="N248" i="15"/>
  <c r="M248" i="15"/>
  <c r="L248" i="15"/>
  <c r="K248" i="15"/>
  <c r="J248" i="15"/>
  <c r="I248" i="15"/>
  <c r="H248" i="15"/>
  <c r="G248" i="15"/>
  <c r="F248" i="15"/>
  <c r="E248" i="15"/>
  <c r="N247" i="15"/>
  <c r="M247" i="15"/>
  <c r="L247" i="15"/>
  <c r="K247" i="15"/>
  <c r="J247" i="15"/>
  <c r="I247" i="15"/>
  <c r="H247" i="15"/>
  <c r="G247" i="15"/>
  <c r="F247" i="15"/>
  <c r="E247" i="15"/>
  <c r="N246" i="15"/>
  <c r="M246" i="15"/>
  <c r="L246" i="15"/>
  <c r="K246" i="15"/>
  <c r="J246" i="15"/>
  <c r="I246" i="15"/>
  <c r="H246" i="15"/>
  <c r="G246" i="15"/>
  <c r="F246" i="15"/>
  <c r="E246" i="15"/>
  <c r="N245" i="15"/>
  <c r="M245" i="15"/>
  <c r="L245" i="15"/>
  <c r="K245" i="15"/>
  <c r="J245" i="15"/>
  <c r="I245" i="15"/>
  <c r="H245" i="15"/>
  <c r="G245" i="15"/>
  <c r="F245" i="15"/>
  <c r="E245" i="15"/>
  <c r="N244" i="15"/>
  <c r="M244" i="15"/>
  <c r="L244" i="15"/>
  <c r="K244" i="15"/>
  <c r="J244" i="15"/>
  <c r="I244" i="15"/>
  <c r="H244" i="15"/>
  <c r="G244" i="15"/>
  <c r="F244" i="15"/>
  <c r="E244" i="15"/>
  <c r="N243" i="15"/>
  <c r="M243" i="15"/>
  <c r="L243" i="15"/>
  <c r="K243" i="15"/>
  <c r="J243" i="15"/>
  <c r="I243" i="15"/>
  <c r="H243" i="15"/>
  <c r="G243" i="15"/>
  <c r="F243" i="15"/>
  <c r="E243" i="15"/>
  <c r="N242" i="15"/>
  <c r="M242" i="15"/>
  <c r="L242" i="15"/>
  <c r="K242" i="15"/>
  <c r="J242" i="15"/>
  <c r="I242" i="15"/>
  <c r="H242" i="15"/>
  <c r="G242" i="15"/>
  <c r="F242" i="15"/>
  <c r="E242" i="15"/>
  <c r="N241" i="15"/>
  <c r="M241" i="15"/>
  <c r="L241" i="15"/>
  <c r="K241" i="15"/>
  <c r="J241" i="15"/>
  <c r="I241" i="15"/>
  <c r="H241" i="15"/>
  <c r="G241" i="15"/>
  <c r="F241" i="15"/>
  <c r="E241" i="15"/>
  <c r="N240" i="15"/>
  <c r="M240" i="15"/>
  <c r="L240" i="15"/>
  <c r="K240" i="15"/>
  <c r="J240" i="15"/>
  <c r="I240" i="15"/>
  <c r="H240" i="15"/>
  <c r="G240" i="15"/>
  <c r="F240" i="15"/>
  <c r="E240" i="15"/>
  <c r="N239" i="15"/>
  <c r="M239" i="15"/>
  <c r="L239" i="15"/>
  <c r="K239" i="15"/>
  <c r="J239" i="15"/>
  <c r="I239" i="15"/>
  <c r="H239" i="15"/>
  <c r="G239" i="15"/>
  <c r="F239" i="15"/>
  <c r="E239" i="15"/>
  <c r="N238" i="15"/>
  <c r="M238" i="15"/>
  <c r="L238" i="15"/>
  <c r="K238" i="15"/>
  <c r="J238" i="15"/>
  <c r="I238" i="15"/>
  <c r="H238" i="15"/>
  <c r="G238" i="15"/>
  <c r="F238" i="15"/>
  <c r="E238" i="15"/>
  <c r="N237" i="15"/>
  <c r="M237" i="15"/>
  <c r="L237" i="15"/>
  <c r="K237" i="15"/>
  <c r="J237" i="15"/>
  <c r="I237" i="15"/>
  <c r="H237" i="15"/>
  <c r="G237" i="15"/>
  <c r="F237" i="15"/>
  <c r="E237" i="15"/>
  <c r="N236" i="15"/>
  <c r="M236" i="15"/>
  <c r="L236" i="15"/>
  <c r="K236" i="15"/>
  <c r="J236" i="15"/>
  <c r="I236" i="15"/>
  <c r="H236" i="15"/>
  <c r="G236" i="15"/>
  <c r="F236" i="15"/>
  <c r="E236" i="15"/>
  <c r="N235" i="15"/>
  <c r="M235" i="15"/>
  <c r="L235" i="15"/>
  <c r="K235" i="15"/>
  <c r="J235" i="15"/>
  <c r="I235" i="15"/>
  <c r="H235" i="15"/>
  <c r="G235" i="15"/>
  <c r="F235" i="15"/>
  <c r="E235" i="15"/>
  <c r="N234" i="15"/>
  <c r="M234" i="15"/>
  <c r="L234" i="15"/>
  <c r="K234" i="15"/>
  <c r="J234" i="15"/>
  <c r="I234" i="15"/>
  <c r="H234" i="15"/>
  <c r="G234" i="15"/>
  <c r="F234" i="15"/>
  <c r="E234" i="15"/>
  <c r="N233" i="15"/>
  <c r="M233" i="15"/>
  <c r="L233" i="15"/>
  <c r="K233" i="15"/>
  <c r="J233" i="15"/>
  <c r="I233" i="15"/>
  <c r="H233" i="15"/>
  <c r="G233" i="15"/>
  <c r="F233" i="15"/>
  <c r="E233" i="15"/>
  <c r="N232" i="15"/>
  <c r="M232" i="15"/>
  <c r="L232" i="15"/>
  <c r="K232" i="15"/>
  <c r="J232" i="15"/>
  <c r="I232" i="15"/>
  <c r="H232" i="15"/>
  <c r="G232" i="15"/>
  <c r="F232" i="15"/>
  <c r="E232" i="15"/>
  <c r="N231" i="15"/>
  <c r="M231" i="15"/>
  <c r="L231" i="15"/>
  <c r="K231" i="15"/>
  <c r="J231" i="15"/>
  <c r="I231" i="15"/>
  <c r="H231" i="15"/>
  <c r="G231" i="15"/>
  <c r="F231" i="15"/>
  <c r="E231" i="15"/>
  <c r="N230" i="15"/>
  <c r="M230" i="15"/>
  <c r="L230" i="15"/>
  <c r="K230" i="15"/>
  <c r="J230" i="15"/>
  <c r="I230" i="15"/>
  <c r="H230" i="15"/>
  <c r="G230" i="15"/>
  <c r="F230" i="15"/>
  <c r="E230" i="15"/>
  <c r="N229" i="15"/>
  <c r="M229" i="15"/>
  <c r="L229" i="15"/>
  <c r="K229" i="15"/>
  <c r="J229" i="15"/>
  <c r="I229" i="15"/>
  <c r="H229" i="15"/>
  <c r="G229" i="15"/>
  <c r="F229" i="15"/>
  <c r="E229" i="15"/>
  <c r="N228" i="15"/>
  <c r="M228" i="15"/>
  <c r="L228" i="15"/>
  <c r="K228" i="15"/>
  <c r="J228" i="15"/>
  <c r="I228" i="15"/>
  <c r="H228" i="15"/>
  <c r="G228" i="15"/>
  <c r="F228" i="15"/>
  <c r="E228" i="15"/>
  <c r="N227" i="15"/>
  <c r="M227" i="15"/>
  <c r="L227" i="15"/>
  <c r="K227" i="15"/>
  <c r="J227" i="15"/>
  <c r="I227" i="15"/>
  <c r="H227" i="15"/>
  <c r="G227" i="15"/>
  <c r="F227" i="15"/>
  <c r="E227" i="15"/>
  <c r="N226" i="15"/>
  <c r="M226" i="15"/>
  <c r="L226" i="15"/>
  <c r="K226" i="15"/>
  <c r="J226" i="15"/>
  <c r="I226" i="15"/>
  <c r="H226" i="15"/>
  <c r="G226" i="15"/>
  <c r="F226" i="15"/>
  <c r="E226" i="15"/>
  <c r="N225" i="15"/>
  <c r="M225" i="15"/>
  <c r="L225" i="15"/>
  <c r="K225" i="15"/>
  <c r="J225" i="15"/>
  <c r="I225" i="15"/>
  <c r="H225" i="15"/>
  <c r="G225" i="15"/>
  <c r="F225" i="15"/>
  <c r="E225" i="15"/>
  <c r="N224" i="15"/>
  <c r="M224" i="15"/>
  <c r="L224" i="15"/>
  <c r="K224" i="15"/>
  <c r="J224" i="15"/>
  <c r="I224" i="15"/>
  <c r="H224" i="15"/>
  <c r="G224" i="15"/>
  <c r="F224" i="15"/>
  <c r="E224" i="15"/>
  <c r="N223" i="15"/>
  <c r="M223" i="15"/>
  <c r="L223" i="15"/>
  <c r="K223" i="15"/>
  <c r="J223" i="15"/>
  <c r="I223" i="15"/>
  <c r="H223" i="15"/>
  <c r="G223" i="15"/>
  <c r="F223" i="15"/>
  <c r="E223" i="15"/>
  <c r="N222" i="15"/>
  <c r="M222" i="15"/>
  <c r="L222" i="15"/>
  <c r="K222" i="15"/>
  <c r="J222" i="15"/>
  <c r="I222" i="15"/>
  <c r="H222" i="15"/>
  <c r="G222" i="15"/>
  <c r="F222" i="15"/>
  <c r="E222" i="15"/>
  <c r="N221" i="15"/>
  <c r="M221" i="15"/>
  <c r="L221" i="15"/>
  <c r="K221" i="15"/>
  <c r="J221" i="15"/>
  <c r="I221" i="15"/>
  <c r="H221" i="15"/>
  <c r="G221" i="15"/>
  <c r="F221" i="15"/>
  <c r="E221" i="15"/>
  <c r="N220" i="15"/>
  <c r="M220" i="15"/>
  <c r="L220" i="15"/>
  <c r="K220" i="15"/>
  <c r="J220" i="15"/>
  <c r="I220" i="15"/>
  <c r="H220" i="15"/>
  <c r="G220" i="15"/>
  <c r="F220" i="15"/>
  <c r="E220" i="15"/>
  <c r="N219" i="15"/>
  <c r="M219" i="15"/>
  <c r="L219" i="15"/>
  <c r="K219" i="15"/>
  <c r="J219" i="15"/>
  <c r="I219" i="15"/>
  <c r="H219" i="15"/>
  <c r="G219" i="15"/>
  <c r="F219" i="15"/>
  <c r="E219" i="15"/>
  <c r="N218" i="15"/>
  <c r="M218" i="15"/>
  <c r="L218" i="15"/>
  <c r="K218" i="15"/>
  <c r="J218" i="15"/>
  <c r="I218" i="15"/>
  <c r="H218" i="15"/>
  <c r="G218" i="15"/>
  <c r="F218" i="15"/>
  <c r="E218" i="15"/>
  <c r="N217" i="15"/>
  <c r="M217" i="15"/>
  <c r="L217" i="15"/>
  <c r="K217" i="15"/>
  <c r="J217" i="15"/>
  <c r="I217" i="15"/>
  <c r="H217" i="15"/>
  <c r="G217" i="15"/>
  <c r="F217" i="15"/>
  <c r="E217" i="15"/>
  <c r="N216" i="15"/>
  <c r="M216" i="15"/>
  <c r="L216" i="15"/>
  <c r="K216" i="15"/>
  <c r="J216" i="15"/>
  <c r="I216" i="15"/>
  <c r="H216" i="15"/>
  <c r="G216" i="15"/>
  <c r="F216" i="15"/>
  <c r="E216" i="15"/>
  <c r="N214" i="15"/>
  <c r="M214" i="15"/>
  <c r="L214" i="15"/>
  <c r="K214" i="15"/>
  <c r="J214" i="15"/>
  <c r="I214" i="15"/>
  <c r="H214" i="15"/>
  <c r="G214" i="15"/>
  <c r="F214" i="15"/>
  <c r="E214" i="15"/>
  <c r="N213" i="15"/>
  <c r="M213" i="15"/>
  <c r="L213" i="15"/>
  <c r="K213" i="15"/>
  <c r="J213" i="15"/>
  <c r="I213" i="15"/>
  <c r="H213" i="15"/>
  <c r="G213" i="15"/>
  <c r="F213" i="15"/>
  <c r="E213" i="15"/>
  <c r="N212" i="15"/>
  <c r="M212" i="15"/>
  <c r="L212" i="15"/>
  <c r="K212" i="15"/>
  <c r="J212" i="15"/>
  <c r="I212" i="15"/>
  <c r="H212" i="15"/>
  <c r="G212" i="15"/>
  <c r="F212" i="15"/>
  <c r="E212" i="15"/>
  <c r="N211" i="15"/>
  <c r="M211" i="15"/>
  <c r="L211" i="15"/>
  <c r="K211" i="15"/>
  <c r="J211" i="15"/>
  <c r="I211" i="15"/>
  <c r="H211" i="15"/>
  <c r="G211" i="15"/>
  <c r="F211" i="15"/>
  <c r="E211" i="15"/>
  <c r="N210" i="15"/>
  <c r="M210" i="15"/>
  <c r="L210" i="15"/>
  <c r="K210" i="15"/>
  <c r="J210" i="15"/>
  <c r="I210" i="15"/>
  <c r="H210" i="15"/>
  <c r="G210" i="15"/>
  <c r="F210" i="15"/>
  <c r="E210" i="15"/>
  <c r="N209" i="15"/>
  <c r="M209" i="15"/>
  <c r="L209" i="15"/>
  <c r="K209" i="15"/>
  <c r="J209" i="15"/>
  <c r="I209" i="15"/>
  <c r="H209" i="15"/>
  <c r="G209" i="15"/>
  <c r="F209" i="15"/>
  <c r="E209" i="15"/>
  <c r="N208" i="15"/>
  <c r="M208" i="15"/>
  <c r="L208" i="15"/>
  <c r="K208" i="15"/>
  <c r="J208" i="15"/>
  <c r="I208" i="15"/>
  <c r="H208" i="15"/>
  <c r="G208" i="15"/>
  <c r="F208" i="15"/>
  <c r="E208" i="15"/>
  <c r="N207" i="15"/>
  <c r="M207" i="15"/>
  <c r="L207" i="15"/>
  <c r="K207" i="15"/>
  <c r="J207" i="15"/>
  <c r="I207" i="15"/>
  <c r="H207" i="15"/>
  <c r="G207" i="15"/>
  <c r="F207" i="15"/>
  <c r="E207" i="15"/>
  <c r="N206" i="15"/>
  <c r="M206" i="15"/>
  <c r="L206" i="15"/>
  <c r="K206" i="15"/>
  <c r="J206" i="15"/>
  <c r="I206" i="15"/>
  <c r="H206" i="15"/>
  <c r="G206" i="15"/>
  <c r="F206" i="15"/>
  <c r="E206" i="15"/>
  <c r="N205" i="15"/>
  <c r="M205" i="15"/>
  <c r="L205" i="15"/>
  <c r="K205" i="15"/>
  <c r="J205" i="15"/>
  <c r="I205" i="15"/>
  <c r="H205" i="15"/>
  <c r="G205" i="15"/>
  <c r="F205" i="15"/>
  <c r="E205" i="15"/>
  <c r="N204" i="15"/>
  <c r="M204" i="15"/>
  <c r="L204" i="15"/>
  <c r="K204" i="15"/>
  <c r="J204" i="15"/>
  <c r="I204" i="15"/>
  <c r="H204" i="15"/>
  <c r="G204" i="15"/>
  <c r="F204" i="15"/>
  <c r="E204" i="15"/>
  <c r="N203" i="15"/>
  <c r="M203" i="15"/>
  <c r="L203" i="15"/>
  <c r="K203" i="15"/>
  <c r="J203" i="15"/>
  <c r="I203" i="15"/>
  <c r="H203" i="15"/>
  <c r="G203" i="15"/>
  <c r="F203" i="15"/>
  <c r="E203" i="15"/>
  <c r="N202" i="15"/>
  <c r="M202" i="15"/>
  <c r="L202" i="15"/>
  <c r="K202" i="15"/>
  <c r="J202" i="15"/>
  <c r="I202" i="15"/>
  <c r="H202" i="15"/>
  <c r="G202" i="15"/>
  <c r="F202" i="15"/>
  <c r="E202" i="15"/>
  <c r="N201" i="15"/>
  <c r="M201" i="15"/>
  <c r="L201" i="15"/>
  <c r="K201" i="15"/>
  <c r="J201" i="15"/>
  <c r="I201" i="15"/>
  <c r="H201" i="15"/>
  <c r="G201" i="15"/>
  <c r="F201" i="15"/>
  <c r="E201" i="15"/>
  <c r="N200" i="15"/>
  <c r="M200" i="15"/>
  <c r="L200" i="15"/>
  <c r="K200" i="15"/>
  <c r="J200" i="15"/>
  <c r="I200" i="15"/>
  <c r="H200" i="15"/>
  <c r="G200" i="15"/>
  <c r="F200" i="15"/>
  <c r="E200" i="15"/>
  <c r="N199" i="15"/>
  <c r="M199" i="15"/>
  <c r="L199" i="15"/>
  <c r="K199" i="15"/>
  <c r="J199" i="15"/>
  <c r="I199" i="15"/>
  <c r="H199" i="15"/>
  <c r="G199" i="15"/>
  <c r="F199" i="15"/>
  <c r="E199" i="15"/>
  <c r="N198" i="15"/>
  <c r="M198" i="15"/>
  <c r="L198" i="15"/>
  <c r="K198" i="15"/>
  <c r="J198" i="15"/>
  <c r="I198" i="15"/>
  <c r="H198" i="15"/>
  <c r="G198" i="15"/>
  <c r="F198" i="15"/>
  <c r="E198" i="15"/>
  <c r="N197" i="15"/>
  <c r="M197" i="15"/>
  <c r="L197" i="15"/>
  <c r="K197" i="15"/>
  <c r="J197" i="15"/>
  <c r="I197" i="15"/>
  <c r="H197" i="15"/>
  <c r="G197" i="15"/>
  <c r="F197" i="15"/>
  <c r="E197" i="15"/>
  <c r="N196" i="15"/>
  <c r="M196" i="15"/>
  <c r="L196" i="15"/>
  <c r="K196" i="15"/>
  <c r="J196" i="15"/>
  <c r="I196" i="15"/>
  <c r="H196" i="15"/>
  <c r="G196" i="15"/>
  <c r="F196" i="15"/>
  <c r="E196" i="15"/>
  <c r="N195" i="15"/>
  <c r="M195" i="15"/>
  <c r="L195" i="15"/>
  <c r="K195" i="15"/>
  <c r="J195" i="15"/>
  <c r="I195" i="15"/>
  <c r="H195" i="15"/>
  <c r="G195" i="15"/>
  <c r="F195" i="15"/>
  <c r="E195" i="15"/>
  <c r="N194" i="15"/>
  <c r="M194" i="15"/>
  <c r="L194" i="15"/>
  <c r="K194" i="15"/>
  <c r="J194" i="15"/>
  <c r="I194" i="15"/>
  <c r="H194" i="15"/>
  <c r="G194" i="15"/>
  <c r="F194" i="15"/>
  <c r="E194" i="15"/>
  <c r="N193" i="15"/>
  <c r="M193" i="15"/>
  <c r="L193" i="15"/>
  <c r="K193" i="15"/>
  <c r="J193" i="15"/>
  <c r="I193" i="15"/>
  <c r="H193" i="15"/>
  <c r="G193" i="15"/>
  <c r="F193" i="15"/>
  <c r="E193" i="15"/>
  <c r="N192" i="15"/>
  <c r="M192" i="15"/>
  <c r="L192" i="15"/>
  <c r="K192" i="15"/>
  <c r="J192" i="15"/>
  <c r="I192" i="15"/>
  <c r="H192" i="15"/>
  <c r="G192" i="15"/>
  <c r="F192" i="15"/>
  <c r="E192" i="15"/>
  <c r="N191" i="15"/>
  <c r="M191" i="15"/>
  <c r="L191" i="15"/>
  <c r="K191" i="15"/>
  <c r="J191" i="15"/>
  <c r="I191" i="15"/>
  <c r="H191" i="15"/>
  <c r="G191" i="15"/>
  <c r="F191" i="15"/>
  <c r="E191" i="15"/>
  <c r="N190" i="15"/>
  <c r="M190" i="15"/>
  <c r="L190" i="15"/>
  <c r="K190" i="15"/>
  <c r="J190" i="15"/>
  <c r="I190" i="15"/>
  <c r="H190" i="15"/>
  <c r="G190" i="15"/>
  <c r="F190" i="15"/>
  <c r="E190" i="15"/>
  <c r="N189" i="15"/>
  <c r="M189" i="15"/>
  <c r="L189" i="15"/>
  <c r="K189" i="15"/>
  <c r="J189" i="15"/>
  <c r="I189" i="15"/>
  <c r="H189" i="15"/>
  <c r="G189" i="15"/>
  <c r="F189" i="15"/>
  <c r="E189" i="15"/>
  <c r="N188" i="15"/>
  <c r="M188" i="15"/>
  <c r="L188" i="15"/>
  <c r="K188" i="15"/>
  <c r="J188" i="15"/>
  <c r="I188" i="15"/>
  <c r="H188" i="15"/>
  <c r="G188" i="15"/>
  <c r="F188" i="15"/>
  <c r="E188" i="15"/>
  <c r="N187" i="15"/>
  <c r="M187" i="15"/>
  <c r="L187" i="15"/>
  <c r="K187" i="15"/>
  <c r="J187" i="15"/>
  <c r="I187" i="15"/>
  <c r="H187" i="15"/>
  <c r="G187" i="15"/>
  <c r="F187" i="15"/>
  <c r="E187" i="15"/>
  <c r="N186" i="15"/>
  <c r="M186" i="15"/>
  <c r="L186" i="15"/>
  <c r="K186" i="15"/>
  <c r="J186" i="15"/>
  <c r="I186" i="15"/>
  <c r="H186" i="15"/>
  <c r="G186" i="15"/>
  <c r="F186" i="15"/>
  <c r="E186" i="15"/>
  <c r="N185" i="15"/>
  <c r="M185" i="15"/>
  <c r="L185" i="15"/>
  <c r="K185" i="15"/>
  <c r="J185" i="15"/>
  <c r="I185" i="15"/>
  <c r="H185" i="15"/>
  <c r="G185" i="15"/>
  <c r="F185" i="15"/>
  <c r="E185" i="15"/>
  <c r="N184" i="15"/>
  <c r="M184" i="15"/>
  <c r="L184" i="15"/>
  <c r="K184" i="15"/>
  <c r="J184" i="15"/>
  <c r="I184" i="15"/>
  <c r="H184" i="15"/>
  <c r="G184" i="15"/>
  <c r="F184" i="15"/>
  <c r="E184" i="15"/>
  <c r="N183" i="15"/>
  <c r="M183" i="15"/>
  <c r="L183" i="15"/>
  <c r="K183" i="15"/>
  <c r="J183" i="15"/>
  <c r="I183" i="15"/>
  <c r="H183" i="15"/>
  <c r="G183" i="15"/>
  <c r="F183" i="15"/>
  <c r="E183" i="15"/>
  <c r="N182" i="15"/>
  <c r="M182" i="15"/>
  <c r="L182" i="15"/>
  <c r="K182" i="15"/>
  <c r="J182" i="15"/>
  <c r="I182" i="15"/>
  <c r="H182" i="15"/>
  <c r="G182" i="15"/>
  <c r="F182" i="15"/>
  <c r="E182" i="15"/>
  <c r="N181" i="15"/>
  <c r="M181" i="15"/>
  <c r="L181" i="15"/>
  <c r="K181" i="15"/>
  <c r="J181" i="15"/>
  <c r="I181" i="15"/>
  <c r="H181" i="15"/>
  <c r="G181" i="15"/>
  <c r="F181" i="15"/>
  <c r="E181" i="15"/>
  <c r="N180" i="15"/>
  <c r="M180" i="15"/>
  <c r="L180" i="15"/>
  <c r="K180" i="15"/>
  <c r="J180" i="15"/>
  <c r="I180" i="15"/>
  <c r="H180" i="15"/>
  <c r="G180" i="15"/>
  <c r="F180" i="15"/>
  <c r="E180" i="15"/>
  <c r="N179" i="15"/>
  <c r="M179" i="15"/>
  <c r="L179" i="15"/>
  <c r="K179" i="15"/>
  <c r="J179" i="15"/>
  <c r="I179" i="15"/>
  <c r="H179" i="15"/>
  <c r="G179" i="15"/>
  <c r="F179" i="15"/>
  <c r="E179" i="15"/>
  <c r="N178" i="15"/>
  <c r="M178" i="15"/>
  <c r="L178" i="15"/>
  <c r="K178" i="15"/>
  <c r="J178" i="15"/>
  <c r="I178" i="15"/>
  <c r="H178" i="15"/>
  <c r="G178" i="15"/>
  <c r="F178" i="15"/>
  <c r="E178" i="15"/>
  <c r="N177" i="15"/>
  <c r="M177" i="15"/>
  <c r="L177" i="15"/>
  <c r="K177" i="15"/>
  <c r="J177" i="15"/>
  <c r="I177" i="15"/>
  <c r="H177" i="15"/>
  <c r="G177" i="15"/>
  <c r="F177" i="15"/>
  <c r="E177" i="15"/>
  <c r="N176" i="15"/>
  <c r="M176" i="15"/>
  <c r="L176" i="15"/>
  <c r="K176" i="15"/>
  <c r="J176" i="15"/>
  <c r="I176" i="15"/>
  <c r="H176" i="15"/>
  <c r="G176" i="15"/>
  <c r="F176" i="15"/>
  <c r="E176" i="15"/>
  <c r="N175" i="15"/>
  <c r="M175" i="15"/>
  <c r="L175" i="15"/>
  <c r="K175" i="15"/>
  <c r="J175" i="15"/>
  <c r="I175" i="15"/>
  <c r="H175" i="15"/>
  <c r="G175" i="15"/>
  <c r="F175" i="15"/>
  <c r="E175" i="15"/>
  <c r="N174" i="15"/>
  <c r="M174" i="15"/>
  <c r="L174" i="15"/>
  <c r="K174" i="15"/>
  <c r="J174" i="15"/>
  <c r="I174" i="15"/>
  <c r="H174" i="15"/>
  <c r="G174" i="15"/>
  <c r="F174" i="15"/>
  <c r="E174" i="15"/>
  <c r="N173" i="15"/>
  <c r="M173" i="15"/>
  <c r="L173" i="15"/>
  <c r="K173" i="15"/>
  <c r="J173" i="15"/>
  <c r="I173" i="15"/>
  <c r="H173" i="15"/>
  <c r="G173" i="15"/>
  <c r="F173" i="15"/>
  <c r="E173" i="15"/>
  <c r="N172" i="15"/>
  <c r="M172" i="15"/>
  <c r="L172" i="15"/>
  <c r="K172" i="15"/>
  <c r="J172" i="15"/>
  <c r="I172" i="15"/>
  <c r="H172" i="15"/>
  <c r="G172" i="15"/>
  <c r="F172" i="15"/>
  <c r="E172" i="15"/>
  <c r="N171" i="15"/>
  <c r="M171" i="15"/>
  <c r="L171" i="15"/>
  <c r="K171" i="15"/>
  <c r="J171" i="15"/>
  <c r="I171" i="15"/>
  <c r="H171" i="15"/>
  <c r="G171" i="15"/>
  <c r="F171" i="15"/>
  <c r="E171" i="15"/>
  <c r="N170" i="15"/>
  <c r="M170" i="15"/>
  <c r="L170" i="15"/>
  <c r="K170" i="15"/>
  <c r="J170" i="15"/>
  <c r="I170" i="15"/>
  <c r="H170" i="15"/>
  <c r="G170" i="15"/>
  <c r="F170" i="15"/>
  <c r="E170" i="15"/>
  <c r="N169" i="15"/>
  <c r="M169" i="15"/>
  <c r="L169" i="15"/>
  <c r="K169" i="15"/>
  <c r="J169" i="15"/>
  <c r="I169" i="15"/>
  <c r="H169" i="15"/>
  <c r="G169" i="15"/>
  <c r="F169" i="15"/>
  <c r="E169" i="15"/>
  <c r="N168" i="15"/>
  <c r="M168" i="15"/>
  <c r="L168" i="15"/>
  <c r="K168" i="15"/>
  <c r="J168" i="15"/>
  <c r="I168" i="15"/>
  <c r="H168" i="15"/>
  <c r="G168" i="15"/>
  <c r="F168" i="15"/>
  <c r="E168" i="15"/>
  <c r="N167" i="15"/>
  <c r="M167" i="15"/>
  <c r="L167" i="15"/>
  <c r="K167" i="15"/>
  <c r="J167" i="15"/>
  <c r="I167" i="15"/>
  <c r="H167" i="15"/>
  <c r="G167" i="15"/>
  <c r="F167" i="15"/>
  <c r="E167" i="15"/>
  <c r="N166" i="15"/>
  <c r="M166" i="15"/>
  <c r="L166" i="15"/>
  <c r="K166" i="15"/>
  <c r="J166" i="15"/>
  <c r="I166" i="15"/>
  <c r="H166" i="15"/>
  <c r="G166" i="15"/>
  <c r="F166" i="15"/>
  <c r="E166" i="15"/>
  <c r="N165" i="15"/>
  <c r="M165" i="15"/>
  <c r="L165" i="15"/>
  <c r="K165" i="15"/>
  <c r="J165" i="15"/>
  <c r="I165" i="15"/>
  <c r="H165" i="15"/>
  <c r="G165" i="15"/>
  <c r="F165" i="15"/>
  <c r="E165" i="15"/>
  <c r="N164" i="15"/>
  <c r="M164" i="15"/>
  <c r="L164" i="15"/>
  <c r="K164" i="15"/>
  <c r="J164" i="15"/>
  <c r="I164" i="15"/>
  <c r="H164" i="15"/>
  <c r="G164" i="15"/>
  <c r="F164" i="15"/>
  <c r="E164" i="15"/>
  <c r="N163" i="15"/>
  <c r="M163" i="15"/>
  <c r="L163" i="15"/>
  <c r="K163" i="15"/>
  <c r="J163" i="15"/>
  <c r="I163" i="15"/>
  <c r="H163" i="15"/>
  <c r="G163" i="15"/>
  <c r="F163" i="15"/>
  <c r="E163" i="15"/>
  <c r="N162" i="15"/>
  <c r="M162" i="15"/>
  <c r="L162" i="15"/>
  <c r="K162" i="15"/>
  <c r="J162" i="15"/>
  <c r="I162" i="15"/>
  <c r="H162" i="15"/>
  <c r="G162" i="15"/>
  <c r="F162" i="15"/>
  <c r="E162" i="15"/>
  <c r="N161" i="15"/>
  <c r="M161" i="15"/>
  <c r="L161" i="15"/>
  <c r="K161" i="15"/>
  <c r="J161" i="15"/>
  <c r="I161" i="15"/>
  <c r="H161" i="15"/>
  <c r="G161" i="15"/>
  <c r="F161" i="15"/>
  <c r="E161" i="15"/>
  <c r="N160" i="15"/>
  <c r="M160" i="15"/>
  <c r="L160" i="15"/>
  <c r="K160" i="15"/>
  <c r="J160" i="15"/>
  <c r="I160" i="15"/>
  <c r="H160" i="15"/>
  <c r="G160" i="15"/>
  <c r="F160" i="15"/>
  <c r="E160" i="15"/>
  <c r="N159" i="15"/>
  <c r="M159" i="15"/>
  <c r="L159" i="15"/>
  <c r="K159" i="15"/>
  <c r="J159" i="15"/>
  <c r="I159" i="15"/>
  <c r="H159" i="15"/>
  <c r="G159" i="15"/>
  <c r="F159" i="15"/>
  <c r="E159" i="15"/>
  <c r="N158" i="15"/>
  <c r="M158" i="15"/>
  <c r="L158" i="15"/>
  <c r="K158" i="15"/>
  <c r="J158" i="15"/>
  <c r="I158" i="15"/>
  <c r="H158" i="15"/>
  <c r="G158" i="15"/>
  <c r="F158" i="15"/>
  <c r="E158" i="15"/>
  <c r="N157" i="15"/>
  <c r="M157" i="15"/>
  <c r="L157" i="15"/>
  <c r="K157" i="15"/>
  <c r="J157" i="15"/>
  <c r="I157" i="15"/>
  <c r="H157" i="15"/>
  <c r="G157" i="15"/>
  <c r="F157" i="15"/>
  <c r="E157" i="15"/>
  <c r="N156" i="15"/>
  <c r="M156" i="15"/>
  <c r="L156" i="15"/>
  <c r="K156" i="15"/>
  <c r="J156" i="15"/>
  <c r="I156" i="15"/>
  <c r="H156" i="15"/>
  <c r="G156" i="15"/>
  <c r="F156" i="15"/>
  <c r="E156" i="15"/>
  <c r="N155" i="15"/>
  <c r="M155" i="15"/>
  <c r="L155" i="15"/>
  <c r="K155" i="15"/>
  <c r="J155" i="15"/>
  <c r="I155" i="15"/>
  <c r="H155" i="15"/>
  <c r="G155" i="15"/>
  <c r="F155" i="15"/>
  <c r="E155" i="15"/>
  <c r="N154" i="15"/>
  <c r="M154" i="15"/>
  <c r="L154" i="15"/>
  <c r="K154" i="15"/>
  <c r="J154" i="15"/>
  <c r="I154" i="15"/>
  <c r="H154" i="15"/>
  <c r="G154" i="15"/>
  <c r="F154" i="15"/>
  <c r="E154" i="15"/>
  <c r="N153" i="15"/>
  <c r="M153" i="15"/>
  <c r="L153" i="15"/>
  <c r="K153" i="15"/>
  <c r="J153" i="15"/>
  <c r="I153" i="15"/>
  <c r="H153" i="15"/>
  <c r="G153" i="15"/>
  <c r="F153" i="15"/>
  <c r="E153" i="15"/>
  <c r="N152" i="15"/>
  <c r="M152" i="15"/>
  <c r="L152" i="15"/>
  <c r="K152" i="15"/>
  <c r="J152" i="15"/>
  <c r="I152" i="15"/>
  <c r="H152" i="15"/>
  <c r="G152" i="15"/>
  <c r="F152" i="15"/>
  <c r="E152" i="15"/>
  <c r="N151" i="15"/>
  <c r="M151" i="15"/>
  <c r="L151" i="15"/>
  <c r="K151" i="15"/>
  <c r="J151" i="15"/>
  <c r="I151" i="15"/>
  <c r="H151" i="15"/>
  <c r="G151" i="15"/>
  <c r="F151" i="15"/>
  <c r="E151" i="15"/>
  <c r="N150" i="15"/>
  <c r="M150" i="15"/>
  <c r="L150" i="15"/>
  <c r="K150" i="15"/>
  <c r="J150" i="15"/>
  <c r="I150" i="15"/>
  <c r="H150" i="15"/>
  <c r="G150" i="15"/>
  <c r="F150" i="15"/>
  <c r="E150" i="15"/>
  <c r="N149" i="15"/>
  <c r="M149" i="15"/>
  <c r="L149" i="15"/>
  <c r="K149" i="15"/>
  <c r="J149" i="15"/>
  <c r="I149" i="15"/>
  <c r="H149" i="15"/>
  <c r="G149" i="15"/>
  <c r="F149" i="15"/>
  <c r="E149" i="15"/>
  <c r="N148" i="15"/>
  <c r="M148" i="15"/>
  <c r="L148" i="15"/>
  <c r="K148" i="15"/>
  <c r="J148" i="15"/>
  <c r="I148" i="15"/>
  <c r="H148" i="15"/>
  <c r="G148" i="15"/>
  <c r="F148" i="15"/>
  <c r="E148" i="15"/>
  <c r="N147" i="15"/>
  <c r="M147" i="15"/>
  <c r="L147" i="15"/>
  <c r="K147" i="15"/>
  <c r="J147" i="15"/>
  <c r="I147" i="15"/>
  <c r="H147" i="15"/>
  <c r="G147" i="15"/>
  <c r="F147" i="15"/>
  <c r="E147" i="15"/>
  <c r="N146" i="15"/>
  <c r="M146" i="15"/>
  <c r="L146" i="15"/>
  <c r="K146" i="15"/>
  <c r="J146" i="15"/>
  <c r="I146" i="15"/>
  <c r="H146" i="15"/>
  <c r="G146" i="15"/>
  <c r="F146" i="15"/>
  <c r="E146" i="15"/>
  <c r="N145" i="15"/>
  <c r="M145" i="15"/>
  <c r="L145" i="15"/>
  <c r="K145" i="15"/>
  <c r="J145" i="15"/>
  <c r="I145" i="15"/>
  <c r="H145" i="15"/>
  <c r="G145" i="15"/>
  <c r="F145" i="15"/>
  <c r="E145" i="15"/>
  <c r="N144" i="15"/>
  <c r="M144" i="15"/>
  <c r="L144" i="15"/>
  <c r="K144" i="15"/>
  <c r="J144" i="15"/>
  <c r="I144" i="15"/>
  <c r="H144" i="15"/>
  <c r="G144" i="15"/>
  <c r="F144" i="15"/>
  <c r="E144" i="15"/>
  <c r="N143" i="15"/>
  <c r="M143" i="15"/>
  <c r="L143" i="15"/>
  <c r="K143" i="15"/>
  <c r="J143" i="15"/>
  <c r="I143" i="15"/>
  <c r="H143" i="15"/>
  <c r="G143" i="15"/>
  <c r="F143" i="15"/>
  <c r="E143" i="15"/>
  <c r="N142" i="15"/>
  <c r="M142" i="15"/>
  <c r="L142" i="15"/>
  <c r="K142" i="15"/>
  <c r="J142" i="15"/>
  <c r="I142" i="15"/>
  <c r="H142" i="15"/>
  <c r="G142" i="15"/>
  <c r="F142" i="15"/>
  <c r="E142" i="15"/>
  <c r="N141" i="15"/>
  <c r="M141" i="15"/>
  <c r="L141" i="15"/>
  <c r="K141" i="15"/>
  <c r="J141" i="15"/>
  <c r="I141" i="15"/>
  <c r="H141" i="15"/>
  <c r="G141" i="15"/>
  <c r="F141" i="15"/>
  <c r="E141" i="15"/>
  <c r="N140" i="15"/>
  <c r="M140" i="15"/>
  <c r="L140" i="15"/>
  <c r="K140" i="15"/>
  <c r="J140" i="15"/>
  <c r="I140" i="15"/>
  <c r="H140" i="15"/>
  <c r="G140" i="15"/>
  <c r="F140" i="15"/>
  <c r="E140" i="15"/>
  <c r="N139" i="15"/>
  <c r="M139" i="15"/>
  <c r="L139" i="15"/>
  <c r="K139" i="15"/>
  <c r="J139" i="15"/>
  <c r="I139" i="15"/>
  <c r="H139" i="15"/>
  <c r="G139" i="15"/>
  <c r="F139" i="15"/>
  <c r="E139" i="15"/>
  <c r="N138" i="15"/>
  <c r="M138" i="15"/>
  <c r="L138" i="15"/>
  <c r="K138" i="15"/>
  <c r="J138" i="15"/>
  <c r="I138" i="15"/>
  <c r="H138" i="15"/>
  <c r="G138" i="15"/>
  <c r="F138" i="15"/>
  <c r="E138" i="15"/>
  <c r="N137" i="15"/>
  <c r="M137" i="15"/>
  <c r="L137" i="15"/>
  <c r="K137" i="15"/>
  <c r="J137" i="15"/>
  <c r="I137" i="15"/>
  <c r="H137" i="15"/>
  <c r="G137" i="15"/>
  <c r="F137" i="15"/>
  <c r="E137" i="15"/>
  <c r="N136" i="15"/>
  <c r="M136" i="15"/>
  <c r="L136" i="15"/>
  <c r="K136" i="15"/>
  <c r="J136" i="15"/>
  <c r="I136" i="15"/>
  <c r="H136" i="15"/>
  <c r="G136" i="15"/>
  <c r="F136" i="15"/>
  <c r="E136" i="15"/>
  <c r="N135" i="15"/>
  <c r="M135" i="15"/>
  <c r="L135" i="15"/>
  <c r="K135" i="15"/>
  <c r="J135" i="15"/>
  <c r="I135" i="15"/>
  <c r="H135" i="15"/>
  <c r="G135" i="15"/>
  <c r="F135" i="15"/>
  <c r="E135" i="15"/>
  <c r="N134" i="15"/>
  <c r="M134" i="15"/>
  <c r="L134" i="15"/>
  <c r="K134" i="15"/>
  <c r="J134" i="15"/>
  <c r="I134" i="15"/>
  <c r="H134" i="15"/>
  <c r="G134" i="15"/>
  <c r="F134" i="15"/>
  <c r="E134" i="15"/>
  <c r="N133" i="15"/>
  <c r="M133" i="15"/>
  <c r="L133" i="15"/>
  <c r="K133" i="15"/>
  <c r="J133" i="15"/>
  <c r="I133" i="15"/>
  <c r="H133" i="15"/>
  <c r="G133" i="15"/>
  <c r="F133" i="15"/>
  <c r="E133" i="15"/>
  <c r="N132" i="15"/>
  <c r="M132" i="15"/>
  <c r="L132" i="15"/>
  <c r="K132" i="15"/>
  <c r="J132" i="15"/>
  <c r="I132" i="15"/>
  <c r="H132" i="15"/>
  <c r="G132" i="15"/>
  <c r="F132" i="15"/>
  <c r="E132" i="15"/>
  <c r="N131" i="15"/>
  <c r="M131" i="15"/>
  <c r="L131" i="15"/>
  <c r="K131" i="15"/>
  <c r="J131" i="15"/>
  <c r="I131" i="15"/>
  <c r="H131" i="15"/>
  <c r="G131" i="15"/>
  <c r="F131" i="15"/>
  <c r="E131" i="15"/>
  <c r="N130" i="15"/>
  <c r="M130" i="15"/>
  <c r="L130" i="15"/>
  <c r="K130" i="15"/>
  <c r="J130" i="15"/>
  <c r="I130" i="15"/>
  <c r="H130" i="15"/>
  <c r="G130" i="15"/>
  <c r="F130" i="15"/>
  <c r="E130" i="15"/>
  <c r="N129" i="15"/>
  <c r="M129" i="15"/>
  <c r="L129" i="15"/>
  <c r="K129" i="15"/>
  <c r="J129" i="15"/>
  <c r="I129" i="15"/>
  <c r="H129" i="15"/>
  <c r="G129" i="15"/>
  <c r="F129" i="15"/>
  <c r="E129" i="15"/>
  <c r="N128" i="15"/>
  <c r="M128" i="15"/>
  <c r="L128" i="15"/>
  <c r="K128" i="15"/>
  <c r="J128" i="15"/>
  <c r="I128" i="15"/>
  <c r="H128" i="15"/>
  <c r="G128" i="15"/>
  <c r="F128" i="15"/>
  <c r="E128" i="15"/>
  <c r="N127" i="15"/>
  <c r="M127" i="15"/>
  <c r="L127" i="15"/>
  <c r="K127" i="15"/>
  <c r="J127" i="15"/>
  <c r="I127" i="15"/>
  <c r="H127" i="15"/>
  <c r="G127" i="15"/>
  <c r="F127" i="15"/>
  <c r="E127" i="15"/>
  <c r="N126" i="15"/>
  <c r="M126" i="15"/>
  <c r="L126" i="15"/>
  <c r="K126" i="15"/>
  <c r="J126" i="15"/>
  <c r="I126" i="15"/>
  <c r="H126" i="15"/>
  <c r="G126" i="15"/>
  <c r="F126" i="15"/>
  <c r="E126" i="15"/>
  <c r="N124" i="15"/>
  <c r="M124" i="15"/>
  <c r="L124" i="15"/>
  <c r="K124" i="15"/>
  <c r="J124" i="15"/>
  <c r="I124" i="15"/>
  <c r="H124" i="15"/>
  <c r="G124" i="15"/>
  <c r="F124" i="15"/>
  <c r="E124" i="15"/>
  <c r="N123" i="15"/>
  <c r="M123" i="15"/>
  <c r="L123" i="15"/>
  <c r="K123" i="15"/>
  <c r="J123" i="15"/>
  <c r="I123" i="15"/>
  <c r="H123" i="15"/>
  <c r="G123" i="15"/>
  <c r="F123" i="15"/>
  <c r="E123" i="15"/>
  <c r="N122" i="15"/>
  <c r="M122" i="15"/>
  <c r="L122" i="15"/>
  <c r="K122" i="15"/>
  <c r="J122" i="15"/>
  <c r="I122" i="15"/>
  <c r="H122" i="15"/>
  <c r="G122" i="15"/>
  <c r="F122" i="15"/>
  <c r="E122" i="15"/>
  <c r="N121" i="15"/>
  <c r="M121" i="15"/>
  <c r="L121" i="15"/>
  <c r="K121" i="15"/>
  <c r="J121" i="15"/>
  <c r="I121" i="15"/>
  <c r="H121" i="15"/>
  <c r="G121" i="15"/>
  <c r="F121" i="15"/>
  <c r="E121" i="15"/>
  <c r="N120" i="15"/>
  <c r="M120" i="15"/>
  <c r="L120" i="15"/>
  <c r="K120" i="15"/>
  <c r="J120" i="15"/>
  <c r="I120" i="15"/>
  <c r="H120" i="15"/>
  <c r="G120" i="15"/>
  <c r="F120" i="15"/>
  <c r="E120" i="15"/>
  <c r="N119" i="15"/>
  <c r="M119" i="15"/>
  <c r="L119" i="15"/>
  <c r="K119" i="15"/>
  <c r="J119" i="15"/>
  <c r="I119" i="15"/>
  <c r="H119" i="15"/>
  <c r="G119" i="15"/>
  <c r="F119" i="15"/>
  <c r="E119" i="15"/>
  <c r="N118" i="15"/>
  <c r="M118" i="15"/>
  <c r="L118" i="15"/>
  <c r="K118" i="15"/>
  <c r="J118" i="15"/>
  <c r="I118" i="15"/>
  <c r="H118" i="15"/>
  <c r="G118" i="15"/>
  <c r="F118" i="15"/>
  <c r="E118" i="15"/>
  <c r="N117" i="15"/>
  <c r="M117" i="15"/>
  <c r="L117" i="15"/>
  <c r="K117" i="15"/>
  <c r="J117" i="15"/>
  <c r="I117" i="15"/>
  <c r="H117" i="15"/>
  <c r="G117" i="15"/>
  <c r="F117" i="15"/>
  <c r="E117" i="15"/>
  <c r="N116" i="15"/>
  <c r="M116" i="15"/>
  <c r="L116" i="15"/>
  <c r="K116" i="15"/>
  <c r="J116" i="15"/>
  <c r="I116" i="15"/>
  <c r="H116" i="15"/>
  <c r="G116" i="15"/>
  <c r="F116" i="15"/>
  <c r="E116" i="15"/>
  <c r="N115" i="15"/>
  <c r="M115" i="15"/>
  <c r="L115" i="15"/>
  <c r="K115" i="15"/>
  <c r="J115" i="15"/>
  <c r="I115" i="15"/>
  <c r="H115" i="15"/>
  <c r="G115" i="15"/>
  <c r="F115" i="15"/>
  <c r="E115" i="15"/>
  <c r="N114" i="15"/>
  <c r="M114" i="15"/>
  <c r="L114" i="15"/>
  <c r="K114" i="15"/>
  <c r="J114" i="15"/>
  <c r="I114" i="15"/>
  <c r="H114" i="15"/>
  <c r="G114" i="15"/>
  <c r="F114" i="15"/>
  <c r="E114" i="15"/>
  <c r="N113" i="15"/>
  <c r="M113" i="15"/>
  <c r="L113" i="15"/>
  <c r="K113" i="15"/>
  <c r="J113" i="15"/>
  <c r="I113" i="15"/>
  <c r="H113" i="15"/>
  <c r="G113" i="15"/>
  <c r="F113" i="15"/>
  <c r="E113" i="15"/>
  <c r="N112" i="15"/>
  <c r="M112" i="15"/>
  <c r="L112" i="15"/>
  <c r="K112" i="15"/>
  <c r="J112" i="15"/>
  <c r="I112" i="15"/>
  <c r="H112" i="15"/>
  <c r="G112" i="15"/>
  <c r="F112" i="15"/>
  <c r="E112" i="15"/>
  <c r="N111" i="15"/>
  <c r="M111" i="15"/>
  <c r="L111" i="15"/>
  <c r="K111" i="15"/>
  <c r="J111" i="15"/>
  <c r="I111" i="15"/>
  <c r="H111" i="15"/>
  <c r="G111" i="15"/>
  <c r="F111" i="15"/>
  <c r="E111" i="15"/>
  <c r="N110" i="15"/>
  <c r="M110" i="15"/>
  <c r="L110" i="15"/>
  <c r="K110" i="15"/>
  <c r="J110" i="15"/>
  <c r="I110" i="15"/>
  <c r="H110" i="15"/>
  <c r="G110" i="15"/>
  <c r="F110" i="15"/>
  <c r="E110" i="15"/>
  <c r="N109" i="15"/>
  <c r="M109" i="15"/>
  <c r="L109" i="15"/>
  <c r="K109" i="15"/>
  <c r="J109" i="15"/>
  <c r="I109" i="15"/>
  <c r="H109" i="15"/>
  <c r="G109" i="15"/>
  <c r="F109" i="15"/>
  <c r="E109" i="15"/>
  <c r="N108" i="15"/>
  <c r="M108" i="15"/>
  <c r="L108" i="15"/>
  <c r="K108" i="15"/>
  <c r="J108" i="15"/>
  <c r="I108" i="15"/>
  <c r="H108" i="15"/>
  <c r="G108" i="15"/>
  <c r="F108" i="15"/>
  <c r="E108" i="15"/>
  <c r="N107" i="15"/>
  <c r="M107" i="15"/>
  <c r="L107" i="15"/>
  <c r="K107" i="15"/>
  <c r="J107" i="15"/>
  <c r="I107" i="15"/>
  <c r="H107" i="15"/>
  <c r="G107" i="15"/>
  <c r="F107" i="15"/>
  <c r="E107" i="15"/>
  <c r="N106" i="15"/>
  <c r="M106" i="15"/>
  <c r="L106" i="15"/>
  <c r="K106" i="15"/>
  <c r="J106" i="15"/>
  <c r="I106" i="15"/>
  <c r="H106" i="15"/>
  <c r="G106" i="15"/>
  <c r="F106" i="15"/>
  <c r="E106" i="15"/>
  <c r="N105" i="15"/>
  <c r="M105" i="15"/>
  <c r="L105" i="15"/>
  <c r="K105" i="15"/>
  <c r="J105" i="15"/>
  <c r="I105" i="15"/>
  <c r="H105" i="15"/>
  <c r="G105" i="15"/>
  <c r="F105" i="15"/>
  <c r="E105" i="15"/>
  <c r="N104" i="15"/>
  <c r="M104" i="15"/>
  <c r="L104" i="15"/>
  <c r="K104" i="15"/>
  <c r="J104" i="15"/>
  <c r="I104" i="15"/>
  <c r="H104" i="15"/>
  <c r="G104" i="15"/>
  <c r="F104" i="15"/>
  <c r="E104" i="15"/>
  <c r="N103" i="15"/>
  <c r="M103" i="15"/>
  <c r="L103" i="15"/>
  <c r="K103" i="15"/>
  <c r="J103" i="15"/>
  <c r="I103" i="15"/>
  <c r="H103" i="15"/>
  <c r="G103" i="15"/>
  <c r="F103" i="15"/>
  <c r="E103" i="15"/>
  <c r="N102" i="15"/>
  <c r="M102" i="15"/>
  <c r="L102" i="15"/>
  <c r="K102" i="15"/>
  <c r="J102" i="15"/>
  <c r="I102" i="15"/>
  <c r="H102" i="15"/>
  <c r="G102" i="15"/>
  <c r="F102" i="15"/>
  <c r="E102" i="15"/>
  <c r="N101" i="15"/>
  <c r="M101" i="15"/>
  <c r="L101" i="15"/>
  <c r="K101" i="15"/>
  <c r="J101" i="15"/>
  <c r="I101" i="15"/>
  <c r="H101" i="15"/>
  <c r="G101" i="15"/>
  <c r="F101" i="15"/>
  <c r="E101" i="15"/>
  <c r="N100" i="15"/>
  <c r="M100" i="15"/>
  <c r="L100" i="15"/>
  <c r="K100" i="15"/>
  <c r="J100" i="15"/>
  <c r="I100" i="15"/>
  <c r="H100" i="15"/>
  <c r="G100" i="15"/>
  <c r="F100" i="15"/>
  <c r="E100" i="15"/>
  <c r="N99" i="15"/>
  <c r="M99" i="15"/>
  <c r="L99" i="15"/>
  <c r="K99" i="15"/>
  <c r="J99" i="15"/>
  <c r="I99" i="15"/>
  <c r="H99" i="15"/>
  <c r="G99" i="15"/>
  <c r="F99" i="15"/>
  <c r="E99" i="15"/>
  <c r="N98" i="15"/>
  <c r="M98" i="15"/>
  <c r="L98" i="15"/>
  <c r="K98" i="15"/>
  <c r="J98" i="15"/>
  <c r="I98" i="15"/>
  <c r="H98" i="15"/>
  <c r="G98" i="15"/>
  <c r="F98" i="15"/>
  <c r="E98" i="15"/>
  <c r="N97" i="15"/>
  <c r="M97" i="15"/>
  <c r="L97" i="15"/>
  <c r="K97" i="15"/>
  <c r="J97" i="15"/>
  <c r="I97" i="15"/>
  <c r="H97" i="15"/>
  <c r="G97" i="15"/>
  <c r="F97" i="15"/>
  <c r="E97" i="15"/>
  <c r="N96" i="15"/>
  <c r="M96" i="15"/>
  <c r="L96" i="15"/>
  <c r="K96" i="15"/>
  <c r="J96" i="15"/>
  <c r="I96" i="15"/>
  <c r="H96" i="15"/>
  <c r="G96" i="15"/>
  <c r="F96" i="15"/>
  <c r="E96" i="15"/>
  <c r="N95" i="15"/>
  <c r="M95" i="15"/>
  <c r="L95" i="15"/>
  <c r="K95" i="15"/>
  <c r="J95" i="15"/>
  <c r="I95" i="15"/>
  <c r="H95" i="15"/>
  <c r="G95" i="15"/>
  <c r="F95" i="15"/>
  <c r="E95" i="15"/>
  <c r="N94" i="15"/>
  <c r="M94" i="15"/>
  <c r="L94" i="15"/>
  <c r="K94" i="15"/>
  <c r="J94" i="15"/>
  <c r="I94" i="15"/>
  <c r="H94" i="15"/>
  <c r="G94" i="15"/>
  <c r="F94" i="15"/>
  <c r="E94" i="15"/>
  <c r="N93" i="15"/>
  <c r="M93" i="15"/>
  <c r="L93" i="15"/>
  <c r="K93" i="15"/>
  <c r="J93" i="15"/>
  <c r="I93" i="15"/>
  <c r="H93" i="15"/>
  <c r="G93" i="15"/>
  <c r="F93" i="15"/>
  <c r="E93" i="15"/>
  <c r="N92" i="15"/>
  <c r="M92" i="15"/>
  <c r="L92" i="15"/>
  <c r="K92" i="15"/>
  <c r="J92" i="15"/>
  <c r="I92" i="15"/>
  <c r="H92" i="15"/>
  <c r="G92" i="15"/>
  <c r="F92" i="15"/>
  <c r="E92" i="15"/>
  <c r="N91" i="15"/>
  <c r="M91" i="15"/>
  <c r="L91" i="15"/>
  <c r="K91" i="15"/>
  <c r="J91" i="15"/>
  <c r="I91" i="15"/>
  <c r="H91" i="15"/>
  <c r="G91" i="15"/>
  <c r="F91" i="15"/>
  <c r="E91" i="15"/>
  <c r="N90" i="15"/>
  <c r="M90" i="15"/>
  <c r="L90" i="15"/>
  <c r="K90" i="15"/>
  <c r="J90" i="15"/>
  <c r="I90" i="15"/>
  <c r="H90" i="15"/>
  <c r="G90" i="15"/>
  <c r="F90" i="15"/>
  <c r="E90" i="15"/>
  <c r="N89" i="15"/>
  <c r="M89" i="15"/>
  <c r="L89" i="15"/>
  <c r="K89" i="15"/>
  <c r="J89" i="15"/>
  <c r="I89" i="15"/>
  <c r="H89" i="15"/>
  <c r="G89" i="15"/>
  <c r="F89" i="15"/>
  <c r="E89" i="15"/>
  <c r="N88" i="15"/>
  <c r="M88" i="15"/>
  <c r="L88" i="15"/>
  <c r="K88" i="15"/>
  <c r="J88" i="15"/>
  <c r="I88" i="15"/>
  <c r="H88" i="15"/>
  <c r="G88" i="15"/>
  <c r="F88" i="15"/>
  <c r="E88" i="15"/>
  <c r="N87" i="15"/>
  <c r="M87" i="15"/>
  <c r="L87" i="15"/>
  <c r="K87" i="15"/>
  <c r="J87" i="15"/>
  <c r="I87" i="15"/>
  <c r="H87" i="15"/>
  <c r="G87" i="15"/>
  <c r="F87" i="15"/>
  <c r="E87" i="15"/>
  <c r="N86" i="15"/>
  <c r="M86" i="15"/>
  <c r="L86" i="15"/>
  <c r="K86" i="15"/>
  <c r="J86" i="15"/>
  <c r="I86" i="15"/>
  <c r="H86" i="15"/>
  <c r="G86" i="15"/>
  <c r="F86" i="15"/>
  <c r="E86" i="15"/>
  <c r="N85" i="15"/>
  <c r="M85" i="15"/>
  <c r="L85" i="15"/>
  <c r="K85" i="15"/>
  <c r="J85" i="15"/>
  <c r="I85" i="15"/>
  <c r="H85" i="15"/>
  <c r="G85" i="15"/>
  <c r="F85" i="15"/>
  <c r="E85" i="15"/>
  <c r="N84" i="15"/>
  <c r="M84" i="15"/>
  <c r="L84" i="15"/>
  <c r="K84" i="15"/>
  <c r="J84" i="15"/>
  <c r="I84" i="15"/>
  <c r="H84" i="15"/>
  <c r="G84" i="15"/>
  <c r="F84" i="15"/>
  <c r="E84" i="15"/>
  <c r="N83" i="15"/>
  <c r="M83" i="15"/>
  <c r="L83" i="15"/>
  <c r="K83" i="15"/>
  <c r="J83" i="15"/>
  <c r="I83" i="15"/>
  <c r="H83" i="15"/>
  <c r="G83" i="15"/>
  <c r="F83" i="15"/>
  <c r="E83" i="15"/>
  <c r="N82" i="15"/>
  <c r="M82" i="15"/>
  <c r="L82" i="15"/>
  <c r="K82" i="15"/>
  <c r="J82" i="15"/>
  <c r="I82" i="15"/>
  <c r="H82" i="15"/>
  <c r="G82" i="15"/>
  <c r="F82" i="15"/>
  <c r="E82" i="15"/>
  <c r="N81" i="15"/>
  <c r="M81" i="15"/>
  <c r="L81" i="15"/>
  <c r="K81" i="15"/>
  <c r="J81" i="15"/>
  <c r="I81" i="15"/>
  <c r="H81" i="15"/>
  <c r="G81" i="15"/>
  <c r="F81" i="15"/>
  <c r="E81" i="15"/>
  <c r="N80" i="15"/>
  <c r="M80" i="15"/>
  <c r="L80" i="15"/>
  <c r="K80" i="15"/>
  <c r="J80" i="15"/>
  <c r="I80" i="15"/>
  <c r="H80" i="15"/>
  <c r="G80" i="15"/>
  <c r="F80" i="15"/>
  <c r="E80" i="15"/>
  <c r="N79" i="15"/>
  <c r="M79" i="15"/>
  <c r="L79" i="15"/>
  <c r="K79" i="15"/>
  <c r="J79" i="15"/>
  <c r="I79" i="15"/>
  <c r="H79" i="15"/>
  <c r="G79" i="15"/>
  <c r="F79" i="15"/>
  <c r="E79" i="15"/>
  <c r="N78" i="15"/>
  <c r="M78" i="15"/>
  <c r="L78" i="15"/>
  <c r="K78" i="15"/>
  <c r="J78" i="15"/>
  <c r="I78" i="15"/>
  <c r="H78" i="15"/>
  <c r="G78" i="15"/>
  <c r="F78" i="15"/>
  <c r="E78" i="15"/>
  <c r="N77" i="15"/>
  <c r="M77" i="15"/>
  <c r="L77" i="15"/>
  <c r="K77" i="15"/>
  <c r="J77" i="15"/>
  <c r="I77" i="15"/>
  <c r="H77" i="15"/>
  <c r="G77" i="15"/>
  <c r="F77" i="15"/>
  <c r="E77" i="15"/>
  <c r="N76" i="15"/>
  <c r="M76" i="15"/>
  <c r="L76" i="15"/>
  <c r="K76" i="15"/>
  <c r="J76" i="15"/>
  <c r="I76" i="15"/>
  <c r="H76" i="15"/>
  <c r="G76" i="15"/>
  <c r="F76" i="15"/>
  <c r="E76" i="15"/>
  <c r="N75" i="15"/>
  <c r="M75" i="15"/>
  <c r="L75" i="15"/>
  <c r="K75" i="15"/>
  <c r="J75" i="15"/>
  <c r="I75" i="15"/>
  <c r="H75" i="15"/>
  <c r="G75" i="15"/>
  <c r="F75" i="15"/>
  <c r="E75" i="15"/>
  <c r="N74" i="15"/>
  <c r="M74" i="15"/>
  <c r="L74" i="15"/>
  <c r="K74" i="15"/>
  <c r="J74" i="15"/>
  <c r="I74" i="15"/>
  <c r="H74" i="15"/>
  <c r="G74" i="15"/>
  <c r="F74" i="15"/>
  <c r="E74" i="15"/>
  <c r="N73" i="15"/>
  <c r="M73" i="15"/>
  <c r="L73" i="15"/>
  <c r="K73" i="15"/>
  <c r="J73" i="15"/>
  <c r="I73" i="15"/>
  <c r="H73" i="15"/>
  <c r="G73" i="15"/>
  <c r="F73" i="15"/>
  <c r="E73" i="15"/>
  <c r="N72" i="15"/>
  <c r="M72" i="15"/>
  <c r="L72" i="15"/>
  <c r="K72" i="15"/>
  <c r="J72" i="15"/>
  <c r="I72" i="15"/>
  <c r="H72" i="15"/>
  <c r="G72" i="15"/>
  <c r="F72" i="15"/>
  <c r="E72" i="15"/>
  <c r="N71" i="15"/>
  <c r="M71" i="15"/>
  <c r="L71" i="15"/>
  <c r="K71" i="15"/>
  <c r="J71" i="15"/>
  <c r="I71" i="15"/>
  <c r="H71" i="15"/>
  <c r="G71" i="15"/>
  <c r="F71" i="15"/>
  <c r="E71" i="15"/>
  <c r="N70" i="15"/>
  <c r="M70" i="15"/>
  <c r="L70" i="15"/>
  <c r="K70" i="15"/>
  <c r="J70" i="15"/>
  <c r="I70" i="15"/>
  <c r="H70" i="15"/>
  <c r="G70" i="15"/>
  <c r="F70" i="15"/>
  <c r="E70" i="15"/>
  <c r="N68" i="15"/>
  <c r="M68" i="15"/>
  <c r="L68" i="15"/>
  <c r="K68" i="15"/>
  <c r="J68" i="15"/>
  <c r="I68" i="15"/>
  <c r="H68" i="15"/>
  <c r="G68" i="15"/>
  <c r="F68" i="15"/>
  <c r="E68" i="15"/>
  <c r="N67" i="15"/>
  <c r="M67" i="15"/>
  <c r="L67" i="15"/>
  <c r="K67" i="15"/>
  <c r="J67" i="15"/>
  <c r="I67" i="15"/>
  <c r="H67" i="15"/>
  <c r="G67" i="15"/>
  <c r="F67" i="15"/>
  <c r="E67" i="15"/>
  <c r="N66" i="15"/>
  <c r="M66" i="15"/>
  <c r="L66" i="15"/>
  <c r="K66" i="15"/>
  <c r="J66" i="15"/>
  <c r="I66" i="15"/>
  <c r="H66" i="15"/>
  <c r="G66" i="15"/>
  <c r="F66" i="15"/>
  <c r="E66" i="15"/>
  <c r="N65" i="15"/>
  <c r="M65" i="15"/>
  <c r="L65" i="15"/>
  <c r="K65" i="15"/>
  <c r="J65" i="15"/>
  <c r="I65" i="15"/>
  <c r="H65" i="15"/>
  <c r="G65" i="15"/>
  <c r="F65" i="15"/>
  <c r="E65" i="15"/>
  <c r="N64" i="15"/>
  <c r="M64" i="15"/>
  <c r="L64" i="15"/>
  <c r="K64" i="15"/>
  <c r="J64" i="15"/>
  <c r="I64" i="15"/>
  <c r="H64" i="15"/>
  <c r="G64" i="15"/>
  <c r="F64" i="15"/>
  <c r="E64" i="15"/>
  <c r="N63" i="15"/>
  <c r="M63" i="15"/>
  <c r="L63" i="15"/>
  <c r="K63" i="15"/>
  <c r="J63" i="15"/>
  <c r="I63" i="15"/>
  <c r="H63" i="15"/>
  <c r="G63" i="15"/>
  <c r="F63" i="15"/>
  <c r="E63" i="15"/>
  <c r="N62" i="15"/>
  <c r="M62" i="15"/>
  <c r="L62" i="15"/>
  <c r="K62" i="15"/>
  <c r="J62" i="15"/>
  <c r="I62" i="15"/>
  <c r="H62" i="15"/>
  <c r="G62" i="15"/>
  <c r="F62" i="15"/>
  <c r="E62" i="15"/>
  <c r="N61" i="15"/>
  <c r="M61" i="15"/>
  <c r="L61" i="15"/>
  <c r="K61" i="15"/>
  <c r="J61" i="15"/>
  <c r="I61" i="15"/>
  <c r="H61" i="15"/>
  <c r="G61" i="15"/>
  <c r="F61" i="15"/>
  <c r="E61" i="15"/>
  <c r="N60" i="15"/>
  <c r="M60" i="15"/>
  <c r="L60" i="15"/>
  <c r="K60" i="15"/>
  <c r="J60" i="15"/>
  <c r="I60" i="15"/>
  <c r="H60" i="15"/>
  <c r="G60" i="15"/>
  <c r="F60" i="15"/>
  <c r="E60" i="15"/>
  <c r="N59" i="15"/>
  <c r="M59" i="15"/>
  <c r="L59" i="15"/>
  <c r="K59" i="15"/>
  <c r="J59" i="15"/>
  <c r="I59" i="15"/>
  <c r="H59" i="15"/>
  <c r="G59" i="15"/>
  <c r="F59" i="15"/>
  <c r="E59" i="15"/>
  <c r="N58" i="15"/>
  <c r="M58" i="15"/>
  <c r="L58" i="15"/>
  <c r="K58" i="15"/>
  <c r="J58" i="15"/>
  <c r="I58" i="15"/>
  <c r="H58" i="15"/>
  <c r="G58" i="15"/>
  <c r="F58" i="15"/>
  <c r="E58" i="15"/>
  <c r="N57" i="15"/>
  <c r="M57" i="15"/>
  <c r="L57" i="15"/>
  <c r="K57" i="15"/>
  <c r="J57" i="15"/>
  <c r="I57" i="15"/>
  <c r="H57" i="15"/>
  <c r="G57" i="15"/>
  <c r="F57" i="15"/>
  <c r="E57" i="15"/>
  <c r="N56" i="15"/>
  <c r="M56" i="15"/>
  <c r="L56" i="15"/>
  <c r="K56" i="15"/>
  <c r="J56" i="15"/>
  <c r="I56" i="15"/>
  <c r="H56" i="15"/>
  <c r="G56" i="15"/>
  <c r="F56" i="15"/>
  <c r="E56" i="15"/>
  <c r="N55" i="15"/>
  <c r="M55" i="15"/>
  <c r="L55" i="15"/>
  <c r="K55" i="15"/>
  <c r="J55" i="15"/>
  <c r="I55" i="15"/>
  <c r="H55" i="15"/>
  <c r="G55" i="15"/>
  <c r="F55" i="15"/>
  <c r="E55" i="15"/>
  <c r="N54" i="15"/>
  <c r="M54" i="15"/>
  <c r="L54" i="15"/>
  <c r="K54" i="15"/>
  <c r="J54" i="15"/>
  <c r="I54" i="15"/>
  <c r="H54" i="15"/>
  <c r="G54" i="15"/>
  <c r="F54" i="15"/>
  <c r="E54" i="15"/>
  <c r="N53" i="15"/>
  <c r="M53" i="15"/>
  <c r="L53" i="15"/>
  <c r="K53" i="15"/>
  <c r="J53" i="15"/>
  <c r="I53" i="15"/>
  <c r="H53" i="15"/>
  <c r="G53" i="15"/>
  <c r="F53" i="15"/>
  <c r="E53" i="15"/>
  <c r="N52" i="15"/>
  <c r="M52" i="15"/>
  <c r="L52" i="15"/>
  <c r="K52" i="15"/>
  <c r="J52" i="15"/>
  <c r="I52" i="15"/>
  <c r="H52" i="15"/>
  <c r="G52" i="15"/>
  <c r="F52" i="15"/>
  <c r="E52" i="15"/>
  <c r="N51" i="15"/>
  <c r="M51" i="15"/>
  <c r="L51" i="15"/>
  <c r="K51" i="15"/>
  <c r="J51" i="15"/>
  <c r="I51" i="15"/>
  <c r="H51" i="15"/>
  <c r="G51" i="15"/>
  <c r="F51" i="15"/>
  <c r="E51" i="15"/>
  <c r="N50" i="15"/>
  <c r="M50" i="15"/>
  <c r="L50" i="15"/>
  <c r="K50" i="15"/>
  <c r="J50" i="15"/>
  <c r="I50" i="15"/>
  <c r="H50" i="15"/>
  <c r="G50" i="15"/>
  <c r="F50" i="15"/>
  <c r="E50" i="15"/>
  <c r="N49" i="15"/>
  <c r="M49" i="15"/>
  <c r="L49" i="15"/>
  <c r="K49" i="15"/>
  <c r="J49" i="15"/>
  <c r="I49" i="15"/>
  <c r="H49" i="15"/>
  <c r="G49" i="15"/>
  <c r="F49" i="15"/>
  <c r="E49" i="15"/>
  <c r="N48" i="15"/>
  <c r="M48" i="15"/>
  <c r="L48" i="15"/>
  <c r="K48" i="15"/>
  <c r="J48" i="15"/>
  <c r="I48" i="15"/>
  <c r="H48" i="15"/>
  <c r="G48" i="15"/>
  <c r="F48" i="15"/>
  <c r="E48" i="15"/>
  <c r="N47" i="15"/>
  <c r="M47" i="15"/>
  <c r="L47" i="15"/>
  <c r="K47" i="15"/>
  <c r="J47" i="15"/>
  <c r="I47" i="15"/>
  <c r="H47" i="15"/>
  <c r="G47" i="15"/>
  <c r="F47" i="15"/>
  <c r="E47" i="15"/>
  <c r="N46" i="15"/>
  <c r="M46" i="15"/>
  <c r="L46" i="15"/>
  <c r="K46" i="15"/>
  <c r="J46" i="15"/>
  <c r="I46" i="15"/>
  <c r="H46" i="15"/>
  <c r="G46" i="15"/>
  <c r="F46" i="15"/>
  <c r="E46" i="15"/>
  <c r="N45" i="15"/>
  <c r="M45" i="15"/>
  <c r="L45" i="15"/>
  <c r="K45" i="15"/>
  <c r="J45" i="15"/>
  <c r="I45" i="15"/>
  <c r="H45" i="15"/>
  <c r="G45" i="15"/>
  <c r="F45" i="15"/>
  <c r="E45" i="15"/>
  <c r="N44" i="15"/>
  <c r="M44" i="15"/>
  <c r="L44" i="15"/>
  <c r="K44" i="15"/>
  <c r="J44" i="15"/>
  <c r="I44" i="15"/>
  <c r="H44" i="15"/>
  <c r="G44" i="15"/>
  <c r="F44" i="15"/>
  <c r="E44" i="15"/>
  <c r="N43" i="15"/>
  <c r="M43" i="15"/>
  <c r="L43" i="15"/>
  <c r="K43" i="15"/>
  <c r="J43" i="15"/>
  <c r="I43" i="15"/>
  <c r="H43" i="15"/>
  <c r="G43" i="15"/>
  <c r="F43" i="15"/>
  <c r="E43" i="15"/>
  <c r="N42" i="15"/>
  <c r="M42" i="15"/>
  <c r="L42" i="15"/>
  <c r="K42" i="15"/>
  <c r="J42" i="15"/>
  <c r="I42" i="15"/>
  <c r="H42" i="15"/>
  <c r="G42" i="15"/>
  <c r="F42" i="15"/>
  <c r="E42" i="15"/>
  <c r="N41" i="15"/>
  <c r="M41" i="15"/>
  <c r="L41" i="15"/>
  <c r="K41" i="15"/>
  <c r="J41" i="15"/>
  <c r="I41" i="15"/>
  <c r="H41" i="15"/>
  <c r="G41" i="15"/>
  <c r="F41" i="15"/>
  <c r="E41" i="15"/>
  <c r="N40" i="15"/>
  <c r="M40" i="15"/>
  <c r="L40" i="15"/>
  <c r="K40" i="15"/>
  <c r="J40" i="15"/>
  <c r="I40" i="15"/>
  <c r="H40" i="15"/>
  <c r="G40" i="15"/>
  <c r="F40" i="15"/>
  <c r="E40" i="15"/>
  <c r="N39" i="15"/>
  <c r="M39" i="15"/>
  <c r="L39" i="15"/>
  <c r="K39" i="15"/>
  <c r="J39" i="15"/>
  <c r="I39" i="15"/>
  <c r="H39" i="15"/>
  <c r="G39" i="15"/>
  <c r="F39" i="15"/>
  <c r="E39" i="15"/>
  <c r="N38" i="15"/>
  <c r="M38" i="15"/>
  <c r="L38" i="15"/>
  <c r="K38" i="15"/>
  <c r="J38" i="15"/>
  <c r="I38" i="15"/>
  <c r="H38" i="15"/>
  <c r="G38" i="15"/>
  <c r="F38" i="15"/>
  <c r="E38" i="15"/>
  <c r="N37" i="15"/>
  <c r="M37" i="15"/>
  <c r="L37" i="15"/>
  <c r="K37" i="15"/>
  <c r="J37" i="15"/>
  <c r="I37" i="15"/>
  <c r="H37" i="15"/>
  <c r="G37" i="15"/>
  <c r="F37" i="15"/>
  <c r="E37" i="15"/>
  <c r="N36" i="15"/>
  <c r="M36" i="15"/>
  <c r="L36" i="15"/>
  <c r="K36" i="15"/>
  <c r="J36" i="15"/>
  <c r="I36" i="15"/>
  <c r="H36" i="15"/>
  <c r="G36" i="15"/>
  <c r="F36" i="15"/>
  <c r="E36" i="15"/>
  <c r="N35" i="15"/>
  <c r="M35" i="15"/>
  <c r="L35" i="15"/>
  <c r="K35" i="15"/>
  <c r="J35" i="15"/>
  <c r="I35" i="15"/>
  <c r="H35" i="15"/>
  <c r="G35" i="15"/>
  <c r="F35" i="15"/>
  <c r="E35" i="15"/>
  <c r="N34" i="15"/>
  <c r="M34" i="15"/>
  <c r="L34" i="15"/>
  <c r="K34" i="15"/>
  <c r="J34" i="15"/>
  <c r="I34" i="15"/>
  <c r="H34" i="15"/>
  <c r="G34" i="15"/>
  <c r="F34" i="15"/>
  <c r="E34" i="15"/>
  <c r="N33" i="15"/>
  <c r="M33" i="15"/>
  <c r="L33" i="15"/>
  <c r="K33" i="15"/>
  <c r="J33" i="15"/>
  <c r="I33" i="15"/>
  <c r="H33" i="15"/>
  <c r="G33" i="15"/>
  <c r="F33" i="15"/>
  <c r="E33" i="15"/>
  <c r="N32" i="15"/>
  <c r="M32" i="15"/>
  <c r="L32" i="15"/>
  <c r="K32" i="15"/>
  <c r="J32" i="15"/>
  <c r="I32" i="15"/>
  <c r="H32" i="15"/>
  <c r="G32" i="15"/>
  <c r="F32" i="15"/>
  <c r="E32" i="15"/>
  <c r="N31" i="15"/>
  <c r="M31" i="15"/>
  <c r="L31" i="15"/>
  <c r="K31" i="15"/>
  <c r="J31" i="15"/>
  <c r="I31" i="15"/>
  <c r="H31" i="15"/>
  <c r="G31" i="15"/>
  <c r="F31" i="15"/>
  <c r="E31" i="15"/>
  <c r="N30" i="15"/>
  <c r="M30" i="15"/>
  <c r="L30" i="15"/>
  <c r="K30" i="15"/>
  <c r="J30" i="15"/>
  <c r="I30" i="15"/>
  <c r="H30" i="15"/>
  <c r="G30" i="15"/>
  <c r="F30" i="15"/>
  <c r="E30" i="15"/>
  <c r="N29" i="15"/>
  <c r="M29" i="15"/>
  <c r="L29" i="15"/>
  <c r="K29" i="15"/>
  <c r="J29" i="15"/>
  <c r="I29" i="15"/>
  <c r="H29" i="15"/>
  <c r="G29" i="15"/>
  <c r="F29" i="15"/>
  <c r="E29" i="15"/>
  <c r="N28" i="15"/>
  <c r="M28" i="15"/>
  <c r="L28" i="15"/>
  <c r="K28" i="15"/>
  <c r="J28" i="15"/>
  <c r="I28" i="15"/>
  <c r="H28" i="15"/>
  <c r="G28" i="15"/>
  <c r="F28" i="15"/>
  <c r="E28" i="15"/>
  <c r="N27" i="15"/>
  <c r="M27" i="15"/>
  <c r="L27" i="15"/>
  <c r="K27" i="15"/>
  <c r="J27" i="15"/>
  <c r="I27" i="15"/>
  <c r="H27" i="15"/>
  <c r="G27" i="15"/>
  <c r="F27" i="15"/>
  <c r="E27" i="15"/>
  <c r="N26" i="15"/>
  <c r="M26" i="15"/>
  <c r="L26" i="15"/>
  <c r="K26" i="15"/>
  <c r="J26" i="15"/>
  <c r="I26" i="15"/>
  <c r="H26" i="15"/>
  <c r="G26" i="15"/>
  <c r="F26" i="15"/>
  <c r="E26" i="15"/>
  <c r="N25" i="15"/>
  <c r="M25" i="15"/>
  <c r="L25" i="15"/>
  <c r="K25" i="15"/>
  <c r="J25" i="15"/>
  <c r="I25" i="15"/>
  <c r="H25" i="15"/>
  <c r="G25" i="15"/>
  <c r="F25" i="15"/>
  <c r="E25" i="15"/>
  <c r="N24" i="15"/>
  <c r="M24" i="15"/>
  <c r="L24" i="15"/>
  <c r="K24" i="15"/>
  <c r="J24" i="15"/>
  <c r="I24" i="15"/>
  <c r="H24" i="15"/>
  <c r="G24" i="15"/>
  <c r="F24" i="15"/>
  <c r="E24" i="15"/>
  <c r="N23" i="15"/>
  <c r="M23" i="15"/>
  <c r="L23" i="15"/>
  <c r="K23" i="15"/>
  <c r="J23" i="15"/>
  <c r="I23" i="15"/>
  <c r="H23" i="15"/>
  <c r="G23" i="15"/>
  <c r="F23" i="15"/>
  <c r="E23" i="15"/>
  <c r="N22" i="15"/>
  <c r="M22" i="15"/>
  <c r="L22" i="15"/>
  <c r="K22" i="15"/>
  <c r="J22" i="15"/>
  <c r="I22" i="15"/>
  <c r="H22" i="15"/>
  <c r="G22" i="15"/>
  <c r="F22" i="15"/>
  <c r="E22" i="15"/>
  <c r="N21" i="15"/>
  <c r="M21" i="15"/>
  <c r="L21" i="15"/>
  <c r="K21" i="15"/>
  <c r="J21" i="15"/>
  <c r="I21" i="15"/>
  <c r="H21" i="15"/>
  <c r="G21" i="15"/>
  <c r="F21" i="15"/>
  <c r="E21" i="15"/>
  <c r="N20" i="15"/>
  <c r="M20" i="15"/>
  <c r="L20" i="15"/>
  <c r="K20" i="15"/>
  <c r="J20" i="15"/>
  <c r="I20" i="15"/>
  <c r="H20" i="15"/>
  <c r="G20" i="15"/>
  <c r="F20" i="15"/>
  <c r="E20" i="15"/>
  <c r="N19" i="15"/>
  <c r="M19" i="15"/>
  <c r="L19" i="15"/>
  <c r="K19" i="15"/>
  <c r="J19" i="15"/>
  <c r="I19" i="15"/>
  <c r="H19" i="15"/>
  <c r="G19" i="15"/>
  <c r="F19" i="15"/>
  <c r="E19" i="15"/>
  <c r="N18" i="15"/>
  <c r="M18" i="15"/>
  <c r="L18" i="15"/>
  <c r="K18" i="15"/>
  <c r="J18" i="15"/>
  <c r="I18" i="15"/>
  <c r="H18" i="15"/>
  <c r="G18" i="15"/>
  <c r="F18" i="15"/>
  <c r="E18" i="15"/>
  <c r="N17" i="15"/>
  <c r="M17" i="15"/>
  <c r="L17" i="15"/>
  <c r="K17" i="15"/>
  <c r="J17" i="15"/>
  <c r="I17" i="15"/>
  <c r="H17" i="15"/>
  <c r="G17" i="15"/>
  <c r="F17" i="15"/>
  <c r="E17" i="15"/>
  <c r="N16" i="15"/>
  <c r="M16" i="15"/>
  <c r="L16" i="15"/>
  <c r="K16" i="15"/>
  <c r="J16" i="15"/>
  <c r="I16" i="15"/>
  <c r="H16" i="15"/>
  <c r="G16" i="15"/>
  <c r="F16" i="15"/>
  <c r="E16" i="15"/>
  <c r="N15" i="15"/>
  <c r="M15" i="15"/>
  <c r="L15" i="15"/>
  <c r="K15" i="15"/>
  <c r="J15" i="15"/>
  <c r="I15" i="15"/>
  <c r="H15" i="15"/>
  <c r="G15" i="15"/>
  <c r="F15" i="15"/>
  <c r="E15" i="15"/>
  <c r="N14" i="15"/>
  <c r="M14" i="15"/>
  <c r="L14" i="15"/>
  <c r="K14" i="15"/>
  <c r="J14" i="15"/>
  <c r="I14" i="15"/>
  <c r="H14" i="15"/>
  <c r="G14" i="15"/>
  <c r="F14" i="15"/>
  <c r="E14" i="15"/>
  <c r="N13" i="15"/>
  <c r="M13" i="15"/>
  <c r="L13" i="15"/>
  <c r="K13" i="15"/>
  <c r="J13" i="15"/>
  <c r="I13" i="15"/>
  <c r="H13" i="15"/>
  <c r="G13" i="15"/>
  <c r="F13" i="15"/>
  <c r="E13" i="15"/>
  <c r="N12" i="15"/>
  <c r="M12" i="15"/>
  <c r="L12" i="15"/>
  <c r="K12" i="15"/>
  <c r="J12" i="15"/>
  <c r="I12" i="15"/>
  <c r="H12" i="15"/>
  <c r="G12" i="15"/>
  <c r="F12" i="15"/>
  <c r="E12" i="15"/>
  <c r="N11" i="15"/>
  <c r="M11" i="15"/>
  <c r="L11" i="15"/>
  <c r="K11" i="15"/>
  <c r="J11" i="15"/>
  <c r="I11" i="15"/>
  <c r="H11" i="15"/>
  <c r="G11" i="15"/>
  <c r="F11" i="15"/>
  <c r="E11" i="15"/>
  <c r="BM2" i="5"/>
  <c r="BL2" i="5"/>
  <c r="BF2" i="5"/>
  <c r="BE2" i="5"/>
  <c r="AY2" i="5"/>
  <c r="AX2" i="5"/>
  <c r="AR2" i="5"/>
  <c r="AQ2" i="5"/>
  <c r="AK2" i="5"/>
  <c r="AJ2" i="5"/>
  <c r="AD2" i="5"/>
  <c r="AC2" i="5"/>
  <c r="W2" i="5"/>
  <c r="V2" i="5"/>
  <c r="P2" i="5"/>
  <c r="O2" i="5"/>
  <c r="I2" i="5"/>
  <c r="H2" i="5"/>
  <c r="B2" i="5"/>
  <c r="A2" i="5"/>
  <c r="BM1" i="5"/>
  <c r="BF1" i="5"/>
  <c r="AY1" i="5"/>
  <c r="AR1" i="5"/>
  <c r="AK1" i="5"/>
  <c r="AD1" i="5"/>
  <c r="W1" i="5"/>
  <c r="P1" i="5"/>
  <c r="I1" i="5"/>
  <c r="B1" i="5"/>
  <c r="G215" i="17" l="1"/>
  <c r="I215" i="17"/>
  <c r="M215" i="17"/>
  <c r="O218" i="17"/>
  <c r="R218" i="17" s="1"/>
  <c r="O220" i="17"/>
  <c r="R220" i="17" s="1"/>
  <c r="O222" i="17"/>
  <c r="R222" i="17" s="1"/>
  <c r="O224" i="17"/>
  <c r="R224" i="17" s="1"/>
  <c r="O226" i="17"/>
  <c r="O227" i="17"/>
  <c r="O231" i="17"/>
  <c r="O234" i="17"/>
  <c r="O235" i="17"/>
  <c r="O239" i="17"/>
  <c r="O242" i="17"/>
  <c r="O243" i="17"/>
  <c r="G471" i="17"/>
  <c r="G8" i="17" s="1"/>
  <c r="E10" i="17"/>
  <c r="I10" i="17"/>
  <c r="I6" i="17" s="1"/>
  <c r="M10" i="17"/>
  <c r="M6" i="17" s="1"/>
  <c r="O13" i="17"/>
  <c r="R13" i="17" s="1"/>
  <c r="O15" i="17"/>
  <c r="R15" i="17" s="1"/>
  <c r="O17" i="17"/>
  <c r="R17" i="17" s="1"/>
  <c r="O19" i="17"/>
  <c r="R19" i="17" s="1"/>
  <c r="O21" i="17"/>
  <c r="R21" i="17" s="1"/>
  <c r="O24" i="17"/>
  <c r="O25" i="17"/>
  <c r="O29" i="17"/>
  <c r="O33" i="17"/>
  <c r="O36" i="17"/>
  <c r="O37" i="17"/>
  <c r="O40" i="17"/>
  <c r="O41" i="17"/>
  <c r="O45" i="17"/>
  <c r="O46" i="17"/>
  <c r="O49" i="17"/>
  <c r="O50" i="17"/>
  <c r="O53" i="17"/>
  <c r="O54" i="17"/>
  <c r="O57" i="17"/>
  <c r="O58" i="17"/>
  <c r="O61" i="17"/>
  <c r="O62" i="17"/>
  <c r="O65" i="17"/>
  <c r="O66" i="17"/>
  <c r="O84" i="17"/>
  <c r="O92" i="17"/>
  <c r="G125" i="17"/>
  <c r="K125" i="17"/>
  <c r="O128" i="17"/>
  <c r="R128" i="17" s="1"/>
  <c r="O133" i="17"/>
  <c r="O136" i="17"/>
  <c r="O137" i="17"/>
  <c r="O141" i="17"/>
  <c r="O144" i="17"/>
  <c r="O145" i="17"/>
  <c r="O149" i="17"/>
  <c r="O152" i="17"/>
  <c r="O153" i="17"/>
  <c r="O157" i="17"/>
  <c r="O160" i="17"/>
  <c r="O161" i="17"/>
  <c r="O165" i="17"/>
  <c r="O168" i="17"/>
  <c r="O169" i="17"/>
  <c r="O173" i="17"/>
  <c r="O176" i="17"/>
  <c r="O177" i="17"/>
  <c r="O181" i="17"/>
  <c r="O184" i="17"/>
  <c r="O185" i="17"/>
  <c r="O189" i="17"/>
  <c r="O192" i="17"/>
  <c r="O193" i="17"/>
  <c r="O197" i="17"/>
  <c r="O200" i="17"/>
  <c r="O201" i="17"/>
  <c r="G374" i="17"/>
  <c r="E8" i="17"/>
  <c r="O203" i="17"/>
  <c r="O207" i="17"/>
  <c r="O211" i="17"/>
  <c r="O212" i="17"/>
  <c r="O383" i="17"/>
  <c r="R383" i="17" s="1"/>
  <c r="O385" i="17"/>
  <c r="R385" i="17" s="1"/>
  <c r="O387" i="17"/>
  <c r="R387" i="17" s="1"/>
  <c r="O389" i="17"/>
  <c r="R389" i="17" s="1"/>
  <c r="O391" i="17"/>
  <c r="O392" i="17"/>
  <c r="I374" i="17"/>
  <c r="I7" i="17" s="1"/>
  <c r="M374" i="17"/>
  <c r="O395" i="17"/>
  <c r="O396" i="17"/>
  <c r="K471" i="17"/>
  <c r="K8" i="17" s="1"/>
  <c r="O474" i="17"/>
  <c r="O475" i="17"/>
  <c r="O478" i="17"/>
  <c r="O479" i="17"/>
  <c r="O482" i="17"/>
  <c r="O483" i="17"/>
  <c r="O486" i="17"/>
  <c r="O487" i="17"/>
  <c r="O490" i="17"/>
  <c r="O491" i="17"/>
  <c r="O494" i="17"/>
  <c r="O495" i="17"/>
  <c r="O498" i="17"/>
  <c r="O499" i="17"/>
  <c r="O502" i="17"/>
  <c r="O503" i="17"/>
  <c r="O247" i="17"/>
  <c r="O250" i="17"/>
  <c r="O251" i="17"/>
  <c r="O255" i="17"/>
  <c r="O258" i="17"/>
  <c r="O259" i="17"/>
  <c r="O263" i="17"/>
  <c r="O266" i="17"/>
  <c r="O267" i="17"/>
  <c r="O270" i="17"/>
  <c r="O271" i="17"/>
  <c r="O274" i="17"/>
  <c r="O275" i="17"/>
  <c r="O278" i="17"/>
  <c r="O279" i="17"/>
  <c r="O282" i="17"/>
  <c r="O283" i="17"/>
  <c r="O285" i="17"/>
  <c r="R285" i="17" s="1"/>
  <c r="K284" i="17"/>
  <c r="O287" i="17"/>
  <c r="R287" i="17" s="1"/>
  <c r="O289" i="17"/>
  <c r="R289" i="17" s="1"/>
  <c r="O291" i="17"/>
  <c r="R291" i="17" s="1"/>
  <c r="O293" i="17"/>
  <c r="R293" i="17" s="1"/>
  <c r="O296" i="17"/>
  <c r="O300" i="17"/>
  <c r="O304" i="17"/>
  <c r="O308" i="17"/>
  <c r="O312" i="17"/>
  <c r="O316" i="17"/>
  <c r="O319" i="17"/>
  <c r="O320" i="17"/>
  <c r="O323" i="17"/>
  <c r="O324" i="17"/>
  <c r="O327" i="17"/>
  <c r="O328" i="17"/>
  <c r="O331" i="17"/>
  <c r="O332" i="17"/>
  <c r="O335" i="17"/>
  <c r="O336" i="17"/>
  <c r="O339" i="17"/>
  <c r="O340" i="17"/>
  <c r="O345" i="17"/>
  <c r="O349" i="17"/>
  <c r="O350" i="17"/>
  <c r="O352" i="17"/>
  <c r="G355" i="17"/>
  <c r="K355" i="17"/>
  <c r="K7" i="17" s="1"/>
  <c r="O358" i="17"/>
  <c r="R358" i="17" s="1"/>
  <c r="O360" i="17"/>
  <c r="R360" i="17" s="1"/>
  <c r="O362" i="17"/>
  <c r="R362" i="17" s="1"/>
  <c r="O364" i="17"/>
  <c r="R364" i="17" s="1"/>
  <c r="O366" i="17"/>
  <c r="R366" i="17" s="1"/>
  <c r="O368" i="17"/>
  <c r="R368" i="17" s="1"/>
  <c r="O400" i="17"/>
  <c r="R400" i="17" s="1"/>
  <c r="O402" i="17"/>
  <c r="R402" i="17" s="1"/>
  <c r="O404" i="17"/>
  <c r="R404" i="17" s="1"/>
  <c r="O406" i="17"/>
  <c r="R406" i="17" s="1"/>
  <c r="O408" i="17"/>
  <c r="R408" i="17" s="1"/>
  <c r="O410" i="17"/>
  <c r="R410" i="17" s="1"/>
  <c r="O412" i="17"/>
  <c r="R412" i="17" s="1"/>
  <c r="O414" i="17"/>
  <c r="R414" i="17" s="1"/>
  <c r="O417" i="17"/>
  <c r="O418" i="17"/>
  <c r="O421" i="17"/>
  <c r="O422" i="17"/>
  <c r="O425" i="17"/>
  <c r="O426" i="17"/>
  <c r="O429" i="17"/>
  <c r="O433" i="17"/>
  <c r="O434" i="17"/>
  <c r="O437" i="17"/>
  <c r="R437" i="17" s="1"/>
  <c r="O443" i="17"/>
  <c r="R443" i="17" s="1"/>
  <c r="O445" i="17"/>
  <c r="R445" i="17" s="1"/>
  <c r="O447" i="17"/>
  <c r="R447" i="17" s="1"/>
  <c r="O449" i="17"/>
  <c r="R449" i="17" s="1"/>
  <c r="O451" i="17"/>
  <c r="R451" i="17" s="1"/>
  <c r="O453" i="17"/>
  <c r="O456" i="17"/>
  <c r="O457" i="17"/>
  <c r="O460" i="17"/>
  <c r="O461" i="17"/>
  <c r="O464" i="17"/>
  <c r="O468" i="17"/>
  <c r="O469" i="17"/>
  <c r="M355" i="17"/>
  <c r="O398" i="17"/>
  <c r="R398" i="17" s="1"/>
  <c r="O420" i="17"/>
  <c r="O424" i="17"/>
  <c r="O428" i="17"/>
  <c r="O455" i="17"/>
  <c r="O459" i="17"/>
  <c r="O463" i="17"/>
  <c r="O467" i="17"/>
  <c r="F6" i="17"/>
  <c r="F9" i="17" s="1"/>
  <c r="O23" i="17"/>
  <c r="O27" i="17"/>
  <c r="O31" i="17"/>
  <c r="O35" i="17"/>
  <c r="O39" i="17"/>
  <c r="O43" i="17"/>
  <c r="O47" i="17"/>
  <c r="O51" i="17"/>
  <c r="O55" i="17"/>
  <c r="O59" i="17"/>
  <c r="O63" i="17"/>
  <c r="O67" i="17"/>
  <c r="O72" i="17"/>
  <c r="R72" i="17" s="1"/>
  <c r="O74" i="17"/>
  <c r="R74" i="17" s="1"/>
  <c r="O76" i="17"/>
  <c r="R76" i="17" s="1"/>
  <c r="O78" i="17"/>
  <c r="O80" i="17"/>
  <c r="O82" i="17"/>
  <c r="O90" i="17"/>
  <c r="O94" i="17"/>
  <c r="O95" i="17"/>
  <c r="O98" i="17"/>
  <c r="O99" i="17"/>
  <c r="O102" i="17"/>
  <c r="O103" i="17"/>
  <c r="O106" i="17"/>
  <c r="O107" i="17"/>
  <c r="O110" i="17"/>
  <c r="O111" i="17"/>
  <c r="O114" i="17"/>
  <c r="O115" i="17"/>
  <c r="O118" i="17"/>
  <c r="O119" i="17"/>
  <c r="O122" i="17"/>
  <c r="O123" i="17"/>
  <c r="N215" i="17"/>
  <c r="O344" i="17"/>
  <c r="O373" i="17"/>
  <c r="J355" i="17"/>
  <c r="N355" i="17"/>
  <c r="O376" i="17"/>
  <c r="R376" i="17" s="1"/>
  <c r="O378" i="17"/>
  <c r="R378" i="17" s="1"/>
  <c r="O380" i="17"/>
  <c r="R380" i="17" s="1"/>
  <c r="H471" i="17"/>
  <c r="H8" i="17" s="1"/>
  <c r="L471" i="17"/>
  <c r="L8" i="17" s="1"/>
  <c r="O505" i="17"/>
  <c r="O508" i="17"/>
  <c r="O509" i="17"/>
  <c r="O512" i="17"/>
  <c r="O513" i="17"/>
  <c r="O516" i="17"/>
  <c r="O517" i="17"/>
  <c r="O520" i="17"/>
  <c r="O521" i="17"/>
  <c r="O524" i="17"/>
  <c r="O525" i="17"/>
  <c r="O528" i="17"/>
  <c r="O529" i="17"/>
  <c r="O530" i="17"/>
  <c r="O533" i="17"/>
  <c r="O534" i="17"/>
  <c r="O537" i="17"/>
  <c r="O538" i="17"/>
  <c r="O541" i="17"/>
  <c r="O542" i="17"/>
  <c r="G69" i="17"/>
  <c r="K69" i="17"/>
  <c r="O71" i="17"/>
  <c r="R71" i="17" s="1"/>
  <c r="O73" i="17"/>
  <c r="R73" i="17" s="1"/>
  <c r="O75" i="17"/>
  <c r="R75" i="17" s="1"/>
  <c r="O77" i="17"/>
  <c r="R77" i="17" s="1"/>
  <c r="O79" i="17"/>
  <c r="O83" i="17"/>
  <c r="O85" i="17"/>
  <c r="O88" i="17"/>
  <c r="O89" i="17"/>
  <c r="O91" i="17"/>
  <c r="O93" i="17"/>
  <c r="O96" i="17"/>
  <c r="O97" i="17"/>
  <c r="O100" i="17"/>
  <c r="O101" i="17"/>
  <c r="O104" i="17"/>
  <c r="O105" i="17"/>
  <c r="O108" i="17"/>
  <c r="O109" i="17"/>
  <c r="O112" i="17"/>
  <c r="O113" i="17"/>
  <c r="O116" i="17"/>
  <c r="O117" i="17"/>
  <c r="O120" i="17"/>
  <c r="O121" i="17"/>
  <c r="O124" i="17"/>
  <c r="F125" i="17"/>
  <c r="J125" i="17"/>
  <c r="J6" i="17" s="1"/>
  <c r="J9" i="17" s="1"/>
  <c r="J5" i="17" s="1"/>
  <c r="N125" i="17"/>
  <c r="N6" i="17" s="1"/>
  <c r="F284" i="17"/>
  <c r="J284" i="17"/>
  <c r="N284" i="17"/>
  <c r="O295" i="17"/>
  <c r="O299" i="17"/>
  <c r="O303" i="17"/>
  <c r="O307" i="17"/>
  <c r="O311" i="17"/>
  <c r="O315" i="17"/>
  <c r="J374" i="17"/>
  <c r="J7" i="17" s="1"/>
  <c r="N374" i="17"/>
  <c r="O377" i="17"/>
  <c r="R377" i="17" s="1"/>
  <c r="O379" i="17"/>
  <c r="R379" i="17" s="1"/>
  <c r="O381" i="17"/>
  <c r="R381" i="17" s="1"/>
  <c r="O432" i="17"/>
  <c r="F471" i="17"/>
  <c r="F8" i="17" s="1"/>
  <c r="O8" i="17" s="1"/>
  <c r="J471" i="17"/>
  <c r="J8" i="17" s="1"/>
  <c r="N471" i="17"/>
  <c r="N8" i="17" s="1"/>
  <c r="O532" i="17"/>
  <c r="O536" i="17"/>
  <c r="O540" i="17"/>
  <c r="M471" i="15"/>
  <c r="M8" i="15" s="1"/>
  <c r="G398" i="15"/>
  <c r="K398" i="15"/>
  <c r="E471" i="15"/>
  <c r="E8" i="15" s="1"/>
  <c r="I374" i="15"/>
  <c r="M374" i="15"/>
  <c r="E398" i="15"/>
  <c r="I398" i="15"/>
  <c r="M398" i="15"/>
  <c r="O356" i="15"/>
  <c r="J355" i="15"/>
  <c r="N355" i="15"/>
  <c r="H355" i="15"/>
  <c r="L355" i="15"/>
  <c r="O360" i="15"/>
  <c r="O364" i="15"/>
  <c r="O368" i="15"/>
  <c r="O372" i="15"/>
  <c r="L374" i="15"/>
  <c r="O377" i="15"/>
  <c r="O381" i="15"/>
  <c r="O385" i="15"/>
  <c r="O389" i="15"/>
  <c r="O393" i="15"/>
  <c r="O397" i="15"/>
  <c r="H398" i="15"/>
  <c r="L398" i="15"/>
  <c r="F471" i="15"/>
  <c r="F8" i="15" s="1"/>
  <c r="J471" i="15"/>
  <c r="J8" i="15" s="1"/>
  <c r="N471" i="15"/>
  <c r="N8" i="15" s="1"/>
  <c r="F10" i="15"/>
  <c r="K69" i="15"/>
  <c r="O70" i="15"/>
  <c r="O73" i="15"/>
  <c r="O74" i="15"/>
  <c r="O77" i="15"/>
  <c r="O78" i="15"/>
  <c r="O81" i="15"/>
  <c r="O82" i="15"/>
  <c r="O85" i="15"/>
  <c r="O86" i="15"/>
  <c r="O89" i="15"/>
  <c r="O90" i="15"/>
  <c r="O93" i="15"/>
  <c r="O94" i="15"/>
  <c r="O97" i="15"/>
  <c r="O98" i="15"/>
  <c r="O102" i="15"/>
  <c r="O105" i="15"/>
  <c r="O106" i="15"/>
  <c r="O110" i="15"/>
  <c r="O114" i="15"/>
  <c r="O117" i="15"/>
  <c r="O121" i="15"/>
  <c r="O122" i="15"/>
  <c r="O170" i="15"/>
  <c r="F284" i="15"/>
  <c r="F125" i="15"/>
  <c r="J125" i="15"/>
  <c r="N125" i="15"/>
  <c r="J284" i="15"/>
  <c r="N284" i="15"/>
  <c r="O11" i="15"/>
  <c r="I10" i="15"/>
  <c r="M10" i="15"/>
  <c r="O226" i="15"/>
  <c r="O229" i="15"/>
  <c r="O230" i="15"/>
  <c r="O233" i="15"/>
  <c r="O234" i="15"/>
  <c r="O237" i="15"/>
  <c r="O238" i="15"/>
  <c r="O241" i="15"/>
  <c r="O242" i="15"/>
  <c r="O245" i="15"/>
  <c r="O246" i="15"/>
  <c r="O249" i="15"/>
  <c r="O250" i="15"/>
  <c r="O253" i="15"/>
  <c r="O254" i="15"/>
  <c r="O257" i="15"/>
  <c r="O258" i="15"/>
  <c r="O261" i="15"/>
  <c r="O262" i="15"/>
  <c r="O265" i="15"/>
  <c r="O266" i="15"/>
  <c r="O269" i="15"/>
  <c r="O270" i="15"/>
  <c r="O274" i="15"/>
  <c r="O277" i="15"/>
  <c r="O278" i="15"/>
  <c r="O281" i="15"/>
  <c r="O282" i="15"/>
  <c r="M9" i="15"/>
  <c r="O14" i="15"/>
  <c r="O15" i="15"/>
  <c r="O18" i="15"/>
  <c r="O19" i="15"/>
  <c r="O22" i="15"/>
  <c r="O23" i="15"/>
  <c r="O26" i="15"/>
  <c r="O27" i="15"/>
  <c r="O30" i="15"/>
  <c r="O31" i="15"/>
  <c r="O34" i="15"/>
  <c r="O35" i="15"/>
  <c r="O38" i="15"/>
  <c r="O39" i="15"/>
  <c r="O42" i="15"/>
  <c r="O43" i="15"/>
  <c r="O46" i="15"/>
  <c r="O47" i="15"/>
  <c r="O50" i="15"/>
  <c r="O51" i="15"/>
  <c r="O54" i="15"/>
  <c r="O55" i="15"/>
  <c r="O58" i="15"/>
  <c r="O59" i="15"/>
  <c r="O62" i="15"/>
  <c r="O63" i="15"/>
  <c r="O66" i="15"/>
  <c r="O67" i="15"/>
  <c r="O216" i="15"/>
  <c r="I215" i="15"/>
  <c r="M215" i="15"/>
  <c r="O219" i="15"/>
  <c r="O220" i="15"/>
  <c r="O223" i="15"/>
  <c r="I284" i="15"/>
  <c r="M284" i="15"/>
  <c r="O288" i="15"/>
  <c r="O289" i="15"/>
  <c r="O292" i="15"/>
  <c r="O293" i="15"/>
  <c r="O296" i="15"/>
  <c r="O297" i="15"/>
  <c r="O300" i="15"/>
  <c r="O301" i="15"/>
  <c r="O304" i="15"/>
  <c r="O305" i="15"/>
  <c r="O308" i="15"/>
  <c r="O309" i="15"/>
  <c r="O312" i="15"/>
  <c r="O313" i="15"/>
  <c r="O316" i="15"/>
  <c r="O317" i="15"/>
  <c r="O320" i="15"/>
  <c r="O321" i="15"/>
  <c r="O324" i="15"/>
  <c r="O325" i="15"/>
  <c r="O328" i="15"/>
  <c r="O329" i="15"/>
  <c r="O332" i="15"/>
  <c r="O333" i="15"/>
  <c r="O336" i="15"/>
  <c r="O337" i="15"/>
  <c r="O340" i="15"/>
  <c r="O341" i="15"/>
  <c r="O352" i="15"/>
  <c r="O353" i="15"/>
  <c r="G355" i="15"/>
  <c r="K355" i="15"/>
  <c r="G435" i="15"/>
  <c r="K435" i="15"/>
  <c r="O440" i="15"/>
  <c r="O443" i="15"/>
  <c r="O444" i="15"/>
  <c r="O448" i="15"/>
  <c r="O452" i="15"/>
  <c r="O455" i="15"/>
  <c r="O456" i="15"/>
  <c r="O459" i="15"/>
  <c r="O460" i="15"/>
  <c r="O463" i="15"/>
  <c r="O464" i="15"/>
  <c r="O467" i="15"/>
  <c r="O469" i="15"/>
  <c r="I471" i="15"/>
  <c r="I8" i="15" s="1"/>
  <c r="O227" i="15"/>
  <c r="O228" i="15"/>
  <c r="O231" i="15"/>
  <c r="O232" i="15"/>
  <c r="O235" i="15"/>
  <c r="O236" i="15"/>
  <c r="O239" i="15"/>
  <c r="O240" i="15"/>
  <c r="O243" i="15"/>
  <c r="O244" i="15"/>
  <c r="O247" i="15"/>
  <c r="O248" i="15"/>
  <c r="O251" i="15"/>
  <c r="O252" i="15"/>
  <c r="O255" i="15"/>
  <c r="O256" i="15"/>
  <c r="O259" i="15"/>
  <c r="O260" i="15"/>
  <c r="O263" i="15"/>
  <c r="O286" i="15"/>
  <c r="O287" i="15"/>
  <c r="K284" i="15"/>
  <c r="O290" i="15"/>
  <c r="O291" i="15"/>
  <c r="O294" i="15"/>
  <c r="O295" i="15"/>
  <c r="O298" i="15"/>
  <c r="O299" i="15"/>
  <c r="O302" i="15"/>
  <c r="O303" i="15"/>
  <c r="O306" i="15"/>
  <c r="O307" i="15"/>
  <c r="O310" i="15"/>
  <c r="O311" i="15"/>
  <c r="O314" i="15"/>
  <c r="O315" i="15"/>
  <c r="O318" i="15"/>
  <c r="O319" i="15"/>
  <c r="O322" i="15"/>
  <c r="O323" i="15"/>
  <c r="O326" i="15"/>
  <c r="O327" i="15"/>
  <c r="O330" i="15"/>
  <c r="O331" i="15"/>
  <c r="O334" i="15"/>
  <c r="O335" i="15"/>
  <c r="O338" i="15"/>
  <c r="O339" i="15"/>
  <c r="O342" i="15"/>
  <c r="O346" i="15"/>
  <c r="O350" i="15"/>
  <c r="O354" i="15"/>
  <c r="H374" i="15"/>
  <c r="F374" i="15"/>
  <c r="J374" i="15"/>
  <c r="N374" i="15"/>
  <c r="O402" i="15"/>
  <c r="J398" i="15"/>
  <c r="N398" i="15"/>
  <c r="O406" i="15"/>
  <c r="O410" i="15"/>
  <c r="O414" i="15"/>
  <c r="O418" i="15"/>
  <c r="O422" i="15"/>
  <c r="O426" i="15"/>
  <c r="O431" i="15"/>
  <c r="H471" i="15"/>
  <c r="H8" i="15" s="1"/>
  <c r="L471" i="15"/>
  <c r="L8" i="15" s="1"/>
  <c r="O537" i="15"/>
  <c r="O541" i="15"/>
  <c r="G69" i="15"/>
  <c r="O101" i="15"/>
  <c r="O109" i="15"/>
  <c r="O113" i="15"/>
  <c r="O118" i="15"/>
  <c r="F69" i="15"/>
  <c r="J69" i="15"/>
  <c r="N69" i="15"/>
  <c r="O128" i="15"/>
  <c r="O129" i="15"/>
  <c r="I125" i="15"/>
  <c r="M125" i="15"/>
  <c r="O132" i="15"/>
  <c r="O133" i="15"/>
  <c r="O136" i="15"/>
  <c r="O137" i="15"/>
  <c r="O140" i="15"/>
  <c r="O141" i="15"/>
  <c r="O144" i="15"/>
  <c r="O145" i="15"/>
  <c r="O148" i="15"/>
  <c r="O149" i="15"/>
  <c r="O152" i="15"/>
  <c r="O153" i="15"/>
  <c r="O156" i="15"/>
  <c r="O157" i="15"/>
  <c r="O159" i="15"/>
  <c r="O160" i="15"/>
  <c r="O161" i="15"/>
  <c r="O163" i="15"/>
  <c r="O164" i="15"/>
  <c r="O165" i="15"/>
  <c r="O167" i="15"/>
  <c r="O169" i="15"/>
  <c r="O174" i="15"/>
  <c r="O178" i="15"/>
  <c r="O179" i="15"/>
  <c r="O182" i="15"/>
  <c r="O183" i="15"/>
  <c r="O187" i="15"/>
  <c r="O191" i="15"/>
  <c r="O194" i="15"/>
  <c r="O195" i="15"/>
  <c r="O198" i="15"/>
  <c r="O199" i="15"/>
  <c r="O202" i="15"/>
  <c r="O203" i="15"/>
  <c r="O206" i="15"/>
  <c r="O207" i="15"/>
  <c r="O210" i="15"/>
  <c r="O211" i="15"/>
  <c r="O214" i="15"/>
  <c r="E215" i="15"/>
  <c r="H215" i="15"/>
  <c r="L215" i="15"/>
  <c r="N9" i="15"/>
  <c r="L10" i="15"/>
  <c r="O12" i="15"/>
  <c r="G10" i="15"/>
  <c r="K10" i="15"/>
  <c r="O16" i="15"/>
  <c r="O17" i="15"/>
  <c r="O20" i="15"/>
  <c r="O21" i="15"/>
  <c r="O25" i="15"/>
  <c r="O32" i="15"/>
  <c r="O33" i="15"/>
  <c r="O36" i="15"/>
  <c r="O37" i="15"/>
  <c r="O45" i="15"/>
  <c r="O56" i="15"/>
  <c r="O57" i="15"/>
  <c r="O61" i="15"/>
  <c r="O64" i="15"/>
  <c r="O72" i="15"/>
  <c r="O75" i="15"/>
  <c r="O80" i="15"/>
  <c r="O84" i="15"/>
  <c r="O88" i="15"/>
  <c r="O92" i="15"/>
  <c r="O96" i="15"/>
  <c r="O99" i="15"/>
  <c r="O100" i="15"/>
  <c r="O104" i="15"/>
  <c r="O112" i="15"/>
  <c r="O116" i="15"/>
  <c r="O120" i="15"/>
  <c r="L125" i="15"/>
  <c r="O173" i="15"/>
  <c r="O225" i="15"/>
  <c r="O285" i="15"/>
  <c r="E284" i="15"/>
  <c r="O344" i="15"/>
  <c r="O345" i="15"/>
  <c r="O348" i="15"/>
  <c r="O349" i="15"/>
  <c r="F355" i="15"/>
  <c r="O224" i="15"/>
  <c r="H10" i="15"/>
  <c r="O24" i="15"/>
  <c r="O28" i="15"/>
  <c r="O29" i="15"/>
  <c r="O40" i="15"/>
  <c r="O41" i="15"/>
  <c r="O44" i="15"/>
  <c r="O48" i="15"/>
  <c r="O49" i="15"/>
  <c r="O52" i="15"/>
  <c r="O53" i="15"/>
  <c r="O60" i="15"/>
  <c r="O65" i="15"/>
  <c r="O68" i="15"/>
  <c r="O71" i="15"/>
  <c r="I69" i="15"/>
  <c r="M69" i="15"/>
  <c r="O76" i="15"/>
  <c r="O79" i="15"/>
  <c r="O83" i="15"/>
  <c r="O87" i="15"/>
  <c r="O91" i="15"/>
  <c r="O95" i="15"/>
  <c r="O103" i="15"/>
  <c r="O107" i="15"/>
  <c r="O108" i="15"/>
  <c r="O111" i="15"/>
  <c r="O115" i="15"/>
  <c r="O119" i="15"/>
  <c r="O123" i="15"/>
  <c r="O124" i="15"/>
  <c r="H125" i="15"/>
  <c r="O217" i="15"/>
  <c r="O218" i="15"/>
  <c r="K215" i="15"/>
  <c r="O221" i="15"/>
  <c r="O222" i="15"/>
  <c r="O273" i="15"/>
  <c r="J10" i="15"/>
  <c r="N10" i="15"/>
  <c r="H69" i="15"/>
  <c r="L69" i="15"/>
  <c r="O126" i="15"/>
  <c r="G125" i="15"/>
  <c r="K125" i="15"/>
  <c r="O130" i="15"/>
  <c r="O131" i="15"/>
  <c r="O134" i="15"/>
  <c r="O135" i="15"/>
  <c r="O138" i="15"/>
  <c r="O139" i="15"/>
  <c r="O142" i="15"/>
  <c r="O143" i="15"/>
  <c r="O146" i="15"/>
  <c r="O147" i="15"/>
  <c r="O150" i="15"/>
  <c r="O151" i="15"/>
  <c r="O154" i="15"/>
  <c r="O155" i="15"/>
  <c r="O158" i="15"/>
  <c r="O162" i="15"/>
  <c r="O166" i="15"/>
  <c r="O172" i="15"/>
  <c r="O176" i="15"/>
  <c r="O177" i="15"/>
  <c r="O181" i="15"/>
  <c r="O185" i="15"/>
  <c r="O188" i="15"/>
  <c r="O189" i="15"/>
  <c r="O192" i="15"/>
  <c r="O193" i="15"/>
  <c r="O196" i="15"/>
  <c r="O197" i="15"/>
  <c r="O200" i="15"/>
  <c r="O201" i="15"/>
  <c r="O204" i="15"/>
  <c r="O205" i="15"/>
  <c r="O208" i="15"/>
  <c r="O209" i="15"/>
  <c r="O212" i="15"/>
  <c r="O213" i="15"/>
  <c r="F215" i="15"/>
  <c r="J215" i="15"/>
  <c r="N215" i="15"/>
  <c r="O437" i="15"/>
  <c r="O442" i="15"/>
  <c r="O446" i="15"/>
  <c r="O449" i="15"/>
  <c r="O450" i="15"/>
  <c r="O453" i="15"/>
  <c r="O454" i="15"/>
  <c r="O457" i="15"/>
  <c r="O458" i="15"/>
  <c r="O461" i="15"/>
  <c r="O462" i="15"/>
  <c r="O465" i="15"/>
  <c r="O466" i="15"/>
  <c r="O470" i="15"/>
  <c r="O358" i="15"/>
  <c r="O361" i="15"/>
  <c r="O362" i="15"/>
  <c r="O365" i="15"/>
  <c r="O366" i="15"/>
  <c r="O369" i="15"/>
  <c r="O370" i="15"/>
  <c r="O373" i="15"/>
  <c r="O376" i="15"/>
  <c r="O380" i="15"/>
  <c r="O384" i="15"/>
  <c r="O388" i="15"/>
  <c r="O392" i="15"/>
  <c r="O396" i="15"/>
  <c r="O399" i="15"/>
  <c r="O403" i="15"/>
  <c r="O404" i="15"/>
  <c r="O407" i="15"/>
  <c r="O408" i="15"/>
  <c r="O411" i="15"/>
  <c r="O412" i="15"/>
  <c r="O415" i="15"/>
  <c r="O416" i="15"/>
  <c r="O419" i="15"/>
  <c r="O420" i="15"/>
  <c r="O423" i="15"/>
  <c r="O424" i="15"/>
  <c r="O427" i="15"/>
  <c r="O429" i="15"/>
  <c r="O432" i="15"/>
  <c r="O472" i="15"/>
  <c r="O473" i="15"/>
  <c r="O476" i="15"/>
  <c r="O477" i="15"/>
  <c r="O480" i="15"/>
  <c r="O481" i="15"/>
  <c r="O484" i="15"/>
  <c r="O485" i="15"/>
  <c r="O488" i="15"/>
  <c r="O489" i="15"/>
  <c r="O492" i="15"/>
  <c r="O493" i="15"/>
  <c r="O496" i="15"/>
  <c r="O497" i="15"/>
  <c r="O500" i="15"/>
  <c r="O501" i="15"/>
  <c r="O504" i="15"/>
  <c r="O505" i="15"/>
  <c r="O508" i="15"/>
  <c r="O509" i="15"/>
  <c r="O512" i="15"/>
  <c r="O513" i="15"/>
  <c r="O516" i="15"/>
  <c r="O517" i="15"/>
  <c r="O520" i="15"/>
  <c r="O521" i="15"/>
  <c r="O524" i="15"/>
  <c r="O525" i="15"/>
  <c r="O528" i="15"/>
  <c r="O529" i="15"/>
  <c r="O532" i="15"/>
  <c r="O533" i="15"/>
  <c r="O536" i="15"/>
  <c r="O540" i="15"/>
  <c r="O264" i="15"/>
  <c r="O267" i="15"/>
  <c r="O268" i="15"/>
  <c r="O271" i="15"/>
  <c r="O272" i="15"/>
  <c r="O275" i="15"/>
  <c r="O276" i="15"/>
  <c r="O279" i="15"/>
  <c r="O280" i="15"/>
  <c r="O283" i="15"/>
  <c r="H284" i="15"/>
  <c r="L284" i="15"/>
  <c r="O343" i="15"/>
  <c r="O347" i="15"/>
  <c r="O351" i="15"/>
  <c r="O359" i="15"/>
  <c r="I355" i="15"/>
  <c r="M355" i="15"/>
  <c r="O363" i="15"/>
  <c r="O367" i="15"/>
  <c r="O371" i="15"/>
  <c r="O375" i="15"/>
  <c r="O378" i="15"/>
  <c r="K374" i="15"/>
  <c r="O379" i="15"/>
  <c r="O382" i="15"/>
  <c r="O383" i="15"/>
  <c r="O386" i="15"/>
  <c r="O387" i="15"/>
  <c r="O390" i="15"/>
  <c r="O391" i="15"/>
  <c r="O394" i="15"/>
  <c r="O395" i="15"/>
  <c r="O401" i="15"/>
  <c r="O405" i="15"/>
  <c r="O409" i="15"/>
  <c r="O413" i="15"/>
  <c r="O417" i="15"/>
  <c r="O421" i="15"/>
  <c r="O425" i="15"/>
  <c r="O430" i="15"/>
  <c r="O436" i="15"/>
  <c r="J435" i="15"/>
  <c r="N435" i="15"/>
  <c r="G471" i="15"/>
  <c r="G8" i="15" s="1"/>
  <c r="K471" i="15"/>
  <c r="K8" i="15" s="1"/>
  <c r="O474" i="15"/>
  <c r="O475" i="15"/>
  <c r="O478" i="15"/>
  <c r="O479" i="15"/>
  <c r="O482" i="15"/>
  <c r="O483" i="15"/>
  <c r="O486" i="15"/>
  <c r="O487" i="15"/>
  <c r="O490" i="15"/>
  <c r="O491" i="15"/>
  <c r="O494" i="15"/>
  <c r="O495" i="15"/>
  <c r="O498" i="15"/>
  <c r="O499" i="15"/>
  <c r="O502" i="15"/>
  <c r="O503" i="15"/>
  <c r="O506" i="15"/>
  <c r="O507" i="15"/>
  <c r="O510" i="15"/>
  <c r="O511" i="15"/>
  <c r="O514" i="15"/>
  <c r="O515" i="15"/>
  <c r="O518" i="15"/>
  <c r="O519" i="15"/>
  <c r="O522" i="15"/>
  <c r="O523" i="15"/>
  <c r="O526" i="15"/>
  <c r="O527" i="15"/>
  <c r="O530" i="15"/>
  <c r="O531" i="15"/>
  <c r="O534" i="15"/>
  <c r="O535" i="15"/>
  <c r="O538" i="15"/>
  <c r="O539" i="15"/>
  <c r="O542" i="15"/>
  <c r="O543" i="15"/>
  <c r="O13" i="15"/>
  <c r="E125" i="15"/>
  <c r="O175" i="15"/>
  <c r="O184" i="15"/>
  <c r="O190" i="15"/>
  <c r="O127" i="15"/>
  <c r="E10" i="15"/>
  <c r="O168" i="15"/>
  <c r="O171" i="15"/>
  <c r="E69" i="15"/>
  <c r="O180" i="15"/>
  <c r="O186" i="15"/>
  <c r="G215" i="15"/>
  <c r="G284" i="15"/>
  <c r="E355" i="15"/>
  <c r="G374" i="15"/>
  <c r="F398" i="15"/>
  <c r="O400" i="15"/>
  <c r="O434" i="15"/>
  <c r="O439" i="15"/>
  <c r="O445" i="15"/>
  <c r="O357" i="15"/>
  <c r="E374" i="15"/>
  <c r="O433" i="15"/>
  <c r="F435" i="15"/>
  <c r="H435" i="15"/>
  <c r="L435" i="15"/>
  <c r="O438" i="15"/>
  <c r="M435" i="15"/>
  <c r="O447" i="15"/>
  <c r="E6" i="17"/>
  <c r="I9" i="17"/>
  <c r="I5" i="17" s="1"/>
  <c r="E435" i="15"/>
  <c r="I435" i="15"/>
  <c r="O441" i="15"/>
  <c r="O451" i="15"/>
  <c r="K6" i="17"/>
  <c r="O69" i="17"/>
  <c r="O70" i="17"/>
  <c r="R70" i="17" s="1"/>
  <c r="O125" i="17"/>
  <c r="E215" i="17"/>
  <c r="O216" i="17"/>
  <c r="R216" i="17" s="1"/>
  <c r="O86" i="17"/>
  <c r="O126" i="17"/>
  <c r="R126" i="17" s="1"/>
  <c r="O130" i="17"/>
  <c r="R130" i="17" s="1"/>
  <c r="O134" i="17"/>
  <c r="O140" i="17"/>
  <c r="O150" i="17"/>
  <c r="O156" i="17"/>
  <c r="O166" i="17"/>
  <c r="O172" i="17"/>
  <c r="O182" i="17"/>
  <c r="O188" i="17"/>
  <c r="O198" i="17"/>
  <c r="O204" i="17"/>
  <c r="O230" i="17"/>
  <c r="O236" i="17"/>
  <c r="O246" i="17"/>
  <c r="O252" i="17"/>
  <c r="O262" i="17"/>
  <c r="O11" i="17"/>
  <c r="R11" i="17" s="1"/>
  <c r="O132" i="17"/>
  <c r="O142" i="17"/>
  <c r="O148" i="17"/>
  <c r="O158" i="17"/>
  <c r="O164" i="17"/>
  <c r="O174" i="17"/>
  <c r="O180" i="17"/>
  <c r="O190" i="17"/>
  <c r="O196" i="17"/>
  <c r="O206" i="17"/>
  <c r="O213" i="17"/>
  <c r="H215" i="17"/>
  <c r="H6" i="17" s="1"/>
  <c r="L215" i="17"/>
  <c r="L6" i="17" s="1"/>
  <c r="O228" i="17"/>
  <c r="O238" i="17"/>
  <c r="O244" i="17"/>
  <c r="O254" i="17"/>
  <c r="O260" i="17"/>
  <c r="O342" i="17"/>
  <c r="G284" i="17"/>
  <c r="G6" i="17" s="1"/>
  <c r="E355" i="17"/>
  <c r="O355" i="17" s="1"/>
  <c r="O356" i="17"/>
  <c r="R356" i="17" s="1"/>
  <c r="O371" i="17"/>
  <c r="F374" i="17"/>
  <c r="F7" i="17" s="1"/>
  <c r="O375" i="17"/>
  <c r="R375" i="17" s="1"/>
  <c r="O346" i="17"/>
  <c r="O372" i="17"/>
  <c r="E435" i="17"/>
  <c r="O435" i="17" s="1"/>
  <c r="E374" i="17"/>
  <c r="O399" i="17"/>
  <c r="R399" i="17" s="1"/>
  <c r="O472" i="17"/>
  <c r="Q398" i="17" l="1"/>
  <c r="O284" i="17"/>
  <c r="N7" i="17"/>
  <c r="N5" i="17" s="1"/>
  <c r="M7" i="17"/>
  <c r="M5" i="17" s="1"/>
  <c r="O471" i="17"/>
  <c r="F5" i="17"/>
  <c r="O10" i="17"/>
  <c r="G7" i="17"/>
  <c r="L7" i="15"/>
  <c r="M6" i="15"/>
  <c r="J6" i="15"/>
  <c r="F6" i="15"/>
  <c r="H7" i="15"/>
  <c r="O284" i="15"/>
  <c r="S284" i="15" s="1"/>
  <c r="O471" i="15"/>
  <c r="O355" i="15"/>
  <c r="Q355" i="15" s="1"/>
  <c r="N6" i="15"/>
  <c r="I6" i="15"/>
  <c r="I9" i="15" s="1"/>
  <c r="I5" i="15" s="1"/>
  <c r="M7" i="15"/>
  <c r="G7" i="15"/>
  <c r="I7" i="15"/>
  <c r="N7" i="15"/>
  <c r="K7" i="15"/>
  <c r="K6" i="15"/>
  <c r="J7" i="15"/>
  <c r="H6" i="15"/>
  <c r="H9" i="15" s="1"/>
  <c r="H5" i="15" s="1"/>
  <c r="G6" i="15"/>
  <c r="O69" i="15"/>
  <c r="O215" i="15"/>
  <c r="O125" i="15"/>
  <c r="O8" i="15"/>
  <c r="L6" i="15"/>
  <c r="L9" i="15" s="1"/>
  <c r="L5" i="15" s="1"/>
  <c r="G9" i="17"/>
  <c r="G5" i="17" s="1"/>
  <c r="H9" i="17"/>
  <c r="H5" i="17" s="1"/>
  <c r="L9" i="17"/>
  <c r="L5" i="17" s="1"/>
  <c r="O6" i="17"/>
  <c r="R355" i="17"/>
  <c r="Q355" i="17"/>
  <c r="O215" i="17"/>
  <c r="O435" i="15"/>
  <c r="R125" i="17"/>
  <c r="Q125" i="17"/>
  <c r="R69" i="17"/>
  <c r="Q69" i="17"/>
  <c r="O10" i="15"/>
  <c r="E6" i="15"/>
  <c r="Q435" i="17"/>
  <c r="R435" i="17"/>
  <c r="O374" i="15"/>
  <c r="E7" i="15"/>
  <c r="R10" i="17"/>
  <c r="Q10" i="17"/>
  <c r="O374" i="17"/>
  <c r="E7" i="17"/>
  <c r="O7" i="17" s="1"/>
  <c r="R284" i="17"/>
  <c r="Q284" i="17"/>
  <c r="K9" i="17"/>
  <c r="K5" i="17" s="1"/>
  <c r="F7" i="15"/>
  <c r="O398" i="15"/>
  <c r="R471" i="17" l="1"/>
  <c r="Q471" i="17"/>
  <c r="J9" i="15"/>
  <c r="J5" i="15" s="1"/>
  <c r="G9" i="15"/>
  <c r="G5" i="15" s="1"/>
  <c r="S355" i="15"/>
  <c r="M5" i="15"/>
  <c r="Q284" i="15"/>
  <c r="N5" i="15"/>
  <c r="K9" i="15"/>
  <c r="K5" i="15" s="1"/>
  <c r="Q125" i="15"/>
  <c r="S125" i="15"/>
  <c r="Q435" i="15"/>
  <c r="S435" i="15"/>
  <c r="Q398" i="15"/>
  <c r="S398" i="15"/>
  <c r="Q215" i="15"/>
  <c r="S215" i="15"/>
  <c r="Q69" i="15"/>
  <c r="S69" i="15"/>
  <c r="Q374" i="15"/>
  <c r="S374" i="15"/>
  <c r="Q10" i="15"/>
  <c r="S10" i="15"/>
  <c r="O7" i="15"/>
  <c r="R374" i="17"/>
  <c r="Q374" i="17"/>
  <c r="O6" i="15"/>
  <c r="E9" i="15"/>
  <c r="R215" i="17"/>
  <c r="Q215" i="17"/>
  <c r="E9" i="17"/>
  <c r="O9" i="17" s="1"/>
  <c r="O5" i="17" s="1"/>
  <c r="F9" i="15"/>
  <c r="F5" i="15" s="1"/>
  <c r="E5" i="17"/>
  <c r="S4" i="15" l="1"/>
  <c r="Q5" i="17"/>
  <c r="R5" i="17"/>
  <c r="O9" i="15"/>
  <c r="E5" i="15"/>
  <c r="O5" i="15" s="1"/>
</calcChain>
</file>

<file path=xl/sharedStrings.xml><?xml version="1.0" encoding="utf-8"?>
<sst xmlns="http://schemas.openxmlformats.org/spreadsheetml/2006/main" count="7897" uniqueCount="723">
  <si>
    <t>SL ĐẶT</t>
  </si>
  <si>
    <t>SL APPROVE</t>
  </si>
  <si>
    <t>NGÀY ĐẶT</t>
  </si>
  <si>
    <t>TTINHF TRẠNG</t>
  </si>
  <si>
    <t>STORE SIÊU THỊ</t>
  </si>
  <si>
    <t>1/03/21</t>
  </si>
  <si>
    <t>Y</t>
  </si>
  <si>
    <t>6/03/21</t>
  </si>
  <si>
    <t>8/03/21</t>
  </si>
  <si>
    <t>N</t>
  </si>
  <si>
    <t>2/03/21</t>
  </si>
  <si>
    <t>3/03/21</t>
  </si>
  <si>
    <t>4/03/21</t>
  </si>
  <si>
    <t>5/03/21</t>
  </si>
  <si>
    <t>9/03/21</t>
  </si>
  <si>
    <t>11/03/21</t>
  </si>
  <si>
    <t>13/03/21</t>
  </si>
  <si>
    <t>14/03/21</t>
  </si>
  <si>
    <t>15/03/21</t>
  </si>
  <si>
    <t>16/03/21</t>
  </si>
  <si>
    <t>10/03/21</t>
  </si>
  <si>
    <t>17/03/21</t>
  </si>
  <si>
    <t>19/03/21</t>
  </si>
  <si>
    <t>20/03/21</t>
  </si>
  <si>
    <t>21/03/21</t>
  </si>
  <si>
    <t>22/03/21</t>
  </si>
  <si>
    <t>12/03/21</t>
  </si>
  <si>
    <t>23/03/21</t>
  </si>
  <si>
    <t>24/03/21</t>
  </si>
  <si>
    <t>25/03/21</t>
  </si>
  <si>
    <t>29/03/21</t>
  </si>
  <si>
    <t>18/03/21</t>
  </si>
  <si>
    <t>30/03/21</t>
  </si>
  <si>
    <t>Ngày</t>
  </si>
  <si>
    <t>Gía  thùng</t>
  </si>
  <si>
    <t>Value
(+000 Vnđ)</t>
  </si>
  <si>
    <t xml:space="preserve">chỉ Tiêu Ngày </t>
  </si>
  <si>
    <t>%</t>
  </si>
  <si>
    <t>Code</t>
  </si>
  <si>
    <t>Co.op</t>
  </si>
  <si>
    <t>MTE</t>
  </si>
  <si>
    <t xml:space="preserve"> B.xopNABATIRICHEESE hg 20x7.5g </t>
  </si>
  <si>
    <t xml:space="preserve"> B.xop NA.RICH p.mai hg 20x16g </t>
  </si>
  <si>
    <t xml:space="preserve"> B.xop NA.RICHEESE p.mai 52g </t>
  </si>
  <si>
    <t xml:space="preserve"> B.xop NA.RICHOCO soco hg20x16g </t>
  </si>
  <si>
    <t xml:space="preserve"> B.xop NA.RICHOCO soco 52g </t>
  </si>
  <si>
    <t xml:space="preserve"> Banh xop NABATI kem t.xanh 40g </t>
  </si>
  <si>
    <t xml:space="preserve"> B.quy ph.mai NABATI GATITO 32g </t>
  </si>
  <si>
    <t>B.RICH.AHH TRIPp.mai hg10x15g</t>
  </si>
  <si>
    <t xml:space="preserve">B.Xop 350g TẾT  </t>
  </si>
  <si>
    <t>Co.op_HCM</t>
  </si>
  <si>
    <t>Co.op_Tỉnh</t>
  </si>
  <si>
    <t>Co.op Cen+North</t>
  </si>
  <si>
    <t xml:space="preserve">Other </t>
  </si>
  <si>
    <t>Lê Hoàng Lâm _Total</t>
  </si>
  <si>
    <t>136</t>
  </si>
  <si>
    <t xml:space="preserve">CM </t>
  </si>
  <si>
    <t>Coopmart Binh Tan</t>
  </si>
  <si>
    <t xml:space="preserve">Lê Hoàng Lâm </t>
  </si>
  <si>
    <t>151</t>
  </si>
  <si>
    <t>Coopmart Cong Quynh</t>
  </si>
  <si>
    <t>154</t>
  </si>
  <si>
    <t>Coopmart Phu Tho</t>
  </si>
  <si>
    <t>178</t>
  </si>
  <si>
    <t>Coopmart Hoa Binh</t>
  </si>
  <si>
    <t>305</t>
  </si>
  <si>
    <t>Coopmart Co-opXtra Su Van Hanh</t>
  </si>
  <si>
    <t>505</t>
  </si>
  <si>
    <t>Coopmart Ly Thuong Kiet</t>
  </si>
  <si>
    <t>509</t>
  </si>
  <si>
    <t>Coopmart Vinh Loc B</t>
  </si>
  <si>
    <t>541</t>
  </si>
  <si>
    <t>Coopmart Binh Tan 2</t>
  </si>
  <si>
    <t>559</t>
  </si>
  <si>
    <t>Coopmart SCA - Au Co</t>
  </si>
  <si>
    <t>561</t>
  </si>
  <si>
    <t>Coopmart SCA - Cao Thang</t>
  </si>
  <si>
    <t>Coopmart Finelife</t>
  </si>
  <si>
    <t xml:space="preserve">CF </t>
  </si>
  <si>
    <t>Coopfood BẠCH MÃ</t>
  </si>
  <si>
    <t>Coopfood 3 THÁNG 2</t>
  </si>
  <si>
    <t>Coopfood Trần Văn Danh 12</t>
  </si>
  <si>
    <t>Coopfood  LÊ VĂN QUỚI</t>
  </si>
  <si>
    <t>Coopfood KCN VĨNH LỘC</t>
  </si>
  <si>
    <t>Coopfood  TÔ HIẾN THÀNH</t>
  </si>
  <si>
    <t>Coopfood TỈNH LỘ 10</t>
  </si>
  <si>
    <t>Coopfood GÒ XOÀI</t>
  </si>
  <si>
    <t>Coopfood  BÌNH GIÃ</t>
  </si>
  <si>
    <t>Coopfood 203 VÕ THÀNH TRANG</t>
  </si>
  <si>
    <t>Coopfood 418 TRẦN VĂN GIÀU</t>
  </si>
  <si>
    <t>Coopfood 85 NGUYỄN SƠN</t>
  </si>
  <si>
    <t>Coopfood Green Hill</t>
  </si>
  <si>
    <t>Coopfood Saigon Town</t>
  </si>
  <si>
    <t>Coopfood D20 Võ Văn Vân</t>
  </si>
  <si>
    <t>Coopfood Bùi Thế Mỹ 31</t>
  </si>
  <si>
    <t>Coopfood Gia Phú</t>
  </si>
  <si>
    <t>Coopfood Lê Đình Cẩn 191A</t>
  </si>
  <si>
    <t>Coopfood Nguyễn Cửu Phú 21</t>
  </si>
  <si>
    <t xml:space="preserve">Coopfood Tân Quý Tây </t>
  </si>
  <si>
    <t xml:space="preserve">Coopfood An Lạc </t>
  </si>
  <si>
    <t xml:space="preserve">Coopfood Trần Văn Giàu 5C13 </t>
  </si>
  <si>
    <t>Coopfood LIÊN KHU 5-6</t>
  </si>
  <si>
    <t>Coopfood Trịnh Đình Thảo 31</t>
  </si>
  <si>
    <t>Coopfood Hồ Văn Long 70</t>
  </si>
  <si>
    <t>Coopfood CC IDICO</t>
  </si>
  <si>
    <t>Coopfood Trương Phước Phan 169</t>
  </si>
  <si>
    <t>Coopfood Kênh Tân Hoá</t>
  </si>
  <si>
    <t xml:space="preserve">Coopfood Hồ Văn Long 30 </t>
  </si>
  <si>
    <t>Coopfood Trần Văn Quang 86</t>
  </si>
  <si>
    <t>Coopfood CC HOÀNG KIM THẾ GIA</t>
  </si>
  <si>
    <t>Coopfood LIÊN KHU 4 - 5</t>
  </si>
  <si>
    <t>Coopfood Vision</t>
  </si>
  <si>
    <t>Coopfood Đất Mới 272</t>
  </si>
  <si>
    <t>Coopfood BÌNH HƯNG HÒA A</t>
  </si>
  <si>
    <t>Coopfood ĐƯỜNG SỐ 1 TÊN LỬA</t>
  </si>
  <si>
    <t>Coopfood LIÊN ẤP 2-6</t>
  </si>
  <si>
    <t>Coopfood TRƯƠNG CÔNG ĐỊNH</t>
  </si>
  <si>
    <t>Coopfood NQ Đào Duy Từ</t>
  </si>
  <si>
    <t>Coopfood NQ Thành Thái</t>
  </si>
  <si>
    <t>Coopfood NQ Đinh Tiên Hoàng 45</t>
  </si>
  <si>
    <t xml:space="preserve">Coopfood  Mã Lò </t>
  </si>
  <si>
    <t>Coopfood Thoại Ngọc Hầu 1</t>
  </si>
  <si>
    <t xml:space="preserve">Coopfood 15 Đường số 1 </t>
  </si>
  <si>
    <t xml:space="preserve">Coopfood  Vĩnh Viễn 393 </t>
  </si>
  <si>
    <t xml:space="preserve">Coopfood PASTUER </t>
  </si>
  <si>
    <t>Coopfood  Quach đình Bảo</t>
  </si>
  <si>
    <t>Ngô Văn Phong _Total</t>
  </si>
  <si>
    <t>130</t>
  </si>
  <si>
    <t>Coopmart Rach Mieu</t>
  </si>
  <si>
    <t xml:space="preserve">Ngô Văn Phong </t>
  </si>
  <si>
    <t>133</t>
  </si>
  <si>
    <t>Coopmart Nhieu Loc</t>
  </si>
  <si>
    <t>155</t>
  </si>
  <si>
    <t>Coopmart Nguyen Dinh Chieu</t>
  </si>
  <si>
    <t>160</t>
  </si>
  <si>
    <t>Coopmart Nguyen Kiem</t>
  </si>
  <si>
    <t>162</t>
  </si>
  <si>
    <t>Coopmart Phan Van Tri</t>
  </si>
  <si>
    <t>530</t>
  </si>
  <si>
    <t>Coopmart Chu Van An</t>
  </si>
  <si>
    <t>Coopmart Hoang Van Thu</t>
  </si>
  <si>
    <t>506</t>
  </si>
  <si>
    <t xml:space="preserve">Coopmart Van Thanh </t>
  </si>
  <si>
    <t>Coopfood CHU VĂN AN</t>
  </si>
  <si>
    <t>Coopfood LÊ VĂN SỸ</t>
  </si>
  <si>
    <t>Coopfood HOÀNG VĂN THỤ</t>
  </si>
  <si>
    <t>Coopfood CẦU KINH</t>
  </si>
  <si>
    <t>Coopfood LÊ ĐỨC THỌ</t>
  </si>
  <si>
    <t>Coopfood LÊ QUANG ĐỊNH</t>
  </si>
  <si>
    <t>Coopfood BÀ CHIỂU</t>
  </si>
  <si>
    <t>Coopfood LÊ VĂN THỌ</t>
  </si>
  <si>
    <t xml:space="preserve">Coopfood NGUYỄN OANH </t>
  </si>
  <si>
    <t>Coopfood BÌNH QUỚI</t>
  </si>
  <si>
    <t>Coopfood BẠCH ĐẰNG</t>
  </si>
  <si>
    <t>Coopfood UNG VĂN KHIÊM</t>
  </si>
  <si>
    <t>Coopfood BÙI ĐÌNH TÚY</t>
  </si>
  <si>
    <t>Coopfood HÀNG XANH</t>
  </si>
  <si>
    <t>Coopfood 306 NGUYỄN THÁI SƠN</t>
  </si>
  <si>
    <t>Coopfood THỐNG NHẤT</t>
  </si>
  <si>
    <t>Coopfood 372 Nơ Trang Long</t>
  </si>
  <si>
    <t>Coopfood Đinh Bộ Lĩnh 81</t>
  </si>
  <si>
    <t>Coopfood Thăng Long 31</t>
  </si>
  <si>
    <t>Coopfood Nguyễn Xí 274</t>
  </si>
  <si>
    <t>Coopfood Phan Xích Long 37</t>
  </si>
  <si>
    <t>Coopfood Phan Văn Hân 182</t>
  </si>
  <si>
    <t>Coopfood Vạn  Kiếp 31</t>
  </si>
  <si>
    <t>Coopfood NƠ TRANG LONG 235</t>
  </si>
  <si>
    <t>Coopfood NGUYỄN THÁI BÌNH 349</t>
  </si>
  <si>
    <t>Coopfood AN LỘC</t>
  </si>
  <si>
    <t>Coopfood TRẦN QUỐC THẢO 171</t>
  </si>
  <si>
    <t>Coopfood Phạm Văn Hai 91</t>
  </si>
  <si>
    <t>Coopfood Nguyễn Văn Đậu 137</t>
  </si>
  <si>
    <t>Coopfood Cây Trâm</t>
  </si>
  <si>
    <t>Coopfood Nguyễn Kiệm</t>
  </si>
  <si>
    <t>Coopfood LÊ ĐỨC THỌ 269</t>
  </si>
  <si>
    <t>Coopfood CHUNG CƯ SAIGON CO.OP</t>
  </si>
  <si>
    <t>CoopfoodTHANH ĐA</t>
  </si>
  <si>
    <t>Coopfood NGUYỄN THÔNG 1</t>
  </si>
  <si>
    <t>Coopfood NQ Dương Quảng Hàm</t>
  </si>
  <si>
    <t>Coopfood NQ Phạm Viết Chánh</t>
  </si>
  <si>
    <t>Coopfood NQ 134 NGUYỄN THÁI SƠN</t>
  </si>
  <si>
    <t>Coopfood NQ Nguyễn Công Trứ</t>
  </si>
  <si>
    <t>Coopfood  NQ Bình Lợi</t>
  </si>
  <si>
    <t>Coopfood  NQ Phổ Quang</t>
  </si>
  <si>
    <t>Coopfood NQ Nguyễn Văn Đậu</t>
  </si>
  <si>
    <t>Coopfood NQ Bình Hòa</t>
  </si>
  <si>
    <t>Coopfood NQ Đặng Thùy Trâm</t>
  </si>
  <si>
    <t>Coopfood  NQ BẾN HẢI</t>
  </si>
  <si>
    <t>Coopfood  NQ Nguyễn Văn Công</t>
  </si>
  <si>
    <t>Coopfood Trương Quốc Dung</t>
  </si>
  <si>
    <t xml:space="preserve"> Trịnh thị Minh Hiền_Total</t>
  </si>
  <si>
    <t>161</t>
  </si>
  <si>
    <t>Coopmart Xa Lo Ha Noi</t>
  </si>
  <si>
    <t xml:space="preserve"> Trịnh thị Minh Hiền</t>
  </si>
  <si>
    <t>186</t>
  </si>
  <si>
    <t>Coopmart Binh Trieu</t>
  </si>
  <si>
    <t>301</t>
  </si>
  <si>
    <t>Coopmart Co-opXtra Linh Trung</t>
  </si>
  <si>
    <t>306</t>
  </si>
  <si>
    <t>Coopmart Co-opXtra Pham Van Dong</t>
  </si>
  <si>
    <t>524</t>
  </si>
  <si>
    <t>Coopmart Dong Van Cong</t>
  </si>
  <si>
    <t>565</t>
  </si>
  <si>
    <t>Coopmart Tam Binh</t>
  </si>
  <si>
    <t>Coopfood  ĐẶNG VĂN BI</t>
  </si>
  <si>
    <t>Coopfood  PHÚC AN LỘC</t>
  </si>
  <si>
    <t>Coopfood  LINH TRUNG</t>
  </si>
  <si>
    <t>Coopfood  NGUYỄN THỊ ĐỊNH</t>
  </si>
  <si>
    <t>Coopfood  THẢO ĐIỀN</t>
  </si>
  <si>
    <t>Coopfood  BÌNH TRƯNG</t>
  </si>
  <si>
    <t>Coopfood  HIỆP BÌNH</t>
  </si>
  <si>
    <t>Coopfood  BÌNH TRƯNG ĐÔNG</t>
  </si>
  <si>
    <t>Coopfood ĐỖ XUÂN HỢP</t>
  </si>
  <si>
    <t xml:space="preserve">Coopfood  TÔ NGỌC VÂN </t>
  </si>
  <si>
    <t>Coopfood  TRƯỜNG THỌ</t>
  </si>
  <si>
    <t>Coopfood  LONG PHƯỚC</t>
  </si>
  <si>
    <t>Coopfood  KHA VẠN CÂN</t>
  </si>
  <si>
    <t>Coopfood  LÊ VĂN VIỆT</t>
  </si>
  <si>
    <t>Coopfood  NGUYỄN VĂN TĂNG</t>
  </si>
  <si>
    <t>Coopfood  NGUYỄN DUY TRINH</t>
  </si>
  <si>
    <t>Coopfood  249 LƯƠNG ĐỊNH CỦA</t>
  </si>
  <si>
    <t>Coopfood  HIỆP BÌNH CHÁNH</t>
  </si>
  <si>
    <t>Coopfood  CÁT LÁI</t>
  </si>
  <si>
    <t>Coopfood  06 Trương Gia Mô</t>
  </si>
  <si>
    <t>Coopfood  CC Petroland</t>
  </si>
  <si>
    <t>Coopfood  239 Dương Đình Hội</t>
  </si>
  <si>
    <t>Coopfood 13 Lê Văn Thịnh</t>
  </si>
  <si>
    <t>Coopfood  Hoàng Diệu 2</t>
  </si>
  <si>
    <t>Coopfood  Flora</t>
  </si>
  <si>
    <t>Coopfood  An Khang</t>
  </si>
  <si>
    <t>Coopfood  Long Trường</t>
  </si>
  <si>
    <t>Coopfood  Tam Bình</t>
  </si>
  <si>
    <t>Coopfood  Chợ Thủ Đức</t>
  </si>
  <si>
    <t>Coopfood  Linh Chiểu</t>
  </si>
  <si>
    <t>Coopfood  Krista</t>
  </si>
  <si>
    <t>Coopfood  Làng Tăng Phú</t>
  </si>
  <si>
    <t>Coopfood  Man Thiện 280</t>
  </si>
  <si>
    <t>Coopfood  Linh Đông</t>
  </si>
  <si>
    <t>Coopfood  Dương Đình Hội 64</t>
  </si>
  <si>
    <t>Coopfood  Man Thiện 126A</t>
  </si>
  <si>
    <t>Coopfood  Xuân Hiệp</t>
  </si>
  <si>
    <t xml:space="preserve">Coopfood  Nguyễn Duy Trinh 192 </t>
  </si>
  <si>
    <t xml:space="preserve">Coopfood  Minh Đức </t>
  </si>
  <si>
    <t>Coopfood  TAM BÌNH 196</t>
  </si>
  <si>
    <t>Coopfood  Lã Xuân Oai</t>
  </si>
  <si>
    <t>Coopfood  Gò Dưa 112</t>
  </si>
  <si>
    <t>Coopfood  ĐS2 Trường Thọ</t>
  </si>
  <si>
    <t>Coopfood  CC 4S Linh Đông</t>
  </si>
  <si>
    <t>Coopfood Tăng Nhơn Phú 26</t>
  </si>
  <si>
    <t>Coopfood KDC Thanh Niên</t>
  </si>
  <si>
    <t>Coopfood CC Đạt Gia</t>
  </si>
  <si>
    <t>Coopfood ĐS3 Hiệp Bình Phước</t>
  </si>
  <si>
    <t>Coopfood Tỉnh Lộ 43</t>
  </si>
  <si>
    <t>Coopfood ĐS12 Trường Thọ</t>
  </si>
  <si>
    <t>Coopfood CC EASTERN</t>
  </si>
  <si>
    <t>Coopfood CC Him Lam Phú An</t>
  </si>
  <si>
    <t>Coopfood Bình An</t>
  </si>
  <si>
    <t>Coopfood Trương Văn Thành 68</t>
  </si>
  <si>
    <t>Coopfood TAM HÀ 64</t>
  </si>
  <si>
    <t>Coopfood LÊ THỊ HOA 240</t>
  </si>
  <si>
    <t>Coopfood ĐỖ XUÂN HỢP 729</t>
  </si>
  <si>
    <t>Coopfood ĐS9 LINH TÂY</t>
  </si>
  <si>
    <t>Coopfood Tam Phú</t>
  </si>
  <si>
    <t>Coopfood Sunview</t>
  </si>
  <si>
    <t>Coopfood Đông tăng long</t>
  </si>
  <si>
    <t>Coopfood CC LINH TÂY TOWER</t>
  </si>
  <si>
    <t>Coopfood 9 VIEW</t>
  </si>
  <si>
    <t>Coopfood THỦ THIÊM GARDEN</t>
  </si>
  <si>
    <t>Coopfood Phú Hữu</t>
  </si>
  <si>
    <t>Coopfood CC EHOMES</t>
  </si>
  <si>
    <t xml:space="preserve"> Coopfood PHƯỚC BÌNH</t>
  </si>
  <si>
    <t>Coopfood NQ Đo Đạc</t>
  </si>
  <si>
    <t>Coopfood NQ Ngô Quyền</t>
  </si>
  <si>
    <t>Coopfood NQ Tây Hòa</t>
  </si>
  <si>
    <t>Coopfood NQ Linh Xuân</t>
  </si>
  <si>
    <t>Coopfood NQ SKY 9</t>
  </si>
  <si>
    <t>Coopfood NQ Phước Bình</t>
  </si>
  <si>
    <t>Coopfood NQ Tăng Long</t>
  </si>
  <si>
    <t>Coopfood NQ Song Hương</t>
  </si>
  <si>
    <t>Coopfood NQ Citi Gate</t>
  </si>
  <si>
    <t>Coopfood NQ FUJI GIA BÌNH</t>
  </si>
  <si>
    <t>Coopfood  NQ GIA HÒA</t>
  </si>
  <si>
    <t>Coopfood  NQ STOWN TOWER</t>
  </si>
  <si>
    <t>Coopfood  NQ THỦ THIÊM</t>
  </si>
  <si>
    <t xml:space="preserve">Coopfood  Đường 339 </t>
  </si>
  <si>
    <t>Co.op Food CC Safira Khang Điền</t>
  </si>
  <si>
    <t>Co.op Food Hồ Văn Tư</t>
  </si>
  <si>
    <t>Trần Thị Thúy_Total</t>
  </si>
  <si>
    <t>141</t>
  </si>
  <si>
    <t>Coopmart Nguyen Anh Thu</t>
  </si>
  <si>
    <t>Trần Thị Thúy</t>
  </si>
  <si>
    <t>152</t>
  </si>
  <si>
    <t>Coopmart Hoc Mon</t>
  </si>
  <si>
    <t>158</t>
  </si>
  <si>
    <t>Coopmart Phan Văn Hớn</t>
  </si>
  <si>
    <t>175</t>
  </si>
  <si>
    <t>CoopmartCu Chi</t>
  </si>
  <si>
    <t>196</t>
  </si>
  <si>
    <t>CoopmartFoodcosa</t>
  </si>
  <si>
    <t>510</t>
  </si>
  <si>
    <t>Coopmart Do Van Day</t>
  </si>
  <si>
    <t>511</t>
  </si>
  <si>
    <t>CoopmartHiep Thanh</t>
  </si>
  <si>
    <t>556</t>
  </si>
  <si>
    <t>CoopmartTo Ky</t>
  </si>
  <si>
    <t>560</t>
  </si>
  <si>
    <t>Coopmart SCA - Pham Van Chieu</t>
  </si>
  <si>
    <t>Coopfood  ĐÔNG THẠNH</t>
  </si>
  <si>
    <t>Coopfood  TÂN THỚI HIỆP</t>
  </si>
  <si>
    <t>Coopfood  NGUYỄN BÁ TÒNG</t>
  </si>
  <si>
    <t>Coopfood NGUYỄN VĂN QUÁ</t>
  </si>
  <si>
    <t xml:space="preserve">Coopfood CHỢ CẦU </t>
  </si>
  <si>
    <t>Coopfood NGUYỄN CỬU ĐÀM</t>
  </si>
  <si>
    <t>Coopfood PHẠM VĂN CHIÊU</t>
  </si>
  <si>
    <t>Coopfood TÂN KỲ TÂN QUÝ</t>
  </si>
  <si>
    <t>Coopfood QUANG TRUNG</t>
  </si>
  <si>
    <t>Coopfood KCN TÂN THỚI HIỆP</t>
  </si>
  <si>
    <t>Coopfood TÂY BẮC</t>
  </si>
  <si>
    <t>Coopfood PHẠM VĂN BẠCH</t>
  </si>
  <si>
    <t>Coopfood LÊ VĂN KHƯƠNG</t>
  </si>
  <si>
    <t>Coopfood 53 PHẠM VĂN CHIÊU</t>
  </si>
  <si>
    <t>Coopfood 37 PHAN HUY ÍCH</t>
  </si>
  <si>
    <t>Coopfood 7 Lê Thị Hà</t>
  </si>
  <si>
    <t>Coopfood 397 Phan huy Ích</t>
  </si>
  <si>
    <t>Coopfood CC Sơn Kỳ</t>
  </si>
  <si>
    <t>Coopfood 174 Phan Văn Hớn</t>
  </si>
  <si>
    <t>Coopfood Quốc Lộ 22 - 726</t>
  </si>
  <si>
    <t>Coopfood Bà Điểm</t>
  </si>
  <si>
    <t>Coopfood Đông Bắc</t>
  </si>
  <si>
    <t>Coopfood Lê Trọng Tấn 47A</t>
  </si>
  <si>
    <t>Coopfood LÊ LỢI 60</t>
  </si>
  <si>
    <t>Coopfood Tân Hương 262</t>
  </si>
  <si>
    <t>Coopfood Tân Thạnh Đông</t>
  </si>
  <si>
    <t>Coopfood Lê Thị Hà 2</t>
  </si>
  <si>
    <t>Coopfood Hà Huy Giáp 302</t>
  </si>
  <si>
    <t>Coopfood Tân Sơn Nhì 387</t>
  </si>
  <si>
    <t>Coopfood Phan Văn Hớn 151</t>
  </si>
  <si>
    <t>Coopfood Nguyễn Văn Khạ 198</t>
  </si>
  <si>
    <t>Coopfood Tân Xuân</t>
  </si>
  <si>
    <t>Coopfood  Nguyễn Thị Sóc 153</t>
  </si>
  <si>
    <t>Coopfood  Hậu Lân</t>
  </si>
  <si>
    <t>Coopfood Nguyễn Hứu Tiến 11</t>
  </si>
  <si>
    <t>Coopfood  Thạnh Lộc 17</t>
  </si>
  <si>
    <t>Coopfood Tân Chánh Hiệp 10</t>
  </si>
  <si>
    <t>Coopfood Dương Thị Mười 456</t>
  </si>
  <si>
    <t>Coopfood Nguyễn Ảnh Thủ 699</t>
  </si>
  <si>
    <t>Coopfood Vườn Lài 192</t>
  </si>
  <si>
    <t>Coopfood Nguyễn Thị Đặng 367</t>
  </si>
  <si>
    <t>Coopfood Tỉnh Lộ 8 - 628</t>
  </si>
  <si>
    <t>Coopfood TRẦN THỊ CỜ 292</t>
  </si>
  <si>
    <t>Coopfood TRẦN VĂN MƯỜI 12</t>
  </si>
  <si>
    <t>Coopfood LÊ VĂN KHƯƠNG 551</t>
  </si>
  <si>
    <t>Coopfood Food Sơn Kỳ 1</t>
  </si>
  <si>
    <t>Coopfood Phan Văn Hớn 285</t>
  </si>
  <si>
    <t>Coopfood  Trường Chinh 22</t>
  </si>
  <si>
    <t>Coopfood Tân Sơn Nhì</t>
  </si>
  <si>
    <t>Coopfood Tô Ngọc Vân 478</t>
  </si>
  <si>
    <t>Coopfood Tỉnh Lộ 15 - 1031</t>
  </si>
  <si>
    <t>Coopfood Tỉnh Lộ 15 - 275</t>
  </si>
  <si>
    <t>Coopfood NGUYỄN THỊ BÚP 101M</t>
  </si>
  <si>
    <t>Coopfood TÂY THẠNH</t>
  </si>
  <si>
    <t xml:space="preserve"> Coopfood ĐÔNG BẮC 2 </t>
  </si>
  <si>
    <t>Coopfood NQ Nguyễn Ảnh Thủ</t>
  </si>
  <si>
    <t xml:space="preserve">Coopfood NQ An Phú Đông </t>
  </si>
  <si>
    <t>Coopfood  NQ Dream Home</t>
  </si>
  <si>
    <t>Coopfood  NQ Trung Tuyến City</t>
  </si>
  <si>
    <t xml:space="preserve">Bùi bé Chân _Total </t>
  </si>
  <si>
    <t>134</t>
  </si>
  <si>
    <t>Coopmart Tuy Ly Vuong</t>
  </si>
  <si>
    <t xml:space="preserve">Bùi bé Chân </t>
  </si>
  <si>
    <t>135</t>
  </si>
  <si>
    <t>Coopmart 96 Hung Vuong</t>
  </si>
  <si>
    <t>153</t>
  </si>
  <si>
    <t>Coopmart Hau Giang</t>
  </si>
  <si>
    <t>157</t>
  </si>
  <si>
    <t>Coopmart Phu Lam</t>
  </si>
  <si>
    <t>159</t>
  </si>
  <si>
    <t>Coopmart Huynh Tan Phat</t>
  </si>
  <si>
    <t>180</t>
  </si>
  <si>
    <t>Coopmart Can Gio</t>
  </si>
  <si>
    <t>304</t>
  </si>
  <si>
    <t>Coopmart Tan Phong</t>
  </si>
  <si>
    <t>508</t>
  </si>
  <si>
    <t>Coopmart Nguyen Binh</t>
  </si>
  <si>
    <t>Coopmart  Crescent Mall</t>
  </si>
  <si>
    <t xml:space="preserve">Coopmart  Finelife Urban Hill </t>
  </si>
  <si>
    <t>Coopfood PHAN VĂN TRỊ</t>
  </si>
  <si>
    <t>Coopfood TRẦN CHÁNH CHIẾU</t>
  </si>
  <si>
    <t>Coopfood CHỢ LỚN</t>
  </si>
  <si>
    <t>CoopfoodPHÚ LỢI</t>
  </si>
  <si>
    <t xml:space="preserve">Coopfood LÂM VĂN BỀN </t>
  </si>
  <si>
    <t xml:space="preserve">Coopfood TRẦN XUÂN SOẠN </t>
  </si>
  <si>
    <t xml:space="preserve">Coopfood BÌNH PHÚ </t>
  </si>
  <si>
    <t xml:space="preserve">Coopfood VĨNH HỘI </t>
  </si>
  <si>
    <t xml:space="preserve">Coopfood PHẠM THẾ HIỂN </t>
  </si>
  <si>
    <t xml:space="preserve">Coopfood PHÚ  XUÂN </t>
  </si>
  <si>
    <t>Coopfood PHẠM HỮU LẦU</t>
  </si>
  <si>
    <t>Coopfood HUỲNH TẤN PHÁT</t>
  </si>
  <si>
    <t>Coopfood NHÀ BÈ</t>
  </si>
  <si>
    <t>Coopfood KCN HIỆP PHƯỚC</t>
  </si>
  <si>
    <t>Coopfood TÔN THẤT THUYẾT</t>
  </si>
  <si>
    <t>CoopfoodTRƯƠNG ĐÌNH HỘI</t>
  </si>
  <si>
    <t>Coopfood QUỐC LỘ 50</t>
  </si>
  <si>
    <t>CoopfoodTHÁP MƯỜI</t>
  </si>
  <si>
    <t>Coopfood HƯNG PHÚ</t>
  </si>
  <si>
    <t>Coopfood Phạm Thế Hiển 2649</t>
  </si>
  <si>
    <t>CoopfoodPHÚ THUẬN</t>
  </si>
  <si>
    <t>CoopfoodConic</t>
  </si>
  <si>
    <t>CoopfoodCC Bình Phú 1</t>
  </si>
  <si>
    <t>CoopfoodCC Carina</t>
  </si>
  <si>
    <t>Coopfood Nguyễn Lương Bằng</t>
  </si>
  <si>
    <t>Coopfood Conic Sky</t>
  </si>
  <si>
    <t xml:space="preserve">Coopfood Phong Phú bình chánh </t>
  </si>
  <si>
    <t>Coopfood Vành Đai</t>
  </si>
  <si>
    <t>Coopfood Phước Kiểng</t>
  </si>
  <si>
    <t>Coopfood Xóm Chiếu</t>
  </si>
  <si>
    <t>Coopfood Tân Quy</t>
  </si>
  <si>
    <t>Coopfood HOÀNG ANH THANH BÌNH</t>
  </si>
  <si>
    <t>CoopfoodAn Dương Vương 451</t>
  </si>
  <si>
    <t>Coopfood Trần Trọng Cung 65</t>
  </si>
  <si>
    <t>Coopfood CC Hoàng Quân</t>
  </si>
  <si>
    <t>Coopfood CC LACASA</t>
  </si>
  <si>
    <t>Coopfood Savimex</t>
  </si>
  <si>
    <t>Coopfood Tôn Đản</t>
  </si>
  <si>
    <t>Coopfood CC Belleza</t>
  </si>
  <si>
    <t>Coopfood CC DRAGON HILL</t>
  </si>
  <si>
    <t>Coopfood Cư Xá Phú Lâm</t>
  </si>
  <si>
    <t>Coopfood LÊ VĂN LƯƠNG 1187</t>
  </si>
  <si>
    <t>Coopfood LÂM VĂN BỀN 22</t>
  </si>
  <si>
    <t>Coopfood Him Lam Chợ Lớn</t>
  </si>
  <si>
    <t>Coopfood The Garden Mall</t>
  </si>
  <si>
    <t>Coopfood Lê Văn Lương 302</t>
  </si>
  <si>
    <t>Coopfood CC Calla Garden</t>
  </si>
  <si>
    <t>Coopfood PHẠM NHỮ TĂNG 11</t>
  </si>
  <si>
    <t>Coopfood NQ NGUYỄN KHOÁI</t>
  </si>
  <si>
    <t>Coopfood NQ Bông Sao</t>
  </si>
  <si>
    <t>CoopfoodNQ Bình Hưng</t>
  </si>
  <si>
    <t>Coopfood NQ Âu Dương Lân - 299</t>
  </si>
  <si>
    <t>Coopfood NQ Khu Dân Cư Đại Phúc</t>
  </si>
  <si>
    <t>CoopfoodNQ THE PEGASUITE PHƯƠNG VIỆT</t>
  </si>
  <si>
    <t>Coopfood NQ KDC TRUNG SƠN</t>
  </si>
  <si>
    <t>Coopfood NQ PHỐ ĐÔNG</t>
  </si>
  <si>
    <t xml:space="preserve">Coopfood Bình Khánh </t>
  </si>
  <si>
    <t>Coopfood Nguyễn Văn Tạo</t>
  </si>
  <si>
    <t xml:space="preserve">Coopfood  Ba Đình </t>
  </si>
  <si>
    <t>Phạm Tiểu My _Total</t>
  </si>
  <si>
    <t>114</t>
  </si>
  <si>
    <t>Coopmart My Tho</t>
  </si>
  <si>
    <t>Phạm Tiểu My</t>
  </si>
  <si>
    <t>120</t>
  </si>
  <si>
    <t>Coopmart Vinh Long</t>
  </si>
  <si>
    <t>170</t>
  </si>
  <si>
    <t>Coopmart Tra Vinh</t>
  </si>
  <si>
    <t>197</t>
  </si>
  <si>
    <t>Coopmart Cao Lanh</t>
  </si>
  <si>
    <t>199</t>
  </si>
  <si>
    <t>Coopmart Ben Tre</t>
  </si>
  <si>
    <t>513</t>
  </si>
  <si>
    <t>Coopmart Ben Luc</t>
  </si>
  <si>
    <t>514</t>
  </si>
  <si>
    <t>Coopmart Tan An</t>
  </si>
  <si>
    <t>517</t>
  </si>
  <si>
    <t>Coopmart Sa Dec</t>
  </si>
  <si>
    <t>518</t>
  </si>
  <si>
    <t>Coopmart Go Cong</t>
  </si>
  <si>
    <t>532</t>
  </si>
  <si>
    <t>Coopmart Cai Lay</t>
  </si>
  <si>
    <t>536</t>
  </si>
  <si>
    <t>Coopmart Duyen Hai</t>
  </si>
  <si>
    <t>540</t>
  </si>
  <si>
    <t>Coopmart Can Giuoc</t>
  </si>
  <si>
    <t>545</t>
  </si>
  <si>
    <t>CoopmartTieu Can</t>
  </si>
  <si>
    <t>Coopfood TÂN KIM</t>
  </si>
  <si>
    <t xml:space="preserve">Coopmart Thap Muoi </t>
  </si>
  <si>
    <t>Coopfood KCN LONG HẬU</t>
  </si>
  <si>
    <t>Co.op Food Lãnh Binh Thái</t>
  </si>
  <si>
    <t xml:space="preserve">Coopfood  Bà Lang Vĩnh long </t>
  </si>
  <si>
    <t>Trần Thị Ngọc Huyền_Total</t>
  </si>
  <si>
    <t>118</t>
  </si>
  <si>
    <t>Coopmart Phan Thiet</t>
  </si>
  <si>
    <t>Trần Thị Ngọc Huyền</t>
  </si>
  <si>
    <t>122</t>
  </si>
  <si>
    <t>Coopmart Tuy Hoa</t>
  </si>
  <si>
    <t>123</t>
  </si>
  <si>
    <t>Coopmart Pleiku</t>
  </si>
  <si>
    <t>138</t>
  </si>
  <si>
    <t>Coopmart Buon Ma Thuot</t>
  </si>
  <si>
    <t>140</t>
  </si>
  <si>
    <t>Coopmart Nha Trang</t>
  </si>
  <si>
    <t>148</t>
  </si>
  <si>
    <t>Coopmart Thanh Ha</t>
  </si>
  <si>
    <t>173</t>
  </si>
  <si>
    <t>Coopmart Bao Loc</t>
  </si>
  <si>
    <t>174</t>
  </si>
  <si>
    <t>Coopmart Cam Ranh</t>
  </si>
  <si>
    <t>504</t>
  </si>
  <si>
    <t>Coopmart Dak Nong</t>
  </si>
  <si>
    <t>507</t>
  </si>
  <si>
    <t>Coopmart La Gi</t>
  </si>
  <si>
    <t>523</t>
  </si>
  <si>
    <t>Coopmart Buon Ho</t>
  </si>
  <si>
    <t>527</t>
  </si>
  <si>
    <t>Coopmart Chu Se</t>
  </si>
  <si>
    <t>528</t>
  </si>
  <si>
    <t>Coopmart Kon Tum</t>
  </si>
  <si>
    <t>539</t>
  </si>
  <si>
    <t>Coopmart Phan Ri Cua</t>
  </si>
  <si>
    <t>566</t>
  </si>
  <si>
    <t>Coopmart Cu M'gar</t>
  </si>
  <si>
    <t xml:space="preserve">Coopfood Võ Thị Sáu_ Tuy Hòa </t>
  </si>
  <si>
    <t xml:space="preserve">Coopfood Chí Thạnh_ Tuy Hòa </t>
  </si>
  <si>
    <t xml:space="preserve">Coopfood PY Trường Chinh _ Tuy Hòa </t>
  </si>
  <si>
    <t xml:space="preserve">Coopfood PY Trần Phú _ Tuy Hòa </t>
  </si>
  <si>
    <t xml:space="preserve">Coopfood PY Xuân Tây__Tuy Hòa </t>
  </si>
  <si>
    <t xml:space="preserve">Coopfood Hải Thượng Lãn Ông  phan thiết </t>
  </si>
  <si>
    <t xml:space="preserve">Coopfood  Từ Văn Tư phan thiết </t>
  </si>
  <si>
    <t xml:space="preserve">Coopfood  Võ Văn Kiệt  phan thiết </t>
  </si>
  <si>
    <t>Vacancy  _Total</t>
  </si>
  <si>
    <t>119</t>
  </si>
  <si>
    <t>Coopmart Long Xuyen</t>
  </si>
  <si>
    <t xml:space="preserve">Vacancy  </t>
  </si>
  <si>
    <t>121</t>
  </si>
  <si>
    <t>Coopmart Vi Thanh</t>
  </si>
  <si>
    <t>142</t>
  </si>
  <si>
    <t>Coopmart Bac Lieu 2</t>
  </si>
  <si>
    <t>144</t>
  </si>
  <si>
    <t>Coopmart Kien Giang</t>
  </si>
  <si>
    <t>147</t>
  </si>
  <si>
    <t>Coopmart Soc Trang</t>
  </si>
  <si>
    <t>171</t>
  </si>
  <si>
    <t>Coopmart Nga Bay Hau Giang</t>
  </si>
  <si>
    <t>184</t>
  </si>
  <si>
    <t>Coopmart Rach Gia</t>
  </si>
  <si>
    <t>187</t>
  </si>
  <si>
    <t>Coopmart Can Tho</t>
  </si>
  <si>
    <t>519</t>
  </si>
  <si>
    <t>Coopmart Thot Not</t>
  </si>
  <si>
    <t>520</t>
  </si>
  <si>
    <t>Coopmart Chau Doc</t>
  </si>
  <si>
    <t>522</t>
  </si>
  <si>
    <t>CM</t>
  </si>
  <si>
    <t>Coopmart Ca Mau</t>
  </si>
  <si>
    <t>531</t>
  </si>
  <si>
    <t>Coopmart Ha Tien</t>
  </si>
  <si>
    <t>533</t>
  </si>
  <si>
    <t>Coopmart Hong Ngu</t>
  </si>
  <si>
    <t>535</t>
  </si>
  <si>
    <t>Coopmart Tan Chau An Giang</t>
  </si>
  <si>
    <t>542</t>
  </si>
  <si>
    <t>Coopmart Binh Thuy</t>
  </si>
  <si>
    <t>562</t>
  </si>
  <si>
    <t>Coopmart Thoai Son</t>
  </si>
  <si>
    <t>Coopfood Khu Vực Cần Thơ</t>
  </si>
  <si>
    <t>Coopfood  CT Trần Việt Châu</t>
  </si>
  <si>
    <t>Coopfood  CT Nguyễn Văn Cừ Nối Dài</t>
  </si>
  <si>
    <t>Coopfood  CT Tây Đô</t>
  </si>
  <si>
    <t>Coopfood  CT Lê Hồng Phong</t>
  </si>
  <si>
    <t>Coopfood  CT Trần Quang Diệu</t>
  </si>
  <si>
    <t>Coopfood  CT Trần Hoàng Na 151</t>
  </si>
  <si>
    <t>Coopfood  CT NGUYỄN VĂN CỪ 227</t>
  </si>
  <si>
    <t>Coopfood  CT TRẦN VĨNH KIẾT</t>
  </si>
  <si>
    <t>Coopfood  CT VÕ TRƯỜNG TOẢN</t>
  </si>
  <si>
    <t>Coopfood  CT Trần Nam Phú</t>
  </si>
  <si>
    <t>Coopfood  CT Trần Phú 71</t>
  </si>
  <si>
    <r>
      <rPr>
        <sz val="10"/>
        <rFont val="Calibri"/>
        <charset val="134"/>
        <scheme val="minor"/>
      </rPr>
      <t xml:space="preserve">Coopfood  NQ Cà Mau </t>
    </r>
    <r>
      <rPr>
        <sz val="10"/>
        <color rgb="FFFF0000"/>
        <rFont val="Calibri"/>
        <charset val="134"/>
        <scheme val="minor"/>
      </rPr>
      <t>- TTMS Hoàng Gia</t>
    </r>
  </si>
  <si>
    <t xml:space="preserve">Coopfood  CT Trần Hưng Đạo </t>
  </si>
  <si>
    <r>
      <rPr>
        <sz val="10"/>
        <rFont val="Calibri"/>
        <charset val="134"/>
        <scheme val="minor"/>
      </rPr>
      <t>Coopfood Trương công định</t>
    </r>
    <r>
      <rPr>
        <sz val="10"/>
        <color rgb="FFFF0000"/>
        <rFont val="Calibri"/>
        <charset val="134"/>
        <scheme val="minor"/>
      </rPr>
      <t xml:space="preserve"> Sóc Trăng </t>
    </r>
  </si>
  <si>
    <r>
      <rPr>
        <sz val="10"/>
        <rFont val="Calibri"/>
        <charset val="134"/>
        <scheme val="minor"/>
      </rPr>
      <t xml:space="preserve">Coopfood ST Trần Đề </t>
    </r>
    <r>
      <rPr>
        <sz val="10"/>
        <color rgb="FFFF0000"/>
        <rFont val="Calibri"/>
        <charset val="134"/>
        <scheme val="minor"/>
      </rPr>
      <t xml:space="preserve"> Sóc Trăng </t>
    </r>
  </si>
  <si>
    <r>
      <rPr>
        <sz val="10"/>
        <rFont val="Calibri"/>
        <charset val="134"/>
        <scheme val="minor"/>
      </rPr>
      <t>Coopfood AG Nguyễn Trường Tộ</t>
    </r>
    <r>
      <rPr>
        <sz val="10"/>
        <color rgb="FFFF0000"/>
        <rFont val="Calibri"/>
        <charset val="134"/>
        <scheme val="minor"/>
      </rPr>
      <t xml:space="preserve"> an giang </t>
    </r>
  </si>
  <si>
    <r>
      <rPr>
        <sz val="10"/>
        <rFont val="Calibri"/>
        <charset val="134"/>
        <scheme val="minor"/>
      </rPr>
      <t xml:space="preserve">Coopfood AG Trần Hưng Đạo </t>
    </r>
    <r>
      <rPr>
        <sz val="10"/>
        <color rgb="FFFF0000"/>
        <rFont val="Calibri"/>
        <charset val="134"/>
        <scheme val="minor"/>
      </rPr>
      <t xml:space="preserve"> an giang </t>
    </r>
  </si>
  <si>
    <r>
      <rPr>
        <sz val="10"/>
        <rFont val="Calibri"/>
        <charset val="134"/>
        <scheme val="minor"/>
      </rPr>
      <t xml:space="preserve">Coopfood Lê Duẩn </t>
    </r>
    <r>
      <rPr>
        <sz val="10"/>
        <color rgb="FFFF0000"/>
        <rFont val="Calibri"/>
        <charset val="134"/>
        <scheme val="minor"/>
      </rPr>
      <t xml:space="preserve">Bạc Liêu </t>
    </r>
  </si>
  <si>
    <r>
      <rPr>
        <sz val="10"/>
        <rFont val="Calibri"/>
        <charset val="134"/>
        <scheme val="minor"/>
      </rPr>
      <t xml:space="preserve">Coopfood Nguyễn Thị Minh Khai </t>
    </r>
    <r>
      <rPr>
        <sz val="10"/>
        <color rgb="FFFF0000"/>
        <rFont val="Calibri"/>
        <charset val="134"/>
        <scheme val="minor"/>
      </rPr>
      <t xml:space="preserve"> Bạc Liêu </t>
    </r>
  </si>
  <si>
    <t>Đặng Thị Thanh Thùy_Total</t>
  </si>
  <si>
    <t>124</t>
  </si>
  <si>
    <t>Coopmart Bien Hoa</t>
  </si>
  <si>
    <t xml:space="preserve">Đặng Thị Thanh Thùy </t>
  </si>
  <si>
    <t>127</t>
  </si>
  <si>
    <t>Coopmart Dong Xoai</t>
  </si>
  <si>
    <t>131</t>
  </si>
  <si>
    <t>Coopmart Vung Tau</t>
  </si>
  <si>
    <t>176</t>
  </si>
  <si>
    <t>Coopmart Tay Ninh</t>
  </si>
  <si>
    <t>189</t>
  </si>
  <si>
    <t>Coopmart Trang Bang</t>
  </si>
  <si>
    <t>503</t>
  </si>
  <si>
    <t>Coopmart Binh Duong 2</t>
  </si>
  <si>
    <t>515</t>
  </si>
  <si>
    <t>Coopmart Ba Ria</t>
  </si>
  <si>
    <t>516</t>
  </si>
  <si>
    <t>Coopmart Binh Duong 1</t>
  </si>
  <si>
    <t>526</t>
  </si>
  <si>
    <t>Coopmart Tan Chau</t>
  </si>
  <si>
    <t>529</t>
  </si>
  <si>
    <t>Coopmart Tan Thanh</t>
  </si>
  <si>
    <t>534</t>
  </si>
  <si>
    <t>Coopmart Go Dau</t>
  </si>
  <si>
    <t>538</t>
  </si>
  <si>
    <t>Coopmart Phuoc Dong</t>
  </si>
  <si>
    <t>543</t>
  </si>
  <si>
    <t>Coopmart Chau Thanh Tay Ninh</t>
  </si>
  <si>
    <t>546</t>
  </si>
  <si>
    <t>Coopmart Dong Phu</t>
  </si>
  <si>
    <t>557</t>
  </si>
  <si>
    <t>Coopmart SCA - Tay Ninh</t>
  </si>
  <si>
    <t>563</t>
  </si>
  <si>
    <t>Coopmart Tan Bien Tay Ninh</t>
  </si>
  <si>
    <t>564</t>
  </si>
  <si>
    <t>Coopmart Duong Minh Chau</t>
  </si>
  <si>
    <t>Coopfood BH Nguyễn Văn Tiên</t>
  </si>
  <si>
    <t>Coopfood BH Hồ Hòa</t>
  </si>
  <si>
    <t>Coopfood BH  Trần Thị Hoa</t>
  </si>
  <si>
    <t>Coopfood BH Huỳnh Văn Nghệ 17</t>
  </si>
  <si>
    <t>Coopfood Thủ Khoa Huân 437</t>
  </si>
  <si>
    <t>Coopfood BD Lê Hồng Phong</t>
  </si>
  <si>
    <t>Coopfood BD Vĩnh Phú 41</t>
  </si>
  <si>
    <t>Coopfood BD Xuyên Á 209</t>
  </si>
  <si>
    <t>Coopfood BD TRẦN HƯNG ĐẠO 325</t>
  </si>
  <si>
    <t>Coopfood BD NGÔ THÌ NHẬM 82</t>
  </si>
  <si>
    <t>Coopfood BD KDC VIỆT SING</t>
  </si>
  <si>
    <t>Coopfood BD TÂN LẬP 55</t>
  </si>
  <si>
    <t>Coopfood BD KDC Hiệp Thành III</t>
  </si>
  <si>
    <t>Coopfood NQ Bình Đường</t>
  </si>
  <si>
    <t>Coopfood Vũng Tàu Plaza</t>
  </si>
  <si>
    <t>Coopfood Vũng Tàu Center</t>
  </si>
  <si>
    <t>Coopfood Vũng Tàu 30 Tháng 4</t>
  </si>
  <si>
    <t>Coopfood Vũng Tàu Phoenix</t>
  </si>
  <si>
    <t>North _Total</t>
  </si>
  <si>
    <t>Coopmart Quy Nhơn</t>
  </si>
  <si>
    <t>North</t>
  </si>
  <si>
    <t>Coopmart Đà Nẵng</t>
  </si>
  <si>
    <t>Coopmart Tam Kỳ</t>
  </si>
  <si>
    <t>Coopmart Huế</t>
  </si>
  <si>
    <t>CoopmartQuảng Ngãi</t>
  </si>
  <si>
    <t>CoopmartHà Tĩnh</t>
  </si>
  <si>
    <t>CoopmartHÀ ĐÔNG - HÀ NỘI</t>
  </si>
  <si>
    <t>CoopmartQuảng Trị</t>
  </si>
  <si>
    <t>Coopmart Vĩnh Phúc</t>
  </si>
  <si>
    <t>Coopmart Hải Phòng</t>
  </si>
  <si>
    <t>Coopmart Thanh Hoá</t>
  </si>
  <si>
    <t>Coopmart An Nhơn</t>
  </si>
  <si>
    <t>CoopmartBắc Giang</t>
  </si>
  <si>
    <t>Coopmart Quãng Bình</t>
  </si>
  <si>
    <t>Coopmart Đức Phổ</t>
  </si>
  <si>
    <t>Coopmart Nam Định</t>
  </si>
  <si>
    <t>Coopmart Việt trì</t>
  </si>
  <si>
    <t>Coopmart Sơn Trà - Đà Nẵng</t>
  </si>
  <si>
    <t>Coopmart Victoria (SCA)</t>
  </si>
  <si>
    <t>CoopmartGoldsilk (SCA)</t>
  </si>
  <si>
    <t>Coopmart Vinaconex (SCA)</t>
  </si>
  <si>
    <t>Coopmart Long Biên(SCA) KT 31.10</t>
  </si>
  <si>
    <t>Coopmart Cầu Bươu-Hà Đông</t>
  </si>
  <si>
    <t>Coopfood  HN Hapulico</t>
  </si>
  <si>
    <t>Coopfood HN  Bắc Hà C14</t>
  </si>
  <si>
    <t>Coopfood HN Triều Khúc</t>
  </si>
  <si>
    <t>Coopfood HN Bắc Hà Tower</t>
  </si>
  <si>
    <t>Coopfood HN Khương Trung</t>
  </si>
  <si>
    <t>Coopfood HN Phùng Khoang</t>
  </si>
  <si>
    <t>Coopfood HN Văn Khê</t>
  </si>
  <si>
    <t>Coopfood HN The Vesta</t>
  </si>
  <si>
    <t>Coopfood HN Green Stars</t>
  </si>
  <si>
    <t>CoopfoodHN Gemek</t>
  </si>
  <si>
    <t>Coopfood HN Nghĩa Đô</t>
  </si>
  <si>
    <t>Coopfood HN Ecohome</t>
  </si>
  <si>
    <t>Coopfood HN Anland</t>
  </si>
  <si>
    <t>Coopfood HN Nguyễn Đức Cảnh</t>
  </si>
  <si>
    <t>Coopfood HN OCT5</t>
  </si>
  <si>
    <t>Coopfood HN VP2 Linh Đàm</t>
  </si>
  <si>
    <t>Coopfood HN The K-Park</t>
  </si>
  <si>
    <t>Coopfood HN Kim Văn Kim Lũ</t>
  </si>
  <si>
    <t>Coopfood HN An Bình City</t>
  </si>
  <si>
    <t xml:space="preserve">Coopfood HN Hồng Kông Tower </t>
  </si>
  <si>
    <t>CoopfoodHN Athena Complex</t>
  </si>
  <si>
    <t>Coopfood HN Thanh Hà Cienco 5</t>
  </si>
  <si>
    <t>Coopfood HN Xuân Mai Dương Nội</t>
  </si>
  <si>
    <t>CoopfoodHN 89 Phùng Hưng</t>
  </si>
  <si>
    <t xml:space="preserve">CoopfoodHN South Building </t>
  </si>
  <si>
    <t>Coopfood HN Thái Hà CT4</t>
  </si>
  <si>
    <t>Coopfood HN Thái Hà HH</t>
  </si>
  <si>
    <t>Coopfood HN Mandarin</t>
  </si>
  <si>
    <t xml:space="preserve">Coopfood HN VP6 Linh Đàm </t>
  </si>
  <si>
    <t xml:space="preserve">Coopfood HN Sakura </t>
  </si>
  <si>
    <t>Coopfood HN V7 The Vesta</t>
  </si>
  <si>
    <t>Coopfood HN Hateco</t>
  </si>
  <si>
    <t>Coopfood HN Lucky House</t>
  </si>
  <si>
    <t>Coopfood HN ĐẠI ĐỒNG</t>
  </si>
  <si>
    <t>Coopfood HN HỒ TÙNG MẬU</t>
  </si>
  <si>
    <t>Coopfood HN NHÂN CHÍNH</t>
  </si>
  <si>
    <t>Coopfood HN NGOẠI GIAO ĐOÀN 1 </t>
  </si>
  <si>
    <t>CoopfoodHN VĨNH HƯNG</t>
  </si>
  <si>
    <t xml:space="preserve">Coopfood HN New Horizon </t>
  </si>
  <si>
    <t xml:space="preserve">Coopfood HN Roman Plaza </t>
  </si>
  <si>
    <t>Coopfood HN Eurowindow</t>
  </si>
  <si>
    <t>Coopfood HN Homeland</t>
  </si>
  <si>
    <t xml:space="preserve">Coopfood  Ecopark Central </t>
  </si>
  <si>
    <t xml:space="preserve">Coopfood  Eco Dream </t>
  </si>
  <si>
    <t xml:space="preserve">Coopfood Hồng Lĩnh Hà Tĩnh </t>
  </si>
  <si>
    <t>Coopfood NQ Quy Nhơn</t>
  </si>
  <si>
    <t>Co.op Food ĐN Đinh Châu</t>
  </si>
  <si>
    <t xml:space="preserve">Co.op Food Trần Hưng Đạo Hải Phòng </t>
  </si>
  <si>
    <t>Coopfood  Chung cư Tecco Tower  ( Thanh hóa )</t>
  </si>
  <si>
    <t>End</t>
  </si>
  <si>
    <t xml:space="preserve">MTD  </t>
  </si>
  <si>
    <t>26/3/21</t>
  </si>
  <si>
    <t xml:space="preserve">Gía  thùng  </t>
  </si>
  <si>
    <t>Update</t>
  </si>
  <si>
    <t xml:space="preserve">Target </t>
  </si>
  <si>
    <t xml:space="preserve">Còn lại </t>
  </si>
  <si>
    <t>Ngô Văn Phong   _Total</t>
  </si>
  <si>
    <t xml:space="preserve"> Trịnh thị Minh Hiền _Total </t>
  </si>
  <si>
    <t>Bùi bé Chân   _Total</t>
  </si>
  <si>
    <t xml:space="preserve">Vacancy  _Total </t>
  </si>
  <si>
    <t>Coopfood  NQ Cà Mau - TTMS Hoàng Gia</t>
  </si>
  <si>
    <t xml:space="preserve">Coopfood  CT Trần Hưng Đạo  </t>
  </si>
  <si>
    <t xml:space="preserve">Coopfood Trương công định Sóc Trăng </t>
  </si>
  <si>
    <t xml:space="preserve">Coopfood ST Trần Đề </t>
  </si>
  <si>
    <r>
      <rPr>
        <sz val="12"/>
        <rFont val="Calibri"/>
        <charset val="134"/>
        <scheme val="minor"/>
      </rPr>
      <t xml:space="preserve">Coopfood AG Nguyễn Trường Tộ </t>
    </r>
    <r>
      <rPr>
        <sz val="12"/>
        <color rgb="FFFF0000"/>
        <rFont val="Calibri"/>
        <charset val="134"/>
        <scheme val="minor"/>
      </rPr>
      <t xml:space="preserve">An Giang </t>
    </r>
  </si>
  <si>
    <r>
      <rPr>
        <sz val="12"/>
        <rFont val="Calibri"/>
        <charset val="134"/>
        <scheme val="minor"/>
      </rPr>
      <t xml:space="preserve">Coopfood AG Trần Hưng Đạo </t>
    </r>
    <r>
      <rPr>
        <sz val="12"/>
        <color rgb="FFFF0000"/>
        <rFont val="Calibri"/>
        <charset val="134"/>
        <scheme val="minor"/>
      </rPr>
      <t xml:space="preserve"> An giang </t>
    </r>
  </si>
  <si>
    <r>
      <rPr>
        <sz val="12"/>
        <rFont val="Calibri"/>
        <charset val="134"/>
        <scheme val="minor"/>
      </rPr>
      <t xml:space="preserve">Coopfood Lê Duẩn </t>
    </r>
    <r>
      <rPr>
        <sz val="12"/>
        <color rgb="FFFF0000"/>
        <rFont val="Calibri"/>
        <charset val="134"/>
        <scheme val="minor"/>
      </rPr>
      <t xml:space="preserve">Bạc Liêu </t>
    </r>
  </si>
  <si>
    <r>
      <rPr>
        <sz val="12"/>
        <rFont val="Calibri"/>
        <charset val="134"/>
        <scheme val="minor"/>
      </rPr>
      <t xml:space="preserve">Coopfood Nguyễn Thị Minh Khai </t>
    </r>
    <r>
      <rPr>
        <sz val="12"/>
        <color rgb="FFFF0000"/>
        <rFont val="Calibri"/>
        <charset val="134"/>
        <scheme val="minor"/>
      </rPr>
      <t xml:space="preserve"> Bạc Liêu </t>
    </r>
  </si>
  <si>
    <t>Coopfood BH  Trảng Dài</t>
  </si>
  <si>
    <t xml:space="preserve">Coopfood BH Phạm Văn Thuận 123 </t>
  </si>
  <si>
    <t>Coopmart Quảng Ngãi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</si>
</sst>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(* #,##0_);_(* \(#,##0\);_(* &quot;-&quot;_);_(@_)"/>
    <numFmt numFmtId="43" formatCode="_(* #,##0.00_);_(* \(#,##0.00\);_(* &quot;-&quot;??_);_(@_)"/>
    <numFmt numFmtId="164" formatCode="mm/dd/yy;@"/>
    <numFmt numFmtId="166" formatCode="_(* #,##0_);_(* \(#,##0\);_(* &quot;-&quot;??_);_(@_)"/>
    <numFmt numFmtId="167" formatCode="m/d;@"/>
    <numFmt numFmtId="169" formatCode="m/d/yy;@"/>
    <numFmt numFmtId="170" formatCode="_ * #,##0_ ;_ * \-#,##0_ ;_ * &quot;-&quot;??_ ;_ @_ "/>
    <numFmt numFmtId="171" formatCode="mm/dd/yy"/>
    <numFmt numFmtId="172" formatCode="0_ "/>
    <numFmt numFmtId="173" formatCode="_(* #,##0.00_);_(* \(#,##0.00\);_(* &quot;-&quot;??.00_);_(@_)"/>
    <numFmt numFmtId="174" formatCode="0.00_ "/>
  </numFmts>
  <fonts count="40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9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sz val="8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0"/>
      <color theme="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b/>
      <sz val="9"/>
      <color theme="4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8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b/>
      <sz val="8"/>
      <color rgb="FFFF0000"/>
      <name val="Calibri"/>
      <charset val="134"/>
      <scheme val="minor"/>
    </font>
    <font>
      <b/>
      <sz val="9"/>
      <color theme="2" tint="-0.749992370372631"/>
      <name val="Calibri"/>
      <charset val="134"/>
      <scheme val="minor"/>
    </font>
    <font>
      <b/>
      <sz val="8"/>
      <color theme="0"/>
      <name val="Calibri"/>
      <charset val="134"/>
      <scheme val="minor"/>
    </font>
    <font>
      <sz val="8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5" fillId="0" borderId="0"/>
  </cellStyleXfs>
  <cellXfs count="34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7" fillId="0" borderId="0" xfId="0" applyFont="1" applyFill="1"/>
    <xf numFmtId="0" fontId="2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6" fontId="3" fillId="0" borderId="0" xfId="1" applyNumberFormat="1" applyFont="1"/>
    <xf numFmtId="0" fontId="10" fillId="0" borderId="0" xfId="0" applyFont="1" applyFill="1"/>
    <xf numFmtId="16" fontId="3" fillId="0" borderId="0" xfId="0" applyNumberFormat="1" applyFont="1" applyFill="1" applyAlignment="1">
      <alignment vertical="center"/>
    </xf>
    <xf numFmtId="16" fontId="2" fillId="0" borderId="0" xfId="0" applyNumberFormat="1" applyFont="1" applyFill="1" applyAlignment="1">
      <alignment vertical="center"/>
    </xf>
    <xf numFmtId="164" fontId="11" fillId="2" borderId="0" xfId="0" applyNumberFormat="1" applyFont="1" applyFill="1" applyAlignment="1">
      <alignment vertical="center"/>
    </xf>
    <xf numFmtId="164" fontId="12" fillId="3" borderId="0" xfId="0" applyNumberFormat="1" applyFont="1" applyFill="1" applyAlignment="1">
      <alignment horizontal="right" vertical="center"/>
    </xf>
    <xf numFmtId="166" fontId="13" fillId="3" borderId="0" xfId="1" applyNumberFormat="1" applyFont="1" applyFill="1" applyAlignment="1">
      <alignment vertical="center" wrapText="1"/>
    </xf>
    <xf numFmtId="166" fontId="8" fillId="3" borderId="0" xfId="1" applyNumberFormat="1" applyFont="1" applyFill="1" applyAlignment="1">
      <alignment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1" fillId="0" borderId="0" xfId="0" applyNumberFormat="1" applyFont="1" applyFill="1" applyAlignment="1">
      <alignment vertical="center"/>
    </xf>
    <xf numFmtId="164" fontId="13" fillId="0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0" fontId="3" fillId="5" borderId="0" xfId="0" applyFont="1" applyFill="1" applyBorder="1" applyAlignment="1">
      <alignment wrapText="1"/>
    </xf>
    <xf numFmtId="0" fontId="3" fillId="6" borderId="0" xfId="0" applyFont="1" applyFill="1" applyBorder="1" applyAlignment="1">
      <alignment wrapText="1"/>
    </xf>
    <xf numFmtId="0" fontId="7" fillId="7" borderId="5" xfId="0" applyFont="1" applyFill="1" applyBorder="1" applyAlignment="1">
      <alignment horizontal="left" wrapText="1"/>
    </xf>
    <xf numFmtId="0" fontId="6" fillId="7" borderId="5" xfId="0" applyFont="1" applyFill="1" applyBorder="1" applyAlignment="1">
      <alignment wrapText="1"/>
    </xf>
    <xf numFmtId="0" fontId="14" fillId="7" borderId="5" xfId="0" applyFont="1" applyFill="1" applyBorder="1" applyAlignment="1">
      <alignment wrapText="1"/>
    </xf>
    <xf numFmtId="41" fontId="14" fillId="7" borderId="0" xfId="1" applyNumberFormat="1" applyFont="1" applyFill="1" applyBorder="1" applyAlignment="1">
      <alignment wrapText="1"/>
    </xf>
    <xf numFmtId="0" fontId="7" fillId="8" borderId="5" xfId="0" applyFont="1" applyFill="1" applyBorder="1" applyAlignment="1">
      <alignment horizontal="left" wrapText="1"/>
    </xf>
    <xf numFmtId="0" fontId="6" fillId="8" borderId="5" xfId="0" applyFont="1" applyFill="1" applyBorder="1" applyAlignment="1">
      <alignment wrapText="1"/>
    </xf>
    <xf numFmtId="0" fontId="14" fillId="8" borderId="5" xfId="0" applyFont="1" applyFill="1" applyBorder="1" applyAlignment="1">
      <alignment wrapText="1"/>
    </xf>
    <xf numFmtId="41" fontId="14" fillId="8" borderId="0" xfId="1" applyNumberFormat="1" applyFont="1" applyFill="1" applyBorder="1" applyAlignment="1">
      <alignment wrapText="1"/>
    </xf>
    <xf numFmtId="0" fontId="6" fillId="8" borderId="5" xfId="0" applyFont="1" applyFill="1" applyBorder="1" applyAlignment="1">
      <alignment horizontal="left" wrapText="1"/>
    </xf>
    <xf numFmtId="0" fontId="2" fillId="9" borderId="5" xfId="0" applyFont="1" applyFill="1" applyBorder="1" applyAlignment="1">
      <alignment horizontal="left"/>
    </xf>
    <xf numFmtId="0" fontId="5" fillId="10" borderId="5" xfId="0" applyFont="1" applyFill="1" applyBorder="1" applyAlignment="1">
      <alignment horizontal="left" wrapText="1"/>
    </xf>
    <xf numFmtId="0" fontId="2" fillId="9" borderId="5" xfId="0" applyFont="1" applyFill="1" applyBorder="1"/>
    <xf numFmtId="0" fontId="8" fillId="9" borderId="5" xfId="0" applyFont="1" applyFill="1" applyBorder="1"/>
    <xf numFmtId="41" fontId="3" fillId="9" borderId="0" xfId="0" applyNumberFormat="1" applyFont="1" applyFill="1" applyBorder="1" applyAlignment="1">
      <alignment wrapText="1"/>
    </xf>
    <xf numFmtId="0" fontId="2" fillId="0" borderId="5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5" fillId="0" borderId="5" xfId="0" applyFont="1" applyFill="1" applyBorder="1"/>
    <xf numFmtId="41" fontId="15" fillId="0" borderId="0" xfId="1" applyNumberFormat="1" applyFont="1" applyFill="1" applyBorder="1" applyAlignment="1">
      <alignment wrapText="1"/>
    </xf>
    <xf numFmtId="41" fontId="16" fillId="0" borderId="0" xfId="1" applyNumberFormat="1" applyFont="1" applyFill="1" applyBorder="1" applyAlignment="1">
      <alignment wrapText="1"/>
    </xf>
    <xf numFmtId="0" fontId="16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/>
    </xf>
    <xf numFmtId="166" fontId="8" fillId="3" borderId="0" xfId="1" applyNumberFormat="1" applyFont="1" applyFill="1" applyAlignment="1">
      <alignment horizontal="left" vertical="center"/>
    </xf>
    <xf numFmtId="166" fontId="9" fillId="2" borderId="0" xfId="1" applyNumberFormat="1" applyFont="1" applyFill="1" applyAlignment="1">
      <alignment horizontal="left" vertical="center"/>
    </xf>
    <xf numFmtId="166" fontId="17" fillId="0" borderId="0" xfId="1" applyNumberFormat="1" applyFont="1" applyFill="1" applyAlignment="1">
      <alignment horizontal="left" vertical="center"/>
    </xf>
    <xf numFmtId="166" fontId="3" fillId="0" borderId="0" xfId="1" applyNumberFormat="1" applyFont="1" applyFill="1" applyAlignment="1">
      <alignment vertical="center"/>
    </xf>
    <xf numFmtId="166" fontId="10" fillId="0" borderId="0" xfId="1" applyNumberFormat="1" applyFont="1" applyFill="1"/>
    <xf numFmtId="0" fontId="8" fillId="11" borderId="1" xfId="0" applyFont="1" applyFill="1" applyBorder="1" applyAlignment="1">
      <alignment horizontal="left" vertical="center" wrapText="1"/>
    </xf>
    <xf numFmtId="0" fontId="8" fillId="12" borderId="1" xfId="0" applyFont="1" applyFill="1" applyBorder="1" applyAlignment="1">
      <alignment horizontal="left" vertical="center" wrapText="1"/>
    </xf>
    <xf numFmtId="0" fontId="8" fillId="11" borderId="0" xfId="0" applyFont="1" applyFill="1" applyBorder="1" applyAlignment="1">
      <alignment horizontal="left" vertical="center" wrapText="1"/>
    </xf>
    <xf numFmtId="0" fontId="8" fillId="12" borderId="0" xfId="0" applyFont="1" applyFill="1" applyBorder="1" applyAlignment="1">
      <alignment horizontal="left" wrapText="1"/>
    </xf>
    <xf numFmtId="0" fontId="10" fillId="0" borderId="0" xfId="0" applyFont="1" applyFill="1" applyAlignment="1">
      <alignment wrapText="1"/>
    </xf>
    <xf numFmtId="0" fontId="8" fillId="11" borderId="0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0" fontId="18" fillId="2" borderId="0" xfId="0" applyFont="1" applyFill="1" applyAlignment="1">
      <alignment horizontal="center" wrapText="1"/>
    </xf>
    <xf numFmtId="41" fontId="14" fillId="7" borderId="0" xfId="2" applyNumberFormat="1" applyFont="1" applyFill="1" applyBorder="1" applyAlignment="1">
      <alignment wrapText="1"/>
    </xf>
    <xf numFmtId="41" fontId="14" fillId="13" borderId="0" xfId="1" applyNumberFormat="1" applyFont="1" applyFill="1" applyBorder="1" applyAlignment="1">
      <alignment wrapText="1"/>
    </xf>
    <xf numFmtId="166" fontId="13" fillId="0" borderId="0" xfId="1" applyNumberFormat="1" applyFont="1" applyFill="1" applyAlignment="1">
      <alignment wrapText="1"/>
    </xf>
    <xf numFmtId="41" fontId="14" fillId="8" borderId="6" xfId="2" applyNumberFormat="1" applyFont="1" applyFill="1" applyBorder="1" applyAlignment="1">
      <alignment wrapText="1"/>
    </xf>
    <xf numFmtId="41" fontId="14" fillId="8" borderId="6" xfId="1" applyNumberFormat="1" applyFont="1" applyFill="1" applyBorder="1" applyAlignment="1">
      <alignment wrapText="1"/>
    </xf>
    <xf numFmtId="0" fontId="19" fillId="0" borderId="0" xfId="0" applyFont="1" applyFill="1" applyAlignment="1">
      <alignment wrapText="1"/>
    </xf>
    <xf numFmtId="166" fontId="19" fillId="0" borderId="0" xfId="1" applyNumberFormat="1" applyFont="1" applyFill="1"/>
    <xf numFmtId="41" fontId="3" fillId="9" borderId="0" xfId="1" applyNumberFormat="1" applyFont="1" applyFill="1" applyBorder="1" applyAlignment="1">
      <alignment wrapText="1"/>
    </xf>
    <xf numFmtId="41" fontId="8" fillId="9" borderId="0" xfId="1" applyNumberFormat="1" applyFont="1" applyFill="1" applyBorder="1" applyAlignment="1">
      <alignment wrapText="1"/>
    </xf>
    <xf numFmtId="41" fontId="3" fillId="10" borderId="6" xfId="1" applyNumberFormat="1" applyFont="1" applyFill="1" applyBorder="1" applyAlignment="1">
      <alignment wrapText="1"/>
    </xf>
    <xf numFmtId="166" fontId="13" fillId="0" borderId="0" xfId="1" applyNumberFormat="1" applyFont="1" applyFill="1"/>
    <xf numFmtId="41" fontId="20" fillId="0" borderId="0" xfId="1" applyNumberFormat="1" applyFont="1" applyFill="1" applyBorder="1" applyAlignment="1">
      <alignment wrapText="1"/>
    </xf>
    <xf numFmtId="41" fontId="15" fillId="0" borderId="6" xfId="1" applyNumberFormat="1" applyFont="1" applyFill="1" applyBorder="1" applyAlignment="1">
      <alignment wrapText="1"/>
    </xf>
    <xf numFmtId="166" fontId="15" fillId="0" borderId="0" xfId="0" applyNumberFormat="1" applyFont="1" applyFill="1" applyAlignment="1"/>
    <xf numFmtId="166" fontId="16" fillId="0" borderId="0" xfId="1" applyNumberFormat="1" applyFont="1" applyFill="1"/>
    <xf numFmtId="41" fontId="16" fillId="0" borderId="6" xfId="1" applyNumberFormat="1" applyFont="1" applyFill="1" applyBorder="1" applyAlignment="1">
      <alignment wrapText="1"/>
    </xf>
    <xf numFmtId="0" fontId="10" fillId="0" borderId="0" xfId="0" applyFont="1" applyFill="1" applyAlignment="1">
      <alignment vertical="center"/>
    </xf>
    <xf numFmtId="0" fontId="21" fillId="14" borderId="0" xfId="0" applyFont="1" applyFill="1" applyAlignment="1">
      <alignment horizontal="center" wrapText="1"/>
    </xf>
    <xf numFmtId="166" fontId="12" fillId="0" borderId="0" xfId="1" applyNumberFormat="1" applyFont="1" applyFill="1" applyAlignment="1">
      <alignment wrapText="1"/>
    </xf>
    <xf numFmtId="0" fontId="19" fillId="0" borderId="0" xfId="0" applyFont="1" applyFill="1"/>
    <xf numFmtId="0" fontId="15" fillId="0" borderId="0" xfId="0" applyFont="1" applyFill="1"/>
    <xf numFmtId="0" fontId="20" fillId="0" borderId="0" xfId="0" applyFont="1" applyFill="1"/>
    <xf numFmtId="0" fontId="3" fillId="3" borderId="5" xfId="0" applyFont="1" applyFill="1" applyBorder="1" applyAlignment="1">
      <alignment horizontal="left"/>
    </xf>
    <xf numFmtId="0" fontId="22" fillId="3" borderId="5" xfId="0" applyFont="1" applyFill="1" applyBorder="1" applyAlignment="1">
      <alignment horizontal="left"/>
    </xf>
    <xf numFmtId="0" fontId="22" fillId="3" borderId="5" xfId="0" applyFont="1" applyFill="1" applyBorder="1"/>
    <xf numFmtId="0" fontId="12" fillId="3" borderId="5" xfId="0" applyFont="1" applyFill="1" applyBorder="1"/>
    <xf numFmtId="41" fontId="22" fillId="3" borderId="0" xfId="1" applyNumberFormat="1" applyFont="1" applyFill="1" applyBorder="1" applyAlignment="1">
      <alignment wrapText="1"/>
    </xf>
    <xf numFmtId="41" fontId="23" fillId="0" borderId="0" xfId="1" applyNumberFormat="1" applyFont="1" applyFill="1" applyBorder="1" applyAlignment="1">
      <alignment wrapText="1"/>
    </xf>
    <xf numFmtId="41" fontId="0" fillId="0" borderId="0" xfId="1" applyNumberFormat="1" applyFont="1" applyFill="1" applyBorder="1" applyAlignment="1">
      <alignment wrapText="1"/>
    </xf>
    <xf numFmtId="0" fontId="10" fillId="0" borderId="5" xfId="0" applyFont="1" applyFill="1" applyBorder="1" applyAlignment="1">
      <alignment horizontal="left"/>
    </xf>
    <xf numFmtId="0" fontId="16" fillId="0" borderId="5" xfId="0" applyFont="1" applyFill="1" applyBorder="1"/>
    <xf numFmtId="41" fontId="2" fillId="0" borderId="0" xfId="1" applyNumberFormat="1" applyFont="1" applyFill="1" applyBorder="1" applyAlignment="1">
      <alignment wrapText="1"/>
    </xf>
    <xf numFmtId="0" fontId="5" fillId="0" borderId="7" xfId="0" applyFont="1" applyFill="1" applyBorder="1" applyAlignment="1">
      <alignment horizontal="left" vertical="center"/>
    </xf>
    <xf numFmtId="0" fontId="16" fillId="0" borderId="7" xfId="0" applyFont="1" applyFill="1" applyBorder="1" applyAlignment="1">
      <alignment horizontal="left" vertical="center"/>
    </xf>
    <xf numFmtId="41" fontId="5" fillId="0" borderId="0" xfId="1" applyNumberFormat="1" applyFont="1" applyFill="1" applyBorder="1" applyAlignment="1">
      <alignment wrapText="1"/>
    </xf>
    <xf numFmtId="0" fontId="8" fillId="3" borderId="5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left" vertical="center"/>
    </xf>
    <xf numFmtId="170" fontId="8" fillId="3" borderId="0" xfId="2" applyNumberFormat="1" applyFont="1" applyFill="1" applyBorder="1" applyAlignment="1">
      <alignment wrapText="1"/>
    </xf>
    <xf numFmtId="0" fontId="15" fillId="0" borderId="5" xfId="0" applyFont="1" applyFill="1" applyBorder="1" applyAlignment="1">
      <alignment horizontal="left"/>
    </xf>
    <xf numFmtId="166" fontId="15" fillId="0" borderId="0" xfId="1" applyNumberFormat="1" applyFont="1" applyFill="1" applyBorder="1" applyAlignment="1">
      <alignment wrapText="1"/>
    </xf>
    <xf numFmtId="41" fontId="19" fillId="3" borderId="6" xfId="2" applyNumberFormat="1" applyFont="1" applyFill="1" applyBorder="1" applyAlignment="1">
      <alignment wrapText="1"/>
    </xf>
    <xf numFmtId="41" fontId="3" fillId="3" borderId="6" xfId="1" applyNumberFormat="1" applyFont="1" applyFill="1" applyBorder="1" applyAlignment="1">
      <alignment wrapText="1"/>
    </xf>
    <xf numFmtId="41" fontId="24" fillId="0" borderId="0" xfId="1" applyNumberFormat="1" applyFont="1" applyFill="1" applyBorder="1" applyAlignment="1">
      <alignment wrapText="1"/>
    </xf>
    <xf numFmtId="41" fontId="2" fillId="0" borderId="6" xfId="1" applyNumberFormat="1" applyFont="1" applyFill="1" applyBorder="1" applyAlignment="1">
      <alignment wrapText="1"/>
    </xf>
    <xf numFmtId="166" fontId="1" fillId="0" borderId="0" xfId="0" applyNumberFormat="1" applyFont="1" applyFill="1" applyAlignment="1"/>
    <xf numFmtId="41" fontId="4" fillId="0" borderId="0" xfId="1" applyNumberFormat="1" applyFont="1" applyFill="1" applyBorder="1" applyAlignment="1">
      <alignment wrapText="1"/>
    </xf>
    <xf numFmtId="41" fontId="5" fillId="0" borderId="6" xfId="1" applyNumberFormat="1" applyFont="1" applyFill="1" applyBorder="1" applyAlignment="1">
      <alignment wrapText="1"/>
    </xf>
    <xf numFmtId="170" fontId="8" fillId="3" borderId="6" xfId="2" applyNumberFormat="1" applyFont="1" applyFill="1" applyBorder="1" applyAlignment="1">
      <alignment wrapText="1"/>
    </xf>
    <xf numFmtId="166" fontId="3" fillId="3" borderId="6" xfId="1" applyNumberFormat="1" applyFont="1" applyFill="1" applyBorder="1" applyAlignment="1">
      <alignment wrapText="1"/>
    </xf>
    <xf numFmtId="166" fontId="16" fillId="0" borderId="0" xfId="1" applyNumberFormat="1" applyFont="1" applyFill="1" applyBorder="1" applyAlignment="1">
      <alignment wrapText="1"/>
    </xf>
    <xf numFmtId="166" fontId="15" fillId="0" borderId="6" xfId="1" applyNumberFormat="1" applyFont="1" applyFill="1" applyBorder="1" applyAlignment="1">
      <alignment wrapText="1"/>
    </xf>
    <xf numFmtId="0" fontId="2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vertical="center"/>
    </xf>
    <xf numFmtId="166" fontId="3" fillId="3" borderId="0" xfId="1" applyNumberFormat="1" applyFont="1" applyFill="1" applyBorder="1" applyAlignment="1">
      <alignment wrapText="1"/>
    </xf>
    <xf numFmtId="166" fontId="8" fillId="3" borderId="0" xfId="1" applyNumberFormat="1" applyFont="1" applyFill="1" applyBorder="1" applyAlignment="1">
      <alignment wrapText="1"/>
    </xf>
    <xf numFmtId="0" fontId="4" fillId="0" borderId="5" xfId="0" applyFont="1" applyFill="1" applyBorder="1" applyAlignment="1">
      <alignment horizontal="left"/>
    </xf>
    <xf numFmtId="0" fontId="20" fillId="0" borderId="5" xfId="0" applyFont="1" applyFill="1" applyBorder="1"/>
    <xf numFmtId="0" fontId="15" fillId="0" borderId="5" xfId="0" applyFont="1" applyBorder="1" applyAlignment="1">
      <alignment horizontal="left"/>
    </xf>
    <xf numFmtId="0" fontId="15" fillId="0" borderId="5" xfId="0" applyFont="1" applyBorder="1"/>
    <xf numFmtId="166" fontId="9" fillId="3" borderId="0" xfId="1" applyNumberFormat="1" applyFont="1" applyFill="1" applyBorder="1" applyAlignment="1">
      <alignment wrapText="1"/>
    </xf>
    <xf numFmtId="166" fontId="16" fillId="15" borderId="0" xfId="1" applyNumberFormat="1" applyFont="1" applyFill="1" applyBorder="1" applyAlignment="1">
      <alignment wrapText="1"/>
    </xf>
    <xf numFmtId="41" fontId="16" fillId="15" borderId="0" xfId="1" applyNumberFormat="1" applyFont="1" applyFill="1" applyBorder="1" applyAlignment="1">
      <alignment wrapText="1"/>
    </xf>
    <xf numFmtId="166" fontId="15" fillId="15" borderId="6" xfId="1" applyNumberFormat="1" applyFont="1" applyFill="1" applyBorder="1" applyAlignment="1">
      <alignment wrapText="1"/>
    </xf>
    <xf numFmtId="0" fontId="19" fillId="3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6" fillId="0" borderId="5" xfId="0" applyFont="1" applyBorder="1"/>
    <xf numFmtId="0" fontId="1" fillId="0" borderId="5" xfId="0" applyFont="1" applyBorder="1" applyAlignment="1">
      <alignment horizontal="left"/>
    </xf>
    <xf numFmtId="41" fontId="20" fillId="15" borderId="0" xfId="1" applyNumberFormat="1" applyFont="1" applyFill="1" applyBorder="1" applyAlignment="1">
      <alignment wrapText="1"/>
    </xf>
    <xf numFmtId="166" fontId="8" fillId="3" borderId="6" xfId="1" applyNumberFormat="1" applyFont="1" applyFill="1" applyBorder="1" applyAlignment="1">
      <alignment wrapText="1"/>
    </xf>
    <xf numFmtId="166" fontId="13" fillId="0" borderId="0" xfId="0" applyNumberFormat="1" applyFont="1" applyFill="1" applyAlignment="1"/>
    <xf numFmtId="0" fontId="8" fillId="3" borderId="5" xfId="0" applyFont="1" applyFill="1" applyBorder="1" applyAlignment="1">
      <alignment horizontal="left"/>
    </xf>
    <xf numFmtId="0" fontId="19" fillId="3" borderId="5" xfId="0" applyFont="1" applyFill="1" applyBorder="1"/>
    <xf numFmtId="0" fontId="25" fillId="3" borderId="5" xfId="0" applyFont="1" applyFill="1" applyBorder="1"/>
    <xf numFmtId="0" fontId="26" fillId="0" borderId="5" xfId="0" applyFont="1" applyFill="1" applyBorder="1"/>
    <xf numFmtId="0" fontId="10" fillId="0" borderId="5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/>
    </xf>
    <xf numFmtId="166" fontId="15" fillId="0" borderId="0" xfId="1" applyNumberFormat="1" applyFont="1" applyFill="1"/>
    <xf numFmtId="166" fontId="2" fillId="0" borderId="6" xfId="1" applyNumberFormat="1" applyFont="1" applyFill="1" applyBorder="1" applyAlignment="1">
      <alignment wrapText="1"/>
    </xf>
    <xf numFmtId="166" fontId="1" fillId="0" borderId="0" xfId="1" applyNumberFormat="1" applyFont="1" applyFill="1"/>
    <xf numFmtId="166" fontId="2" fillId="0" borderId="0" xfId="1" applyNumberFormat="1" applyFont="1" applyFill="1" applyBorder="1" applyAlignment="1">
      <alignment wrapText="1"/>
    </xf>
    <xf numFmtId="166" fontId="5" fillId="0" borderId="6" xfId="1" applyNumberFormat="1" applyFont="1" applyFill="1" applyBorder="1" applyAlignment="1">
      <alignment wrapText="1"/>
    </xf>
    <xf numFmtId="166" fontId="5" fillId="0" borderId="0" xfId="1" applyNumberFormat="1" applyFont="1" applyFill="1" applyBorder="1" applyAlignment="1">
      <alignment wrapText="1"/>
    </xf>
    <xf numFmtId="166" fontId="16" fillId="0" borderId="6" xfId="1" applyNumberFormat="1" applyFont="1" applyFill="1" applyBorder="1" applyAlignment="1">
      <alignment wrapText="1"/>
    </xf>
    <xf numFmtId="0" fontId="1" fillId="0" borderId="0" xfId="0" applyFont="1" applyFill="1"/>
    <xf numFmtId="0" fontId="2" fillId="0" borderId="5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/>
    </xf>
    <xf numFmtId="0" fontId="19" fillId="0" borderId="5" xfId="0" applyFont="1" applyFill="1" applyBorder="1"/>
    <xf numFmtId="0" fontId="2" fillId="0" borderId="4" xfId="0" applyFont="1" applyFill="1" applyBorder="1" applyAlignment="1">
      <alignment horizontal="left"/>
    </xf>
    <xf numFmtId="0" fontId="16" fillId="0" borderId="4" xfId="0" applyFont="1" applyFill="1" applyBorder="1"/>
    <xf numFmtId="166" fontId="15" fillId="0" borderId="8" xfId="1" applyNumberFormat="1" applyFont="1" applyFill="1" applyBorder="1"/>
    <xf numFmtId="0" fontId="15" fillId="0" borderId="8" xfId="0" applyFont="1" applyFill="1" applyBorder="1"/>
    <xf numFmtId="0" fontId="2" fillId="0" borderId="0" xfId="0" applyFont="1" applyFill="1" applyAlignment="1">
      <alignment horizontal="left"/>
    </xf>
    <xf numFmtId="0" fontId="8" fillId="0" borderId="0" xfId="0" applyFont="1" applyFill="1"/>
    <xf numFmtId="0" fontId="3" fillId="0" borderId="0" xfId="0" applyFont="1" applyFill="1" applyAlignment="1">
      <alignment wrapText="1"/>
    </xf>
    <xf numFmtId="166" fontId="3" fillId="0" borderId="0" xfId="1" applyNumberFormat="1" applyFont="1" applyFill="1" applyAlignment="1">
      <alignment wrapText="1"/>
    </xf>
    <xf numFmtId="0" fontId="15" fillId="0" borderId="8" xfId="0" applyFont="1" applyFill="1" applyBorder="1" applyAlignment="1">
      <alignment horizontal="left"/>
    </xf>
    <xf numFmtId="0" fontId="16" fillId="0" borderId="8" xfId="0" applyFont="1" applyFill="1" applyBorder="1" applyAlignment="1">
      <alignment horizontal="left"/>
    </xf>
    <xf numFmtId="166" fontId="15" fillId="0" borderId="9" xfId="1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66" fontId="3" fillId="0" borderId="0" xfId="1" applyNumberFormat="1" applyFont="1" applyFill="1"/>
    <xf numFmtId="0" fontId="22" fillId="0" borderId="0" xfId="0" applyFont="1" applyAlignment="1">
      <alignment vertical="center"/>
    </xf>
    <xf numFmtId="0" fontId="22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22" fillId="0" borderId="0" xfId="0" applyFont="1"/>
    <xf numFmtId="0" fontId="10" fillId="0" borderId="0" xfId="0" applyFont="1"/>
    <xf numFmtId="0" fontId="22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166" fontId="22" fillId="0" borderId="0" xfId="1" applyNumberFormat="1" applyFont="1"/>
    <xf numFmtId="0" fontId="22" fillId="0" borderId="0" xfId="0" applyFont="1" applyAlignment="1">
      <alignment horizontal="left" vertical="center"/>
    </xf>
    <xf numFmtId="0" fontId="30" fillId="3" borderId="0" xfId="0" applyFont="1" applyFill="1" applyAlignment="1">
      <alignment vertical="center"/>
    </xf>
    <xf numFmtId="166" fontId="9" fillId="3" borderId="0" xfId="1" applyNumberFormat="1" applyFont="1" applyFill="1" applyAlignment="1">
      <alignment vertical="center" wrapText="1"/>
    </xf>
    <xf numFmtId="166" fontId="30" fillId="3" borderId="0" xfId="1" applyNumberFormat="1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left" wrapText="1"/>
    </xf>
    <xf numFmtId="0" fontId="22" fillId="5" borderId="0" xfId="0" applyFont="1" applyFill="1" applyBorder="1" applyAlignment="1">
      <alignment horizontal="left" wrapText="1"/>
    </xf>
    <xf numFmtId="0" fontId="22" fillId="6" borderId="0" xfId="0" applyFont="1" applyFill="1" applyBorder="1" applyAlignment="1">
      <alignment horizontal="left" wrapText="1"/>
    </xf>
    <xf numFmtId="0" fontId="22" fillId="0" borderId="4" xfId="0" applyFont="1" applyBorder="1" applyAlignment="1">
      <alignment horizontal="center" vertical="center" wrapText="1"/>
    </xf>
    <xf numFmtId="0" fontId="22" fillId="4" borderId="0" xfId="0" applyFont="1" applyFill="1" applyBorder="1" applyAlignment="1">
      <alignment wrapText="1"/>
    </xf>
    <xf numFmtId="0" fontId="22" fillId="5" borderId="0" xfId="0" applyFont="1" applyFill="1" applyBorder="1" applyAlignment="1">
      <alignment wrapText="1"/>
    </xf>
    <xf numFmtId="0" fontId="22" fillId="6" borderId="0" xfId="0" applyFont="1" applyFill="1" applyBorder="1" applyAlignment="1">
      <alignment wrapText="1"/>
    </xf>
    <xf numFmtId="0" fontId="31" fillId="7" borderId="5" xfId="0" applyFont="1" applyFill="1" applyBorder="1" applyAlignment="1">
      <alignment horizontal="left" wrapText="1"/>
    </xf>
    <xf numFmtId="166" fontId="31" fillId="7" borderId="0" xfId="1" applyNumberFormat="1" applyFont="1" applyFill="1" applyBorder="1" applyAlignment="1">
      <alignment wrapText="1"/>
    </xf>
    <xf numFmtId="0" fontId="31" fillId="8" borderId="5" xfId="0" applyFont="1" applyFill="1" applyBorder="1" applyAlignment="1">
      <alignment horizontal="left" wrapText="1"/>
    </xf>
    <xf numFmtId="166" fontId="31" fillId="8" borderId="0" xfId="1" applyNumberFormat="1" applyFont="1" applyFill="1" applyBorder="1" applyAlignment="1">
      <alignment wrapText="1"/>
    </xf>
    <xf numFmtId="0" fontId="22" fillId="9" borderId="5" xfId="0" applyFont="1" applyFill="1" applyBorder="1" applyAlignment="1">
      <alignment horizontal="left"/>
    </xf>
    <xf numFmtId="0" fontId="3" fillId="9" borderId="5" xfId="0" applyFont="1" applyFill="1" applyBorder="1"/>
    <xf numFmtId="41" fontId="22" fillId="9" borderId="0" xfId="0" applyNumberFormat="1" applyFont="1" applyFill="1" applyBorder="1" applyAlignment="1">
      <alignment wrapText="1"/>
    </xf>
    <xf numFmtId="0" fontId="0" fillId="0" borderId="5" xfId="0" applyFont="1" applyFill="1" applyBorder="1"/>
    <xf numFmtId="166" fontId="15" fillId="0" borderId="0" xfId="1" applyNumberFormat="1" applyFont="1" applyBorder="1" applyAlignment="1">
      <alignment wrapText="1"/>
    </xf>
    <xf numFmtId="0" fontId="23" fillId="0" borderId="5" xfId="0" applyFont="1" applyFill="1" applyBorder="1" applyAlignment="1">
      <alignment horizontal="left" vertical="center"/>
    </xf>
    <xf numFmtId="166" fontId="1" fillId="0" borderId="0" xfId="1" applyNumberFormat="1" applyFont="1" applyBorder="1" applyAlignment="1">
      <alignment wrapText="1"/>
    </xf>
    <xf numFmtId="166" fontId="30" fillId="3" borderId="0" xfId="1" applyNumberFormat="1" applyFont="1" applyFill="1" applyAlignment="1">
      <alignment horizontal="left" vertical="center"/>
    </xf>
    <xf numFmtId="166" fontId="9" fillId="0" borderId="0" xfId="1" applyNumberFormat="1" applyFont="1" applyFill="1" applyAlignment="1">
      <alignment horizontal="left" vertical="center"/>
    </xf>
    <xf numFmtId="166" fontId="22" fillId="0" borderId="0" xfId="1" applyNumberFormat="1" applyFont="1" applyAlignment="1">
      <alignment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12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wrapText="1"/>
    </xf>
    <xf numFmtId="0" fontId="19" fillId="12" borderId="0" xfId="0" applyFont="1" applyFill="1" applyBorder="1" applyAlignment="1">
      <alignment horizontal="left" wrapText="1"/>
    </xf>
    <xf numFmtId="0" fontId="19" fillId="0" borderId="0" xfId="0" applyFont="1" applyFill="1" applyBorder="1" applyAlignment="1">
      <alignment wrapText="1"/>
    </xf>
    <xf numFmtId="0" fontId="19" fillId="12" borderId="6" xfId="0" applyFont="1" applyFill="1" applyBorder="1" applyAlignment="1">
      <alignment wrapText="1"/>
    </xf>
    <xf numFmtId="166" fontId="31" fillId="7" borderId="6" xfId="1" applyNumberFormat="1" applyFont="1" applyFill="1" applyBorder="1" applyAlignment="1">
      <alignment wrapText="1"/>
    </xf>
    <xf numFmtId="166" fontId="31" fillId="8" borderId="6" xfId="2" applyNumberFormat="1" applyFont="1" applyFill="1" applyBorder="1" applyAlignment="1">
      <alignment wrapText="1"/>
    </xf>
    <xf numFmtId="166" fontId="31" fillId="8" borderId="6" xfId="1" applyNumberFormat="1" applyFont="1" applyFill="1" applyBorder="1" applyAlignment="1">
      <alignment wrapText="1"/>
    </xf>
    <xf numFmtId="0" fontId="22" fillId="0" borderId="0" xfId="0" applyFont="1" applyBorder="1"/>
    <xf numFmtId="41" fontId="29" fillId="9" borderId="0" xfId="2" applyNumberFormat="1" applyFont="1" applyFill="1" applyBorder="1" applyAlignment="1">
      <alignment wrapText="1"/>
    </xf>
    <xf numFmtId="166" fontId="22" fillId="9" borderId="0" xfId="1" applyNumberFormat="1" applyFont="1" applyFill="1" applyBorder="1" applyAlignment="1">
      <alignment wrapText="1"/>
    </xf>
    <xf numFmtId="166" fontId="29" fillId="0" borderId="0" xfId="1" applyNumberFormat="1" applyFont="1" applyBorder="1"/>
    <xf numFmtId="41" fontId="15" fillId="0" borderId="0" xfId="2" applyNumberFormat="1" applyFont="1" applyFill="1" applyBorder="1" applyAlignment="1">
      <alignment wrapText="1"/>
    </xf>
    <xf numFmtId="41" fontId="20" fillId="0" borderId="0" xfId="2" applyNumberFormat="1" applyFont="1" applyFill="1" applyBorder="1" applyAlignment="1">
      <alignment wrapText="1"/>
    </xf>
    <xf numFmtId="0" fontId="1" fillId="0" borderId="0" xfId="0" applyFont="1" applyFill="1" applyBorder="1"/>
    <xf numFmtId="41" fontId="15" fillId="0" borderId="0" xfId="2" applyNumberFormat="1" applyFont="1" applyBorder="1" applyAlignment="1">
      <alignment wrapText="1"/>
    </xf>
    <xf numFmtId="41" fontId="20" fillId="0" borderId="0" xfId="2" applyNumberFormat="1" applyFont="1" applyBorder="1" applyAlignment="1">
      <alignment wrapText="1"/>
    </xf>
    <xf numFmtId="0" fontId="1" fillId="0" borderId="0" xfId="0" applyFont="1" applyBorder="1"/>
    <xf numFmtId="41" fontId="20" fillId="2" borderId="0" xfId="2" applyNumberFormat="1" applyFont="1" applyFill="1" applyBorder="1" applyAlignment="1">
      <alignment wrapText="1"/>
    </xf>
    <xf numFmtId="0" fontId="29" fillId="0" borderId="0" xfId="0" applyFont="1" applyAlignment="1">
      <alignment wrapText="1"/>
    </xf>
    <xf numFmtId="43" fontId="22" fillId="0" borderId="0" xfId="1" applyFont="1"/>
    <xf numFmtId="0" fontId="16" fillId="0" borderId="5" xfId="0" applyFont="1" applyBorder="1" applyAlignment="1">
      <alignment horizontal="left"/>
    </xf>
    <xf numFmtId="0" fontId="3" fillId="9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66" fontId="1" fillId="0" borderId="0" xfId="1" applyNumberFormat="1" applyFont="1" applyFill="1" applyBorder="1" applyAlignment="1">
      <alignment wrapText="1"/>
    </xf>
    <xf numFmtId="166" fontId="2" fillId="0" borderId="0" xfId="1" applyNumberFormat="1" applyFont="1" applyBorder="1" applyAlignment="1">
      <alignment wrapText="1"/>
    </xf>
    <xf numFmtId="0" fontId="10" fillId="0" borderId="7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/>
    </xf>
    <xf numFmtId="41" fontId="1" fillId="0" borderId="0" xfId="2" applyNumberFormat="1" applyFont="1" applyBorder="1" applyAlignment="1">
      <alignment wrapText="1"/>
    </xf>
    <xf numFmtId="41" fontId="32" fillId="0" borderId="0" xfId="2" applyNumberFormat="1" applyFont="1" applyBorder="1" applyAlignment="1">
      <alignment wrapText="1"/>
    </xf>
    <xf numFmtId="41" fontId="22" fillId="9" borderId="0" xfId="1" applyNumberFormat="1" applyFont="1" applyFill="1" applyBorder="1" applyAlignment="1">
      <alignment wrapText="1"/>
    </xf>
    <xf numFmtId="41" fontId="1" fillId="0" borderId="0" xfId="2" applyNumberFormat="1" applyFont="1" applyFill="1" applyBorder="1" applyAlignment="1">
      <alignment wrapText="1"/>
    </xf>
    <xf numFmtId="41" fontId="32" fillId="0" borderId="0" xfId="2" applyNumberFormat="1" applyFont="1" applyFill="1" applyBorder="1" applyAlignment="1">
      <alignment wrapText="1"/>
    </xf>
    <xf numFmtId="41" fontId="16" fillId="0" borderId="0" xfId="2" applyNumberFormat="1" applyFont="1" applyFill="1" applyBorder="1" applyAlignment="1">
      <alignment wrapText="1"/>
    </xf>
    <xf numFmtId="0" fontId="10" fillId="0" borderId="0" xfId="0" applyFont="1" applyFill="1" applyBorder="1"/>
    <xf numFmtId="0" fontId="2" fillId="0" borderId="0" xfId="0" applyFont="1" applyBorder="1"/>
    <xf numFmtId="41" fontId="2" fillId="0" borderId="0" xfId="2" applyNumberFormat="1" applyFont="1" applyBorder="1" applyAlignment="1">
      <alignment wrapText="1"/>
    </xf>
    <xf numFmtId="41" fontId="4" fillId="0" borderId="0" xfId="2" applyNumberFormat="1" applyFont="1" applyBorder="1" applyAlignment="1">
      <alignment wrapText="1"/>
    </xf>
    <xf numFmtId="0" fontId="15" fillId="0" borderId="0" xfId="0" applyFont="1" applyBorder="1"/>
    <xf numFmtId="0" fontId="15" fillId="0" borderId="0" xfId="0" applyFont="1" applyFill="1" applyBorder="1"/>
    <xf numFmtId="166" fontId="22" fillId="10" borderId="0" xfId="1" applyNumberFormat="1" applyFont="1" applyFill="1" applyBorder="1" applyAlignment="1">
      <alignment wrapText="1"/>
    </xf>
    <xf numFmtId="172" fontId="22" fillId="0" borderId="0" xfId="0" applyNumberFormat="1" applyFont="1"/>
    <xf numFmtId="0" fontId="15" fillId="0" borderId="0" xfId="0" applyFont="1"/>
    <xf numFmtId="0" fontId="10" fillId="0" borderId="0" xfId="0" applyFont="1" applyFill="1" applyBorder="1" applyAlignment="1">
      <alignment horizontal="left" vertical="center"/>
    </xf>
    <xf numFmtId="166" fontId="25" fillId="9" borderId="0" xfId="1" applyNumberFormat="1" applyFont="1" applyFill="1" applyBorder="1" applyAlignment="1">
      <alignment wrapText="1"/>
    </xf>
    <xf numFmtId="41" fontId="13" fillId="9" borderId="0" xfId="2" applyNumberFormat="1" applyFont="1" applyFill="1" applyBorder="1" applyAlignment="1">
      <alignment wrapText="1"/>
    </xf>
    <xf numFmtId="166" fontId="25" fillId="10" borderId="0" xfId="1" applyNumberFormat="1" applyFont="1" applyFill="1" applyBorder="1" applyAlignment="1">
      <alignment wrapText="1"/>
    </xf>
    <xf numFmtId="166" fontId="13" fillId="0" borderId="0" xfId="1" applyNumberFormat="1" applyFont="1" applyBorder="1"/>
    <xf numFmtId="41" fontId="2" fillId="0" borderId="0" xfId="2" applyNumberFormat="1" applyFont="1" applyFill="1" applyBorder="1" applyAlignment="1">
      <alignment wrapText="1"/>
    </xf>
    <xf numFmtId="41" fontId="4" fillId="0" borderId="0" xfId="2" applyNumberFormat="1" applyFont="1" applyFill="1" applyBorder="1" applyAlignment="1">
      <alignment wrapText="1"/>
    </xf>
    <xf numFmtId="172" fontId="25" fillId="0" borderId="0" xfId="0" applyNumberFormat="1" applyFont="1"/>
    <xf numFmtId="0" fontId="25" fillId="0" borderId="0" xfId="0" applyFont="1"/>
    <xf numFmtId="0" fontId="32" fillId="0" borderId="5" xfId="0" applyFont="1" applyFill="1" applyBorder="1" applyAlignment="1">
      <alignment horizontal="left"/>
    </xf>
    <xf numFmtId="0" fontId="16" fillId="2" borderId="5" xfId="0" applyFont="1" applyFill="1" applyBorder="1"/>
    <xf numFmtId="0" fontId="20" fillId="0" borderId="5" xfId="0" applyFont="1" applyBorder="1"/>
    <xf numFmtId="166" fontId="29" fillId="0" borderId="0" xfId="1" applyNumberFormat="1" applyFont="1"/>
    <xf numFmtId="0" fontId="8" fillId="10" borderId="5" xfId="0" applyFont="1" applyFill="1" applyBorder="1" applyAlignment="1">
      <alignment horizontal="left" vertical="center"/>
    </xf>
    <xf numFmtId="0" fontId="8" fillId="10" borderId="5" xfId="0" applyFont="1" applyFill="1" applyBorder="1"/>
    <xf numFmtId="0" fontId="8" fillId="9" borderId="5" xfId="0" applyFont="1" applyFill="1" applyBorder="1" applyAlignment="1">
      <alignment horizontal="left"/>
    </xf>
    <xf numFmtId="166" fontId="15" fillId="9" borderId="0" xfId="1" applyNumberFormat="1" applyFont="1" applyFill="1" applyBorder="1" applyAlignment="1">
      <alignment wrapText="1"/>
    </xf>
    <xf numFmtId="166" fontId="13" fillId="0" borderId="0" xfId="1" applyNumberFormat="1" applyFont="1"/>
    <xf numFmtId="166" fontId="29" fillId="9" borderId="0" xfId="1" applyNumberFormat="1" applyFont="1" applyFill="1" applyBorder="1" applyAlignment="1">
      <alignment wrapText="1"/>
    </xf>
    <xf numFmtId="174" fontId="25" fillId="0" borderId="0" xfId="0" applyNumberFormat="1" applyFont="1"/>
    <xf numFmtId="174" fontId="22" fillId="0" borderId="0" xfId="0" applyNumberFormat="1" applyFont="1"/>
    <xf numFmtId="0" fontId="3" fillId="10" borderId="5" xfId="0" applyFont="1" applyFill="1" applyBorder="1" applyAlignment="1">
      <alignment horizontal="left"/>
    </xf>
    <xf numFmtId="0" fontId="15" fillId="9" borderId="5" xfId="0" applyFont="1" applyFill="1" applyBorder="1"/>
    <xf numFmtId="0" fontId="15" fillId="15" borderId="5" xfId="0" applyFont="1" applyFill="1" applyBorder="1"/>
    <xf numFmtId="166" fontId="13" fillId="9" borderId="0" xfId="1" applyNumberFormat="1" applyFont="1" applyFill="1" applyBorder="1" applyAlignment="1">
      <alignment wrapText="1"/>
    </xf>
    <xf numFmtId="41" fontId="22" fillId="10" borderId="0" xfId="2" applyNumberFormat="1" applyFont="1" applyFill="1" applyBorder="1" applyAlignment="1">
      <alignment wrapText="1"/>
    </xf>
    <xf numFmtId="41" fontId="10" fillId="0" borderId="0" xfId="2" applyNumberFormat="1" applyFont="1" applyFill="1" applyBorder="1" applyAlignment="1">
      <alignment wrapText="1"/>
    </xf>
    <xf numFmtId="166" fontId="10" fillId="0" borderId="0" xfId="1" applyNumberFormat="1" applyFont="1" applyBorder="1" applyAlignment="1">
      <alignment wrapText="1"/>
    </xf>
    <xf numFmtId="166" fontId="15" fillId="15" borderId="0" xfId="1" applyNumberFormat="1" applyFont="1" applyFill="1" applyBorder="1" applyAlignment="1">
      <alignment wrapText="1"/>
    </xf>
    <xf numFmtId="43" fontId="25" fillId="0" borderId="0" xfId="1" applyFont="1"/>
    <xf numFmtId="174" fontId="19" fillId="0" borderId="0" xfId="0" applyNumberFormat="1" applyFont="1"/>
    <xf numFmtId="0" fontId="22" fillId="10" borderId="5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/>
    </xf>
    <xf numFmtId="0" fontId="3" fillId="0" borderId="4" xfId="0" applyFont="1" applyBorder="1"/>
    <xf numFmtId="166" fontId="1" fillId="0" borderId="8" xfId="1" applyNumberFormat="1" applyFont="1" applyBorder="1"/>
    <xf numFmtId="0" fontId="1" fillId="0" borderId="8" xfId="0" applyFont="1" applyBorder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2" fillId="0" borderId="9" xfId="0" applyFont="1" applyBorder="1" applyAlignment="1">
      <alignment horizontal="left"/>
    </xf>
    <xf numFmtId="166" fontId="1" fillId="0" borderId="9" xfId="1" applyNumberFormat="1" applyFont="1" applyBorder="1" applyAlignment="1">
      <alignment horizontal="left"/>
    </xf>
    <xf numFmtId="0" fontId="0" fillId="0" borderId="0" xfId="0" applyFill="1"/>
    <xf numFmtId="166" fontId="0" fillId="0" borderId="0" xfId="1" applyNumberFormat="1" applyFont="1"/>
    <xf numFmtId="0" fontId="33" fillId="0" borderId="2" xfId="0" applyFont="1" applyFill="1" applyBorder="1"/>
    <xf numFmtId="0" fontId="33" fillId="0" borderId="2" xfId="0" applyFont="1" applyBorder="1"/>
    <xf numFmtId="0" fontId="0" fillId="0" borderId="0" xfId="0" applyFont="1" applyFill="1" applyAlignment="1"/>
    <xf numFmtId="43" fontId="0" fillId="0" borderId="0" xfId="1" applyFont="1"/>
    <xf numFmtId="173" fontId="0" fillId="0" borderId="0" xfId="1" applyNumberFormat="1"/>
    <xf numFmtId="0" fontId="0" fillId="2" borderId="0" xfId="0" applyFill="1"/>
    <xf numFmtId="0" fontId="33" fillId="0" borderId="3" xfId="0" applyFont="1" applyBorder="1"/>
    <xf numFmtId="0" fontId="0" fillId="2" borderId="0" xfId="0" applyFont="1" applyFill="1" applyAlignment="1"/>
    <xf numFmtId="169" fontId="0" fillId="2" borderId="0" xfId="0" applyNumberFormat="1" applyFont="1" applyFill="1" applyAlignment="1">
      <alignment horizontal="left"/>
    </xf>
    <xf numFmtId="169" fontId="0" fillId="0" borderId="0" xfId="0" applyNumberFormat="1"/>
    <xf numFmtId="167" fontId="0" fillId="0" borderId="0" xfId="0" applyNumberFormat="1"/>
    <xf numFmtId="0" fontId="22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6" fontId="25" fillId="4" borderId="3" xfId="1" applyNumberFormat="1" applyFont="1" applyFill="1" applyBorder="1" applyAlignment="1">
      <alignment horizontal="center" vertical="center" wrapText="1"/>
    </xf>
    <xf numFmtId="166" fontId="25" fillId="4" borderId="5" xfId="1" applyNumberFormat="1" applyFont="1" applyFill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9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6" fontId="3" fillId="4" borderId="3" xfId="1" applyNumberFormat="1" applyFont="1" applyFill="1" applyBorder="1" applyAlignment="1">
      <alignment horizontal="center" vertical="center" wrapText="1"/>
    </xf>
    <xf numFmtId="166" fontId="3" fillId="4" borderId="5" xfId="1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/>
    </xf>
    <xf numFmtId="43" fontId="10" fillId="0" borderId="0" xfId="1" applyFont="1" applyFill="1"/>
    <xf numFmtId="166" fontId="36" fillId="0" borderId="0" xfId="1" applyNumberFormat="1" applyFont="1" applyAlignment="1">
      <alignment vertical="center"/>
    </xf>
    <xf numFmtId="166" fontId="36" fillId="0" borderId="0" xfId="1" applyNumberFormat="1" applyFont="1" applyAlignment="1">
      <alignment wrapText="1"/>
    </xf>
    <xf numFmtId="166" fontId="36" fillId="0" borderId="0" xfId="1" applyNumberFormat="1" applyFont="1"/>
    <xf numFmtId="166" fontId="37" fillId="0" borderId="0" xfId="1" applyNumberFormat="1" applyFont="1" applyFill="1"/>
    <xf numFmtId="166" fontId="37" fillId="0" borderId="0" xfId="1" applyNumberFormat="1" applyFont="1"/>
    <xf numFmtId="166" fontId="38" fillId="0" borderId="0" xfId="1" applyNumberFormat="1" applyFont="1" applyFill="1"/>
    <xf numFmtId="166" fontId="38" fillId="0" borderId="0" xfId="1" applyNumberFormat="1" applyFont="1"/>
    <xf numFmtId="171" fontId="39" fillId="2" borderId="0" xfId="0" applyNumberFormat="1" applyFont="1" applyFill="1" applyAlignment="1">
      <alignment horizontal="center"/>
    </xf>
    <xf numFmtId="43" fontId="10" fillId="0" borderId="0" xfId="1" applyFont="1" applyFill="1" applyAlignment="1">
      <alignment vertical="center"/>
    </xf>
    <xf numFmtId="43" fontId="10" fillId="0" borderId="0" xfId="1" applyFont="1" applyFill="1" applyAlignment="1">
      <alignment wrapText="1"/>
    </xf>
    <xf numFmtId="43" fontId="21" fillId="0" borderId="0" xfId="1" applyFont="1" applyFill="1" applyAlignment="1">
      <alignment horizontal="right" wrapText="1"/>
    </xf>
    <xf numFmtId="43" fontId="12" fillId="0" borderId="0" xfId="1" applyFont="1" applyFill="1" applyAlignment="1">
      <alignment wrapText="1"/>
    </xf>
    <xf numFmtId="43" fontId="19" fillId="0" borderId="0" xfId="1" applyFont="1" applyFill="1" applyAlignment="1">
      <alignment wrapText="1"/>
    </xf>
    <xf numFmtId="43" fontId="19" fillId="0" borderId="0" xfId="1" applyFont="1" applyFill="1"/>
    <xf numFmtId="43" fontId="12" fillId="0" borderId="0" xfId="1" applyFont="1" applyFill="1"/>
    <xf numFmtId="43" fontId="16" fillId="0" borderId="0" xfId="1" applyFont="1" applyFill="1"/>
  </cellXfs>
  <cellStyles count="4">
    <cellStyle name="Comma" xfId="1" builtinId="3"/>
    <cellStyle name="Normal" xfId="0" builtinId="0"/>
    <cellStyle name="Normal 3" xfId="3"/>
    <cellStyle name="Percent" xfId="2" builtinId="5"/>
  </cellStyles>
  <dxfs count="1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914548173467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631"/>
  <sheetViews>
    <sheetView topLeftCell="AA1" zoomScale="55" zoomScaleNormal="55" workbookViewId="0">
      <pane ySplit="3" topLeftCell="A96" activePane="bottomLeft" state="frozen"/>
      <selection pane="bottomLeft" activeCell="AM128" sqref="AM128"/>
    </sheetView>
  </sheetViews>
  <sheetFormatPr defaultColWidth="9" defaultRowHeight="15"/>
  <cols>
    <col min="1" max="1" width="14.5703125" customWidth="1"/>
    <col min="2" max="2" width="13.140625" customWidth="1"/>
    <col min="3" max="3" width="19.85546875" customWidth="1"/>
    <col min="4" max="4" width="7" customWidth="1"/>
    <col min="5" max="5" width="16" customWidth="1"/>
    <col min="9" max="9" width="12.85546875" customWidth="1"/>
    <col min="10" max="10" width="12.7109375" customWidth="1"/>
    <col min="12" max="12" width="16.140625" customWidth="1"/>
    <col min="15" max="15" width="15.7109375" customWidth="1"/>
    <col min="17" max="17" width="9.140625"/>
    <col min="18" max="18" width="11.5703125" customWidth="1"/>
    <col min="19" max="19" width="18.42578125" customWidth="1"/>
    <col min="25" max="25" width="15" customWidth="1"/>
    <col min="26" max="26" width="15.5703125" customWidth="1"/>
    <col min="33" max="33" width="15.5703125" customWidth="1"/>
    <col min="39" max="39" width="17.28515625" customWidth="1"/>
    <col min="40" max="40" width="15.5703125" customWidth="1"/>
    <col min="45" max="45" width="15.42578125" customWidth="1"/>
    <col min="47" max="47" width="14.42578125" customWidth="1"/>
    <col min="52" max="52" width="24.7109375" customWidth="1"/>
    <col min="53" max="53" width="13.5703125" customWidth="1"/>
    <col min="54" max="54" width="16.140625" customWidth="1"/>
    <col min="58" max="58" width="13.140625" customWidth="1"/>
    <col min="59" max="59" width="11.28515625" customWidth="1"/>
    <col min="60" max="60" width="15.7109375" customWidth="1"/>
    <col min="61" max="61" width="16.140625" customWidth="1"/>
    <col min="66" max="66" width="11.28515625" customWidth="1"/>
    <col min="67" max="67" width="13.85546875" customWidth="1"/>
    <col min="68" max="68" width="21.5703125" customWidth="1"/>
  </cols>
  <sheetData>
    <row r="1" spans="1:69">
      <c r="A1" s="194">
        <v>3284683</v>
      </c>
      <c r="B1" s="304" t="str">
        <f>+HLOOKUP(A1,Daily!$E$2:$K$3,2,0)</f>
        <v xml:space="preserve"> B.xopNABATIRICHEESE hg 20x7.5g </v>
      </c>
      <c r="C1" s="304"/>
      <c r="D1" s="304"/>
      <c r="E1" s="304"/>
      <c r="H1">
        <v>3352387</v>
      </c>
      <c r="I1" t="str">
        <f>+HLOOKUP(H1,Daily!$E$2:$K$3,2,0)</f>
        <v xml:space="preserve"> B.xop NA.RICH p.mai hg 20x16g </v>
      </c>
      <c r="O1">
        <v>3373113</v>
      </c>
      <c r="P1" t="str">
        <f>+HLOOKUP(O1,Daily!$E$2:$K$3,2,0)</f>
        <v xml:space="preserve"> B.xop NA.RICHEESE p.mai 52g </v>
      </c>
      <c r="V1">
        <v>3384346</v>
      </c>
      <c r="W1" t="str">
        <f>+HLOOKUP(V1,Daily!$E$2:$K$3,2,0)</f>
        <v xml:space="preserve"> B.xop NA.RICHOCO soco hg20x16g </v>
      </c>
      <c r="AC1">
        <v>3384347</v>
      </c>
      <c r="AD1" t="str">
        <f>+HLOOKUP(AC1,Daily!$E$2:$K$3,2,0)</f>
        <v xml:space="preserve"> B.xop NA.RICHOCO soco 52g </v>
      </c>
      <c r="AJ1">
        <v>3479885</v>
      </c>
      <c r="AK1" t="str">
        <f>+HLOOKUP(AJ1,Daily!$E$2:$K$3,2,0)</f>
        <v xml:space="preserve"> Banh xop NABATI kem t.xanh 40g </v>
      </c>
      <c r="AQ1">
        <v>3495074</v>
      </c>
      <c r="AR1" t="str">
        <f>+HLOOKUP(AQ1,Daily!$E$2:$K$3,2,0)</f>
        <v xml:space="preserve"> B.quy ph.mai NABATI GATITO 32g </v>
      </c>
      <c r="AX1">
        <v>3408152</v>
      </c>
      <c r="AY1" t="str">
        <f>+HLOOKUP(AX1,Daily!$E$2:$L$3,2,0)</f>
        <v>B.RICH.AHH TRIPp.mai hg10x15g</v>
      </c>
      <c r="BE1">
        <v>3360436</v>
      </c>
      <c r="BF1" t="str">
        <f>+HLOOKUP(BE1,Daily!$E$2:$M$3,2,0)</f>
        <v xml:space="preserve">B.Xop 350g TẾT  </v>
      </c>
      <c r="BL1">
        <v>3512276</v>
      </c>
      <c r="BM1" t="e">
        <f>+HLOOKUP(BL1,Daily!$E$2:$N$3,2,0)</f>
        <v>#N/A</v>
      </c>
    </row>
    <row r="2" spans="1:69">
      <c r="A2" s="305">
        <f>+SUBTOTAL(9,A4:A9277)/6</f>
        <v>1405</v>
      </c>
      <c r="B2" s="305">
        <f>+SUBTOTAL(9,B4:B9277)/6</f>
        <v>1402</v>
      </c>
      <c r="H2" s="305">
        <f>+SUBTOTAL(9,H4:H9277)/6</f>
        <v>2828</v>
      </c>
      <c r="I2" s="305">
        <f>+SUBTOTAL(9,I4:I9277)/6</f>
        <v>2738</v>
      </c>
      <c r="O2" s="305">
        <f>+SUBTOTAL(9,O4:O9277)/60</f>
        <v>517</v>
      </c>
      <c r="P2" s="305">
        <f>+SUBTOTAL(9,P4:P9277)/60</f>
        <v>516</v>
      </c>
      <c r="V2" s="305">
        <f>+SUBTOTAL(9,V4:V9277)/6</f>
        <v>618</v>
      </c>
      <c r="W2" s="305">
        <f>+SUBTOTAL(9,W4:W9277)/6</f>
        <v>618</v>
      </c>
      <c r="AC2" s="305">
        <f>+SUBTOTAL(9,AC4:AC9277)/60</f>
        <v>221</v>
      </c>
      <c r="AD2" s="305">
        <f>+SUBTOTAL(9,AD4:AD9277)/60</f>
        <v>221</v>
      </c>
      <c r="AJ2" s="305">
        <f>+SUBTOTAL(9,AJ4:AJ9277)/60</f>
        <v>171</v>
      </c>
      <c r="AK2" s="305">
        <f>+SUBTOTAL(9,AK4:AK9277)/60</f>
        <v>156</v>
      </c>
      <c r="AQ2" s="305">
        <f>+SUBTOTAL(9,AQ4:AQ9277)/60</f>
        <v>73</v>
      </c>
      <c r="AR2" s="305">
        <f>+SUBTOTAL(9,AR4:AR9277)/60</f>
        <v>73</v>
      </c>
      <c r="AX2" s="309">
        <f>+SUBTOTAL(9,AX4:AX9277)/20</f>
        <v>440</v>
      </c>
      <c r="AY2" s="309">
        <f>+SUBTOTAL(9,AY4:AY9277)/20</f>
        <v>440</v>
      </c>
      <c r="BE2">
        <f>+SUBTOTAL(9,BE4:BE9277)/6</f>
        <v>0</v>
      </c>
      <c r="BF2" s="310">
        <f>+SUBTOTAL(9,BF4:BF9277)/6</f>
        <v>0</v>
      </c>
      <c r="BL2">
        <f>+SUBTOTAL(9,BL4:BL9277)/6</f>
        <v>0</v>
      </c>
      <c r="BM2" s="310">
        <f>+SUBTOTAL(9,BM4:BM9277)/6</f>
        <v>0</v>
      </c>
    </row>
    <row r="3" spans="1:69" ht="15.75">
      <c r="A3" s="306" t="s">
        <v>0</v>
      </c>
      <c r="B3" s="306" t="s">
        <v>1</v>
      </c>
      <c r="C3" s="306" t="s">
        <v>2</v>
      </c>
      <c r="D3" s="306" t="s">
        <v>3</v>
      </c>
      <c r="E3" s="306" t="s">
        <v>4</v>
      </c>
      <c r="H3" s="307" t="s">
        <v>0</v>
      </c>
      <c r="I3" s="307" t="s">
        <v>1</v>
      </c>
      <c r="J3" s="307" t="s">
        <v>2</v>
      </c>
      <c r="K3" s="307" t="s">
        <v>3</v>
      </c>
      <c r="L3" s="307" t="s">
        <v>4</v>
      </c>
      <c r="O3" s="307" t="s">
        <v>0</v>
      </c>
      <c r="P3" s="307" t="s">
        <v>1</v>
      </c>
      <c r="Q3" s="307" t="s">
        <v>2</v>
      </c>
      <c r="R3" s="307" t="s">
        <v>3</v>
      </c>
      <c r="S3" s="307" t="s">
        <v>4</v>
      </c>
      <c r="V3" s="307" t="s">
        <v>0</v>
      </c>
      <c r="W3" s="307" t="s">
        <v>1</v>
      </c>
      <c r="X3" s="307" t="s">
        <v>2</v>
      </c>
      <c r="Y3" s="307" t="s">
        <v>3</v>
      </c>
      <c r="Z3" s="307" t="s">
        <v>4</v>
      </c>
      <c r="AC3" s="307" t="s">
        <v>0</v>
      </c>
      <c r="AD3" s="307" t="s">
        <v>1</v>
      </c>
      <c r="AE3" s="307" t="s">
        <v>2</v>
      </c>
      <c r="AF3" s="307" t="s">
        <v>3</v>
      </c>
      <c r="AG3" s="307" t="s">
        <v>4</v>
      </c>
      <c r="AJ3" s="307" t="s">
        <v>0</v>
      </c>
      <c r="AK3" s="307" t="s">
        <v>1</v>
      </c>
      <c r="AL3" s="307" t="s">
        <v>2</v>
      </c>
      <c r="AM3" s="307" t="s">
        <v>3</v>
      </c>
      <c r="AN3" s="307" t="s">
        <v>4</v>
      </c>
      <c r="AQ3" s="307" t="s">
        <v>0</v>
      </c>
      <c r="AR3" s="307" t="s">
        <v>1</v>
      </c>
      <c r="AS3" s="307"/>
      <c r="AT3" s="307" t="s">
        <v>3</v>
      </c>
      <c r="AU3" s="307" t="s">
        <v>4</v>
      </c>
      <c r="AX3" s="307" t="s">
        <v>0</v>
      </c>
      <c r="AY3" s="307" t="s">
        <v>1</v>
      </c>
      <c r="AZ3" s="307" t="s">
        <v>2</v>
      </c>
      <c r="BA3" s="307" t="s">
        <v>3</v>
      </c>
      <c r="BB3" s="307" t="s">
        <v>4</v>
      </c>
      <c r="BE3" s="307" t="s">
        <v>0</v>
      </c>
      <c r="BF3" s="307" t="s">
        <v>1</v>
      </c>
      <c r="BG3" s="307" t="s">
        <v>2</v>
      </c>
      <c r="BH3" s="307" t="s">
        <v>3</v>
      </c>
      <c r="BI3" s="307" t="s">
        <v>4</v>
      </c>
      <c r="BL3" s="307" t="s">
        <v>0</v>
      </c>
      <c r="BM3" s="307" t="s">
        <v>1</v>
      </c>
      <c r="BN3" s="307" t="s">
        <v>2</v>
      </c>
      <c r="BO3" s="312" t="s">
        <v>3</v>
      </c>
      <c r="BP3" s="312" t="s">
        <v>4</v>
      </c>
    </row>
    <row r="4" spans="1:69">
      <c r="A4" s="308">
        <v>6</v>
      </c>
      <c r="B4" s="308">
        <v>6</v>
      </c>
      <c r="C4" s="308" t="s">
        <v>5</v>
      </c>
      <c r="D4" s="308" t="s">
        <v>6</v>
      </c>
      <c r="E4" s="308">
        <v>692</v>
      </c>
      <c r="H4" s="308">
        <v>30</v>
      </c>
      <c r="I4" s="308">
        <v>30</v>
      </c>
      <c r="J4" s="308" t="s">
        <v>5</v>
      </c>
      <c r="K4" s="308" t="s">
        <v>6</v>
      </c>
      <c r="L4" s="308">
        <v>505</v>
      </c>
      <c r="O4" s="308">
        <v>60</v>
      </c>
      <c r="P4" s="308">
        <v>60</v>
      </c>
      <c r="Q4" s="308" t="s">
        <v>5</v>
      </c>
      <c r="R4" s="308" t="s">
        <v>6</v>
      </c>
      <c r="S4" s="308">
        <v>2125</v>
      </c>
      <c r="V4" s="308">
        <v>12</v>
      </c>
      <c r="W4" s="308">
        <v>12</v>
      </c>
      <c r="X4" s="308" t="s">
        <v>5</v>
      </c>
      <c r="Y4" s="308" t="s">
        <v>6</v>
      </c>
      <c r="Z4" s="308">
        <v>167</v>
      </c>
      <c r="AC4" s="308">
        <v>60</v>
      </c>
      <c r="AD4" s="308">
        <v>60</v>
      </c>
      <c r="AE4" s="308" t="s">
        <v>5</v>
      </c>
      <c r="AF4" s="308" t="s">
        <v>6</v>
      </c>
      <c r="AG4" s="308">
        <v>692</v>
      </c>
      <c r="AJ4" s="308">
        <v>120</v>
      </c>
      <c r="AK4" s="308">
        <v>120</v>
      </c>
      <c r="AL4" s="308" t="s">
        <v>7</v>
      </c>
      <c r="AM4" s="308" t="s">
        <v>6</v>
      </c>
      <c r="AN4" s="308">
        <v>305</v>
      </c>
      <c r="AQ4" s="308">
        <v>60</v>
      </c>
      <c r="AR4" s="308">
        <v>60</v>
      </c>
      <c r="AS4" s="308" t="s">
        <v>5</v>
      </c>
      <c r="AT4" s="308" t="s">
        <v>6</v>
      </c>
      <c r="AU4" s="308">
        <v>671</v>
      </c>
      <c r="AX4" s="308">
        <v>20</v>
      </c>
      <c r="AY4" s="308">
        <v>20</v>
      </c>
      <c r="AZ4" s="308" t="s">
        <v>5</v>
      </c>
      <c r="BA4" s="308" t="s">
        <v>6</v>
      </c>
      <c r="BB4" s="308">
        <v>9309</v>
      </c>
      <c r="BL4" s="308"/>
      <c r="BM4" s="308"/>
      <c r="BN4" s="308"/>
      <c r="BO4" s="308"/>
      <c r="BP4" s="308"/>
    </row>
    <row r="5" spans="1:69">
      <c r="A5" s="308">
        <v>6</v>
      </c>
      <c r="B5" s="308">
        <v>6</v>
      </c>
      <c r="C5" s="308" t="s">
        <v>5</v>
      </c>
      <c r="D5" s="308" t="s">
        <v>6</v>
      </c>
      <c r="E5" s="308">
        <v>259</v>
      </c>
      <c r="H5" s="308">
        <v>18</v>
      </c>
      <c r="I5" s="308">
        <v>18</v>
      </c>
      <c r="J5" s="308" t="s">
        <v>5</v>
      </c>
      <c r="K5" s="308" t="s">
        <v>6</v>
      </c>
      <c r="L5" s="308">
        <v>511</v>
      </c>
      <c r="O5" s="308">
        <v>300</v>
      </c>
      <c r="P5" s="308">
        <v>300</v>
      </c>
      <c r="Q5" s="308" t="s">
        <v>5</v>
      </c>
      <c r="R5" s="308" t="s">
        <v>6</v>
      </c>
      <c r="S5" s="308">
        <v>516</v>
      </c>
      <c r="V5" s="308">
        <v>6</v>
      </c>
      <c r="W5" s="308">
        <v>6</v>
      </c>
      <c r="X5" s="308" t="s">
        <v>5</v>
      </c>
      <c r="Y5" s="308" t="s">
        <v>6</v>
      </c>
      <c r="Z5" s="308">
        <v>2125</v>
      </c>
      <c r="AC5" s="308">
        <v>60</v>
      </c>
      <c r="AD5" s="308">
        <v>60</v>
      </c>
      <c r="AE5" s="308" t="s">
        <v>5</v>
      </c>
      <c r="AF5" s="308" t="s">
        <v>6</v>
      </c>
      <c r="AG5" s="308">
        <v>259</v>
      </c>
      <c r="AJ5" s="308">
        <v>60</v>
      </c>
      <c r="AK5" s="308">
        <v>60</v>
      </c>
      <c r="AL5" s="308" t="s">
        <v>8</v>
      </c>
      <c r="AM5" s="308" t="s">
        <v>6</v>
      </c>
      <c r="AN5" s="308">
        <v>301</v>
      </c>
      <c r="AQ5" s="308">
        <v>60</v>
      </c>
      <c r="AR5" s="308">
        <v>60</v>
      </c>
      <c r="AS5" s="308" t="s">
        <v>5</v>
      </c>
      <c r="AT5" s="308" t="s">
        <v>9</v>
      </c>
      <c r="AU5" s="308">
        <v>541</v>
      </c>
      <c r="AX5" s="308">
        <v>40</v>
      </c>
      <c r="AY5" s="308">
        <v>40</v>
      </c>
      <c r="AZ5" s="308" t="s">
        <v>5</v>
      </c>
      <c r="BA5" s="308" t="s">
        <v>6</v>
      </c>
      <c r="BB5" s="308">
        <v>161</v>
      </c>
      <c r="BL5" s="308"/>
      <c r="BM5" s="308"/>
      <c r="BN5" s="308"/>
      <c r="BO5" s="308"/>
      <c r="BP5" s="308"/>
    </row>
    <row r="6" spans="1:69">
      <c r="A6" s="308">
        <v>6</v>
      </c>
      <c r="B6" s="308">
        <v>6</v>
      </c>
      <c r="C6" s="308" t="s">
        <v>5</v>
      </c>
      <c r="D6" s="308" t="s">
        <v>6</v>
      </c>
      <c r="E6" s="308">
        <v>2065</v>
      </c>
      <c r="H6" s="308">
        <v>12</v>
      </c>
      <c r="I6" s="308">
        <v>12</v>
      </c>
      <c r="J6" s="308" t="s">
        <v>5</v>
      </c>
      <c r="K6" s="308" t="s">
        <v>6</v>
      </c>
      <c r="L6" s="308">
        <v>167</v>
      </c>
      <c r="O6" s="308">
        <v>60</v>
      </c>
      <c r="P6" s="308">
        <v>60</v>
      </c>
      <c r="Q6" s="308" t="s">
        <v>5</v>
      </c>
      <c r="R6" s="308" t="s">
        <v>6</v>
      </c>
      <c r="S6" s="308">
        <v>298</v>
      </c>
      <c r="V6" s="308">
        <v>6</v>
      </c>
      <c r="W6" s="308">
        <v>6</v>
      </c>
      <c r="X6" s="308" t="s">
        <v>5</v>
      </c>
      <c r="Y6" s="308" t="s">
        <v>6</v>
      </c>
      <c r="Z6" s="308">
        <v>220</v>
      </c>
      <c r="AC6" s="308">
        <v>120</v>
      </c>
      <c r="AD6" s="308">
        <v>120</v>
      </c>
      <c r="AE6" s="308" t="s">
        <v>5</v>
      </c>
      <c r="AF6" s="308" t="s">
        <v>6</v>
      </c>
      <c r="AG6" s="308">
        <v>516</v>
      </c>
      <c r="AJ6" s="308">
        <v>60</v>
      </c>
      <c r="AK6" s="308">
        <v>60</v>
      </c>
      <c r="AL6" s="308" t="s">
        <v>8</v>
      </c>
      <c r="AM6" s="308" t="s">
        <v>9</v>
      </c>
      <c r="AN6" s="308">
        <v>155</v>
      </c>
      <c r="AQ6" s="308">
        <v>60</v>
      </c>
      <c r="AR6" s="308">
        <v>60</v>
      </c>
      <c r="AS6" s="308" t="s">
        <v>10</v>
      </c>
      <c r="AT6" s="308" t="s">
        <v>9</v>
      </c>
      <c r="AU6" s="308">
        <v>69004</v>
      </c>
      <c r="AX6" s="308">
        <v>40</v>
      </c>
      <c r="AY6" s="308">
        <v>40</v>
      </c>
      <c r="AZ6" s="308" t="s">
        <v>5</v>
      </c>
      <c r="BA6" s="308" t="s">
        <v>6</v>
      </c>
      <c r="BB6" s="308">
        <v>153</v>
      </c>
      <c r="BL6" s="308"/>
      <c r="BM6" s="308"/>
      <c r="BN6" s="308"/>
      <c r="BO6" s="308"/>
      <c r="BP6" s="308"/>
    </row>
    <row r="7" spans="1:69">
      <c r="A7" s="308">
        <v>6</v>
      </c>
      <c r="B7" s="308">
        <v>6</v>
      </c>
      <c r="C7" s="308" t="s">
        <v>5</v>
      </c>
      <c r="D7" s="308" t="s">
        <v>6</v>
      </c>
      <c r="E7" s="308">
        <v>2125</v>
      </c>
      <c r="H7" s="308">
        <v>6</v>
      </c>
      <c r="I7" s="308">
        <v>6</v>
      </c>
      <c r="J7" s="308" t="s">
        <v>5</v>
      </c>
      <c r="K7" s="308" t="s">
        <v>6</v>
      </c>
      <c r="L7" s="308">
        <v>2125</v>
      </c>
      <c r="O7" s="308">
        <v>60</v>
      </c>
      <c r="P7" s="308">
        <v>60</v>
      </c>
      <c r="Q7" s="308" t="s">
        <v>5</v>
      </c>
      <c r="R7" s="308" t="s">
        <v>6</v>
      </c>
      <c r="S7" s="308">
        <v>2105</v>
      </c>
      <c r="V7" s="308">
        <v>24</v>
      </c>
      <c r="W7" s="308">
        <v>24</v>
      </c>
      <c r="X7" s="308" t="s">
        <v>5</v>
      </c>
      <c r="Y7" s="308" t="s">
        <v>6</v>
      </c>
      <c r="Z7" s="308">
        <v>159</v>
      </c>
      <c r="AC7" s="308">
        <v>120</v>
      </c>
      <c r="AD7" s="308">
        <v>120</v>
      </c>
      <c r="AE7" s="308" t="s">
        <v>5</v>
      </c>
      <c r="AF7" s="308" t="s">
        <v>6</v>
      </c>
      <c r="AG7" s="308">
        <v>518</v>
      </c>
      <c r="AJ7" s="308">
        <v>60</v>
      </c>
      <c r="AK7" s="308">
        <v>60</v>
      </c>
      <c r="AL7" s="308" t="s">
        <v>8</v>
      </c>
      <c r="AM7" s="308" t="s">
        <v>6</v>
      </c>
      <c r="AN7" s="308">
        <v>506</v>
      </c>
      <c r="AQ7" s="308"/>
      <c r="AR7" s="308"/>
      <c r="AS7" s="308"/>
      <c r="AT7" s="308"/>
      <c r="AU7" s="308"/>
      <c r="AX7" s="308">
        <v>20</v>
      </c>
      <c r="AY7" s="308">
        <v>20</v>
      </c>
      <c r="AZ7" s="308" t="s">
        <v>5</v>
      </c>
      <c r="BA7" s="308" t="s">
        <v>6</v>
      </c>
      <c r="BB7" s="308">
        <v>255</v>
      </c>
      <c r="BL7" s="308"/>
      <c r="BM7" s="308"/>
      <c r="BN7" s="308"/>
      <c r="BO7" s="308"/>
      <c r="BP7" s="308"/>
    </row>
    <row r="8" spans="1:69">
      <c r="A8" s="308">
        <v>60</v>
      </c>
      <c r="B8" s="308">
        <v>60</v>
      </c>
      <c r="C8" s="308" t="s">
        <v>5</v>
      </c>
      <c r="D8" s="308" t="s">
        <v>6</v>
      </c>
      <c r="E8" s="308">
        <v>161</v>
      </c>
      <c r="H8" s="308">
        <v>6</v>
      </c>
      <c r="I8" s="308">
        <v>6</v>
      </c>
      <c r="J8" s="308" t="s">
        <v>5</v>
      </c>
      <c r="K8" s="308" t="s">
        <v>6</v>
      </c>
      <c r="L8" s="308">
        <v>220</v>
      </c>
      <c r="O8" s="308">
        <v>180</v>
      </c>
      <c r="P8" s="308">
        <v>180</v>
      </c>
      <c r="Q8" s="308" t="s">
        <v>5</v>
      </c>
      <c r="R8" s="308" t="s">
        <v>9</v>
      </c>
      <c r="S8" s="308">
        <v>541</v>
      </c>
      <c r="V8" s="308">
        <v>6</v>
      </c>
      <c r="W8" s="308">
        <v>6</v>
      </c>
      <c r="X8" s="308" t="s">
        <v>5</v>
      </c>
      <c r="Y8" s="308" t="s">
        <v>6</v>
      </c>
      <c r="Z8" s="308">
        <v>255</v>
      </c>
      <c r="AC8" s="308">
        <v>60</v>
      </c>
      <c r="AD8" s="308">
        <v>60</v>
      </c>
      <c r="AE8" s="308" t="s">
        <v>5</v>
      </c>
      <c r="AF8" s="308" t="s">
        <v>6</v>
      </c>
      <c r="AG8" s="308">
        <v>506</v>
      </c>
      <c r="AJ8" s="308">
        <v>60</v>
      </c>
      <c r="AK8" s="308">
        <v>60</v>
      </c>
      <c r="AL8" s="308" t="s">
        <v>8</v>
      </c>
      <c r="AM8" s="308" t="s">
        <v>6</v>
      </c>
      <c r="AN8" s="308">
        <v>124</v>
      </c>
      <c r="AQ8" s="308">
        <v>120</v>
      </c>
      <c r="AR8" s="308">
        <v>120</v>
      </c>
      <c r="AS8" s="308" t="s">
        <v>10</v>
      </c>
      <c r="AT8" s="308" t="s">
        <v>6</v>
      </c>
      <c r="AU8" s="308">
        <v>555</v>
      </c>
      <c r="AX8" s="308">
        <v>40</v>
      </c>
      <c r="AY8" s="308">
        <v>40</v>
      </c>
      <c r="AZ8" s="308" t="s">
        <v>5</v>
      </c>
      <c r="BA8" s="308" t="s">
        <v>6</v>
      </c>
      <c r="BB8" s="308">
        <v>518</v>
      </c>
      <c r="BL8" s="308"/>
      <c r="BM8" s="308"/>
      <c r="BN8" s="308"/>
      <c r="BO8" s="308"/>
      <c r="BP8" s="308"/>
    </row>
    <row r="9" spans="1:69">
      <c r="A9" s="308">
        <v>60</v>
      </c>
      <c r="B9" s="308">
        <v>60</v>
      </c>
      <c r="C9" s="308" t="s">
        <v>5</v>
      </c>
      <c r="D9" s="308" t="s">
        <v>6</v>
      </c>
      <c r="E9" s="308">
        <v>516</v>
      </c>
      <c r="H9" s="308">
        <v>60</v>
      </c>
      <c r="I9" s="308">
        <v>60</v>
      </c>
      <c r="J9" s="308" t="s">
        <v>5</v>
      </c>
      <c r="K9" s="308" t="s">
        <v>6</v>
      </c>
      <c r="L9" s="308">
        <v>161</v>
      </c>
      <c r="O9" s="308">
        <v>120</v>
      </c>
      <c r="P9" s="308">
        <v>120</v>
      </c>
      <c r="Q9" s="308" t="s">
        <v>5</v>
      </c>
      <c r="R9" s="308" t="s">
        <v>6</v>
      </c>
      <c r="S9" s="308">
        <v>122</v>
      </c>
      <c r="V9" s="308">
        <v>6</v>
      </c>
      <c r="W9" s="308">
        <v>6</v>
      </c>
      <c r="X9" s="308" t="s">
        <v>5</v>
      </c>
      <c r="Y9" s="308" t="s">
        <v>6</v>
      </c>
      <c r="Z9" s="308">
        <v>632</v>
      </c>
      <c r="AC9" s="308">
        <v>120</v>
      </c>
      <c r="AD9" s="308">
        <v>120</v>
      </c>
      <c r="AE9" s="308" t="s">
        <v>5</v>
      </c>
      <c r="AF9" s="308" t="s">
        <v>6</v>
      </c>
      <c r="AG9" s="308">
        <v>122</v>
      </c>
      <c r="AJ9" s="308">
        <v>120</v>
      </c>
      <c r="AK9" s="308">
        <v>120</v>
      </c>
      <c r="AL9" s="308" t="s">
        <v>8</v>
      </c>
      <c r="AM9" s="308" t="s">
        <v>6</v>
      </c>
      <c r="AN9" s="308">
        <v>159</v>
      </c>
      <c r="AQ9" s="308">
        <v>60</v>
      </c>
      <c r="AR9" s="308">
        <v>60</v>
      </c>
      <c r="AS9" s="308" t="s">
        <v>10</v>
      </c>
      <c r="AT9" s="308" t="s">
        <v>6</v>
      </c>
      <c r="AU9" s="308">
        <v>554</v>
      </c>
      <c r="AX9" s="308">
        <v>20</v>
      </c>
      <c r="AY9" s="308">
        <v>20</v>
      </c>
      <c r="AZ9" s="308" t="s">
        <v>5</v>
      </c>
      <c r="BA9" s="308" t="s">
        <v>6</v>
      </c>
      <c r="BB9" s="308">
        <v>2054</v>
      </c>
      <c r="BL9" s="308"/>
      <c r="BM9" s="308"/>
      <c r="BN9" s="308"/>
      <c r="BO9" s="308"/>
      <c r="BP9" s="308"/>
    </row>
    <row r="10" spans="1:69">
      <c r="A10" s="308">
        <v>6</v>
      </c>
      <c r="B10" s="308">
        <v>6</v>
      </c>
      <c r="C10" s="308" t="s">
        <v>5</v>
      </c>
      <c r="D10" s="308" t="s">
        <v>6</v>
      </c>
      <c r="E10" s="308">
        <v>685</v>
      </c>
      <c r="H10" s="308">
        <v>6</v>
      </c>
      <c r="I10" s="308">
        <v>6</v>
      </c>
      <c r="J10" s="308" t="s">
        <v>5</v>
      </c>
      <c r="K10" s="308" t="s">
        <v>6</v>
      </c>
      <c r="L10" s="308">
        <v>516</v>
      </c>
      <c r="O10" s="308">
        <v>120</v>
      </c>
      <c r="P10" s="308">
        <v>120</v>
      </c>
      <c r="Q10" s="308" t="s">
        <v>5</v>
      </c>
      <c r="R10" s="308" t="s">
        <v>6</v>
      </c>
      <c r="S10" s="308">
        <v>141</v>
      </c>
      <c r="V10" s="308">
        <v>12</v>
      </c>
      <c r="W10" s="308">
        <v>12</v>
      </c>
      <c r="X10" s="308" t="s">
        <v>5</v>
      </c>
      <c r="Y10" s="308" t="s">
        <v>6</v>
      </c>
      <c r="Z10" s="308">
        <v>518</v>
      </c>
      <c r="AC10" s="308">
        <v>60</v>
      </c>
      <c r="AD10" s="308">
        <v>60</v>
      </c>
      <c r="AE10" s="308" t="s">
        <v>10</v>
      </c>
      <c r="AF10" s="308" t="s">
        <v>9</v>
      </c>
      <c r="AG10" s="308">
        <v>2052</v>
      </c>
      <c r="AJ10" s="308">
        <v>60</v>
      </c>
      <c r="AK10" s="308">
        <v>60</v>
      </c>
      <c r="AL10" s="308" t="s">
        <v>8</v>
      </c>
      <c r="AM10" s="308" t="s">
        <v>6</v>
      </c>
      <c r="AN10" s="308">
        <v>114</v>
      </c>
      <c r="AQ10" s="308">
        <v>60</v>
      </c>
      <c r="AR10" s="308">
        <v>60</v>
      </c>
      <c r="AS10" s="308" t="s">
        <v>11</v>
      </c>
      <c r="AT10" s="308" t="s">
        <v>9</v>
      </c>
      <c r="AU10" s="308">
        <v>196</v>
      </c>
      <c r="AX10" s="308">
        <v>40</v>
      </c>
      <c r="AY10" s="308">
        <v>40</v>
      </c>
      <c r="AZ10" s="308" t="s">
        <v>5</v>
      </c>
      <c r="BA10" s="308" t="s">
        <v>6</v>
      </c>
      <c r="BB10" s="308">
        <v>524</v>
      </c>
      <c r="BL10" s="308"/>
      <c r="BM10" s="308"/>
      <c r="BN10" s="308"/>
      <c r="BO10" s="308"/>
      <c r="BP10" s="308"/>
    </row>
    <row r="11" spans="1:69">
      <c r="A11" s="308">
        <v>12</v>
      </c>
      <c r="B11" s="308">
        <v>12</v>
      </c>
      <c r="C11" s="308" t="s">
        <v>5</v>
      </c>
      <c r="D11" s="308" t="s">
        <v>6</v>
      </c>
      <c r="E11" s="308">
        <v>632</v>
      </c>
      <c r="H11" s="308">
        <v>114</v>
      </c>
      <c r="I11" s="308">
        <v>114</v>
      </c>
      <c r="J11" s="308" t="s">
        <v>5</v>
      </c>
      <c r="K11" s="308" t="s">
        <v>6</v>
      </c>
      <c r="L11" s="308">
        <v>516</v>
      </c>
      <c r="O11" s="308">
        <v>180</v>
      </c>
      <c r="P11" s="308">
        <v>180</v>
      </c>
      <c r="Q11" s="308" t="s">
        <v>5</v>
      </c>
      <c r="R11" s="308" t="s">
        <v>9</v>
      </c>
      <c r="S11" s="308">
        <v>158</v>
      </c>
      <c r="V11" s="308">
        <v>12</v>
      </c>
      <c r="W11" s="308">
        <v>12</v>
      </c>
      <c r="X11" s="308" t="s">
        <v>5</v>
      </c>
      <c r="Y11" s="308" t="s">
        <v>6</v>
      </c>
      <c r="Z11" s="308">
        <v>276</v>
      </c>
      <c r="AC11" s="308">
        <v>60</v>
      </c>
      <c r="AD11" s="308">
        <v>60</v>
      </c>
      <c r="AE11" s="308" t="s">
        <v>10</v>
      </c>
      <c r="AF11" s="308" t="s">
        <v>9</v>
      </c>
      <c r="AG11" s="308">
        <v>658</v>
      </c>
      <c r="AJ11" s="308">
        <v>60</v>
      </c>
      <c r="AK11" s="308">
        <v>60</v>
      </c>
      <c r="AL11" s="308" t="s">
        <v>8</v>
      </c>
      <c r="AM11" s="308" t="s">
        <v>6</v>
      </c>
      <c r="AN11" s="308">
        <v>2065</v>
      </c>
      <c r="AQ11" s="308">
        <v>60</v>
      </c>
      <c r="AR11" s="308">
        <v>60</v>
      </c>
      <c r="AS11" s="308" t="s">
        <v>12</v>
      </c>
      <c r="AT11" s="308" t="s">
        <v>6</v>
      </c>
      <c r="AU11" s="308">
        <v>291</v>
      </c>
      <c r="AX11" s="308">
        <v>40</v>
      </c>
      <c r="AY11" s="308">
        <v>40</v>
      </c>
      <c r="AZ11" s="308" t="s">
        <v>5</v>
      </c>
      <c r="BA11" s="308" t="s">
        <v>6</v>
      </c>
      <c r="BB11" s="308">
        <v>137</v>
      </c>
      <c r="BL11" s="311"/>
      <c r="BM11" s="311"/>
      <c r="BN11" s="313"/>
      <c r="BO11" s="311"/>
      <c r="BP11" s="311"/>
    </row>
    <row r="12" spans="1:69">
      <c r="A12" s="308">
        <v>36</v>
      </c>
      <c r="B12" s="308">
        <v>36</v>
      </c>
      <c r="C12" s="308" t="s">
        <v>5</v>
      </c>
      <c r="D12" s="308" t="s">
        <v>6</v>
      </c>
      <c r="E12" s="308">
        <v>518</v>
      </c>
      <c r="H12" s="308">
        <v>12</v>
      </c>
      <c r="I12" s="308">
        <v>12</v>
      </c>
      <c r="J12" s="308" t="s">
        <v>5</v>
      </c>
      <c r="K12" s="308" t="s">
        <v>6</v>
      </c>
      <c r="L12" s="308">
        <v>685</v>
      </c>
      <c r="O12" s="308">
        <v>120</v>
      </c>
      <c r="P12" s="308">
        <v>120</v>
      </c>
      <c r="Q12" s="308" t="s">
        <v>5</v>
      </c>
      <c r="R12" s="308" t="s">
        <v>6</v>
      </c>
      <c r="S12" s="308">
        <v>304</v>
      </c>
      <c r="V12" s="308">
        <v>18</v>
      </c>
      <c r="W12" s="308">
        <v>18</v>
      </c>
      <c r="X12" s="308" t="s">
        <v>5</v>
      </c>
      <c r="Y12" s="308" t="s">
        <v>6</v>
      </c>
      <c r="Z12" s="308">
        <v>524</v>
      </c>
      <c r="AC12" s="308">
        <v>120</v>
      </c>
      <c r="AD12" s="308">
        <v>120</v>
      </c>
      <c r="AE12" s="308" t="s">
        <v>10</v>
      </c>
      <c r="AF12" s="308" t="s">
        <v>9</v>
      </c>
      <c r="AG12" s="308">
        <v>131</v>
      </c>
      <c r="AJ12" s="308">
        <v>60</v>
      </c>
      <c r="AK12" s="308">
        <v>60</v>
      </c>
      <c r="AL12" s="308" t="s">
        <v>8</v>
      </c>
      <c r="AM12" s="308" t="s">
        <v>6</v>
      </c>
      <c r="AN12" s="308">
        <v>161</v>
      </c>
      <c r="AQ12" s="308">
        <v>60</v>
      </c>
      <c r="AR12" s="308">
        <v>60</v>
      </c>
      <c r="AS12" s="308" t="s">
        <v>12</v>
      </c>
      <c r="AT12" s="308" t="s">
        <v>6</v>
      </c>
      <c r="AU12" s="308">
        <v>503</v>
      </c>
      <c r="AX12" s="308">
        <v>20</v>
      </c>
      <c r="AY12" s="308">
        <v>20</v>
      </c>
      <c r="AZ12" s="308" t="s">
        <v>5</v>
      </c>
      <c r="BA12" s="308" t="s">
        <v>9</v>
      </c>
      <c r="BB12" s="308">
        <v>162</v>
      </c>
      <c r="BL12" s="311"/>
      <c r="BM12" s="311"/>
      <c r="BN12" s="313"/>
      <c r="BO12" s="311"/>
      <c r="BP12" s="311"/>
    </row>
    <row r="13" spans="1:69">
      <c r="A13" s="308">
        <v>6</v>
      </c>
      <c r="B13" s="308">
        <v>6</v>
      </c>
      <c r="C13" s="308" t="s">
        <v>5</v>
      </c>
      <c r="D13" s="308" t="s">
        <v>6</v>
      </c>
      <c r="E13" s="308">
        <v>2105</v>
      </c>
      <c r="H13" s="308">
        <v>6</v>
      </c>
      <c r="I13" s="308">
        <v>6</v>
      </c>
      <c r="J13" s="308" t="s">
        <v>5</v>
      </c>
      <c r="K13" s="308" t="s">
        <v>6</v>
      </c>
      <c r="L13" s="308">
        <v>281</v>
      </c>
      <c r="O13" s="308">
        <v>60</v>
      </c>
      <c r="P13" s="308">
        <v>60</v>
      </c>
      <c r="Q13" s="308" t="s">
        <v>10</v>
      </c>
      <c r="R13" s="308" t="s">
        <v>9</v>
      </c>
      <c r="S13" s="308">
        <v>2002</v>
      </c>
      <c r="V13" s="308">
        <v>6</v>
      </c>
      <c r="W13" s="308">
        <v>6</v>
      </c>
      <c r="X13" s="308" t="s">
        <v>5</v>
      </c>
      <c r="Y13" s="308" t="s">
        <v>6</v>
      </c>
      <c r="Z13" s="308">
        <v>521</v>
      </c>
      <c r="AC13" s="308">
        <v>60</v>
      </c>
      <c r="AD13" s="308">
        <v>60</v>
      </c>
      <c r="AE13" s="308" t="s">
        <v>10</v>
      </c>
      <c r="AF13" s="308" t="s">
        <v>9</v>
      </c>
      <c r="AG13" s="308">
        <v>69045</v>
      </c>
      <c r="AJ13" s="308">
        <v>120</v>
      </c>
      <c r="AK13" s="308">
        <v>120</v>
      </c>
      <c r="AL13" s="308" t="s">
        <v>8</v>
      </c>
      <c r="AM13" s="308" t="s">
        <v>6</v>
      </c>
      <c r="AN13" s="308">
        <v>167</v>
      </c>
      <c r="AQ13" s="308">
        <v>180</v>
      </c>
      <c r="AR13" s="308">
        <v>180</v>
      </c>
      <c r="AS13" s="308" t="s">
        <v>12</v>
      </c>
      <c r="AT13" s="308" t="s">
        <v>6</v>
      </c>
      <c r="AU13" s="308">
        <v>151</v>
      </c>
      <c r="AX13" s="308">
        <v>40</v>
      </c>
      <c r="AY13" s="308">
        <v>40</v>
      </c>
      <c r="AZ13" s="308" t="s">
        <v>5</v>
      </c>
      <c r="BA13" s="308" t="s">
        <v>6</v>
      </c>
      <c r="BB13" s="308">
        <v>122</v>
      </c>
      <c r="BL13" s="311"/>
      <c r="BM13" s="311"/>
      <c r="BN13" s="313"/>
      <c r="BO13" s="311"/>
      <c r="BP13" s="311"/>
    </row>
    <row r="14" spans="1:69">
      <c r="A14" s="308">
        <v>60</v>
      </c>
      <c r="B14" s="308">
        <v>60</v>
      </c>
      <c r="C14" s="308" t="s">
        <v>5</v>
      </c>
      <c r="D14" s="308" t="s">
        <v>6</v>
      </c>
      <c r="E14" s="308">
        <v>505</v>
      </c>
      <c r="H14" s="308">
        <v>12</v>
      </c>
      <c r="I14" s="308">
        <v>12</v>
      </c>
      <c r="J14" s="308" t="s">
        <v>5</v>
      </c>
      <c r="K14" s="308" t="s">
        <v>6</v>
      </c>
      <c r="L14" s="308">
        <v>298</v>
      </c>
      <c r="O14" s="308">
        <v>60</v>
      </c>
      <c r="P14" s="308">
        <v>60</v>
      </c>
      <c r="Q14" s="308" t="s">
        <v>10</v>
      </c>
      <c r="R14" s="308" t="s">
        <v>9</v>
      </c>
      <c r="S14" s="308">
        <v>258</v>
      </c>
      <c r="V14" s="308">
        <v>12</v>
      </c>
      <c r="W14" s="308">
        <v>12</v>
      </c>
      <c r="X14" s="308" t="s">
        <v>5</v>
      </c>
      <c r="Y14" s="308" t="s">
        <v>6</v>
      </c>
      <c r="Z14" s="308">
        <v>137</v>
      </c>
      <c r="AC14" s="308">
        <v>60</v>
      </c>
      <c r="AD14" s="308">
        <v>60</v>
      </c>
      <c r="AE14" s="308" t="s">
        <v>10</v>
      </c>
      <c r="AF14" s="308" t="s">
        <v>9</v>
      </c>
      <c r="AG14" s="308">
        <v>69004</v>
      </c>
      <c r="AJ14" s="308">
        <v>120</v>
      </c>
      <c r="AK14" s="308">
        <v>120</v>
      </c>
      <c r="AL14" s="308" t="s">
        <v>8</v>
      </c>
      <c r="AM14" s="308" t="s">
        <v>6</v>
      </c>
      <c r="AN14" s="308">
        <v>518</v>
      </c>
      <c r="AQ14" s="308">
        <v>60</v>
      </c>
      <c r="AR14" s="308">
        <v>60</v>
      </c>
      <c r="AS14" s="308" t="s">
        <v>13</v>
      </c>
      <c r="AT14" s="308" t="s">
        <v>9</v>
      </c>
      <c r="AU14" s="308">
        <v>690</v>
      </c>
      <c r="AX14" s="308">
        <v>60</v>
      </c>
      <c r="AY14" s="308">
        <v>60</v>
      </c>
      <c r="AZ14" s="308" t="s">
        <v>5</v>
      </c>
      <c r="BA14" s="308" t="s">
        <v>6</v>
      </c>
      <c r="BB14" s="308">
        <v>141</v>
      </c>
      <c r="BL14" s="311"/>
      <c r="BM14" s="311"/>
      <c r="BN14" s="313"/>
      <c r="BO14" s="311"/>
      <c r="BP14" s="311"/>
    </row>
    <row r="15" spans="1:69">
      <c r="A15" s="308">
        <v>12</v>
      </c>
      <c r="B15" s="308">
        <v>12</v>
      </c>
      <c r="C15" s="308" t="s">
        <v>5</v>
      </c>
      <c r="D15" s="308" t="s">
        <v>6</v>
      </c>
      <c r="E15" s="308">
        <v>521</v>
      </c>
      <c r="H15" s="308">
        <v>6</v>
      </c>
      <c r="I15" s="308">
        <v>6</v>
      </c>
      <c r="J15" s="308" t="s">
        <v>5</v>
      </c>
      <c r="K15" s="308" t="s">
        <v>6</v>
      </c>
      <c r="L15" s="308">
        <v>2076</v>
      </c>
      <c r="O15" s="308">
        <v>180</v>
      </c>
      <c r="P15" s="308">
        <v>180</v>
      </c>
      <c r="Q15" s="308" t="s">
        <v>10</v>
      </c>
      <c r="R15" s="308" t="s">
        <v>9</v>
      </c>
      <c r="S15" s="308">
        <v>559</v>
      </c>
      <c r="V15" s="308">
        <v>6</v>
      </c>
      <c r="W15" s="308">
        <v>6</v>
      </c>
      <c r="X15" s="308" t="s">
        <v>5</v>
      </c>
      <c r="Y15" s="308" t="s">
        <v>6</v>
      </c>
      <c r="Z15" s="308">
        <v>540</v>
      </c>
      <c r="AC15" s="308">
        <v>60</v>
      </c>
      <c r="AD15" s="308">
        <v>60</v>
      </c>
      <c r="AE15" s="308" t="s">
        <v>10</v>
      </c>
      <c r="AF15" s="308" t="s">
        <v>9</v>
      </c>
      <c r="AG15" s="308">
        <v>2093</v>
      </c>
      <c r="AJ15" s="308">
        <v>60</v>
      </c>
      <c r="AK15" s="308">
        <v>60</v>
      </c>
      <c r="AL15" s="308" t="s">
        <v>8</v>
      </c>
      <c r="AM15" s="308" t="s">
        <v>6</v>
      </c>
      <c r="AN15" s="308">
        <v>505</v>
      </c>
      <c r="AQ15" s="308">
        <v>60</v>
      </c>
      <c r="AR15" s="308">
        <v>60</v>
      </c>
      <c r="AS15" s="308" t="s">
        <v>13</v>
      </c>
      <c r="AT15" s="308" t="s">
        <v>9</v>
      </c>
      <c r="AU15" s="308">
        <v>651</v>
      </c>
      <c r="AX15" s="308">
        <v>40</v>
      </c>
      <c r="AY15" s="308">
        <v>40</v>
      </c>
      <c r="AZ15" s="308" t="s">
        <v>5</v>
      </c>
      <c r="BA15" s="308" t="s">
        <v>9</v>
      </c>
      <c r="BB15" s="308">
        <v>304</v>
      </c>
      <c r="BL15" s="311"/>
      <c r="BM15" s="311"/>
      <c r="BN15" s="313"/>
      <c r="BO15" s="311"/>
      <c r="BP15" s="311"/>
    </row>
    <row r="16" spans="1:69">
      <c r="A16" s="308">
        <v>18</v>
      </c>
      <c r="B16" s="308">
        <v>18</v>
      </c>
      <c r="C16" s="308" t="s">
        <v>5</v>
      </c>
      <c r="D16" s="308" t="s">
        <v>6</v>
      </c>
      <c r="E16" s="308">
        <v>137</v>
      </c>
      <c r="H16" s="308">
        <v>6</v>
      </c>
      <c r="I16" s="308">
        <v>6</v>
      </c>
      <c r="J16" s="308" t="s">
        <v>5</v>
      </c>
      <c r="K16" s="308" t="s">
        <v>6</v>
      </c>
      <c r="L16" s="308">
        <v>2054</v>
      </c>
      <c r="O16" s="308">
        <v>60</v>
      </c>
      <c r="P16" s="308">
        <v>60</v>
      </c>
      <c r="Q16" s="308" t="s">
        <v>10</v>
      </c>
      <c r="R16" s="308" t="s">
        <v>9</v>
      </c>
      <c r="S16" s="308">
        <v>226</v>
      </c>
      <c r="V16" s="308">
        <v>30</v>
      </c>
      <c r="W16" s="308">
        <v>30</v>
      </c>
      <c r="X16" s="308" t="s">
        <v>5</v>
      </c>
      <c r="Y16" s="308" t="s">
        <v>9</v>
      </c>
      <c r="Z16" s="308">
        <v>162</v>
      </c>
      <c r="AC16" s="308">
        <v>60</v>
      </c>
      <c r="AD16" s="308">
        <v>60</v>
      </c>
      <c r="AE16" s="308" t="s">
        <v>10</v>
      </c>
      <c r="AF16" s="308" t="s">
        <v>6</v>
      </c>
      <c r="AG16" s="308">
        <v>69045</v>
      </c>
      <c r="AJ16" s="308">
        <v>120</v>
      </c>
      <c r="AK16" s="308">
        <v>120</v>
      </c>
      <c r="AL16" s="308" t="s">
        <v>8</v>
      </c>
      <c r="AM16" s="308" t="s">
        <v>6</v>
      </c>
      <c r="AN16" s="308">
        <v>140</v>
      </c>
      <c r="AQ16" s="308">
        <v>60</v>
      </c>
      <c r="AR16" s="308">
        <v>60</v>
      </c>
      <c r="AS16" s="308" t="s">
        <v>13</v>
      </c>
      <c r="AT16" s="308" t="s">
        <v>9</v>
      </c>
      <c r="AU16" s="308">
        <v>230</v>
      </c>
      <c r="AX16" s="308">
        <v>20</v>
      </c>
      <c r="AY16" s="308">
        <v>20</v>
      </c>
      <c r="AZ16" s="308" t="s">
        <v>10</v>
      </c>
      <c r="BA16" s="308" t="s">
        <v>9</v>
      </c>
      <c r="BB16" s="308">
        <v>2069</v>
      </c>
      <c r="BL16" s="311"/>
      <c r="BM16" s="311"/>
      <c r="BN16" s="314"/>
      <c r="BO16" s="311"/>
      <c r="BP16" s="311"/>
      <c r="BQ16" s="304"/>
    </row>
    <row r="17" spans="1:69">
      <c r="A17" s="308">
        <v>60</v>
      </c>
      <c r="B17" s="308">
        <v>60</v>
      </c>
      <c r="C17" s="308" t="s">
        <v>5</v>
      </c>
      <c r="D17" s="308" t="s">
        <v>9</v>
      </c>
      <c r="E17" s="308">
        <v>541</v>
      </c>
      <c r="H17" s="308">
        <v>60</v>
      </c>
      <c r="I17" s="308">
        <v>60</v>
      </c>
      <c r="J17" s="308" t="s">
        <v>5</v>
      </c>
      <c r="K17" s="308" t="s">
        <v>6</v>
      </c>
      <c r="L17" s="308">
        <v>114</v>
      </c>
      <c r="O17" s="308">
        <v>60</v>
      </c>
      <c r="P17" s="308">
        <v>60</v>
      </c>
      <c r="Q17" s="308" t="s">
        <v>10</v>
      </c>
      <c r="R17" s="308" t="s">
        <v>9</v>
      </c>
      <c r="S17" s="308">
        <v>69004</v>
      </c>
      <c r="V17" s="308">
        <v>30</v>
      </c>
      <c r="W17" s="308">
        <v>30</v>
      </c>
      <c r="X17" s="308" t="s">
        <v>5</v>
      </c>
      <c r="Y17" s="308" t="s">
        <v>6</v>
      </c>
      <c r="Z17" s="308">
        <v>122</v>
      </c>
      <c r="AC17" s="308">
        <v>60</v>
      </c>
      <c r="AD17" s="308">
        <v>60</v>
      </c>
      <c r="AE17" s="308" t="s">
        <v>10</v>
      </c>
      <c r="AF17" s="308" t="s">
        <v>6</v>
      </c>
      <c r="AG17" s="308">
        <v>69004</v>
      </c>
      <c r="AJ17" s="308">
        <v>120</v>
      </c>
      <c r="AK17" s="308">
        <v>120</v>
      </c>
      <c r="AL17" s="308" t="s">
        <v>8</v>
      </c>
      <c r="AM17" s="308" t="s">
        <v>6</v>
      </c>
      <c r="AN17" s="308">
        <v>511</v>
      </c>
      <c r="AQ17" s="308">
        <v>60</v>
      </c>
      <c r="AR17" s="308">
        <v>60</v>
      </c>
      <c r="AS17" s="308" t="s">
        <v>7</v>
      </c>
      <c r="AT17" s="308" t="s">
        <v>6</v>
      </c>
      <c r="AU17" s="308">
        <v>136</v>
      </c>
      <c r="AX17" s="308">
        <v>40</v>
      </c>
      <c r="AY17" s="308">
        <v>40</v>
      </c>
      <c r="AZ17" s="308" t="s">
        <v>10</v>
      </c>
      <c r="BA17" s="308" t="s">
        <v>9</v>
      </c>
      <c r="BB17" s="308">
        <v>559</v>
      </c>
      <c r="BL17" s="311"/>
      <c r="BM17" s="311"/>
      <c r="BN17" s="314"/>
      <c r="BO17" s="304"/>
      <c r="BP17" s="304"/>
      <c r="BQ17" s="304"/>
    </row>
    <row r="18" spans="1:69">
      <c r="A18" s="308">
        <v>30</v>
      </c>
      <c r="B18" s="308">
        <v>30</v>
      </c>
      <c r="C18" s="308" t="s">
        <v>5</v>
      </c>
      <c r="D18" s="308" t="s">
        <v>6</v>
      </c>
      <c r="E18" s="308">
        <v>175</v>
      </c>
      <c r="H18" s="308">
        <v>12</v>
      </c>
      <c r="I18" s="308">
        <v>12</v>
      </c>
      <c r="J18" s="308" t="s">
        <v>5</v>
      </c>
      <c r="K18" s="308" t="s">
        <v>6</v>
      </c>
      <c r="L18" s="308">
        <v>521</v>
      </c>
      <c r="O18" s="308">
        <v>120</v>
      </c>
      <c r="P18" s="308">
        <v>120</v>
      </c>
      <c r="Q18" s="308" t="s">
        <v>5</v>
      </c>
      <c r="R18" s="308" t="s">
        <v>9</v>
      </c>
      <c r="S18" s="308">
        <v>184</v>
      </c>
      <c r="V18" s="308">
        <v>30</v>
      </c>
      <c r="W18" s="308">
        <v>30</v>
      </c>
      <c r="X18" s="308" t="s">
        <v>5</v>
      </c>
      <c r="Y18" s="308" t="s">
        <v>6</v>
      </c>
      <c r="Z18" s="308">
        <v>140</v>
      </c>
      <c r="AC18" s="308">
        <v>60</v>
      </c>
      <c r="AD18" s="308">
        <v>60</v>
      </c>
      <c r="AE18" s="308" t="s">
        <v>10</v>
      </c>
      <c r="AF18" s="308" t="s">
        <v>6</v>
      </c>
      <c r="AG18" s="308">
        <v>2093</v>
      </c>
      <c r="AJ18" s="308">
        <v>60</v>
      </c>
      <c r="AK18" s="308">
        <v>60</v>
      </c>
      <c r="AL18" s="308" t="s">
        <v>8</v>
      </c>
      <c r="AM18" s="308" t="s">
        <v>6</v>
      </c>
      <c r="AN18" s="308">
        <v>540</v>
      </c>
      <c r="AQ18" s="308">
        <v>60</v>
      </c>
      <c r="AR18" s="308">
        <v>60</v>
      </c>
      <c r="AS18" s="308" t="s">
        <v>8</v>
      </c>
      <c r="AT18" s="308" t="s">
        <v>6</v>
      </c>
      <c r="AU18" s="308">
        <v>506</v>
      </c>
      <c r="AX18" s="308">
        <v>20</v>
      </c>
      <c r="AY18" s="308">
        <v>20</v>
      </c>
      <c r="AZ18" s="308" t="s">
        <v>10</v>
      </c>
      <c r="BA18" s="308" t="s">
        <v>9</v>
      </c>
      <c r="BB18" s="308">
        <v>69004</v>
      </c>
      <c r="BL18" s="311"/>
      <c r="BM18" s="311"/>
      <c r="BN18" s="314"/>
    </row>
    <row r="19" spans="1:69">
      <c r="A19" s="308">
        <v>60</v>
      </c>
      <c r="B19" s="308">
        <v>60</v>
      </c>
      <c r="C19" s="308" t="s">
        <v>5</v>
      </c>
      <c r="D19" s="308" t="s">
        <v>9</v>
      </c>
      <c r="E19" s="308">
        <v>162</v>
      </c>
      <c r="H19" s="308">
        <v>30</v>
      </c>
      <c r="I19" s="308">
        <v>30</v>
      </c>
      <c r="J19" s="308" t="s">
        <v>5</v>
      </c>
      <c r="K19" s="308" t="s">
        <v>6</v>
      </c>
      <c r="L19" s="308">
        <v>137</v>
      </c>
      <c r="O19" s="308">
        <v>60</v>
      </c>
      <c r="P19" s="308">
        <v>60</v>
      </c>
      <c r="Q19" s="308" t="s">
        <v>10</v>
      </c>
      <c r="R19" s="308" t="s">
        <v>9</v>
      </c>
      <c r="S19" s="308">
        <v>9415</v>
      </c>
      <c r="V19" s="308">
        <v>18</v>
      </c>
      <c r="W19" s="308">
        <v>18</v>
      </c>
      <c r="X19" s="308" t="s">
        <v>5</v>
      </c>
      <c r="Y19" s="308" t="s">
        <v>6</v>
      </c>
      <c r="Z19" s="308">
        <v>304</v>
      </c>
      <c r="AC19" s="308">
        <v>60</v>
      </c>
      <c r="AD19" s="308">
        <v>60</v>
      </c>
      <c r="AE19" s="308" t="s">
        <v>10</v>
      </c>
      <c r="AF19" s="308" t="s">
        <v>6</v>
      </c>
      <c r="AG19" s="308">
        <v>2116</v>
      </c>
      <c r="AJ19" s="308">
        <v>60</v>
      </c>
      <c r="AK19" s="308">
        <v>60</v>
      </c>
      <c r="AL19" s="308" t="s">
        <v>8</v>
      </c>
      <c r="AM19" s="308" t="s">
        <v>6</v>
      </c>
      <c r="AN19" s="308">
        <v>220</v>
      </c>
      <c r="AQ19" s="308">
        <v>60</v>
      </c>
      <c r="AR19" s="308">
        <v>60</v>
      </c>
      <c r="AS19" s="308" t="s">
        <v>8</v>
      </c>
      <c r="AT19" s="308" t="s">
        <v>6</v>
      </c>
      <c r="AU19" s="308">
        <v>161</v>
      </c>
      <c r="AX19" s="308">
        <v>20</v>
      </c>
      <c r="AY19" s="308">
        <v>20</v>
      </c>
      <c r="AZ19" s="308" t="s">
        <v>10</v>
      </c>
      <c r="BA19" s="308" t="s">
        <v>9</v>
      </c>
      <c r="BB19" s="308">
        <v>69072</v>
      </c>
      <c r="BL19" s="311"/>
      <c r="BM19" s="311"/>
      <c r="BN19" s="314"/>
    </row>
    <row r="20" spans="1:69">
      <c r="A20" s="308">
        <v>18</v>
      </c>
      <c r="B20" s="308">
        <v>18</v>
      </c>
      <c r="C20" s="308" t="s">
        <v>5</v>
      </c>
      <c r="D20" s="308" t="s">
        <v>6</v>
      </c>
      <c r="E20" s="308">
        <v>122</v>
      </c>
      <c r="H20" s="308">
        <v>60</v>
      </c>
      <c r="I20" s="308">
        <v>60</v>
      </c>
      <c r="J20" s="308" t="s">
        <v>5</v>
      </c>
      <c r="K20" s="308" t="s">
        <v>9</v>
      </c>
      <c r="L20" s="308">
        <v>541</v>
      </c>
      <c r="O20" s="308">
        <v>60</v>
      </c>
      <c r="P20" s="308">
        <v>60</v>
      </c>
      <c r="Q20" s="308" t="s">
        <v>10</v>
      </c>
      <c r="R20" s="308" t="s">
        <v>9</v>
      </c>
      <c r="S20" s="308">
        <v>9420</v>
      </c>
      <c r="V20" s="308">
        <v>6</v>
      </c>
      <c r="W20" s="308">
        <v>6</v>
      </c>
      <c r="X20" s="308" t="s">
        <v>10</v>
      </c>
      <c r="Y20" s="308" t="s">
        <v>9</v>
      </c>
      <c r="Z20" s="308">
        <v>2002</v>
      </c>
      <c r="AC20" s="308">
        <v>120</v>
      </c>
      <c r="AD20" s="308">
        <v>120</v>
      </c>
      <c r="AE20" s="308" t="s">
        <v>10</v>
      </c>
      <c r="AF20" s="308" t="s">
        <v>6</v>
      </c>
      <c r="AG20" s="308">
        <v>513</v>
      </c>
      <c r="AJ20" s="308">
        <v>120</v>
      </c>
      <c r="AK20" s="308">
        <v>120</v>
      </c>
      <c r="AL20" s="308" t="s">
        <v>8</v>
      </c>
      <c r="AM20" s="308" t="s">
        <v>6</v>
      </c>
      <c r="AN20" s="308">
        <v>141</v>
      </c>
      <c r="AQ20" s="308">
        <v>60</v>
      </c>
      <c r="AR20" s="308">
        <v>60</v>
      </c>
      <c r="AS20" s="308" t="s">
        <v>8</v>
      </c>
      <c r="AT20" s="308" t="s">
        <v>6</v>
      </c>
      <c r="AU20" s="308">
        <v>140</v>
      </c>
      <c r="AX20" s="308">
        <v>60</v>
      </c>
      <c r="AY20" s="308">
        <v>60</v>
      </c>
      <c r="AZ20" s="308" t="s">
        <v>5</v>
      </c>
      <c r="BA20" s="308" t="s">
        <v>6</v>
      </c>
      <c r="BB20" s="308">
        <v>147</v>
      </c>
      <c r="BL20" s="311"/>
      <c r="BM20" s="311"/>
      <c r="BN20" s="314"/>
    </row>
    <row r="21" spans="1:69">
      <c r="A21" s="308">
        <v>60</v>
      </c>
      <c r="B21" s="308">
        <v>60</v>
      </c>
      <c r="C21" s="308" t="s">
        <v>5</v>
      </c>
      <c r="D21" s="308" t="s">
        <v>6</v>
      </c>
      <c r="E21" s="308">
        <v>141</v>
      </c>
      <c r="H21" s="308">
        <v>30</v>
      </c>
      <c r="I21" s="308">
        <v>30</v>
      </c>
      <c r="J21" s="308" t="s">
        <v>5</v>
      </c>
      <c r="K21" s="308" t="s">
        <v>6</v>
      </c>
      <c r="L21" s="308">
        <v>175</v>
      </c>
      <c r="O21" s="308">
        <v>60</v>
      </c>
      <c r="P21" s="308">
        <v>60</v>
      </c>
      <c r="Q21" s="308" t="s">
        <v>10</v>
      </c>
      <c r="R21" s="308" t="s">
        <v>6</v>
      </c>
      <c r="S21" s="308">
        <v>2002</v>
      </c>
      <c r="V21" s="308">
        <v>6</v>
      </c>
      <c r="W21" s="308">
        <v>6</v>
      </c>
      <c r="X21" s="308" t="s">
        <v>10</v>
      </c>
      <c r="Y21" s="308" t="s">
        <v>9</v>
      </c>
      <c r="Z21" s="308">
        <v>2069</v>
      </c>
      <c r="AC21" s="308">
        <v>60</v>
      </c>
      <c r="AD21" s="308">
        <v>60</v>
      </c>
      <c r="AE21" s="308" t="s">
        <v>10</v>
      </c>
      <c r="AF21" s="308" t="s">
        <v>6</v>
      </c>
      <c r="AG21" s="308">
        <v>128</v>
      </c>
      <c r="AJ21" s="308">
        <v>60</v>
      </c>
      <c r="AK21" s="308">
        <v>60</v>
      </c>
      <c r="AL21" s="308" t="s">
        <v>8</v>
      </c>
      <c r="AM21" s="308" t="s">
        <v>6</v>
      </c>
      <c r="AN21" s="308">
        <v>186</v>
      </c>
      <c r="AQ21" s="308">
        <v>60</v>
      </c>
      <c r="AR21" s="308">
        <v>60</v>
      </c>
      <c r="AS21" s="308" t="s">
        <v>8</v>
      </c>
      <c r="AT21" s="308" t="s">
        <v>6</v>
      </c>
      <c r="AU21" s="308">
        <v>141</v>
      </c>
      <c r="AX21" s="308">
        <v>20</v>
      </c>
      <c r="AY21" s="308">
        <v>20</v>
      </c>
      <c r="AZ21" s="308" t="s">
        <v>5</v>
      </c>
      <c r="BA21" s="308" t="s">
        <v>6</v>
      </c>
      <c r="BB21" s="308">
        <v>170</v>
      </c>
      <c r="BL21" s="311"/>
      <c r="BM21" s="311"/>
      <c r="BN21" s="314"/>
    </row>
    <row r="22" spans="1:69">
      <c r="A22" s="308">
        <v>30</v>
      </c>
      <c r="B22" s="308">
        <v>30</v>
      </c>
      <c r="C22" s="308" t="s">
        <v>5</v>
      </c>
      <c r="D22" s="308" t="s">
        <v>6</v>
      </c>
      <c r="E22" s="308">
        <v>140</v>
      </c>
      <c r="H22" s="308">
        <v>12</v>
      </c>
      <c r="I22" s="308">
        <v>12</v>
      </c>
      <c r="J22" s="308" t="s">
        <v>5</v>
      </c>
      <c r="K22" s="308" t="s">
        <v>6</v>
      </c>
      <c r="L22" s="308">
        <v>540</v>
      </c>
      <c r="O22" s="308">
        <v>60</v>
      </c>
      <c r="P22" s="308">
        <v>60</v>
      </c>
      <c r="Q22" s="308" t="s">
        <v>10</v>
      </c>
      <c r="R22" s="308" t="s">
        <v>6</v>
      </c>
      <c r="S22" s="308">
        <v>258</v>
      </c>
      <c r="V22" s="308">
        <v>6</v>
      </c>
      <c r="W22" s="308">
        <v>6</v>
      </c>
      <c r="X22" s="308" t="s">
        <v>10</v>
      </c>
      <c r="Y22" s="308" t="s">
        <v>9</v>
      </c>
      <c r="Z22" s="308">
        <v>638</v>
      </c>
      <c r="AC22" s="308">
        <v>120</v>
      </c>
      <c r="AD22" s="308">
        <v>120</v>
      </c>
      <c r="AE22" s="308" t="s">
        <v>10</v>
      </c>
      <c r="AF22" s="308" t="s">
        <v>6</v>
      </c>
      <c r="AG22" s="308">
        <v>189</v>
      </c>
      <c r="AJ22" s="308">
        <v>60</v>
      </c>
      <c r="AK22" s="308">
        <v>60</v>
      </c>
      <c r="AL22" s="308" t="s">
        <v>8</v>
      </c>
      <c r="AM22" s="308" t="s">
        <v>9</v>
      </c>
      <c r="AN22" s="308">
        <v>157</v>
      </c>
      <c r="AQ22" s="308">
        <v>60</v>
      </c>
      <c r="AR22" s="308">
        <v>60</v>
      </c>
      <c r="AS22" s="308" t="s">
        <v>8</v>
      </c>
      <c r="AT22" s="308" t="s">
        <v>6</v>
      </c>
      <c r="AU22" s="308">
        <v>180</v>
      </c>
      <c r="AX22" s="308">
        <v>40</v>
      </c>
      <c r="AY22" s="308">
        <v>40</v>
      </c>
      <c r="AZ22" s="308" t="s">
        <v>5</v>
      </c>
      <c r="BA22" s="308" t="s">
        <v>6</v>
      </c>
      <c r="BB22" s="308">
        <v>517</v>
      </c>
      <c r="BL22" s="311"/>
      <c r="BM22" s="311"/>
      <c r="BN22" s="314"/>
    </row>
    <row r="23" spans="1:69">
      <c r="A23" s="308">
        <v>30</v>
      </c>
      <c r="B23" s="308">
        <v>30</v>
      </c>
      <c r="C23" s="308" t="s">
        <v>5</v>
      </c>
      <c r="D23" s="308" t="s">
        <v>9</v>
      </c>
      <c r="E23" s="308">
        <v>158</v>
      </c>
      <c r="H23" s="308">
        <v>18</v>
      </c>
      <c r="I23" s="308">
        <v>18</v>
      </c>
      <c r="J23" s="308" t="s">
        <v>5</v>
      </c>
      <c r="K23" s="308" t="s">
        <v>6</v>
      </c>
      <c r="L23" s="308">
        <v>154</v>
      </c>
      <c r="O23" s="308">
        <v>180</v>
      </c>
      <c r="P23" s="308">
        <v>180</v>
      </c>
      <c r="Q23" s="308" t="s">
        <v>10</v>
      </c>
      <c r="R23" s="308" t="s">
        <v>6</v>
      </c>
      <c r="S23" s="308">
        <v>559</v>
      </c>
      <c r="V23" s="308">
        <v>6</v>
      </c>
      <c r="W23" s="308">
        <v>6</v>
      </c>
      <c r="X23" s="308" t="s">
        <v>10</v>
      </c>
      <c r="Y23" s="308" t="s">
        <v>9</v>
      </c>
      <c r="Z23" s="308">
        <v>2052</v>
      </c>
      <c r="AC23" s="308">
        <v>60</v>
      </c>
      <c r="AD23" s="308">
        <v>60</v>
      </c>
      <c r="AE23" s="308" t="s">
        <v>10</v>
      </c>
      <c r="AF23" s="308" t="s">
        <v>6</v>
      </c>
      <c r="AG23" s="308">
        <v>515</v>
      </c>
      <c r="AJ23" s="308">
        <v>60</v>
      </c>
      <c r="AK23" s="308">
        <v>60</v>
      </c>
      <c r="AL23" s="308" t="s">
        <v>14</v>
      </c>
      <c r="AM23" s="308" t="s">
        <v>9</v>
      </c>
      <c r="AN23" s="308">
        <v>256</v>
      </c>
      <c r="AQ23" s="308">
        <v>120</v>
      </c>
      <c r="AR23" s="308">
        <v>120</v>
      </c>
      <c r="AS23" s="308" t="s">
        <v>8</v>
      </c>
      <c r="AT23" s="308" t="s">
        <v>6</v>
      </c>
      <c r="AU23" s="308">
        <v>162</v>
      </c>
      <c r="AX23" s="308">
        <v>40</v>
      </c>
      <c r="AY23" s="308">
        <v>40</v>
      </c>
      <c r="AZ23" s="308" t="s">
        <v>5</v>
      </c>
      <c r="BA23" s="308" t="s">
        <v>9</v>
      </c>
      <c r="BB23" s="308">
        <v>184</v>
      </c>
      <c r="BL23" s="311"/>
      <c r="BM23" s="311"/>
      <c r="BN23" s="314"/>
    </row>
    <row r="24" spans="1:69">
      <c r="A24" s="308">
        <v>120</v>
      </c>
      <c r="B24" s="308">
        <v>120</v>
      </c>
      <c r="C24" s="308" t="s">
        <v>5</v>
      </c>
      <c r="D24" s="308" t="s">
        <v>9</v>
      </c>
      <c r="E24" s="308">
        <v>304</v>
      </c>
      <c r="H24" s="308">
        <v>30</v>
      </c>
      <c r="I24" s="308">
        <v>30</v>
      </c>
      <c r="J24" s="308" t="s">
        <v>5</v>
      </c>
      <c r="K24" s="308" t="s">
        <v>6</v>
      </c>
      <c r="L24" s="308">
        <v>506</v>
      </c>
      <c r="O24" s="308">
        <v>60</v>
      </c>
      <c r="P24" s="308">
        <v>60</v>
      </c>
      <c r="Q24" s="308" t="s">
        <v>10</v>
      </c>
      <c r="R24" s="308" t="s">
        <v>6</v>
      </c>
      <c r="S24" s="308">
        <v>226</v>
      </c>
      <c r="V24" s="308">
        <v>18</v>
      </c>
      <c r="W24" s="308">
        <v>18</v>
      </c>
      <c r="X24" s="308" t="s">
        <v>10</v>
      </c>
      <c r="Y24" s="308" t="s">
        <v>9</v>
      </c>
      <c r="Z24" s="308">
        <v>559</v>
      </c>
      <c r="AC24" s="308">
        <v>120</v>
      </c>
      <c r="AD24" s="308">
        <v>120</v>
      </c>
      <c r="AE24" s="308" t="s">
        <v>10</v>
      </c>
      <c r="AF24" s="308" t="s">
        <v>6</v>
      </c>
      <c r="AG24" s="308">
        <v>555</v>
      </c>
      <c r="AJ24" s="308">
        <v>60</v>
      </c>
      <c r="AK24" s="308">
        <v>60</v>
      </c>
      <c r="AL24" s="308" t="s">
        <v>14</v>
      </c>
      <c r="AM24" s="308" t="s">
        <v>9</v>
      </c>
      <c r="AN24" s="308">
        <v>131</v>
      </c>
      <c r="AQ24" s="308">
        <v>120</v>
      </c>
      <c r="AR24" s="308">
        <v>120</v>
      </c>
      <c r="AS24" s="308" t="s">
        <v>14</v>
      </c>
      <c r="AT24" s="308" t="s">
        <v>9</v>
      </c>
      <c r="AU24" s="308">
        <v>548</v>
      </c>
      <c r="AX24" s="308">
        <v>40</v>
      </c>
      <c r="AY24" s="308">
        <v>40</v>
      </c>
      <c r="AZ24" s="308" t="s">
        <v>10</v>
      </c>
      <c r="BA24" s="308" t="s">
        <v>9</v>
      </c>
      <c r="BB24" s="308">
        <v>9421</v>
      </c>
      <c r="BL24" s="311"/>
      <c r="BM24" s="311"/>
      <c r="BN24" s="314"/>
    </row>
    <row r="25" spans="1:69">
      <c r="A25" s="308">
        <v>6</v>
      </c>
      <c r="B25" s="308">
        <v>6</v>
      </c>
      <c r="C25" s="308" t="s">
        <v>10</v>
      </c>
      <c r="D25" s="308" t="s">
        <v>9</v>
      </c>
      <c r="E25" s="308">
        <v>2069</v>
      </c>
      <c r="H25" s="308">
        <v>30</v>
      </c>
      <c r="I25" s="308">
        <v>30</v>
      </c>
      <c r="J25" s="308" t="s">
        <v>5</v>
      </c>
      <c r="K25" s="308" t="s">
        <v>6</v>
      </c>
      <c r="L25" s="308">
        <v>133</v>
      </c>
      <c r="O25" s="308">
        <v>60</v>
      </c>
      <c r="P25" s="308">
        <v>60</v>
      </c>
      <c r="Q25" s="308" t="s">
        <v>10</v>
      </c>
      <c r="R25" s="308" t="s">
        <v>6</v>
      </c>
      <c r="S25" s="308">
        <v>69004</v>
      </c>
      <c r="V25" s="308">
        <v>6</v>
      </c>
      <c r="W25" s="308">
        <v>6</v>
      </c>
      <c r="X25" s="308" t="s">
        <v>10</v>
      </c>
      <c r="Y25" s="308" t="s">
        <v>9</v>
      </c>
      <c r="Z25" s="308">
        <v>655</v>
      </c>
      <c r="AC25" s="308">
        <v>120</v>
      </c>
      <c r="AD25" s="308">
        <v>120</v>
      </c>
      <c r="AE25" s="308" t="s">
        <v>10</v>
      </c>
      <c r="AF25" s="308" t="s">
        <v>6</v>
      </c>
      <c r="AG25" s="308">
        <v>554</v>
      </c>
      <c r="AJ25" s="308">
        <v>60</v>
      </c>
      <c r="AK25" s="308">
        <v>60</v>
      </c>
      <c r="AL25" s="308" t="s">
        <v>14</v>
      </c>
      <c r="AM25" s="308" t="s">
        <v>9</v>
      </c>
      <c r="AN25" s="308">
        <v>406</v>
      </c>
      <c r="AQ25" s="308">
        <v>120</v>
      </c>
      <c r="AR25" s="308">
        <v>120</v>
      </c>
      <c r="AS25" s="308" t="s">
        <v>14</v>
      </c>
      <c r="AT25" s="308" t="s">
        <v>6</v>
      </c>
      <c r="AU25" s="308">
        <v>548</v>
      </c>
      <c r="AX25" s="308">
        <v>20</v>
      </c>
      <c r="AY25" s="308">
        <v>20</v>
      </c>
      <c r="AZ25" s="308" t="s">
        <v>10</v>
      </c>
      <c r="BA25" s="308" t="s">
        <v>6</v>
      </c>
      <c r="BB25" s="308">
        <v>2069</v>
      </c>
      <c r="BL25" s="311"/>
      <c r="BM25" s="311"/>
      <c r="BN25" s="314"/>
    </row>
    <row r="26" spans="1:69">
      <c r="A26" s="308">
        <v>6</v>
      </c>
      <c r="B26" s="308">
        <v>6</v>
      </c>
      <c r="C26" s="308" t="s">
        <v>10</v>
      </c>
      <c r="D26" s="308" t="s">
        <v>9</v>
      </c>
      <c r="E26" s="308">
        <v>691</v>
      </c>
      <c r="H26" s="308">
        <v>120</v>
      </c>
      <c r="I26" s="308">
        <v>120</v>
      </c>
      <c r="J26" s="308" t="s">
        <v>5</v>
      </c>
      <c r="K26" s="308" t="s">
        <v>6</v>
      </c>
      <c r="L26" s="308">
        <v>160</v>
      </c>
      <c r="O26" s="308">
        <v>120</v>
      </c>
      <c r="P26" s="308">
        <v>120</v>
      </c>
      <c r="Q26" s="308" t="s">
        <v>10</v>
      </c>
      <c r="R26" s="308" t="s">
        <v>6</v>
      </c>
      <c r="S26" s="308">
        <v>152</v>
      </c>
      <c r="V26" s="308">
        <v>12</v>
      </c>
      <c r="W26" s="308">
        <v>12</v>
      </c>
      <c r="X26" s="308" t="s">
        <v>10</v>
      </c>
      <c r="Y26" s="308" t="s">
        <v>9</v>
      </c>
      <c r="Z26" s="308">
        <v>69014</v>
      </c>
      <c r="AC26" s="308">
        <v>60</v>
      </c>
      <c r="AD26" s="308">
        <v>60</v>
      </c>
      <c r="AE26" s="308" t="s">
        <v>10</v>
      </c>
      <c r="AF26" s="308" t="s">
        <v>6</v>
      </c>
      <c r="AG26" s="308">
        <v>502</v>
      </c>
      <c r="AJ26" s="308">
        <v>60</v>
      </c>
      <c r="AK26" s="308">
        <v>60</v>
      </c>
      <c r="AL26" s="308" t="s">
        <v>14</v>
      </c>
      <c r="AM26" s="308" t="s">
        <v>9</v>
      </c>
      <c r="AN26" s="308">
        <v>170</v>
      </c>
      <c r="AQ26" s="308">
        <v>120</v>
      </c>
      <c r="AR26" s="308">
        <v>120</v>
      </c>
      <c r="AS26" s="308" t="s">
        <v>14</v>
      </c>
      <c r="AT26" s="308" t="s">
        <v>6</v>
      </c>
      <c r="AU26" s="308">
        <v>547</v>
      </c>
      <c r="AX26" s="308">
        <v>40</v>
      </c>
      <c r="AY26" s="308">
        <v>40</v>
      </c>
      <c r="AZ26" s="308" t="s">
        <v>10</v>
      </c>
      <c r="BA26" s="308" t="s">
        <v>6</v>
      </c>
      <c r="BB26" s="308">
        <v>559</v>
      </c>
      <c r="BL26" s="308"/>
      <c r="BM26" s="308"/>
      <c r="BN26" s="308"/>
      <c r="BO26" s="308"/>
      <c r="BP26" s="308"/>
    </row>
    <row r="27" spans="1:69">
      <c r="A27" s="308">
        <v>6</v>
      </c>
      <c r="B27" s="308">
        <v>6</v>
      </c>
      <c r="C27" s="308" t="s">
        <v>10</v>
      </c>
      <c r="D27" s="308" t="s">
        <v>9</v>
      </c>
      <c r="E27" s="308">
        <v>2052</v>
      </c>
      <c r="H27" s="308">
        <v>18</v>
      </c>
      <c r="I27" s="308">
        <v>18</v>
      </c>
      <c r="J27" s="308" t="s">
        <v>5</v>
      </c>
      <c r="K27" s="308" t="s">
        <v>6</v>
      </c>
      <c r="L27" s="308">
        <v>122</v>
      </c>
      <c r="O27" s="308">
        <v>180</v>
      </c>
      <c r="P27" s="308">
        <v>180</v>
      </c>
      <c r="Q27" s="308" t="s">
        <v>10</v>
      </c>
      <c r="R27" s="308" t="s">
        <v>6</v>
      </c>
      <c r="S27" s="308">
        <v>513</v>
      </c>
      <c r="V27" s="308">
        <v>6</v>
      </c>
      <c r="W27" s="308">
        <v>6</v>
      </c>
      <c r="X27" s="308" t="s">
        <v>10</v>
      </c>
      <c r="Y27" s="308" t="s">
        <v>9</v>
      </c>
      <c r="Z27" s="308">
        <v>69045</v>
      </c>
      <c r="AC27" s="308">
        <v>60</v>
      </c>
      <c r="AD27" s="308">
        <v>60</v>
      </c>
      <c r="AE27" s="308" t="s">
        <v>11</v>
      </c>
      <c r="AF27" s="308" t="s">
        <v>6</v>
      </c>
      <c r="AG27" s="308">
        <v>254</v>
      </c>
      <c r="AJ27" s="308">
        <v>60</v>
      </c>
      <c r="AK27" s="308">
        <v>60</v>
      </c>
      <c r="AL27" s="308" t="s">
        <v>14</v>
      </c>
      <c r="AM27" s="308" t="s">
        <v>6</v>
      </c>
      <c r="AN27" s="308">
        <v>256</v>
      </c>
      <c r="AQ27" s="308">
        <v>60</v>
      </c>
      <c r="AR27" s="308">
        <v>60</v>
      </c>
      <c r="AS27" s="308" t="s">
        <v>14</v>
      </c>
      <c r="AT27" s="308" t="s">
        <v>6</v>
      </c>
      <c r="AU27" s="308">
        <v>563</v>
      </c>
      <c r="AX27" s="308">
        <v>20</v>
      </c>
      <c r="AY27" s="308">
        <v>20</v>
      </c>
      <c r="AZ27" s="308" t="s">
        <v>10</v>
      </c>
      <c r="BA27" s="308" t="s">
        <v>6</v>
      </c>
      <c r="BB27" s="308">
        <v>69004</v>
      </c>
      <c r="BN27" s="315"/>
    </row>
    <row r="28" spans="1:69">
      <c r="A28" s="308">
        <v>30</v>
      </c>
      <c r="B28" s="308">
        <v>30</v>
      </c>
      <c r="C28" s="308" t="s">
        <v>10</v>
      </c>
      <c r="D28" s="308" t="s">
        <v>9</v>
      </c>
      <c r="E28" s="308">
        <v>559</v>
      </c>
      <c r="H28" s="308">
        <v>60</v>
      </c>
      <c r="I28" s="308">
        <v>60</v>
      </c>
      <c r="J28" s="308" t="s">
        <v>5</v>
      </c>
      <c r="K28" s="308" t="s">
        <v>6</v>
      </c>
      <c r="L28" s="308">
        <v>141</v>
      </c>
      <c r="O28" s="308">
        <v>120</v>
      </c>
      <c r="P28" s="308">
        <v>120</v>
      </c>
      <c r="Q28" s="308" t="s">
        <v>10</v>
      </c>
      <c r="R28" s="308" t="s">
        <v>6</v>
      </c>
      <c r="S28" s="308">
        <v>128</v>
      </c>
      <c r="V28" s="308">
        <v>12</v>
      </c>
      <c r="W28" s="308">
        <v>12</v>
      </c>
      <c r="X28" s="308" t="s">
        <v>10</v>
      </c>
      <c r="Y28" s="308" t="s">
        <v>9</v>
      </c>
      <c r="Z28" s="308">
        <v>69004</v>
      </c>
      <c r="AC28" s="308">
        <v>60</v>
      </c>
      <c r="AD28" s="308">
        <v>60</v>
      </c>
      <c r="AE28" s="308" t="s">
        <v>11</v>
      </c>
      <c r="AF28" s="308" t="s">
        <v>6</v>
      </c>
      <c r="AG28" s="308">
        <v>625</v>
      </c>
      <c r="AJ28" s="308">
        <v>60</v>
      </c>
      <c r="AK28" s="308">
        <v>60</v>
      </c>
      <c r="AL28" s="308" t="s">
        <v>14</v>
      </c>
      <c r="AM28" s="308" t="s">
        <v>6</v>
      </c>
      <c r="AN28" s="308">
        <v>131</v>
      </c>
      <c r="AQ28" s="308">
        <v>120</v>
      </c>
      <c r="AR28" s="308">
        <v>120</v>
      </c>
      <c r="AS28" s="308" t="s">
        <v>14</v>
      </c>
      <c r="AT28" s="308" t="s">
        <v>6</v>
      </c>
      <c r="AU28" s="308">
        <v>539</v>
      </c>
      <c r="AX28" s="308">
        <v>20</v>
      </c>
      <c r="AY28" s="308">
        <v>20</v>
      </c>
      <c r="AZ28" s="308" t="s">
        <v>10</v>
      </c>
      <c r="BA28" s="308" t="s">
        <v>6</v>
      </c>
      <c r="BB28" s="308">
        <v>69072</v>
      </c>
      <c r="BN28" s="315"/>
    </row>
    <row r="29" spans="1:69">
      <c r="A29" s="308">
        <v>18</v>
      </c>
      <c r="B29" s="308">
        <v>18</v>
      </c>
      <c r="C29" s="308" t="s">
        <v>10</v>
      </c>
      <c r="D29" s="308" t="s">
        <v>9</v>
      </c>
      <c r="E29" s="308">
        <v>689</v>
      </c>
      <c r="H29" s="308">
        <v>120</v>
      </c>
      <c r="I29" s="308">
        <v>120</v>
      </c>
      <c r="J29" s="308" t="s">
        <v>5</v>
      </c>
      <c r="K29" s="308" t="s">
        <v>6</v>
      </c>
      <c r="L29" s="308">
        <v>151</v>
      </c>
      <c r="O29" s="308">
        <v>120</v>
      </c>
      <c r="P29" s="308">
        <v>120</v>
      </c>
      <c r="Q29" s="308" t="s">
        <v>10</v>
      </c>
      <c r="R29" s="308" t="s">
        <v>6</v>
      </c>
      <c r="S29" s="308">
        <v>505</v>
      </c>
      <c r="V29" s="308">
        <v>6</v>
      </c>
      <c r="W29" s="308">
        <v>6</v>
      </c>
      <c r="X29" s="308" t="s">
        <v>10</v>
      </c>
      <c r="Y29" s="308" t="s">
        <v>9</v>
      </c>
      <c r="Z29" s="308">
        <v>253</v>
      </c>
      <c r="AC29" s="308">
        <v>60</v>
      </c>
      <c r="AD29" s="308">
        <v>60</v>
      </c>
      <c r="AE29" s="308" t="s">
        <v>12</v>
      </c>
      <c r="AF29" s="308" t="s">
        <v>9</v>
      </c>
      <c r="AG29" s="308">
        <v>2018</v>
      </c>
      <c r="AJ29" s="308">
        <v>60</v>
      </c>
      <c r="AK29" s="308">
        <v>60</v>
      </c>
      <c r="AL29" s="308" t="s">
        <v>14</v>
      </c>
      <c r="AM29" s="308" t="s">
        <v>6</v>
      </c>
      <c r="AN29" s="308">
        <v>406</v>
      </c>
      <c r="AQ29" s="308">
        <v>60</v>
      </c>
      <c r="AR29" s="308">
        <v>60</v>
      </c>
      <c r="AS29" s="308" t="s">
        <v>15</v>
      </c>
      <c r="AT29" s="308" t="s">
        <v>6</v>
      </c>
      <c r="AU29" s="308">
        <v>528</v>
      </c>
      <c r="AX29" s="308">
        <v>20</v>
      </c>
      <c r="AY29" s="308">
        <v>20</v>
      </c>
      <c r="AZ29" s="308" t="s">
        <v>10</v>
      </c>
      <c r="BA29" s="308" t="s">
        <v>6</v>
      </c>
      <c r="BB29" s="308">
        <v>152</v>
      </c>
      <c r="BN29" s="316"/>
    </row>
    <row r="30" spans="1:69">
      <c r="A30" s="308">
        <v>6</v>
      </c>
      <c r="B30" s="308">
        <v>6</v>
      </c>
      <c r="C30" s="308" t="s">
        <v>10</v>
      </c>
      <c r="D30" s="308" t="s">
        <v>9</v>
      </c>
      <c r="E30" s="308">
        <v>2030</v>
      </c>
      <c r="H30" s="308">
        <v>120</v>
      </c>
      <c r="I30" s="308">
        <v>120</v>
      </c>
      <c r="J30" s="308" t="s">
        <v>5</v>
      </c>
      <c r="K30" s="308" t="s">
        <v>9</v>
      </c>
      <c r="L30" s="308">
        <v>304</v>
      </c>
      <c r="O30" s="308">
        <v>60</v>
      </c>
      <c r="P30" s="308">
        <v>60</v>
      </c>
      <c r="Q30" s="308" t="s">
        <v>10</v>
      </c>
      <c r="R30" s="308" t="s">
        <v>6</v>
      </c>
      <c r="S30" s="308">
        <v>563</v>
      </c>
      <c r="V30" s="308">
        <v>18</v>
      </c>
      <c r="W30" s="308">
        <v>18</v>
      </c>
      <c r="X30" s="308" t="s">
        <v>5</v>
      </c>
      <c r="Y30" s="308" t="s">
        <v>6</v>
      </c>
      <c r="Z30" s="308">
        <v>147</v>
      </c>
      <c r="AC30" s="308">
        <v>60</v>
      </c>
      <c r="AD30" s="308">
        <v>60</v>
      </c>
      <c r="AE30" s="308" t="s">
        <v>12</v>
      </c>
      <c r="AF30" s="308" t="s">
        <v>9</v>
      </c>
      <c r="AG30" s="308">
        <v>272</v>
      </c>
      <c r="AJ30" s="308">
        <v>60</v>
      </c>
      <c r="AK30" s="308">
        <v>60</v>
      </c>
      <c r="AL30" s="308" t="s">
        <v>14</v>
      </c>
      <c r="AM30" s="308" t="s">
        <v>6</v>
      </c>
      <c r="AN30" s="308">
        <v>9141</v>
      </c>
      <c r="AQ30" s="308">
        <v>120</v>
      </c>
      <c r="AR30" s="308">
        <v>120</v>
      </c>
      <c r="AS30" s="308" t="s">
        <v>15</v>
      </c>
      <c r="AT30" s="308" t="s">
        <v>6</v>
      </c>
      <c r="AU30" s="308">
        <v>158</v>
      </c>
      <c r="AX30" s="308">
        <v>40</v>
      </c>
      <c r="AY30" s="308">
        <v>40</v>
      </c>
      <c r="AZ30" s="308" t="s">
        <v>10</v>
      </c>
      <c r="BA30" s="308" t="s">
        <v>6</v>
      </c>
      <c r="BB30" s="308">
        <v>513</v>
      </c>
      <c r="BN30" s="316"/>
    </row>
    <row r="31" spans="1:69">
      <c r="A31" s="308">
        <v>6</v>
      </c>
      <c r="B31" s="308">
        <v>6</v>
      </c>
      <c r="C31" s="308" t="s">
        <v>10</v>
      </c>
      <c r="D31" s="308" t="s">
        <v>9</v>
      </c>
      <c r="E31" s="308">
        <v>253</v>
      </c>
      <c r="H31" s="308">
        <v>30</v>
      </c>
      <c r="I31" s="308">
        <v>30</v>
      </c>
      <c r="J31" s="308" t="s">
        <v>5</v>
      </c>
      <c r="K31" s="308" t="s">
        <v>6</v>
      </c>
      <c r="L31" s="308">
        <v>155</v>
      </c>
      <c r="O31" s="308">
        <v>120</v>
      </c>
      <c r="P31" s="308">
        <v>120</v>
      </c>
      <c r="Q31" s="308" t="s">
        <v>10</v>
      </c>
      <c r="R31" s="308" t="s">
        <v>6</v>
      </c>
      <c r="S31" s="308">
        <v>555</v>
      </c>
      <c r="V31" s="308">
        <v>60</v>
      </c>
      <c r="W31" s="308">
        <v>60</v>
      </c>
      <c r="X31" s="308" t="s">
        <v>5</v>
      </c>
      <c r="Y31" s="308" t="s">
        <v>9</v>
      </c>
      <c r="Z31" s="308">
        <v>184</v>
      </c>
      <c r="AC31" s="308">
        <v>60</v>
      </c>
      <c r="AD31" s="308">
        <v>60</v>
      </c>
      <c r="AE31" s="308" t="s">
        <v>10</v>
      </c>
      <c r="AF31" s="308" t="s">
        <v>6</v>
      </c>
      <c r="AG31" s="308">
        <v>1471</v>
      </c>
      <c r="AJ31" s="308">
        <v>60</v>
      </c>
      <c r="AK31" s="308">
        <v>60</v>
      </c>
      <c r="AL31" s="308" t="s">
        <v>14</v>
      </c>
      <c r="AM31" s="308" t="s">
        <v>6</v>
      </c>
      <c r="AN31" s="308">
        <v>528</v>
      </c>
      <c r="AQ31" s="308">
        <v>60</v>
      </c>
      <c r="AR31" s="308">
        <v>60</v>
      </c>
      <c r="AS31" s="308" t="s">
        <v>16</v>
      </c>
      <c r="AT31" s="308" t="s">
        <v>6</v>
      </c>
      <c r="AU31" s="308">
        <v>153</v>
      </c>
      <c r="AX31" s="308">
        <v>40</v>
      </c>
      <c r="AY31" s="308">
        <v>40</v>
      </c>
      <c r="AZ31" s="308" t="s">
        <v>10</v>
      </c>
      <c r="BA31" s="308" t="s">
        <v>6</v>
      </c>
      <c r="BB31" s="308">
        <v>128</v>
      </c>
      <c r="BN31" s="316"/>
    </row>
    <row r="32" spans="1:69">
      <c r="A32" s="308">
        <v>30</v>
      </c>
      <c r="B32" s="308">
        <v>30</v>
      </c>
      <c r="C32" s="308" t="s">
        <v>5</v>
      </c>
      <c r="D32" s="308" t="s">
        <v>6</v>
      </c>
      <c r="E32" s="308">
        <v>170</v>
      </c>
      <c r="H32" s="308">
        <v>6</v>
      </c>
      <c r="I32" s="308">
        <v>6</v>
      </c>
      <c r="J32" s="308" t="s">
        <v>10</v>
      </c>
      <c r="K32" s="308" t="s">
        <v>9</v>
      </c>
      <c r="L32" s="308">
        <v>2047</v>
      </c>
      <c r="O32" s="308">
        <v>120</v>
      </c>
      <c r="P32" s="308">
        <v>120</v>
      </c>
      <c r="Q32" s="308" t="s">
        <v>10</v>
      </c>
      <c r="R32" s="308" t="s">
        <v>6</v>
      </c>
      <c r="S32" s="308">
        <v>554</v>
      </c>
      <c r="V32" s="308">
        <v>12</v>
      </c>
      <c r="W32" s="308">
        <v>12</v>
      </c>
      <c r="X32" s="308" t="s">
        <v>10</v>
      </c>
      <c r="Y32" s="308" t="s">
        <v>9</v>
      </c>
      <c r="Z32" s="308">
        <v>9421</v>
      </c>
      <c r="AC32" s="308">
        <v>60</v>
      </c>
      <c r="AD32" s="308">
        <v>60</v>
      </c>
      <c r="AE32" s="308" t="s">
        <v>10</v>
      </c>
      <c r="AF32" s="308" t="s">
        <v>6</v>
      </c>
      <c r="AG32" s="308">
        <v>531</v>
      </c>
      <c r="AJ32" s="308">
        <v>120</v>
      </c>
      <c r="AK32" s="308">
        <v>120</v>
      </c>
      <c r="AL32" s="308" t="s">
        <v>14</v>
      </c>
      <c r="AM32" s="308" t="s">
        <v>6</v>
      </c>
      <c r="AN32" s="308">
        <v>547</v>
      </c>
      <c r="AQ32" s="308">
        <v>60</v>
      </c>
      <c r="AR32" s="308">
        <v>60</v>
      </c>
      <c r="AS32" s="308" t="s">
        <v>16</v>
      </c>
      <c r="AT32" s="308" t="s">
        <v>6</v>
      </c>
      <c r="AU32" s="308">
        <v>174</v>
      </c>
      <c r="AX32" s="308">
        <v>20</v>
      </c>
      <c r="AY32" s="308">
        <v>20</v>
      </c>
      <c r="AZ32" s="308" t="s">
        <v>10</v>
      </c>
      <c r="BA32" s="308" t="s">
        <v>6</v>
      </c>
      <c r="BB32" s="308">
        <v>563</v>
      </c>
      <c r="BN32" s="316"/>
    </row>
    <row r="33" spans="1:54">
      <c r="A33" s="308">
        <v>60</v>
      </c>
      <c r="B33" s="308">
        <v>60</v>
      </c>
      <c r="C33" s="308" t="s">
        <v>5</v>
      </c>
      <c r="D33" s="308" t="s">
        <v>9</v>
      </c>
      <c r="E33" s="308">
        <v>184</v>
      </c>
      <c r="H33" s="308">
        <v>6</v>
      </c>
      <c r="I33" s="308">
        <v>6</v>
      </c>
      <c r="J33" s="308" t="s">
        <v>10</v>
      </c>
      <c r="K33" s="308" t="s">
        <v>9</v>
      </c>
      <c r="L33" s="308">
        <v>2069</v>
      </c>
      <c r="O33" s="308">
        <v>120</v>
      </c>
      <c r="P33" s="308">
        <v>120</v>
      </c>
      <c r="Q33" s="308" t="s">
        <v>10</v>
      </c>
      <c r="R33" s="308" t="s">
        <v>6</v>
      </c>
      <c r="S33" s="308">
        <v>157</v>
      </c>
      <c r="V33" s="308">
        <v>6</v>
      </c>
      <c r="W33" s="308">
        <v>6</v>
      </c>
      <c r="X33" s="308" t="s">
        <v>10</v>
      </c>
      <c r="Y33" s="308" t="s">
        <v>6</v>
      </c>
      <c r="Z33" s="308">
        <v>2002</v>
      </c>
      <c r="AC33" s="308">
        <v>60</v>
      </c>
      <c r="AD33" s="308">
        <v>60</v>
      </c>
      <c r="AE33" s="308" t="s">
        <v>12</v>
      </c>
      <c r="AF33" s="308" t="s">
        <v>6</v>
      </c>
      <c r="AG33" s="308">
        <v>2018</v>
      </c>
      <c r="AJ33" s="308">
        <v>60</v>
      </c>
      <c r="AK33" s="308">
        <v>60</v>
      </c>
      <c r="AL33" s="308" t="s">
        <v>14</v>
      </c>
      <c r="AM33" s="308" t="s">
        <v>6</v>
      </c>
      <c r="AN33" s="308">
        <v>515</v>
      </c>
      <c r="AQ33" s="308">
        <v>120</v>
      </c>
      <c r="AR33" s="308">
        <v>120</v>
      </c>
      <c r="AS33" s="308" t="s">
        <v>16</v>
      </c>
      <c r="AT33" s="308" t="s">
        <v>6</v>
      </c>
      <c r="AU33" s="308">
        <v>123</v>
      </c>
      <c r="AX33" s="308">
        <v>20</v>
      </c>
      <c r="AY33" s="308">
        <v>20</v>
      </c>
      <c r="AZ33" s="308" t="s">
        <v>10</v>
      </c>
      <c r="BA33" s="308" t="s">
        <v>6</v>
      </c>
      <c r="BB33" s="308">
        <v>508</v>
      </c>
    </row>
    <row r="34" spans="1:54">
      <c r="A34" s="308">
        <v>6</v>
      </c>
      <c r="B34" s="308">
        <v>6</v>
      </c>
      <c r="C34" s="308" t="s">
        <v>10</v>
      </c>
      <c r="D34" s="308" t="s">
        <v>9</v>
      </c>
      <c r="E34" s="308">
        <v>9408</v>
      </c>
      <c r="H34" s="308">
        <v>6</v>
      </c>
      <c r="I34" s="308">
        <v>6</v>
      </c>
      <c r="J34" s="308" t="s">
        <v>10</v>
      </c>
      <c r="K34" s="308" t="s">
        <v>9</v>
      </c>
      <c r="L34" s="308">
        <v>2052</v>
      </c>
      <c r="O34" s="308">
        <v>60</v>
      </c>
      <c r="P34" s="308">
        <v>60</v>
      </c>
      <c r="Q34" s="308" t="s">
        <v>10</v>
      </c>
      <c r="R34" s="308" t="s">
        <v>6</v>
      </c>
      <c r="S34" s="308">
        <v>9142</v>
      </c>
      <c r="V34" s="308">
        <v>6</v>
      </c>
      <c r="W34" s="308">
        <v>6</v>
      </c>
      <c r="X34" s="308" t="s">
        <v>10</v>
      </c>
      <c r="Y34" s="308" t="s">
        <v>6</v>
      </c>
      <c r="Z34" s="308">
        <v>2069</v>
      </c>
      <c r="AC34" s="308">
        <v>60</v>
      </c>
      <c r="AD34" s="308">
        <v>60</v>
      </c>
      <c r="AE34" s="308" t="s">
        <v>12</v>
      </c>
      <c r="AF34" s="308" t="s">
        <v>6</v>
      </c>
      <c r="AG34" s="308">
        <v>272</v>
      </c>
      <c r="AJ34" s="308">
        <v>120</v>
      </c>
      <c r="AK34" s="308">
        <v>120</v>
      </c>
      <c r="AL34" s="308" t="s">
        <v>14</v>
      </c>
      <c r="AM34" s="308" t="s">
        <v>6</v>
      </c>
      <c r="AN34" s="308">
        <v>529</v>
      </c>
      <c r="AQ34" s="308">
        <v>60</v>
      </c>
      <c r="AR34" s="308">
        <v>60</v>
      </c>
      <c r="AS34" s="308" t="s">
        <v>17</v>
      </c>
      <c r="AT34" s="308" t="s">
        <v>6</v>
      </c>
      <c r="AU34" s="308">
        <v>155</v>
      </c>
      <c r="AX34" s="308">
        <v>20</v>
      </c>
      <c r="AY34" s="308">
        <v>20</v>
      </c>
      <c r="AZ34" s="308" t="s">
        <v>10</v>
      </c>
      <c r="BA34" s="308" t="s">
        <v>6</v>
      </c>
      <c r="BB34" s="308">
        <v>555</v>
      </c>
    </row>
    <row r="35" spans="1:54">
      <c r="A35" s="308">
        <v>6</v>
      </c>
      <c r="B35" s="308">
        <v>6</v>
      </c>
      <c r="C35" s="308" t="s">
        <v>10</v>
      </c>
      <c r="D35" s="308" t="s">
        <v>9</v>
      </c>
      <c r="E35" s="308">
        <v>9409</v>
      </c>
      <c r="H35" s="308">
        <v>30</v>
      </c>
      <c r="I35" s="308">
        <v>30</v>
      </c>
      <c r="J35" s="308" t="s">
        <v>10</v>
      </c>
      <c r="K35" s="308" t="s">
        <v>9</v>
      </c>
      <c r="L35" s="308">
        <v>559</v>
      </c>
      <c r="O35" s="308">
        <v>60</v>
      </c>
      <c r="P35" s="308">
        <v>60</v>
      </c>
      <c r="Q35" s="308" t="s">
        <v>10</v>
      </c>
      <c r="R35" s="308" t="s">
        <v>6</v>
      </c>
      <c r="S35" s="308">
        <v>9152</v>
      </c>
      <c r="V35" s="308">
        <v>6</v>
      </c>
      <c r="W35" s="308">
        <v>6</v>
      </c>
      <c r="X35" s="308" t="s">
        <v>10</v>
      </c>
      <c r="Y35" s="308" t="s">
        <v>6</v>
      </c>
      <c r="Z35" s="308">
        <v>638</v>
      </c>
      <c r="AC35" s="308">
        <v>60</v>
      </c>
      <c r="AD35" s="308">
        <v>60</v>
      </c>
      <c r="AE35" s="308" t="s">
        <v>12</v>
      </c>
      <c r="AF35" s="308" t="s">
        <v>6</v>
      </c>
      <c r="AG35" s="308">
        <v>2119</v>
      </c>
      <c r="AJ35" s="308">
        <v>60</v>
      </c>
      <c r="AK35" s="308">
        <v>60</v>
      </c>
      <c r="AL35" s="308" t="s">
        <v>14</v>
      </c>
      <c r="AM35" s="308" t="s">
        <v>6</v>
      </c>
      <c r="AN35" s="308">
        <v>523</v>
      </c>
      <c r="AQ35" s="308">
        <v>60</v>
      </c>
      <c r="AR35" s="308">
        <v>60</v>
      </c>
      <c r="AS35" s="308" t="s">
        <v>18</v>
      </c>
      <c r="AT35" s="308" t="s">
        <v>6</v>
      </c>
      <c r="AU35" s="308">
        <v>132</v>
      </c>
      <c r="AX35" s="308">
        <v>40</v>
      </c>
      <c r="AY35" s="308">
        <v>40</v>
      </c>
      <c r="AZ35" s="308" t="s">
        <v>10</v>
      </c>
      <c r="BA35" s="308" t="s">
        <v>6</v>
      </c>
      <c r="BB35" s="308">
        <v>554</v>
      </c>
    </row>
    <row r="36" spans="1:54">
      <c r="A36" s="308">
        <v>6</v>
      </c>
      <c r="B36" s="308">
        <v>6</v>
      </c>
      <c r="C36" s="308" t="s">
        <v>10</v>
      </c>
      <c r="D36" s="308" t="s">
        <v>9</v>
      </c>
      <c r="E36" s="308">
        <v>9421</v>
      </c>
      <c r="H36" s="308">
        <v>6</v>
      </c>
      <c r="I36" s="308">
        <v>6</v>
      </c>
      <c r="J36" s="308" t="s">
        <v>10</v>
      </c>
      <c r="K36" s="308" t="s">
        <v>9</v>
      </c>
      <c r="L36" s="308">
        <v>655</v>
      </c>
      <c r="O36" s="308">
        <v>60</v>
      </c>
      <c r="P36" s="308">
        <v>60</v>
      </c>
      <c r="Q36" s="308" t="s">
        <v>10</v>
      </c>
      <c r="R36" s="308" t="s">
        <v>6</v>
      </c>
      <c r="S36" s="308">
        <v>9163</v>
      </c>
      <c r="V36" s="308">
        <v>6</v>
      </c>
      <c r="W36" s="308">
        <v>6</v>
      </c>
      <c r="X36" s="308" t="s">
        <v>10</v>
      </c>
      <c r="Y36" s="308" t="s">
        <v>6</v>
      </c>
      <c r="Z36" s="308">
        <v>2052</v>
      </c>
      <c r="AC36" s="308">
        <v>120</v>
      </c>
      <c r="AD36" s="308">
        <v>120</v>
      </c>
      <c r="AE36" s="308" t="s">
        <v>12</v>
      </c>
      <c r="AF36" s="308" t="s">
        <v>6</v>
      </c>
      <c r="AG36" s="308">
        <v>176</v>
      </c>
      <c r="AJ36" s="308">
        <v>60</v>
      </c>
      <c r="AK36" s="308">
        <v>60</v>
      </c>
      <c r="AL36" s="308" t="s">
        <v>14</v>
      </c>
      <c r="AM36" s="308" t="s">
        <v>6</v>
      </c>
      <c r="AN36" s="308">
        <v>566</v>
      </c>
      <c r="AQ36" s="308">
        <v>60</v>
      </c>
      <c r="AR36" s="308">
        <v>60</v>
      </c>
      <c r="AS36" s="308" t="s">
        <v>18</v>
      </c>
      <c r="AT36" s="308" t="s">
        <v>6</v>
      </c>
      <c r="AU36" s="308">
        <v>305</v>
      </c>
      <c r="AX36" s="308">
        <v>40</v>
      </c>
      <c r="AY36" s="308">
        <v>40</v>
      </c>
      <c r="AZ36" s="308" t="s">
        <v>10</v>
      </c>
      <c r="BA36" s="308" t="s">
        <v>6</v>
      </c>
      <c r="BB36" s="308">
        <v>148</v>
      </c>
    </row>
    <row r="37" spans="1:54">
      <c r="A37" s="308">
        <v>18</v>
      </c>
      <c r="B37" s="308">
        <v>18</v>
      </c>
      <c r="C37" s="308" t="s">
        <v>10</v>
      </c>
      <c r="D37" s="308" t="s">
        <v>6</v>
      </c>
      <c r="E37" s="308">
        <v>689</v>
      </c>
      <c r="H37" s="308">
        <v>60</v>
      </c>
      <c r="I37" s="308">
        <v>60</v>
      </c>
      <c r="J37" s="308" t="s">
        <v>10</v>
      </c>
      <c r="K37" s="308" t="s">
        <v>9</v>
      </c>
      <c r="L37" s="308">
        <v>131</v>
      </c>
      <c r="O37" s="308">
        <v>120</v>
      </c>
      <c r="P37" s="308">
        <v>120</v>
      </c>
      <c r="Q37" s="308" t="s">
        <v>10</v>
      </c>
      <c r="R37" s="308" t="s">
        <v>6</v>
      </c>
      <c r="S37" s="308">
        <v>199</v>
      </c>
      <c r="V37" s="308">
        <v>18</v>
      </c>
      <c r="W37" s="308">
        <v>18</v>
      </c>
      <c r="X37" s="308" t="s">
        <v>10</v>
      </c>
      <c r="Y37" s="308" t="s">
        <v>6</v>
      </c>
      <c r="Z37" s="308">
        <v>559</v>
      </c>
      <c r="AC37" s="308">
        <v>60</v>
      </c>
      <c r="AD37" s="308">
        <v>60</v>
      </c>
      <c r="AE37" s="308" t="s">
        <v>12</v>
      </c>
      <c r="AF37" s="308" t="s">
        <v>6</v>
      </c>
      <c r="AG37" s="308">
        <v>527</v>
      </c>
      <c r="AJ37" s="308">
        <v>60</v>
      </c>
      <c r="AK37" s="308">
        <v>60</v>
      </c>
      <c r="AL37" s="308" t="s">
        <v>14</v>
      </c>
      <c r="AM37" s="308" t="s">
        <v>6</v>
      </c>
      <c r="AN37" s="308">
        <v>138</v>
      </c>
      <c r="AQ37" s="308">
        <v>60</v>
      </c>
      <c r="AR37" s="308">
        <v>60</v>
      </c>
      <c r="AS37" s="308" t="s">
        <v>19</v>
      </c>
      <c r="AT37" s="308" t="s">
        <v>9</v>
      </c>
      <c r="AU37" s="308">
        <v>176</v>
      </c>
      <c r="AX37" s="308">
        <v>20</v>
      </c>
      <c r="AY37" s="308">
        <v>20</v>
      </c>
      <c r="AZ37" s="308" t="s">
        <v>10</v>
      </c>
      <c r="BA37" s="308" t="s">
        <v>6</v>
      </c>
      <c r="BB37" s="308">
        <v>9154</v>
      </c>
    </row>
    <row r="38" spans="1:54">
      <c r="A38" s="308">
        <v>6</v>
      </c>
      <c r="B38" s="308">
        <v>6</v>
      </c>
      <c r="C38" s="308" t="s">
        <v>10</v>
      </c>
      <c r="D38" s="308" t="s">
        <v>6</v>
      </c>
      <c r="E38" s="308">
        <v>2030</v>
      </c>
      <c r="H38" s="308">
        <v>6</v>
      </c>
      <c r="I38" s="308">
        <v>6</v>
      </c>
      <c r="J38" s="308" t="s">
        <v>10</v>
      </c>
      <c r="K38" s="308" t="s">
        <v>9</v>
      </c>
      <c r="L38" s="308">
        <v>226</v>
      </c>
      <c r="O38" s="308">
        <v>60</v>
      </c>
      <c r="P38" s="308">
        <v>60</v>
      </c>
      <c r="Q38" s="308" t="s">
        <v>11</v>
      </c>
      <c r="R38" s="308" t="s">
        <v>6</v>
      </c>
      <c r="S38" s="308">
        <v>242</v>
      </c>
      <c r="V38" s="308">
        <v>6</v>
      </c>
      <c r="W38" s="308">
        <v>6</v>
      </c>
      <c r="X38" s="308" t="s">
        <v>10</v>
      </c>
      <c r="Y38" s="308" t="s">
        <v>6</v>
      </c>
      <c r="Z38" s="308">
        <v>655</v>
      </c>
      <c r="AC38" s="308">
        <v>60</v>
      </c>
      <c r="AD38" s="308">
        <v>60</v>
      </c>
      <c r="AE38" s="308" t="s">
        <v>13</v>
      </c>
      <c r="AF38" s="308" t="s">
        <v>6</v>
      </c>
      <c r="AG38" s="308">
        <v>217</v>
      </c>
      <c r="AJ38" s="308">
        <v>60</v>
      </c>
      <c r="AK38" s="308">
        <v>60</v>
      </c>
      <c r="AL38" s="308" t="s">
        <v>14</v>
      </c>
      <c r="AM38" s="308" t="s">
        <v>6</v>
      </c>
      <c r="AN38" s="308">
        <v>525</v>
      </c>
      <c r="AQ38" s="308">
        <v>60</v>
      </c>
      <c r="AR38" s="308">
        <v>60</v>
      </c>
      <c r="AS38" s="308" t="s">
        <v>19</v>
      </c>
      <c r="AT38" s="308" t="s">
        <v>6</v>
      </c>
      <c r="AU38" s="308">
        <v>120</v>
      </c>
      <c r="AX38" s="308">
        <v>20</v>
      </c>
      <c r="AY38" s="308">
        <v>20</v>
      </c>
      <c r="AZ38" s="308" t="s">
        <v>11</v>
      </c>
      <c r="BA38" s="308" t="s">
        <v>6</v>
      </c>
      <c r="BB38" s="308">
        <v>2040</v>
      </c>
    </row>
    <row r="39" spans="1:54">
      <c r="A39" s="308">
        <v>6</v>
      </c>
      <c r="B39" s="308">
        <v>6</v>
      </c>
      <c r="C39" s="308" t="s">
        <v>10</v>
      </c>
      <c r="D39" s="308" t="s">
        <v>6</v>
      </c>
      <c r="E39" s="308">
        <v>253</v>
      </c>
      <c r="H39" s="308">
        <v>18</v>
      </c>
      <c r="I39" s="308">
        <v>18</v>
      </c>
      <c r="J39" s="308" t="s">
        <v>10</v>
      </c>
      <c r="K39" s="308" t="s">
        <v>9</v>
      </c>
      <c r="L39" s="308">
        <v>689</v>
      </c>
      <c r="O39" s="308">
        <v>60</v>
      </c>
      <c r="P39" s="308">
        <v>60</v>
      </c>
      <c r="Q39" s="308" t="s">
        <v>11</v>
      </c>
      <c r="R39" s="308" t="s">
        <v>6</v>
      </c>
      <c r="S39" s="308">
        <v>264</v>
      </c>
      <c r="V39" s="308">
        <v>12</v>
      </c>
      <c r="W39" s="308">
        <v>12</v>
      </c>
      <c r="X39" s="308" t="s">
        <v>10</v>
      </c>
      <c r="Y39" s="308" t="s">
        <v>6</v>
      </c>
      <c r="Z39" s="308">
        <v>69014</v>
      </c>
      <c r="AC39" s="308">
        <v>60</v>
      </c>
      <c r="AD39" s="308">
        <v>60</v>
      </c>
      <c r="AE39" s="308" t="s">
        <v>13</v>
      </c>
      <c r="AF39" s="308" t="s">
        <v>9</v>
      </c>
      <c r="AG39" s="308">
        <v>409</v>
      </c>
      <c r="AJ39" s="308">
        <v>60</v>
      </c>
      <c r="AK39" s="308">
        <v>60</v>
      </c>
      <c r="AL39" s="308" t="s">
        <v>20</v>
      </c>
      <c r="AM39" s="308" t="s">
        <v>9</v>
      </c>
      <c r="AN39" s="308">
        <v>196</v>
      </c>
      <c r="AQ39" s="308">
        <v>60</v>
      </c>
      <c r="AR39" s="308">
        <v>60</v>
      </c>
      <c r="AS39" s="308" t="s">
        <v>19</v>
      </c>
      <c r="AT39" s="308" t="s">
        <v>6</v>
      </c>
      <c r="AU39" s="308">
        <v>176</v>
      </c>
      <c r="AX39" s="308">
        <v>20</v>
      </c>
      <c r="AY39" s="308">
        <v>20</v>
      </c>
      <c r="AZ39" s="308" t="s">
        <v>11</v>
      </c>
      <c r="BA39" s="308" t="s">
        <v>6</v>
      </c>
      <c r="BB39" s="308">
        <v>642</v>
      </c>
    </row>
    <row r="40" spans="1:54">
      <c r="A40" s="308">
        <v>6</v>
      </c>
      <c r="B40" s="308">
        <v>6</v>
      </c>
      <c r="C40" s="308" t="s">
        <v>10</v>
      </c>
      <c r="D40" s="308" t="s">
        <v>6</v>
      </c>
      <c r="E40" s="308">
        <v>227</v>
      </c>
      <c r="H40" s="308">
        <v>12</v>
      </c>
      <c r="I40" s="308">
        <v>12</v>
      </c>
      <c r="J40" s="308" t="s">
        <v>10</v>
      </c>
      <c r="K40" s="308" t="s">
        <v>9</v>
      </c>
      <c r="L40" s="308">
        <v>69004</v>
      </c>
      <c r="O40" s="308">
        <v>60</v>
      </c>
      <c r="P40" s="308">
        <v>60</v>
      </c>
      <c r="Q40" s="308" t="s">
        <v>11</v>
      </c>
      <c r="R40" s="308" t="s">
        <v>6</v>
      </c>
      <c r="S40" s="308">
        <v>625</v>
      </c>
      <c r="V40" s="308">
        <v>6</v>
      </c>
      <c r="W40" s="308">
        <v>6</v>
      </c>
      <c r="X40" s="308" t="s">
        <v>10</v>
      </c>
      <c r="Y40" s="308" t="s">
        <v>6</v>
      </c>
      <c r="Z40" s="308">
        <v>69045</v>
      </c>
      <c r="AC40" s="308">
        <v>60</v>
      </c>
      <c r="AD40" s="308">
        <v>60</v>
      </c>
      <c r="AE40" s="308" t="s">
        <v>13</v>
      </c>
      <c r="AF40" s="308" t="s">
        <v>6</v>
      </c>
      <c r="AG40" s="308">
        <v>515</v>
      </c>
      <c r="AJ40" s="308">
        <v>180</v>
      </c>
      <c r="AK40" s="308">
        <v>180</v>
      </c>
      <c r="AL40" s="308" t="s">
        <v>20</v>
      </c>
      <c r="AM40" s="308" t="s">
        <v>9</v>
      </c>
      <c r="AN40" s="308">
        <v>122</v>
      </c>
      <c r="AQ40" s="308">
        <v>60</v>
      </c>
      <c r="AR40" s="308">
        <v>60</v>
      </c>
      <c r="AS40" s="308" t="s">
        <v>21</v>
      </c>
      <c r="AT40" s="308" t="s">
        <v>6</v>
      </c>
      <c r="AU40" s="308">
        <v>268</v>
      </c>
      <c r="AX40" s="308">
        <v>20</v>
      </c>
      <c r="AY40" s="308">
        <v>20</v>
      </c>
      <c r="AZ40" s="308" t="s">
        <v>11</v>
      </c>
      <c r="BA40" s="308" t="s">
        <v>6</v>
      </c>
      <c r="BB40" s="308">
        <v>2104</v>
      </c>
    </row>
    <row r="41" spans="1:54">
      <c r="A41" s="308">
        <v>6</v>
      </c>
      <c r="B41" s="308">
        <v>6</v>
      </c>
      <c r="C41" s="308" t="s">
        <v>10</v>
      </c>
      <c r="D41" s="308" t="s">
        <v>6</v>
      </c>
      <c r="E41" s="308">
        <v>2031</v>
      </c>
      <c r="H41" s="308">
        <v>6</v>
      </c>
      <c r="I41" s="308">
        <v>6</v>
      </c>
      <c r="J41" s="308" t="s">
        <v>10</v>
      </c>
      <c r="K41" s="308" t="s">
        <v>9</v>
      </c>
      <c r="L41" s="308">
        <v>69072</v>
      </c>
      <c r="O41" s="308">
        <v>60</v>
      </c>
      <c r="P41" s="308">
        <v>60</v>
      </c>
      <c r="Q41" s="308" t="s">
        <v>11</v>
      </c>
      <c r="R41" s="308" t="s">
        <v>6</v>
      </c>
      <c r="S41" s="308">
        <v>2008</v>
      </c>
      <c r="V41" s="308">
        <v>12</v>
      </c>
      <c r="W41" s="308">
        <v>12</v>
      </c>
      <c r="X41" s="308" t="s">
        <v>10</v>
      </c>
      <c r="Y41" s="308" t="s">
        <v>6</v>
      </c>
      <c r="Z41" s="308">
        <v>69004</v>
      </c>
      <c r="AC41" s="308">
        <v>60</v>
      </c>
      <c r="AD41" s="308">
        <v>60</v>
      </c>
      <c r="AE41" s="308" t="s">
        <v>13</v>
      </c>
      <c r="AF41" s="308" t="s">
        <v>9</v>
      </c>
      <c r="AG41" s="308">
        <v>262</v>
      </c>
      <c r="AJ41" s="308">
        <v>60</v>
      </c>
      <c r="AK41" s="308">
        <v>60</v>
      </c>
      <c r="AL41" s="308" t="s">
        <v>20</v>
      </c>
      <c r="AM41" s="308" t="s">
        <v>6</v>
      </c>
      <c r="AN41" s="308">
        <v>524</v>
      </c>
      <c r="AQ41" s="308">
        <v>180</v>
      </c>
      <c r="AR41" s="308">
        <v>180</v>
      </c>
      <c r="AS41" s="308" t="s">
        <v>21</v>
      </c>
      <c r="AT41" s="308" t="s">
        <v>6</v>
      </c>
      <c r="AU41" s="308">
        <v>138</v>
      </c>
      <c r="AX41" s="308">
        <v>40</v>
      </c>
      <c r="AY41" s="308">
        <v>40</v>
      </c>
      <c r="AZ41" s="308" t="s">
        <v>11</v>
      </c>
      <c r="BA41" s="308" t="s">
        <v>9</v>
      </c>
      <c r="BB41" s="308">
        <v>196</v>
      </c>
    </row>
    <row r="42" spans="1:54">
      <c r="A42" s="308">
        <v>60</v>
      </c>
      <c r="B42" s="308">
        <v>60</v>
      </c>
      <c r="C42" s="308" t="s">
        <v>10</v>
      </c>
      <c r="D42" s="308" t="s">
        <v>6</v>
      </c>
      <c r="E42" s="308">
        <v>513</v>
      </c>
      <c r="H42" s="308">
        <v>6</v>
      </c>
      <c r="I42" s="308">
        <v>6</v>
      </c>
      <c r="J42" s="308" t="s">
        <v>10</v>
      </c>
      <c r="K42" s="308" t="s">
        <v>9</v>
      </c>
      <c r="L42" s="308">
        <v>2030</v>
      </c>
      <c r="O42" s="308">
        <v>60</v>
      </c>
      <c r="P42" s="308">
        <v>60</v>
      </c>
      <c r="Q42" s="308" t="s">
        <v>11</v>
      </c>
      <c r="R42" s="308" t="s">
        <v>6</v>
      </c>
      <c r="S42" s="308">
        <v>649</v>
      </c>
      <c r="V42" s="308">
        <v>6</v>
      </c>
      <c r="W42" s="308">
        <v>6</v>
      </c>
      <c r="X42" s="308" t="s">
        <v>10</v>
      </c>
      <c r="Y42" s="308" t="s">
        <v>6</v>
      </c>
      <c r="Z42" s="308">
        <v>253</v>
      </c>
      <c r="AC42" s="308">
        <v>60</v>
      </c>
      <c r="AD42" s="308">
        <v>60</v>
      </c>
      <c r="AE42" s="308" t="s">
        <v>13</v>
      </c>
      <c r="AF42" s="308" t="s">
        <v>9</v>
      </c>
      <c r="AG42" s="308">
        <v>290</v>
      </c>
      <c r="AJ42" s="308">
        <v>120</v>
      </c>
      <c r="AK42" s="308">
        <v>120</v>
      </c>
      <c r="AL42" s="308" t="s">
        <v>20</v>
      </c>
      <c r="AM42" s="308" t="s">
        <v>6</v>
      </c>
      <c r="AN42" s="308">
        <v>130</v>
      </c>
      <c r="AQ42" s="308">
        <v>60</v>
      </c>
      <c r="AR42" s="308">
        <v>60</v>
      </c>
      <c r="AS42" s="308" t="s">
        <v>21</v>
      </c>
      <c r="AT42" s="308" t="s">
        <v>6</v>
      </c>
      <c r="AU42" s="308">
        <v>518</v>
      </c>
      <c r="AX42" s="308">
        <v>20</v>
      </c>
      <c r="AY42" s="308">
        <v>20</v>
      </c>
      <c r="AZ42" s="308" t="s">
        <v>12</v>
      </c>
      <c r="BA42" s="308" t="s">
        <v>9</v>
      </c>
      <c r="BB42" s="308">
        <v>263</v>
      </c>
    </row>
    <row r="43" spans="1:54">
      <c r="A43" s="308">
        <v>30</v>
      </c>
      <c r="B43" s="308">
        <v>30</v>
      </c>
      <c r="C43" s="308" t="s">
        <v>10</v>
      </c>
      <c r="D43" s="308" t="s">
        <v>6</v>
      </c>
      <c r="E43" s="308">
        <v>128</v>
      </c>
      <c r="H43" s="308">
        <v>6</v>
      </c>
      <c r="I43" s="308">
        <v>6</v>
      </c>
      <c r="J43" s="308" t="s">
        <v>10</v>
      </c>
      <c r="K43" s="308" t="s">
        <v>9</v>
      </c>
      <c r="L43" s="308">
        <v>253</v>
      </c>
      <c r="O43" s="308">
        <v>60</v>
      </c>
      <c r="P43" s="308">
        <v>60</v>
      </c>
      <c r="Q43" s="308" t="s">
        <v>11</v>
      </c>
      <c r="R43" s="308" t="s">
        <v>6</v>
      </c>
      <c r="S43" s="308">
        <v>2104</v>
      </c>
      <c r="V43" s="308">
        <v>30</v>
      </c>
      <c r="W43" s="308">
        <v>30</v>
      </c>
      <c r="X43" s="308" t="s">
        <v>10</v>
      </c>
      <c r="Y43" s="308" t="s">
        <v>6</v>
      </c>
      <c r="Z43" s="308">
        <v>513</v>
      </c>
      <c r="AC43" s="308">
        <v>60</v>
      </c>
      <c r="AD43" s="308">
        <v>60</v>
      </c>
      <c r="AE43" s="308" t="s">
        <v>13</v>
      </c>
      <c r="AF43" s="308" t="s">
        <v>9</v>
      </c>
      <c r="AG43" s="308">
        <v>230</v>
      </c>
      <c r="AJ43" s="308">
        <v>60</v>
      </c>
      <c r="AK43" s="308">
        <v>60</v>
      </c>
      <c r="AL43" s="308" t="s">
        <v>14</v>
      </c>
      <c r="AM43" s="308" t="s">
        <v>6</v>
      </c>
      <c r="AN43" s="308">
        <v>170</v>
      </c>
      <c r="AQ43" s="308">
        <v>60</v>
      </c>
      <c r="AR43" s="308">
        <v>60</v>
      </c>
      <c r="AS43" s="308" t="s">
        <v>19</v>
      </c>
      <c r="AT43" s="308" t="s">
        <v>6</v>
      </c>
      <c r="AU43" s="308">
        <v>120</v>
      </c>
      <c r="AX43" s="308">
        <v>20</v>
      </c>
      <c r="AY43" s="308">
        <v>20</v>
      </c>
      <c r="AZ43" s="308" t="s">
        <v>12</v>
      </c>
      <c r="BA43" s="308" t="s">
        <v>9</v>
      </c>
      <c r="BB43" s="308">
        <v>2128</v>
      </c>
    </row>
    <row r="44" spans="1:54">
      <c r="A44" s="308">
        <v>60</v>
      </c>
      <c r="B44" s="308">
        <v>60</v>
      </c>
      <c r="C44" s="308" t="s">
        <v>10</v>
      </c>
      <c r="D44" s="308" t="s">
        <v>6</v>
      </c>
      <c r="E44" s="308">
        <v>189</v>
      </c>
      <c r="H44" s="308">
        <v>6</v>
      </c>
      <c r="I44" s="308">
        <v>6</v>
      </c>
      <c r="J44" s="308" t="s">
        <v>10</v>
      </c>
      <c r="K44" s="308" t="s">
        <v>9</v>
      </c>
      <c r="L44" s="308">
        <v>2093</v>
      </c>
      <c r="O44" s="308">
        <v>60</v>
      </c>
      <c r="P44" s="308">
        <v>60</v>
      </c>
      <c r="Q44" s="308" t="s">
        <v>11</v>
      </c>
      <c r="R44" s="308" t="s">
        <v>6</v>
      </c>
      <c r="S44" s="308">
        <v>268</v>
      </c>
      <c r="V44" s="308">
        <v>30</v>
      </c>
      <c r="W44" s="308">
        <v>30</v>
      </c>
      <c r="X44" s="308" t="s">
        <v>10</v>
      </c>
      <c r="Y44" s="308" t="s">
        <v>6</v>
      </c>
      <c r="Z44" s="308">
        <v>128</v>
      </c>
      <c r="AC44" s="308">
        <v>60</v>
      </c>
      <c r="AD44" s="308">
        <v>60</v>
      </c>
      <c r="AE44" s="308" t="s">
        <v>13</v>
      </c>
      <c r="AF44" s="308" t="s">
        <v>6</v>
      </c>
      <c r="AG44" s="308">
        <v>9206</v>
      </c>
      <c r="AJ44" s="308">
        <v>120</v>
      </c>
      <c r="AK44" s="308">
        <v>120</v>
      </c>
      <c r="AL44" s="308" t="s">
        <v>14</v>
      </c>
      <c r="AM44" s="308" t="s">
        <v>6</v>
      </c>
      <c r="AN44" s="308">
        <v>517</v>
      </c>
      <c r="AQ44" s="308">
        <v>60</v>
      </c>
      <c r="AR44" s="308">
        <v>60</v>
      </c>
      <c r="AS44" s="308" t="s">
        <v>22</v>
      </c>
      <c r="AT44" s="308" t="s">
        <v>6</v>
      </c>
      <c r="AU44" s="308">
        <v>224</v>
      </c>
      <c r="AX44" s="308">
        <v>40</v>
      </c>
      <c r="AY44" s="308">
        <v>40</v>
      </c>
      <c r="AZ44" s="308" t="s">
        <v>10</v>
      </c>
      <c r="BA44" s="308" t="s">
        <v>6</v>
      </c>
      <c r="BB44" s="308">
        <v>9421</v>
      </c>
    </row>
    <row r="45" spans="1:54">
      <c r="A45" s="308">
        <v>30</v>
      </c>
      <c r="B45" s="308">
        <v>30</v>
      </c>
      <c r="C45" s="308" t="s">
        <v>10</v>
      </c>
      <c r="D45" s="308" t="s">
        <v>6</v>
      </c>
      <c r="E45" s="308">
        <v>515</v>
      </c>
      <c r="H45" s="308">
        <v>30</v>
      </c>
      <c r="I45" s="308">
        <v>30</v>
      </c>
      <c r="J45" s="308" t="s">
        <v>5</v>
      </c>
      <c r="K45" s="308" t="s">
        <v>6</v>
      </c>
      <c r="L45" s="308">
        <v>147</v>
      </c>
      <c r="O45" s="308">
        <v>60</v>
      </c>
      <c r="P45" s="308">
        <v>60</v>
      </c>
      <c r="Q45" s="308" t="s">
        <v>11</v>
      </c>
      <c r="R45" s="308" t="s">
        <v>6</v>
      </c>
      <c r="S45" s="308">
        <v>69002</v>
      </c>
      <c r="V45" s="308">
        <v>30</v>
      </c>
      <c r="W45" s="308">
        <v>30</v>
      </c>
      <c r="X45" s="308" t="s">
        <v>10</v>
      </c>
      <c r="Y45" s="308" t="s">
        <v>6</v>
      </c>
      <c r="Z45" s="308">
        <v>515</v>
      </c>
      <c r="AC45" s="308">
        <v>60</v>
      </c>
      <c r="AD45" s="308">
        <v>60</v>
      </c>
      <c r="AE45" s="308" t="s">
        <v>13</v>
      </c>
      <c r="AF45" s="308" t="s">
        <v>9</v>
      </c>
      <c r="AG45" s="308">
        <v>9144</v>
      </c>
      <c r="AJ45" s="308">
        <v>60</v>
      </c>
      <c r="AK45" s="308">
        <v>60</v>
      </c>
      <c r="AL45" s="308" t="s">
        <v>14</v>
      </c>
      <c r="AM45" s="308" t="s">
        <v>6</v>
      </c>
      <c r="AN45" s="308">
        <v>184</v>
      </c>
      <c r="AQ45" s="308">
        <v>120</v>
      </c>
      <c r="AR45" s="308">
        <v>120</v>
      </c>
      <c r="AS45" s="308" t="s">
        <v>22</v>
      </c>
      <c r="AT45" s="308" t="s">
        <v>6</v>
      </c>
      <c r="AU45" s="308">
        <v>304</v>
      </c>
      <c r="AX45" s="308">
        <v>20</v>
      </c>
      <c r="AY45" s="308">
        <v>20</v>
      </c>
      <c r="AZ45" s="308" t="s">
        <v>10</v>
      </c>
      <c r="BA45" s="308" t="s">
        <v>6</v>
      </c>
      <c r="BB45" s="308">
        <v>533</v>
      </c>
    </row>
    <row r="46" spans="1:54">
      <c r="A46" s="308">
        <v>6</v>
      </c>
      <c r="B46" s="308">
        <v>6</v>
      </c>
      <c r="C46" s="308" t="s">
        <v>10</v>
      </c>
      <c r="D46" s="308" t="s">
        <v>6</v>
      </c>
      <c r="E46" s="308">
        <v>563</v>
      </c>
      <c r="H46" s="308">
        <v>12</v>
      </c>
      <c r="I46" s="308">
        <v>12</v>
      </c>
      <c r="J46" s="308" t="s">
        <v>5</v>
      </c>
      <c r="K46" s="308" t="s">
        <v>6</v>
      </c>
      <c r="L46" s="308">
        <v>562</v>
      </c>
      <c r="O46" s="308">
        <v>60</v>
      </c>
      <c r="P46" s="308">
        <v>60</v>
      </c>
      <c r="Q46" s="308" t="s">
        <v>12</v>
      </c>
      <c r="R46" s="308" t="s">
        <v>9</v>
      </c>
      <c r="S46" s="308">
        <v>2091</v>
      </c>
      <c r="V46" s="308">
        <v>12</v>
      </c>
      <c r="W46" s="308">
        <v>12</v>
      </c>
      <c r="X46" s="308" t="s">
        <v>10</v>
      </c>
      <c r="Y46" s="308" t="s">
        <v>6</v>
      </c>
      <c r="Z46" s="308">
        <v>186</v>
      </c>
      <c r="AC46" s="308">
        <v>60</v>
      </c>
      <c r="AD46" s="308">
        <v>60</v>
      </c>
      <c r="AE46" s="308" t="s">
        <v>13</v>
      </c>
      <c r="AF46" s="308" t="s">
        <v>9</v>
      </c>
      <c r="AG46" s="308">
        <v>9146</v>
      </c>
      <c r="AJ46" s="308">
        <v>60</v>
      </c>
      <c r="AK46" s="308">
        <v>60</v>
      </c>
      <c r="AL46" s="308" t="s">
        <v>14</v>
      </c>
      <c r="AM46" s="308" t="s">
        <v>6</v>
      </c>
      <c r="AN46" s="308">
        <v>197</v>
      </c>
      <c r="AQ46" s="308">
        <v>60</v>
      </c>
      <c r="AR46" s="308">
        <v>60</v>
      </c>
      <c r="AS46" s="308" t="s">
        <v>23</v>
      </c>
      <c r="AT46" s="308" t="s">
        <v>9</v>
      </c>
      <c r="AU46" s="308">
        <v>2043</v>
      </c>
      <c r="AX46" s="308">
        <v>40</v>
      </c>
      <c r="AY46" s="308">
        <v>40</v>
      </c>
      <c r="AZ46" s="308" t="s">
        <v>10</v>
      </c>
      <c r="BA46" s="308" t="s">
        <v>6</v>
      </c>
      <c r="BB46" s="308">
        <v>197</v>
      </c>
    </row>
    <row r="47" spans="1:54">
      <c r="A47" s="308">
        <v>30</v>
      </c>
      <c r="B47" s="308">
        <v>30</v>
      </c>
      <c r="C47" s="308" t="s">
        <v>10</v>
      </c>
      <c r="D47" s="308" t="s">
        <v>6</v>
      </c>
      <c r="E47" s="308">
        <v>186</v>
      </c>
      <c r="H47" s="308">
        <v>24</v>
      </c>
      <c r="I47" s="308">
        <v>24</v>
      </c>
      <c r="J47" s="308" t="s">
        <v>5</v>
      </c>
      <c r="K47" s="308" t="s">
        <v>6</v>
      </c>
      <c r="L47" s="308">
        <v>120</v>
      </c>
      <c r="O47" s="308">
        <v>60</v>
      </c>
      <c r="P47" s="308">
        <v>60</v>
      </c>
      <c r="Q47" s="308" t="s">
        <v>12</v>
      </c>
      <c r="R47" s="308" t="s">
        <v>9</v>
      </c>
      <c r="S47" s="308">
        <v>222</v>
      </c>
      <c r="V47" s="308">
        <v>12</v>
      </c>
      <c r="W47" s="308">
        <v>12</v>
      </c>
      <c r="X47" s="308" t="s">
        <v>10</v>
      </c>
      <c r="Y47" s="308" t="s">
        <v>6</v>
      </c>
      <c r="Z47" s="308">
        <v>555</v>
      </c>
      <c r="AC47" s="308">
        <v>60</v>
      </c>
      <c r="AD47" s="308">
        <v>60</v>
      </c>
      <c r="AE47" s="308" t="s">
        <v>13</v>
      </c>
      <c r="AF47" s="308" t="s">
        <v>6</v>
      </c>
      <c r="AG47" s="308">
        <v>171</v>
      </c>
      <c r="AJ47" s="308">
        <v>120</v>
      </c>
      <c r="AK47" s="308">
        <v>120</v>
      </c>
      <c r="AL47" s="308" t="s">
        <v>14</v>
      </c>
      <c r="AM47" s="308" t="s">
        <v>6</v>
      </c>
      <c r="AN47" s="308">
        <v>531</v>
      </c>
      <c r="AQ47" s="308">
        <v>60</v>
      </c>
      <c r="AR47" s="308">
        <v>60</v>
      </c>
      <c r="AS47" s="308" t="s">
        <v>22</v>
      </c>
      <c r="AT47" s="308" t="s">
        <v>6</v>
      </c>
      <c r="AU47" s="308">
        <v>545</v>
      </c>
      <c r="AX47" s="308">
        <v>20</v>
      </c>
      <c r="AY47" s="308">
        <v>20</v>
      </c>
      <c r="AZ47" s="308" t="s">
        <v>10</v>
      </c>
      <c r="BA47" s="308" t="s">
        <v>6</v>
      </c>
      <c r="BB47" s="308">
        <v>519</v>
      </c>
    </row>
    <row r="48" spans="1:54">
      <c r="A48" s="308">
        <v>12</v>
      </c>
      <c r="B48" s="308">
        <v>12</v>
      </c>
      <c r="C48" s="308" t="s">
        <v>10</v>
      </c>
      <c r="D48" s="308" t="s">
        <v>6</v>
      </c>
      <c r="E48" s="308">
        <v>179</v>
      </c>
      <c r="H48" s="308">
        <v>30</v>
      </c>
      <c r="I48" s="308">
        <v>30</v>
      </c>
      <c r="J48" s="308" t="s">
        <v>5</v>
      </c>
      <c r="K48" s="308" t="s">
        <v>9</v>
      </c>
      <c r="L48" s="308">
        <v>517</v>
      </c>
      <c r="O48" s="308">
        <v>60</v>
      </c>
      <c r="P48" s="308">
        <v>60</v>
      </c>
      <c r="Q48" s="308" t="s">
        <v>12</v>
      </c>
      <c r="R48" s="308" t="s">
        <v>9</v>
      </c>
      <c r="S48" s="308">
        <v>657</v>
      </c>
      <c r="V48" s="308">
        <v>18</v>
      </c>
      <c r="W48" s="308">
        <v>18</v>
      </c>
      <c r="X48" s="308" t="s">
        <v>10</v>
      </c>
      <c r="Y48" s="308" t="s">
        <v>6</v>
      </c>
      <c r="Z48" s="308">
        <v>554</v>
      </c>
      <c r="AC48" s="308">
        <v>120</v>
      </c>
      <c r="AD48" s="308">
        <v>120</v>
      </c>
      <c r="AE48" s="308" t="s">
        <v>13</v>
      </c>
      <c r="AF48" s="308" t="s">
        <v>9</v>
      </c>
      <c r="AG48" s="308">
        <v>522</v>
      </c>
      <c r="AJ48" s="308">
        <v>60</v>
      </c>
      <c r="AK48" s="308">
        <v>60</v>
      </c>
      <c r="AL48" s="308" t="s">
        <v>15</v>
      </c>
      <c r="AM48" s="308" t="s">
        <v>6</v>
      </c>
      <c r="AN48" s="308">
        <v>2017</v>
      </c>
      <c r="AQ48" s="308">
        <v>60</v>
      </c>
      <c r="AR48" s="308">
        <v>60</v>
      </c>
      <c r="AS48" s="308" t="s">
        <v>23</v>
      </c>
      <c r="AT48" s="308" t="s">
        <v>6</v>
      </c>
      <c r="AU48" s="308">
        <v>2043</v>
      </c>
      <c r="AX48" s="308">
        <v>60</v>
      </c>
      <c r="AY48" s="308">
        <v>60</v>
      </c>
      <c r="AZ48" s="308" t="s">
        <v>11</v>
      </c>
      <c r="BA48" s="308" t="s">
        <v>9</v>
      </c>
      <c r="BB48" s="308">
        <v>522</v>
      </c>
    </row>
    <row r="49" spans="1:54">
      <c r="A49" s="308">
        <v>6</v>
      </c>
      <c r="B49" s="308">
        <v>6</v>
      </c>
      <c r="C49" s="308" t="s">
        <v>10</v>
      </c>
      <c r="D49" s="308" t="s">
        <v>6</v>
      </c>
      <c r="E49" s="308">
        <v>555</v>
      </c>
      <c r="H49" s="308">
        <v>60</v>
      </c>
      <c r="I49" s="308">
        <v>60</v>
      </c>
      <c r="J49" s="308" t="s">
        <v>5</v>
      </c>
      <c r="K49" s="308" t="s">
        <v>9</v>
      </c>
      <c r="L49" s="308">
        <v>184</v>
      </c>
      <c r="O49" s="308">
        <v>60</v>
      </c>
      <c r="P49" s="308">
        <v>60</v>
      </c>
      <c r="Q49" s="308" t="s">
        <v>12</v>
      </c>
      <c r="R49" s="308" t="s">
        <v>9</v>
      </c>
      <c r="S49" s="308">
        <v>506</v>
      </c>
      <c r="V49" s="308">
        <v>12</v>
      </c>
      <c r="W49" s="308">
        <v>12</v>
      </c>
      <c r="X49" s="308" t="s">
        <v>10</v>
      </c>
      <c r="Y49" s="308" t="s">
        <v>6</v>
      </c>
      <c r="Z49" s="308">
        <v>148</v>
      </c>
      <c r="AC49" s="308">
        <v>60</v>
      </c>
      <c r="AD49" s="308">
        <v>60</v>
      </c>
      <c r="AE49" s="308" t="s">
        <v>8</v>
      </c>
      <c r="AF49" s="308" t="s">
        <v>6</v>
      </c>
      <c r="AG49" s="308">
        <v>505</v>
      </c>
      <c r="AJ49" s="308">
        <v>60</v>
      </c>
      <c r="AK49" s="308">
        <v>60</v>
      </c>
      <c r="AL49" s="308" t="s">
        <v>15</v>
      </c>
      <c r="AM49" s="308" t="s">
        <v>6</v>
      </c>
      <c r="AN49" s="308">
        <v>218</v>
      </c>
      <c r="AQ49" s="308">
        <v>60</v>
      </c>
      <c r="AR49" s="308">
        <v>60</v>
      </c>
      <c r="AS49" s="308" t="s">
        <v>24</v>
      </c>
      <c r="AT49" s="308" t="s">
        <v>6</v>
      </c>
      <c r="AU49" s="308">
        <v>155</v>
      </c>
      <c r="AX49" s="308">
        <v>20</v>
      </c>
      <c r="AY49" s="308">
        <v>20</v>
      </c>
      <c r="AZ49" s="308" t="s">
        <v>12</v>
      </c>
      <c r="BA49" s="308" t="s">
        <v>6</v>
      </c>
      <c r="BB49" s="308">
        <v>263</v>
      </c>
    </row>
    <row r="50" spans="1:54">
      <c r="A50" s="308">
        <v>18</v>
      </c>
      <c r="B50" s="308">
        <v>18</v>
      </c>
      <c r="C50" s="308" t="s">
        <v>10</v>
      </c>
      <c r="D50" s="308" t="s">
        <v>6</v>
      </c>
      <c r="E50" s="308">
        <v>554</v>
      </c>
      <c r="H50" s="308">
        <v>6</v>
      </c>
      <c r="I50" s="308">
        <v>6</v>
      </c>
      <c r="J50" s="308" t="s">
        <v>10</v>
      </c>
      <c r="K50" s="308" t="s">
        <v>6</v>
      </c>
      <c r="L50" s="308">
        <v>2047</v>
      </c>
      <c r="O50" s="308">
        <v>60</v>
      </c>
      <c r="P50" s="308">
        <v>60</v>
      </c>
      <c r="Q50" s="308" t="s">
        <v>12</v>
      </c>
      <c r="R50" s="308" t="s">
        <v>9</v>
      </c>
      <c r="S50" s="308">
        <v>2128</v>
      </c>
      <c r="V50" s="308">
        <v>30</v>
      </c>
      <c r="W50" s="308">
        <v>30</v>
      </c>
      <c r="X50" s="308" t="s">
        <v>10</v>
      </c>
      <c r="Y50" s="308" t="s">
        <v>6</v>
      </c>
      <c r="Z50" s="308">
        <v>138</v>
      </c>
      <c r="AC50" s="308">
        <v>60</v>
      </c>
      <c r="AD50" s="308">
        <v>60</v>
      </c>
      <c r="AE50" s="308" t="s">
        <v>8</v>
      </c>
      <c r="AF50" s="308" t="s">
        <v>6</v>
      </c>
      <c r="AG50" s="308">
        <v>511</v>
      </c>
      <c r="AJ50" s="308">
        <v>120</v>
      </c>
      <c r="AK50" s="308">
        <v>120</v>
      </c>
      <c r="AL50" s="308" t="s">
        <v>15</v>
      </c>
      <c r="AM50" s="308" t="s">
        <v>6</v>
      </c>
      <c r="AN50" s="308">
        <v>158</v>
      </c>
      <c r="AQ50" s="308">
        <v>60</v>
      </c>
      <c r="AR50" s="308">
        <v>60</v>
      </c>
      <c r="AS50" s="308" t="s">
        <v>25</v>
      </c>
      <c r="AT50" s="308" t="s">
        <v>9</v>
      </c>
      <c r="AU50" s="308">
        <v>147</v>
      </c>
      <c r="AX50" s="308">
        <v>20</v>
      </c>
      <c r="AY50" s="308">
        <v>20</v>
      </c>
      <c r="AZ50" s="308" t="s">
        <v>12</v>
      </c>
      <c r="BA50" s="308" t="s">
        <v>6</v>
      </c>
      <c r="BB50" s="308">
        <v>2128</v>
      </c>
    </row>
    <row r="51" spans="1:54">
      <c r="A51" s="308">
        <v>30</v>
      </c>
      <c r="B51" s="308">
        <v>30</v>
      </c>
      <c r="C51" s="308" t="s">
        <v>10</v>
      </c>
      <c r="D51" s="308" t="s">
        <v>6</v>
      </c>
      <c r="E51" s="308">
        <v>148</v>
      </c>
      <c r="H51" s="308">
        <v>6</v>
      </c>
      <c r="I51" s="308">
        <v>6</v>
      </c>
      <c r="J51" s="308" t="s">
        <v>10</v>
      </c>
      <c r="K51" s="308" t="s">
        <v>6</v>
      </c>
      <c r="L51" s="308">
        <v>2069</v>
      </c>
      <c r="O51" s="308">
        <v>60</v>
      </c>
      <c r="P51" s="308">
        <v>60</v>
      </c>
      <c r="Q51" s="308" t="s">
        <v>10</v>
      </c>
      <c r="R51" s="308" t="s">
        <v>6</v>
      </c>
      <c r="S51" s="308">
        <v>9415</v>
      </c>
      <c r="V51" s="308">
        <v>6</v>
      </c>
      <c r="W51" s="308">
        <v>6</v>
      </c>
      <c r="X51" s="308" t="s">
        <v>10</v>
      </c>
      <c r="Y51" s="308" t="s">
        <v>6</v>
      </c>
      <c r="Z51" s="308">
        <v>9154</v>
      </c>
      <c r="AC51" s="308">
        <v>60</v>
      </c>
      <c r="AD51" s="308">
        <v>60</v>
      </c>
      <c r="AE51" s="308" t="s">
        <v>14</v>
      </c>
      <c r="AF51" s="308" t="s">
        <v>9</v>
      </c>
      <c r="AG51" s="308">
        <v>2069</v>
      </c>
      <c r="AJ51" s="308">
        <v>60</v>
      </c>
      <c r="AK51" s="308">
        <v>60</v>
      </c>
      <c r="AL51" s="308" t="s">
        <v>26</v>
      </c>
      <c r="AM51" s="308" t="s">
        <v>6</v>
      </c>
      <c r="AN51" s="308">
        <v>2121</v>
      </c>
      <c r="AQ51" s="308">
        <v>60</v>
      </c>
      <c r="AR51" s="308">
        <v>60</v>
      </c>
      <c r="AS51" s="308" t="s">
        <v>25</v>
      </c>
      <c r="AT51" s="308" t="s">
        <v>9</v>
      </c>
      <c r="AU51" s="308">
        <v>522</v>
      </c>
      <c r="AX51" s="308">
        <v>20</v>
      </c>
      <c r="AY51" s="308">
        <v>20</v>
      </c>
      <c r="AZ51" s="308" t="s">
        <v>12</v>
      </c>
      <c r="BA51" s="308" t="s">
        <v>6</v>
      </c>
      <c r="BB51" s="308">
        <v>291</v>
      </c>
    </row>
    <row r="52" spans="1:54">
      <c r="A52" s="308">
        <v>6</v>
      </c>
      <c r="B52" s="308">
        <v>6</v>
      </c>
      <c r="C52" s="308" t="s">
        <v>10</v>
      </c>
      <c r="D52" s="308" t="s">
        <v>6</v>
      </c>
      <c r="E52" s="308">
        <v>523</v>
      </c>
      <c r="H52" s="308">
        <v>6</v>
      </c>
      <c r="I52" s="308">
        <v>6</v>
      </c>
      <c r="J52" s="308" t="s">
        <v>10</v>
      </c>
      <c r="K52" s="308" t="s">
        <v>6</v>
      </c>
      <c r="L52" s="308">
        <v>2052</v>
      </c>
      <c r="O52" s="308">
        <v>60</v>
      </c>
      <c r="P52" s="308">
        <v>60</v>
      </c>
      <c r="Q52" s="308" t="s">
        <v>10</v>
      </c>
      <c r="R52" s="308" t="s">
        <v>6</v>
      </c>
      <c r="S52" s="308">
        <v>9420</v>
      </c>
      <c r="V52" s="308">
        <v>6</v>
      </c>
      <c r="W52" s="308">
        <v>6</v>
      </c>
      <c r="X52" s="308" t="s">
        <v>10</v>
      </c>
      <c r="Y52" s="308" t="s">
        <v>6</v>
      </c>
      <c r="Z52" s="308">
        <v>9108</v>
      </c>
      <c r="AC52" s="308">
        <v>60</v>
      </c>
      <c r="AD52" s="308">
        <v>60</v>
      </c>
      <c r="AE52" s="308" t="s">
        <v>14</v>
      </c>
      <c r="AF52" s="308" t="s">
        <v>9</v>
      </c>
      <c r="AG52" s="308">
        <v>691</v>
      </c>
      <c r="AJ52" s="308">
        <v>60</v>
      </c>
      <c r="AK52" s="308">
        <v>60</v>
      </c>
      <c r="AL52" s="308" t="s">
        <v>26</v>
      </c>
      <c r="AM52" s="308" t="s">
        <v>9</v>
      </c>
      <c r="AN52" s="308">
        <v>9115</v>
      </c>
      <c r="AQ52" s="308">
        <v>60</v>
      </c>
      <c r="AR52" s="308">
        <v>60</v>
      </c>
      <c r="AS52" s="308" t="s">
        <v>27</v>
      </c>
      <c r="AT52" s="308" t="s">
        <v>6</v>
      </c>
      <c r="AU52" s="308">
        <v>510</v>
      </c>
      <c r="AX52" s="308">
        <v>20</v>
      </c>
      <c r="AY52" s="308">
        <v>20</v>
      </c>
      <c r="AZ52" s="308" t="s">
        <v>12</v>
      </c>
      <c r="BA52" s="308" t="s">
        <v>6</v>
      </c>
      <c r="BB52" s="308">
        <v>683</v>
      </c>
    </row>
    <row r="53" spans="1:54">
      <c r="A53" s="308">
        <v>30</v>
      </c>
      <c r="B53" s="308">
        <v>30</v>
      </c>
      <c r="C53" s="308" t="s">
        <v>10</v>
      </c>
      <c r="D53" s="308" t="s">
        <v>6</v>
      </c>
      <c r="E53" s="308">
        <v>138</v>
      </c>
      <c r="H53" s="308">
        <v>30</v>
      </c>
      <c r="I53" s="308">
        <v>30</v>
      </c>
      <c r="J53" s="308" t="s">
        <v>10</v>
      </c>
      <c r="K53" s="308" t="s">
        <v>6</v>
      </c>
      <c r="L53" s="308">
        <v>559</v>
      </c>
      <c r="O53" s="308">
        <v>60</v>
      </c>
      <c r="P53" s="308">
        <v>60</v>
      </c>
      <c r="Q53" s="308" t="s">
        <v>10</v>
      </c>
      <c r="R53" s="308" t="s">
        <v>6</v>
      </c>
      <c r="S53" s="308">
        <v>1471</v>
      </c>
      <c r="V53" s="308">
        <v>6</v>
      </c>
      <c r="W53" s="308">
        <v>6</v>
      </c>
      <c r="X53" s="308" t="s">
        <v>11</v>
      </c>
      <c r="Y53" s="308" t="s">
        <v>6</v>
      </c>
      <c r="Z53" s="308">
        <v>2015</v>
      </c>
      <c r="AC53" s="308">
        <v>60</v>
      </c>
      <c r="AD53" s="308">
        <v>60</v>
      </c>
      <c r="AE53" s="308" t="s">
        <v>14</v>
      </c>
      <c r="AF53" s="308" t="s">
        <v>9</v>
      </c>
      <c r="AG53" s="308">
        <v>696</v>
      </c>
      <c r="AJ53" s="308">
        <v>60</v>
      </c>
      <c r="AK53" s="308">
        <v>60</v>
      </c>
      <c r="AL53" s="308" t="s">
        <v>26</v>
      </c>
      <c r="AM53" s="308" t="s">
        <v>9</v>
      </c>
      <c r="AN53" s="308">
        <v>9108</v>
      </c>
      <c r="AQ53" s="308">
        <v>60</v>
      </c>
      <c r="AR53" s="308">
        <v>60</v>
      </c>
      <c r="AS53" s="308" t="s">
        <v>27</v>
      </c>
      <c r="AT53" s="308" t="s">
        <v>6</v>
      </c>
      <c r="AU53" s="308">
        <v>669</v>
      </c>
      <c r="AX53" s="308">
        <v>200</v>
      </c>
      <c r="AY53" s="308">
        <v>200</v>
      </c>
      <c r="AZ53" s="308" t="s">
        <v>12</v>
      </c>
      <c r="BA53" s="308" t="s">
        <v>6</v>
      </c>
      <c r="BB53" s="308">
        <v>176</v>
      </c>
    </row>
    <row r="54" spans="1:54">
      <c r="A54" s="308">
        <v>6</v>
      </c>
      <c r="B54" s="308">
        <v>6</v>
      </c>
      <c r="C54" s="308" t="s">
        <v>10</v>
      </c>
      <c r="D54" s="308" t="s">
        <v>6</v>
      </c>
      <c r="E54" s="308">
        <v>9154</v>
      </c>
      <c r="H54" s="308">
        <v>6</v>
      </c>
      <c r="I54" s="308">
        <v>6</v>
      </c>
      <c r="J54" s="308" t="s">
        <v>10</v>
      </c>
      <c r="K54" s="308" t="s">
        <v>6</v>
      </c>
      <c r="L54" s="308">
        <v>655</v>
      </c>
      <c r="O54" s="308">
        <v>60</v>
      </c>
      <c r="P54" s="308">
        <v>60</v>
      </c>
      <c r="Q54" s="308" t="s">
        <v>10</v>
      </c>
      <c r="R54" s="308" t="s">
        <v>6</v>
      </c>
      <c r="S54" s="308">
        <v>519</v>
      </c>
      <c r="V54" s="308">
        <v>12</v>
      </c>
      <c r="W54" s="308">
        <v>12</v>
      </c>
      <c r="X54" s="308" t="s">
        <v>11</v>
      </c>
      <c r="Y54" s="308" t="s">
        <v>6</v>
      </c>
      <c r="Z54" s="308">
        <v>512</v>
      </c>
      <c r="AC54" s="308">
        <v>60</v>
      </c>
      <c r="AD54" s="308">
        <v>60</v>
      </c>
      <c r="AE54" s="308" t="s">
        <v>14</v>
      </c>
      <c r="AF54" s="308" t="s">
        <v>9</v>
      </c>
      <c r="AG54" s="308">
        <v>548</v>
      </c>
      <c r="AJ54" s="308">
        <v>60</v>
      </c>
      <c r="AK54" s="308">
        <v>60</v>
      </c>
      <c r="AL54" s="308" t="s">
        <v>26</v>
      </c>
      <c r="AM54" s="308" t="s">
        <v>9</v>
      </c>
      <c r="AN54" s="308">
        <v>199</v>
      </c>
      <c r="AQ54" s="308">
        <v>60</v>
      </c>
      <c r="AR54" s="308">
        <v>60</v>
      </c>
      <c r="AS54" s="308" t="s">
        <v>28</v>
      </c>
      <c r="AT54" s="308" t="s">
        <v>6</v>
      </c>
      <c r="AU54" s="308">
        <v>301</v>
      </c>
      <c r="AX54" s="308">
        <v>40</v>
      </c>
      <c r="AY54" s="308">
        <v>40</v>
      </c>
      <c r="AZ54" s="308" t="s">
        <v>12</v>
      </c>
      <c r="BA54" s="308" t="s">
        <v>6</v>
      </c>
      <c r="BB54" s="308">
        <v>130</v>
      </c>
    </row>
    <row r="55" spans="1:54">
      <c r="A55" s="308">
        <v>6</v>
      </c>
      <c r="B55" s="308">
        <v>6</v>
      </c>
      <c r="C55" s="308" t="s">
        <v>10</v>
      </c>
      <c r="D55" s="308" t="s">
        <v>6</v>
      </c>
      <c r="E55" s="308">
        <v>9163</v>
      </c>
      <c r="H55" s="308">
        <v>60</v>
      </c>
      <c r="I55" s="308">
        <v>60</v>
      </c>
      <c r="J55" s="308" t="s">
        <v>10</v>
      </c>
      <c r="K55" s="308" t="s">
        <v>6</v>
      </c>
      <c r="L55" s="308">
        <v>131</v>
      </c>
      <c r="O55" s="308">
        <v>300</v>
      </c>
      <c r="P55" s="308">
        <v>300</v>
      </c>
      <c r="Q55" s="308" t="s">
        <v>11</v>
      </c>
      <c r="R55" s="308" t="s">
        <v>9</v>
      </c>
      <c r="S55" s="308">
        <v>522</v>
      </c>
      <c r="V55" s="308">
        <v>18</v>
      </c>
      <c r="W55" s="308">
        <v>18</v>
      </c>
      <c r="X55" s="308" t="s">
        <v>11</v>
      </c>
      <c r="Y55" s="308" t="s">
        <v>6</v>
      </c>
      <c r="Z55" s="308">
        <v>532</v>
      </c>
      <c r="AC55" s="308">
        <v>60</v>
      </c>
      <c r="AD55" s="308">
        <v>60</v>
      </c>
      <c r="AE55" s="308" t="s">
        <v>14</v>
      </c>
      <c r="AF55" s="308" t="s">
        <v>9</v>
      </c>
      <c r="AG55" s="308">
        <v>697</v>
      </c>
      <c r="AJ55" s="308">
        <v>60</v>
      </c>
      <c r="AK55" s="308">
        <v>60</v>
      </c>
      <c r="AL55" s="308" t="s">
        <v>26</v>
      </c>
      <c r="AM55" s="308" t="s">
        <v>9</v>
      </c>
      <c r="AN55" s="308">
        <v>15002</v>
      </c>
      <c r="AQ55" s="308">
        <v>60</v>
      </c>
      <c r="AR55" s="308">
        <v>60</v>
      </c>
      <c r="AS55" s="308" t="s">
        <v>28</v>
      </c>
      <c r="AT55" s="308" t="s">
        <v>6</v>
      </c>
      <c r="AU55" s="308">
        <v>153</v>
      </c>
      <c r="AX55" s="308">
        <v>20</v>
      </c>
      <c r="AY55" s="308">
        <v>20</v>
      </c>
      <c r="AZ55" s="308" t="s">
        <v>12</v>
      </c>
      <c r="BA55" s="308" t="s">
        <v>6</v>
      </c>
      <c r="BB55" s="308">
        <v>546</v>
      </c>
    </row>
    <row r="56" spans="1:54">
      <c r="A56" s="308">
        <v>6</v>
      </c>
      <c r="B56" s="308">
        <v>6</v>
      </c>
      <c r="C56" s="308" t="s">
        <v>10</v>
      </c>
      <c r="D56" s="308" t="s">
        <v>6</v>
      </c>
      <c r="E56" s="308">
        <v>9108</v>
      </c>
      <c r="H56" s="308">
        <v>6</v>
      </c>
      <c r="I56" s="308">
        <v>6</v>
      </c>
      <c r="J56" s="308" t="s">
        <v>10</v>
      </c>
      <c r="K56" s="308" t="s">
        <v>6</v>
      </c>
      <c r="L56" s="308">
        <v>226</v>
      </c>
      <c r="O56" s="308">
        <v>60</v>
      </c>
      <c r="P56" s="308">
        <v>60</v>
      </c>
      <c r="Q56" s="308" t="s">
        <v>12</v>
      </c>
      <c r="R56" s="308" t="s">
        <v>6</v>
      </c>
      <c r="S56" s="308">
        <v>2091</v>
      </c>
      <c r="V56" s="308">
        <v>6</v>
      </c>
      <c r="W56" s="308">
        <v>6</v>
      </c>
      <c r="X56" s="308" t="s">
        <v>11</v>
      </c>
      <c r="Y56" s="308" t="s">
        <v>6</v>
      </c>
      <c r="Z56" s="308">
        <v>642</v>
      </c>
      <c r="AC56" s="308">
        <v>60</v>
      </c>
      <c r="AD56" s="308">
        <v>60</v>
      </c>
      <c r="AE56" s="308" t="s">
        <v>8</v>
      </c>
      <c r="AF56" s="308" t="s">
        <v>6</v>
      </c>
      <c r="AG56" s="308">
        <v>119</v>
      </c>
      <c r="AJ56" s="308">
        <v>60</v>
      </c>
      <c r="AK56" s="308">
        <v>60</v>
      </c>
      <c r="AL56" s="308" t="s">
        <v>16</v>
      </c>
      <c r="AM56" s="308" t="s">
        <v>6</v>
      </c>
      <c r="AN56" s="308">
        <v>161</v>
      </c>
      <c r="AQ56" s="308">
        <v>60</v>
      </c>
      <c r="AR56" s="308">
        <v>60</v>
      </c>
      <c r="AS56" s="308" t="s">
        <v>28</v>
      </c>
      <c r="AT56" s="308" t="s">
        <v>9</v>
      </c>
      <c r="AU56" s="308">
        <v>261</v>
      </c>
      <c r="AX56" s="308">
        <v>20</v>
      </c>
      <c r="AY56" s="308">
        <v>20</v>
      </c>
      <c r="AZ56" s="308" t="s">
        <v>13</v>
      </c>
      <c r="BA56" s="308" t="s">
        <v>9</v>
      </c>
      <c r="BB56" s="308">
        <v>249</v>
      </c>
    </row>
    <row r="57" spans="1:54">
      <c r="A57" s="308">
        <v>6</v>
      </c>
      <c r="B57" s="308">
        <v>6</v>
      </c>
      <c r="C57" s="308" t="s">
        <v>11</v>
      </c>
      <c r="D57" s="308" t="s">
        <v>6</v>
      </c>
      <c r="E57" s="308">
        <v>254</v>
      </c>
      <c r="H57" s="308">
        <v>18</v>
      </c>
      <c r="I57" s="308">
        <v>18</v>
      </c>
      <c r="J57" s="308" t="s">
        <v>10</v>
      </c>
      <c r="K57" s="308" t="s">
        <v>6</v>
      </c>
      <c r="L57" s="308">
        <v>689</v>
      </c>
      <c r="O57" s="308">
        <v>60</v>
      </c>
      <c r="P57" s="308">
        <v>60</v>
      </c>
      <c r="Q57" s="308" t="s">
        <v>12</v>
      </c>
      <c r="R57" s="308" t="s">
        <v>6</v>
      </c>
      <c r="S57" s="308">
        <v>222</v>
      </c>
      <c r="V57" s="308">
        <v>6</v>
      </c>
      <c r="W57" s="308">
        <v>6</v>
      </c>
      <c r="X57" s="308" t="s">
        <v>11</v>
      </c>
      <c r="Y57" s="308" t="s">
        <v>6</v>
      </c>
      <c r="Z57" s="308">
        <v>661</v>
      </c>
      <c r="AC57" s="308">
        <v>60</v>
      </c>
      <c r="AD57" s="308">
        <v>60</v>
      </c>
      <c r="AE57" s="308" t="s">
        <v>14</v>
      </c>
      <c r="AF57" s="308" t="s">
        <v>9</v>
      </c>
      <c r="AG57" s="308">
        <v>170</v>
      </c>
      <c r="AJ57" s="308">
        <v>60</v>
      </c>
      <c r="AK57" s="308">
        <v>60</v>
      </c>
      <c r="AL57" s="308" t="s">
        <v>16</v>
      </c>
      <c r="AM57" s="308" t="s">
        <v>6</v>
      </c>
      <c r="AN57" s="308">
        <v>174</v>
      </c>
      <c r="AQ57" s="308">
        <v>60</v>
      </c>
      <c r="AR57" s="308">
        <v>60</v>
      </c>
      <c r="AS57" s="308" t="s">
        <v>29</v>
      </c>
      <c r="AT57" s="308" t="s">
        <v>6</v>
      </c>
      <c r="AU57" s="308">
        <v>161</v>
      </c>
      <c r="AX57" s="308">
        <v>40</v>
      </c>
      <c r="AY57" s="308">
        <v>40</v>
      </c>
      <c r="AZ57" s="308" t="s">
        <v>13</v>
      </c>
      <c r="BA57" s="308" t="s">
        <v>6</v>
      </c>
      <c r="BB57" s="308">
        <v>161</v>
      </c>
    </row>
    <row r="58" spans="1:54">
      <c r="A58" s="308">
        <v>6</v>
      </c>
      <c r="B58" s="308">
        <v>6</v>
      </c>
      <c r="C58" s="308" t="s">
        <v>11</v>
      </c>
      <c r="D58" s="308" t="s">
        <v>6</v>
      </c>
      <c r="E58" s="308">
        <v>280</v>
      </c>
      <c r="H58" s="308">
        <v>12</v>
      </c>
      <c r="I58" s="308">
        <v>12</v>
      </c>
      <c r="J58" s="308" t="s">
        <v>10</v>
      </c>
      <c r="K58" s="308" t="s">
        <v>6</v>
      </c>
      <c r="L58" s="308">
        <v>69004</v>
      </c>
      <c r="O58" s="308">
        <v>60</v>
      </c>
      <c r="P58" s="308">
        <v>60</v>
      </c>
      <c r="Q58" s="308" t="s">
        <v>12</v>
      </c>
      <c r="R58" s="308" t="s">
        <v>6</v>
      </c>
      <c r="S58" s="308">
        <v>657</v>
      </c>
      <c r="V58" s="308">
        <v>12</v>
      </c>
      <c r="W58" s="308">
        <v>12</v>
      </c>
      <c r="X58" s="308" t="s">
        <v>11</v>
      </c>
      <c r="Y58" s="308" t="s">
        <v>9</v>
      </c>
      <c r="Z58" s="308">
        <v>196</v>
      </c>
      <c r="AC58" s="308">
        <v>120</v>
      </c>
      <c r="AD58" s="308">
        <v>120</v>
      </c>
      <c r="AE58" s="308" t="s">
        <v>20</v>
      </c>
      <c r="AF58" s="308" t="s">
        <v>6</v>
      </c>
      <c r="AG58" s="308">
        <v>130</v>
      </c>
      <c r="AJ58" s="308">
        <v>60</v>
      </c>
      <c r="AK58" s="308">
        <v>60</v>
      </c>
      <c r="AL58" s="308" t="s">
        <v>16</v>
      </c>
      <c r="AM58" s="308" t="s">
        <v>6</v>
      </c>
      <c r="AN58" s="308">
        <v>505</v>
      </c>
      <c r="AQ58" s="308">
        <v>120</v>
      </c>
      <c r="AR58" s="308">
        <v>120</v>
      </c>
      <c r="AS58" s="308" t="s">
        <v>29</v>
      </c>
      <c r="AT58" s="308" t="s">
        <v>6</v>
      </c>
      <c r="AU58" s="308">
        <v>130</v>
      </c>
      <c r="AX58" s="308">
        <v>40</v>
      </c>
      <c r="AY58" s="308">
        <v>40</v>
      </c>
      <c r="AZ58" s="308" t="s">
        <v>13</v>
      </c>
      <c r="BA58" s="308" t="s">
        <v>6</v>
      </c>
      <c r="BB58" s="308">
        <v>159</v>
      </c>
    </row>
    <row r="59" spans="1:54">
      <c r="A59" s="308">
        <v>6</v>
      </c>
      <c r="B59" s="308">
        <v>6</v>
      </c>
      <c r="C59" s="308" t="s">
        <v>11</v>
      </c>
      <c r="D59" s="308" t="s">
        <v>6</v>
      </c>
      <c r="E59" s="308">
        <v>242</v>
      </c>
      <c r="H59" s="308">
        <v>6</v>
      </c>
      <c r="I59" s="308">
        <v>6</v>
      </c>
      <c r="J59" s="308" t="s">
        <v>10</v>
      </c>
      <c r="K59" s="308" t="s">
        <v>6</v>
      </c>
      <c r="L59" s="308">
        <v>69072</v>
      </c>
      <c r="O59" s="308">
        <v>60</v>
      </c>
      <c r="P59" s="308">
        <v>60</v>
      </c>
      <c r="Q59" s="308" t="s">
        <v>12</v>
      </c>
      <c r="R59" s="308" t="s">
        <v>6</v>
      </c>
      <c r="S59" s="308">
        <v>506</v>
      </c>
      <c r="V59" s="308">
        <v>6</v>
      </c>
      <c r="W59" s="308">
        <v>6</v>
      </c>
      <c r="X59" s="308" t="s">
        <v>12</v>
      </c>
      <c r="Y59" s="308" t="s">
        <v>9</v>
      </c>
      <c r="Z59" s="308">
        <v>669</v>
      </c>
      <c r="AC59" s="308">
        <v>60</v>
      </c>
      <c r="AD59" s="308">
        <v>60</v>
      </c>
      <c r="AE59" s="308" t="s">
        <v>14</v>
      </c>
      <c r="AF59" s="308" t="s">
        <v>6</v>
      </c>
      <c r="AG59" s="308">
        <v>2069</v>
      </c>
      <c r="AJ59" s="308">
        <v>120</v>
      </c>
      <c r="AK59" s="308">
        <v>120</v>
      </c>
      <c r="AL59" s="308" t="s">
        <v>16</v>
      </c>
      <c r="AM59" s="308" t="s">
        <v>6</v>
      </c>
      <c r="AN59" s="308">
        <v>123</v>
      </c>
      <c r="AQ59" s="308">
        <v>60</v>
      </c>
      <c r="AR59" s="308">
        <v>60</v>
      </c>
      <c r="AS59" s="308" t="s">
        <v>30</v>
      </c>
      <c r="AT59" s="308" t="s">
        <v>6</v>
      </c>
      <c r="AU59" s="308">
        <v>180</v>
      </c>
      <c r="AX59" s="308">
        <v>20</v>
      </c>
      <c r="AY59" s="308">
        <v>20</v>
      </c>
      <c r="AZ59" s="308" t="s">
        <v>13</v>
      </c>
      <c r="BA59" s="308" t="s">
        <v>9</v>
      </c>
      <c r="BB59" s="308">
        <v>695</v>
      </c>
    </row>
    <row r="60" spans="1:54">
      <c r="A60" s="308">
        <v>6</v>
      </c>
      <c r="B60" s="308">
        <v>6</v>
      </c>
      <c r="C60" s="308" t="s">
        <v>11</v>
      </c>
      <c r="D60" s="308" t="s">
        <v>6</v>
      </c>
      <c r="E60" s="308">
        <v>2075</v>
      </c>
      <c r="H60" s="308">
        <v>6</v>
      </c>
      <c r="I60" s="308">
        <v>6</v>
      </c>
      <c r="J60" s="308" t="s">
        <v>10</v>
      </c>
      <c r="K60" s="308" t="s">
        <v>6</v>
      </c>
      <c r="L60" s="308">
        <v>2030</v>
      </c>
      <c r="O60" s="308">
        <v>60</v>
      </c>
      <c r="P60" s="308">
        <v>60</v>
      </c>
      <c r="Q60" s="308" t="s">
        <v>12</v>
      </c>
      <c r="R60" s="308" t="s">
        <v>6</v>
      </c>
      <c r="S60" s="308">
        <v>2128</v>
      </c>
      <c r="V60" s="308">
        <v>6</v>
      </c>
      <c r="W60" s="308">
        <v>6</v>
      </c>
      <c r="X60" s="308" t="s">
        <v>12</v>
      </c>
      <c r="Y60" s="308" t="s">
        <v>9</v>
      </c>
      <c r="Z60" s="308">
        <v>401</v>
      </c>
      <c r="AC60" s="308">
        <v>60</v>
      </c>
      <c r="AD60" s="308">
        <v>60</v>
      </c>
      <c r="AE60" s="308" t="s">
        <v>14</v>
      </c>
      <c r="AF60" s="308" t="s">
        <v>6</v>
      </c>
      <c r="AG60" s="308">
        <v>691</v>
      </c>
      <c r="AJ60" s="308">
        <v>60</v>
      </c>
      <c r="AK60" s="308">
        <v>60</v>
      </c>
      <c r="AL60" s="308" t="s">
        <v>18</v>
      </c>
      <c r="AM60" s="308" t="s">
        <v>6</v>
      </c>
      <c r="AN60" s="308">
        <v>633</v>
      </c>
      <c r="AQ60" s="308">
        <v>60</v>
      </c>
      <c r="AR60" s="308">
        <v>60</v>
      </c>
      <c r="AS60" s="308" t="s">
        <v>30</v>
      </c>
      <c r="AT60" s="308" t="s">
        <v>6</v>
      </c>
      <c r="AU60" s="308">
        <v>124</v>
      </c>
      <c r="AX60" s="308">
        <v>40</v>
      </c>
      <c r="AY60" s="308">
        <v>40</v>
      </c>
      <c r="AZ60" s="308" t="s">
        <v>13</v>
      </c>
      <c r="BA60" s="308" t="s">
        <v>6</v>
      </c>
      <c r="BB60" s="308">
        <v>515</v>
      </c>
    </row>
    <row r="61" spans="1:54">
      <c r="A61" s="308">
        <v>6</v>
      </c>
      <c r="B61" s="308">
        <v>6</v>
      </c>
      <c r="C61" s="308" t="s">
        <v>11</v>
      </c>
      <c r="D61" s="308" t="s">
        <v>6</v>
      </c>
      <c r="E61" s="308">
        <v>2094</v>
      </c>
      <c r="H61" s="308">
        <v>6</v>
      </c>
      <c r="I61" s="308">
        <v>6</v>
      </c>
      <c r="J61" s="308" t="s">
        <v>10</v>
      </c>
      <c r="K61" s="308" t="s">
        <v>6</v>
      </c>
      <c r="L61" s="308">
        <v>253</v>
      </c>
      <c r="O61" s="308">
        <v>60</v>
      </c>
      <c r="P61" s="308">
        <v>60</v>
      </c>
      <c r="Q61" s="308" t="s">
        <v>12</v>
      </c>
      <c r="R61" s="308" t="s">
        <v>6</v>
      </c>
      <c r="S61" s="308">
        <v>291</v>
      </c>
      <c r="V61" s="308">
        <v>6</v>
      </c>
      <c r="W61" s="308">
        <v>6</v>
      </c>
      <c r="X61" s="308" t="s">
        <v>12</v>
      </c>
      <c r="Y61" s="308" t="s">
        <v>9</v>
      </c>
      <c r="Z61" s="308">
        <v>403</v>
      </c>
      <c r="AC61" s="308">
        <v>60</v>
      </c>
      <c r="AD61" s="308">
        <v>60</v>
      </c>
      <c r="AE61" s="308" t="s">
        <v>14</v>
      </c>
      <c r="AF61" s="308" t="s">
        <v>6</v>
      </c>
      <c r="AG61" s="308">
        <v>696</v>
      </c>
      <c r="AJ61" s="308">
        <v>60</v>
      </c>
      <c r="AK61" s="308">
        <v>60</v>
      </c>
      <c r="AL61" s="308" t="s">
        <v>19</v>
      </c>
      <c r="AM61" s="308" t="s">
        <v>9</v>
      </c>
      <c r="AN61" s="308">
        <v>242</v>
      </c>
      <c r="AQ61" s="308">
        <v>60</v>
      </c>
      <c r="AR61" s="308">
        <v>60</v>
      </c>
      <c r="AS61" s="308" t="s">
        <v>30</v>
      </c>
      <c r="AT61" s="308" t="s">
        <v>9</v>
      </c>
      <c r="AU61" s="308">
        <v>196</v>
      </c>
      <c r="AX61" s="308">
        <v>20</v>
      </c>
      <c r="AY61" s="308">
        <v>20</v>
      </c>
      <c r="AZ61" s="308" t="s">
        <v>13</v>
      </c>
      <c r="BA61" s="308" t="s">
        <v>9</v>
      </c>
      <c r="BB61" s="308">
        <v>2027</v>
      </c>
    </row>
    <row r="62" spans="1:54">
      <c r="A62" s="308">
        <v>6</v>
      </c>
      <c r="B62" s="308">
        <v>6</v>
      </c>
      <c r="C62" s="308" t="s">
        <v>11</v>
      </c>
      <c r="D62" s="308" t="s">
        <v>6</v>
      </c>
      <c r="E62" s="308">
        <v>665</v>
      </c>
      <c r="H62" s="308">
        <v>6</v>
      </c>
      <c r="I62" s="308">
        <v>6</v>
      </c>
      <c r="J62" s="308" t="s">
        <v>10</v>
      </c>
      <c r="K62" s="308" t="s">
        <v>6</v>
      </c>
      <c r="L62" s="308">
        <v>2093</v>
      </c>
      <c r="O62" s="308">
        <v>60</v>
      </c>
      <c r="P62" s="308">
        <v>60</v>
      </c>
      <c r="Q62" s="308" t="s">
        <v>12</v>
      </c>
      <c r="R62" s="308" t="s">
        <v>6</v>
      </c>
      <c r="S62" s="308">
        <v>2119</v>
      </c>
      <c r="V62" s="308">
        <v>6</v>
      </c>
      <c r="W62" s="308">
        <v>6</v>
      </c>
      <c r="X62" s="308" t="s">
        <v>12</v>
      </c>
      <c r="Y62" s="308" t="s">
        <v>9</v>
      </c>
      <c r="Z62" s="308">
        <v>274</v>
      </c>
      <c r="AC62" s="308">
        <v>60</v>
      </c>
      <c r="AD62" s="308">
        <v>60</v>
      </c>
      <c r="AE62" s="308" t="s">
        <v>14</v>
      </c>
      <c r="AF62" s="308" t="s">
        <v>6</v>
      </c>
      <c r="AG62" s="308">
        <v>548</v>
      </c>
      <c r="AJ62" s="308">
        <v>60</v>
      </c>
      <c r="AK62" s="308">
        <v>60</v>
      </c>
      <c r="AL62" s="308" t="s">
        <v>19</v>
      </c>
      <c r="AM62" s="308" t="s">
        <v>9</v>
      </c>
      <c r="AN62" s="308">
        <v>137</v>
      </c>
      <c r="AQ62" s="308">
        <v>60</v>
      </c>
      <c r="AR62" s="308">
        <v>60</v>
      </c>
      <c r="AS62" s="308" t="s">
        <v>30</v>
      </c>
      <c r="AT62" s="308" t="s">
        <v>6</v>
      </c>
      <c r="AU62" s="308">
        <v>147</v>
      </c>
      <c r="AX62" s="308">
        <v>20</v>
      </c>
      <c r="AY62" s="308">
        <v>20</v>
      </c>
      <c r="AZ62" s="308" t="s">
        <v>13</v>
      </c>
      <c r="BA62" s="308" t="s">
        <v>9</v>
      </c>
      <c r="BB62" s="308">
        <v>290</v>
      </c>
    </row>
    <row r="63" spans="1:54">
      <c r="A63" s="308">
        <v>6</v>
      </c>
      <c r="B63" s="308">
        <v>6</v>
      </c>
      <c r="C63" s="308" t="s">
        <v>11</v>
      </c>
      <c r="D63" s="308" t="s">
        <v>6</v>
      </c>
      <c r="E63" s="308">
        <v>2087</v>
      </c>
      <c r="H63" s="308">
        <v>12</v>
      </c>
      <c r="I63" s="308">
        <v>12</v>
      </c>
      <c r="J63" s="308" t="s">
        <v>10</v>
      </c>
      <c r="K63" s="308" t="s">
        <v>6</v>
      </c>
      <c r="L63" s="308">
        <v>556</v>
      </c>
      <c r="O63" s="308">
        <v>60</v>
      </c>
      <c r="P63" s="308">
        <v>60</v>
      </c>
      <c r="Q63" s="308" t="s">
        <v>12</v>
      </c>
      <c r="R63" s="308" t="s">
        <v>6</v>
      </c>
      <c r="S63" s="308">
        <v>683</v>
      </c>
      <c r="V63" s="308">
        <v>12</v>
      </c>
      <c r="W63" s="308">
        <v>12</v>
      </c>
      <c r="X63" s="308" t="s">
        <v>10</v>
      </c>
      <c r="Y63" s="308" t="s">
        <v>6</v>
      </c>
      <c r="Z63" s="308">
        <v>9421</v>
      </c>
      <c r="AC63" s="308">
        <v>60</v>
      </c>
      <c r="AD63" s="308">
        <v>60</v>
      </c>
      <c r="AE63" s="308" t="s">
        <v>14</v>
      </c>
      <c r="AF63" s="308" t="s">
        <v>6</v>
      </c>
      <c r="AG63" s="308">
        <v>697</v>
      </c>
      <c r="AJ63" s="308">
        <v>60</v>
      </c>
      <c r="AK63" s="308">
        <v>60</v>
      </c>
      <c r="AL63" s="308" t="s">
        <v>19</v>
      </c>
      <c r="AM63" s="308" t="s">
        <v>9</v>
      </c>
      <c r="AN63" s="308">
        <v>4203</v>
      </c>
      <c r="AQ63" s="308">
        <v>60</v>
      </c>
      <c r="AR63" s="308">
        <v>60</v>
      </c>
      <c r="AS63" s="308" t="s">
        <v>30</v>
      </c>
      <c r="AT63" s="308" t="s">
        <v>9</v>
      </c>
      <c r="AU63" s="308">
        <v>184</v>
      </c>
      <c r="AX63" s="308">
        <v>20</v>
      </c>
      <c r="AY63" s="308">
        <v>20</v>
      </c>
      <c r="AZ63" s="308" t="s">
        <v>13</v>
      </c>
      <c r="BA63" s="308" t="s">
        <v>9</v>
      </c>
      <c r="BB63" s="308">
        <v>230</v>
      </c>
    </row>
    <row r="64" spans="1:54">
      <c r="A64" s="308">
        <v>12</v>
      </c>
      <c r="B64" s="308">
        <v>12</v>
      </c>
      <c r="C64" s="308" t="s">
        <v>11</v>
      </c>
      <c r="D64" s="308" t="s">
        <v>6</v>
      </c>
      <c r="E64" s="308">
        <v>625</v>
      </c>
      <c r="H64" s="308">
        <v>6</v>
      </c>
      <c r="I64" s="308">
        <v>6</v>
      </c>
      <c r="J64" s="308" t="s">
        <v>10</v>
      </c>
      <c r="K64" s="308" t="s">
        <v>6</v>
      </c>
      <c r="L64" s="308">
        <v>227</v>
      </c>
      <c r="O64" s="308">
        <v>60</v>
      </c>
      <c r="P64" s="308">
        <v>60</v>
      </c>
      <c r="Q64" s="308" t="s">
        <v>12</v>
      </c>
      <c r="R64" s="308" t="s">
        <v>6</v>
      </c>
      <c r="S64" s="308">
        <v>693</v>
      </c>
      <c r="V64" s="308">
        <v>18</v>
      </c>
      <c r="W64" s="308">
        <v>18</v>
      </c>
      <c r="X64" s="308" t="s">
        <v>10</v>
      </c>
      <c r="Y64" s="308" t="s">
        <v>6</v>
      </c>
      <c r="Z64" s="308">
        <v>533</v>
      </c>
      <c r="AC64" s="308">
        <v>60</v>
      </c>
      <c r="AD64" s="308">
        <v>60</v>
      </c>
      <c r="AE64" s="308" t="s">
        <v>14</v>
      </c>
      <c r="AF64" s="308" t="s">
        <v>6</v>
      </c>
      <c r="AG64" s="308">
        <v>137</v>
      </c>
      <c r="AJ64" s="308">
        <v>60</v>
      </c>
      <c r="AK64" s="308">
        <v>60</v>
      </c>
      <c r="AL64" s="308" t="s">
        <v>19</v>
      </c>
      <c r="AM64" s="308" t="s">
        <v>9</v>
      </c>
      <c r="AN64" s="308">
        <v>176</v>
      </c>
      <c r="AQ64" s="308"/>
      <c r="AR64" s="308"/>
      <c r="AS64" s="308"/>
      <c r="AT64" s="308"/>
      <c r="AU64" s="308"/>
      <c r="AX64" s="308">
        <v>20</v>
      </c>
      <c r="AY64" s="308">
        <v>20</v>
      </c>
      <c r="AZ64" s="308" t="s">
        <v>13</v>
      </c>
      <c r="BA64" s="308" t="s">
        <v>6</v>
      </c>
      <c r="BB64" s="308">
        <v>9206</v>
      </c>
    </row>
    <row r="65" spans="1:54">
      <c r="A65" s="308">
        <v>6</v>
      </c>
      <c r="B65" s="308">
        <v>6</v>
      </c>
      <c r="C65" s="308" t="s">
        <v>11</v>
      </c>
      <c r="D65" s="308" t="s">
        <v>6</v>
      </c>
      <c r="E65" s="308">
        <v>642</v>
      </c>
      <c r="H65" s="308">
        <v>6</v>
      </c>
      <c r="I65" s="308">
        <v>6</v>
      </c>
      <c r="J65" s="308" t="s">
        <v>10</v>
      </c>
      <c r="K65" s="308" t="s">
        <v>6</v>
      </c>
      <c r="L65" s="308">
        <v>698</v>
      </c>
      <c r="O65" s="308">
        <v>60</v>
      </c>
      <c r="P65" s="308">
        <v>60</v>
      </c>
      <c r="Q65" s="308" t="s">
        <v>12</v>
      </c>
      <c r="R65" s="308" t="s">
        <v>6</v>
      </c>
      <c r="S65" s="308">
        <v>538</v>
      </c>
      <c r="V65" s="308">
        <v>12</v>
      </c>
      <c r="W65" s="308">
        <v>12</v>
      </c>
      <c r="X65" s="308" t="s">
        <v>11</v>
      </c>
      <c r="Y65" s="308" t="s">
        <v>9</v>
      </c>
      <c r="Z65" s="308">
        <v>522</v>
      </c>
      <c r="AC65" s="308">
        <v>120</v>
      </c>
      <c r="AD65" s="308">
        <v>120</v>
      </c>
      <c r="AE65" s="308" t="s">
        <v>14</v>
      </c>
      <c r="AF65" s="308" t="s">
        <v>6</v>
      </c>
      <c r="AG65" s="308">
        <v>539</v>
      </c>
      <c r="AJ65" s="308">
        <v>60</v>
      </c>
      <c r="AK65" s="308">
        <v>60</v>
      </c>
      <c r="AL65" s="308" t="s">
        <v>19</v>
      </c>
      <c r="AM65" s="308" t="s">
        <v>9</v>
      </c>
      <c r="AN65" s="308">
        <v>537</v>
      </c>
      <c r="AQ65" s="308"/>
      <c r="AR65" s="308"/>
      <c r="AS65" s="308"/>
      <c r="AT65" s="308"/>
      <c r="AU65" s="308"/>
      <c r="AX65" s="308">
        <v>40</v>
      </c>
      <c r="AY65" s="308">
        <v>40</v>
      </c>
      <c r="AZ65" s="308" t="s">
        <v>13</v>
      </c>
      <c r="BA65" s="308" t="s">
        <v>9</v>
      </c>
      <c r="BB65" s="308">
        <v>505</v>
      </c>
    </row>
    <row r="66" spans="1:54">
      <c r="A66" s="308">
        <v>30</v>
      </c>
      <c r="B66" s="308">
        <v>30</v>
      </c>
      <c r="C66" s="308" t="s">
        <v>11</v>
      </c>
      <c r="D66" s="308" t="s">
        <v>6</v>
      </c>
      <c r="E66" s="308">
        <v>154</v>
      </c>
      <c r="H66" s="308">
        <v>18</v>
      </c>
      <c r="I66" s="308">
        <v>18</v>
      </c>
      <c r="J66" s="308" t="s">
        <v>10</v>
      </c>
      <c r="K66" s="308" t="s">
        <v>6</v>
      </c>
      <c r="L66" s="308">
        <v>152</v>
      </c>
      <c r="O66" s="308">
        <v>60</v>
      </c>
      <c r="P66" s="308">
        <v>60</v>
      </c>
      <c r="Q66" s="308" t="s">
        <v>12</v>
      </c>
      <c r="R66" s="308" t="s">
        <v>6</v>
      </c>
      <c r="S66" s="308">
        <v>2090</v>
      </c>
      <c r="V66" s="308">
        <v>6</v>
      </c>
      <c r="W66" s="308">
        <v>6</v>
      </c>
      <c r="X66" s="308" t="s">
        <v>12</v>
      </c>
      <c r="Y66" s="308" t="s">
        <v>6</v>
      </c>
      <c r="Z66" s="308">
        <v>669</v>
      </c>
      <c r="AC66" s="308">
        <v>60</v>
      </c>
      <c r="AD66" s="308">
        <v>60</v>
      </c>
      <c r="AE66" s="308" t="s">
        <v>20</v>
      </c>
      <c r="AF66" s="308" t="s">
        <v>9</v>
      </c>
      <c r="AG66" s="308">
        <v>196</v>
      </c>
      <c r="AJ66" s="308">
        <v>60</v>
      </c>
      <c r="AK66" s="308">
        <v>60</v>
      </c>
      <c r="AL66" s="308" t="s">
        <v>18</v>
      </c>
      <c r="AM66" s="308" t="s">
        <v>6</v>
      </c>
      <c r="AN66" s="308">
        <v>519</v>
      </c>
      <c r="AQ66" s="308"/>
      <c r="AR66" s="308"/>
      <c r="AS66" s="308"/>
      <c r="AT66" s="308"/>
      <c r="AU66" s="308"/>
      <c r="AX66" s="308">
        <v>20</v>
      </c>
      <c r="AY66" s="308">
        <v>20</v>
      </c>
      <c r="AZ66" s="308" t="s">
        <v>13</v>
      </c>
      <c r="BA66" s="308" t="s">
        <v>9</v>
      </c>
      <c r="BB66" s="308">
        <v>69026</v>
      </c>
    </row>
    <row r="67" spans="1:54">
      <c r="A67" s="308">
        <v>30</v>
      </c>
      <c r="B67" s="308">
        <v>30</v>
      </c>
      <c r="C67" s="308" t="s">
        <v>11</v>
      </c>
      <c r="D67" s="308" t="s">
        <v>9</v>
      </c>
      <c r="E67" s="308">
        <v>155</v>
      </c>
      <c r="H67" s="308">
        <v>60</v>
      </c>
      <c r="I67" s="308">
        <v>60</v>
      </c>
      <c r="J67" s="308" t="s">
        <v>10</v>
      </c>
      <c r="K67" s="308" t="s">
        <v>6</v>
      </c>
      <c r="L67" s="308">
        <v>513</v>
      </c>
      <c r="O67" s="308">
        <v>60</v>
      </c>
      <c r="P67" s="308">
        <v>60</v>
      </c>
      <c r="Q67" s="308" t="s">
        <v>12</v>
      </c>
      <c r="R67" s="308" t="s">
        <v>6</v>
      </c>
      <c r="S67" s="308">
        <v>228</v>
      </c>
      <c r="V67" s="308">
        <v>6</v>
      </c>
      <c r="W67" s="308">
        <v>6</v>
      </c>
      <c r="X67" s="308" t="s">
        <v>12</v>
      </c>
      <c r="Y67" s="308" t="s">
        <v>6</v>
      </c>
      <c r="Z67" s="308">
        <v>401</v>
      </c>
      <c r="AC67" s="308">
        <v>60</v>
      </c>
      <c r="AD67" s="308">
        <v>60</v>
      </c>
      <c r="AE67" s="308" t="s">
        <v>20</v>
      </c>
      <c r="AF67" s="308" t="s">
        <v>6</v>
      </c>
      <c r="AG67" s="308">
        <v>114</v>
      </c>
      <c r="AJ67" s="308">
        <v>60</v>
      </c>
      <c r="AK67" s="308">
        <v>60</v>
      </c>
      <c r="AL67" s="308" t="s">
        <v>19</v>
      </c>
      <c r="AM67" s="308" t="s">
        <v>6</v>
      </c>
      <c r="AN67" s="308">
        <v>120</v>
      </c>
      <c r="AQ67" s="308"/>
      <c r="AR67" s="308"/>
      <c r="AS67" s="308"/>
      <c r="AT67" s="308"/>
      <c r="AU67" s="308"/>
      <c r="AX67" s="308">
        <v>20</v>
      </c>
      <c r="AY67" s="308">
        <v>20</v>
      </c>
      <c r="AZ67" s="308" t="s">
        <v>12</v>
      </c>
      <c r="BA67" s="308" t="s">
        <v>6</v>
      </c>
      <c r="BB67" s="308">
        <v>121</v>
      </c>
    </row>
    <row r="68" spans="1:54">
      <c r="A68" s="308">
        <v>60</v>
      </c>
      <c r="B68" s="308">
        <v>60</v>
      </c>
      <c r="C68" s="308" t="s">
        <v>11</v>
      </c>
      <c r="D68" s="308" t="s">
        <v>9</v>
      </c>
      <c r="E68" s="308">
        <v>196</v>
      </c>
      <c r="H68" s="308">
        <v>18</v>
      </c>
      <c r="I68" s="308">
        <v>18</v>
      </c>
      <c r="J68" s="308" t="s">
        <v>10</v>
      </c>
      <c r="K68" s="308" t="s">
        <v>6</v>
      </c>
      <c r="L68" s="308">
        <v>528</v>
      </c>
      <c r="O68" s="308">
        <v>240</v>
      </c>
      <c r="P68" s="308">
        <v>240</v>
      </c>
      <c r="Q68" s="308" t="s">
        <v>12</v>
      </c>
      <c r="R68" s="308" t="s">
        <v>6</v>
      </c>
      <c r="S68" s="308">
        <v>176</v>
      </c>
      <c r="V68" s="308">
        <v>6</v>
      </c>
      <c r="W68" s="308">
        <v>6</v>
      </c>
      <c r="X68" s="308" t="s">
        <v>12</v>
      </c>
      <c r="Y68" s="308" t="s">
        <v>6</v>
      </c>
      <c r="Z68" s="308">
        <v>403</v>
      </c>
      <c r="AC68" s="308">
        <v>180</v>
      </c>
      <c r="AD68" s="308">
        <v>180</v>
      </c>
      <c r="AE68" s="308" t="s">
        <v>20</v>
      </c>
      <c r="AF68" s="308" t="s">
        <v>9</v>
      </c>
      <c r="AG68" s="308">
        <v>122</v>
      </c>
      <c r="AJ68" s="308">
        <v>60</v>
      </c>
      <c r="AK68" s="308">
        <v>60</v>
      </c>
      <c r="AL68" s="308" t="s">
        <v>19</v>
      </c>
      <c r="AM68" s="308" t="s">
        <v>9</v>
      </c>
      <c r="AN68" s="308">
        <v>142</v>
      </c>
      <c r="AQ68" s="308"/>
      <c r="AR68" s="308"/>
      <c r="AS68" s="308"/>
      <c r="AT68" s="308"/>
      <c r="AU68" s="308"/>
      <c r="AX68" s="308">
        <v>20</v>
      </c>
      <c r="AY68" s="308">
        <v>20</v>
      </c>
      <c r="AZ68" s="308" t="s">
        <v>13</v>
      </c>
      <c r="BA68" s="308" t="s">
        <v>6</v>
      </c>
      <c r="BB68" s="308">
        <v>1471</v>
      </c>
    </row>
    <row r="69" spans="1:54">
      <c r="A69" s="308">
        <v>6</v>
      </c>
      <c r="B69" s="308">
        <v>6</v>
      </c>
      <c r="C69" s="308" t="s">
        <v>12</v>
      </c>
      <c r="D69" s="308" t="s">
        <v>9</v>
      </c>
      <c r="E69" s="308">
        <v>654</v>
      </c>
      <c r="H69" s="308">
        <v>30</v>
      </c>
      <c r="I69" s="308">
        <v>30</v>
      </c>
      <c r="J69" s="308" t="s">
        <v>10</v>
      </c>
      <c r="K69" s="308" t="s">
        <v>6</v>
      </c>
      <c r="L69" s="308">
        <v>128</v>
      </c>
      <c r="O69" s="308">
        <v>120</v>
      </c>
      <c r="P69" s="308">
        <v>120</v>
      </c>
      <c r="Q69" s="308" t="s">
        <v>12</v>
      </c>
      <c r="R69" s="308" t="s">
        <v>6</v>
      </c>
      <c r="S69" s="308">
        <v>130</v>
      </c>
      <c r="V69" s="308">
        <v>6</v>
      </c>
      <c r="W69" s="308">
        <v>6</v>
      </c>
      <c r="X69" s="308" t="s">
        <v>12</v>
      </c>
      <c r="Y69" s="308" t="s">
        <v>6</v>
      </c>
      <c r="Z69" s="308">
        <v>274</v>
      </c>
      <c r="AC69" s="308">
        <v>60</v>
      </c>
      <c r="AD69" s="308">
        <v>60</v>
      </c>
      <c r="AE69" s="308" t="s">
        <v>20</v>
      </c>
      <c r="AF69" s="308" t="s">
        <v>6</v>
      </c>
      <c r="AG69" s="308">
        <v>524</v>
      </c>
      <c r="AJ69" s="308">
        <v>60</v>
      </c>
      <c r="AK69" s="308">
        <v>60</v>
      </c>
      <c r="AL69" s="308" t="s">
        <v>19</v>
      </c>
      <c r="AM69" s="308" t="s">
        <v>6</v>
      </c>
      <c r="AN69" s="308">
        <v>242</v>
      </c>
      <c r="AQ69" s="308"/>
      <c r="AR69" s="308"/>
      <c r="AS69" s="308"/>
      <c r="AT69" s="308"/>
      <c r="AU69" s="308"/>
      <c r="AX69" s="308">
        <v>40</v>
      </c>
      <c r="AY69" s="308">
        <v>40</v>
      </c>
      <c r="AZ69" s="308" t="s">
        <v>13</v>
      </c>
      <c r="BA69" s="308" t="s">
        <v>9</v>
      </c>
      <c r="BB69" s="308">
        <v>522</v>
      </c>
    </row>
    <row r="70" spans="1:54">
      <c r="A70" s="308">
        <v>12</v>
      </c>
      <c r="B70" s="308">
        <v>12</v>
      </c>
      <c r="C70" s="308" t="s">
        <v>12</v>
      </c>
      <c r="D70" s="308" t="s">
        <v>9</v>
      </c>
      <c r="E70" s="308">
        <v>218</v>
      </c>
      <c r="H70" s="308">
        <v>60</v>
      </c>
      <c r="I70" s="308">
        <v>60</v>
      </c>
      <c r="J70" s="308" t="s">
        <v>10</v>
      </c>
      <c r="K70" s="308" t="s">
        <v>6</v>
      </c>
      <c r="L70" s="308">
        <v>189</v>
      </c>
      <c r="O70" s="308">
        <v>180</v>
      </c>
      <c r="P70" s="308">
        <v>180</v>
      </c>
      <c r="Q70" s="308" t="s">
        <v>12</v>
      </c>
      <c r="R70" s="308" t="s">
        <v>6</v>
      </c>
      <c r="S70" s="308">
        <v>178</v>
      </c>
      <c r="V70" s="308">
        <v>6</v>
      </c>
      <c r="W70" s="308">
        <v>6</v>
      </c>
      <c r="X70" s="308" t="s">
        <v>12</v>
      </c>
      <c r="Y70" s="308" t="s">
        <v>6</v>
      </c>
      <c r="Z70" s="308">
        <v>2119</v>
      </c>
      <c r="AC70" s="308">
        <v>60</v>
      </c>
      <c r="AD70" s="308">
        <v>60</v>
      </c>
      <c r="AE70" s="308" t="s">
        <v>14</v>
      </c>
      <c r="AF70" s="308" t="s">
        <v>6</v>
      </c>
      <c r="AG70" s="308">
        <v>170</v>
      </c>
      <c r="AJ70" s="308">
        <v>60</v>
      </c>
      <c r="AK70" s="308">
        <v>60</v>
      </c>
      <c r="AL70" s="308" t="s">
        <v>19</v>
      </c>
      <c r="AM70" s="308" t="s">
        <v>6</v>
      </c>
      <c r="AN70" s="308">
        <v>137</v>
      </c>
      <c r="AQ70" s="308"/>
      <c r="AR70" s="308"/>
      <c r="AS70" s="308"/>
      <c r="AT70" s="308"/>
      <c r="AU70" s="308"/>
      <c r="AX70" s="308">
        <v>20</v>
      </c>
      <c r="AY70" s="308">
        <v>20</v>
      </c>
      <c r="AZ70" s="308" t="s">
        <v>13</v>
      </c>
      <c r="BA70" s="308" t="s">
        <v>9</v>
      </c>
      <c r="BB70" s="308">
        <v>531</v>
      </c>
    </row>
    <row r="71" spans="1:54">
      <c r="A71" s="308">
        <v>6</v>
      </c>
      <c r="B71" s="308">
        <v>6</v>
      </c>
      <c r="C71" s="308" t="s">
        <v>12</v>
      </c>
      <c r="D71" s="308" t="s">
        <v>9</v>
      </c>
      <c r="E71" s="308">
        <v>2018</v>
      </c>
      <c r="H71" s="308">
        <v>6</v>
      </c>
      <c r="I71" s="308">
        <v>6</v>
      </c>
      <c r="J71" s="308" t="s">
        <v>10</v>
      </c>
      <c r="K71" s="308" t="s">
        <v>6</v>
      </c>
      <c r="L71" s="308">
        <v>515</v>
      </c>
      <c r="O71" s="308">
        <v>60</v>
      </c>
      <c r="P71" s="308">
        <v>60</v>
      </c>
      <c r="Q71" s="308" t="s">
        <v>12</v>
      </c>
      <c r="R71" s="308" t="s">
        <v>6</v>
      </c>
      <c r="S71" s="308">
        <v>546</v>
      </c>
      <c r="V71" s="308">
        <v>30</v>
      </c>
      <c r="W71" s="308">
        <v>30</v>
      </c>
      <c r="X71" s="308" t="s">
        <v>12</v>
      </c>
      <c r="Y71" s="308" t="s">
        <v>6</v>
      </c>
      <c r="Z71" s="308">
        <v>130</v>
      </c>
      <c r="AC71" s="308">
        <v>120</v>
      </c>
      <c r="AD71" s="308">
        <v>120</v>
      </c>
      <c r="AE71" s="308" t="s">
        <v>14</v>
      </c>
      <c r="AF71" s="308" t="s">
        <v>6</v>
      </c>
      <c r="AG71" s="308">
        <v>184</v>
      </c>
      <c r="AJ71" s="308">
        <v>60</v>
      </c>
      <c r="AK71" s="308">
        <v>60</v>
      </c>
      <c r="AL71" s="308" t="s">
        <v>19</v>
      </c>
      <c r="AM71" s="308" t="s">
        <v>6</v>
      </c>
      <c r="AN71" s="308">
        <v>4203</v>
      </c>
      <c r="AQ71" s="308"/>
      <c r="AR71" s="308"/>
      <c r="AS71" s="308"/>
      <c r="AT71" s="308"/>
      <c r="AU71" s="308"/>
      <c r="AX71" s="308">
        <v>20</v>
      </c>
      <c r="AY71" s="308">
        <v>20</v>
      </c>
      <c r="AZ71" s="308" t="s">
        <v>7</v>
      </c>
      <c r="BA71" s="308" t="s">
        <v>6</v>
      </c>
      <c r="BB71" s="308">
        <v>2007</v>
      </c>
    </row>
    <row r="72" spans="1:54">
      <c r="A72" s="308">
        <v>6</v>
      </c>
      <c r="B72" s="308">
        <v>6</v>
      </c>
      <c r="C72" s="308" t="s">
        <v>12</v>
      </c>
      <c r="D72" s="308" t="s">
        <v>9</v>
      </c>
      <c r="E72" s="308">
        <v>2129</v>
      </c>
      <c r="H72" s="308">
        <v>54</v>
      </c>
      <c r="I72" s="308">
        <v>54</v>
      </c>
      <c r="J72" s="308" t="s">
        <v>10</v>
      </c>
      <c r="K72" s="308" t="s">
        <v>6</v>
      </c>
      <c r="L72" s="308">
        <v>515</v>
      </c>
      <c r="O72" s="308">
        <v>60</v>
      </c>
      <c r="P72" s="308">
        <v>60</v>
      </c>
      <c r="Q72" s="308" t="s">
        <v>13</v>
      </c>
      <c r="R72" s="308" t="s">
        <v>6</v>
      </c>
      <c r="S72" s="308">
        <v>217</v>
      </c>
      <c r="V72" s="308">
        <v>6</v>
      </c>
      <c r="W72" s="308">
        <v>6</v>
      </c>
      <c r="X72" s="308" t="s">
        <v>12</v>
      </c>
      <c r="Y72" s="308" t="s">
        <v>6</v>
      </c>
      <c r="Z72" s="308">
        <v>527</v>
      </c>
      <c r="AC72" s="308">
        <v>60</v>
      </c>
      <c r="AD72" s="308">
        <v>60</v>
      </c>
      <c r="AE72" s="308" t="s">
        <v>14</v>
      </c>
      <c r="AF72" s="308" t="s">
        <v>6</v>
      </c>
      <c r="AG72" s="308">
        <v>197</v>
      </c>
      <c r="AJ72" s="308">
        <v>60</v>
      </c>
      <c r="AK72" s="308">
        <v>60</v>
      </c>
      <c r="AL72" s="308" t="s">
        <v>19</v>
      </c>
      <c r="AM72" s="308" t="s">
        <v>6</v>
      </c>
      <c r="AN72" s="308">
        <v>176</v>
      </c>
      <c r="AQ72" s="308"/>
      <c r="AR72" s="308"/>
      <c r="AS72" s="308"/>
      <c r="AT72" s="308"/>
      <c r="AU72" s="308"/>
      <c r="AX72" s="308">
        <v>40</v>
      </c>
      <c r="AY72" s="308">
        <v>40</v>
      </c>
      <c r="AZ72" s="308" t="s">
        <v>7</v>
      </c>
      <c r="BA72" s="308" t="s">
        <v>6</v>
      </c>
      <c r="BB72" s="308">
        <v>509</v>
      </c>
    </row>
    <row r="73" spans="1:54">
      <c r="A73" s="308">
        <v>6</v>
      </c>
      <c r="B73" s="308">
        <v>6</v>
      </c>
      <c r="C73" s="308" t="s">
        <v>12</v>
      </c>
      <c r="D73" s="308" t="s">
        <v>9</v>
      </c>
      <c r="E73" s="308">
        <v>272</v>
      </c>
      <c r="H73" s="308">
        <v>180</v>
      </c>
      <c r="I73" s="308">
        <v>180</v>
      </c>
      <c r="J73" s="308" t="s">
        <v>10</v>
      </c>
      <c r="K73" s="308" t="s">
        <v>6</v>
      </c>
      <c r="L73" s="308">
        <v>305</v>
      </c>
      <c r="O73" s="308">
        <v>60</v>
      </c>
      <c r="P73" s="308">
        <v>60</v>
      </c>
      <c r="Q73" s="308" t="s">
        <v>13</v>
      </c>
      <c r="R73" s="308" t="s">
        <v>9</v>
      </c>
      <c r="S73" s="308">
        <v>213</v>
      </c>
      <c r="V73" s="308">
        <v>60</v>
      </c>
      <c r="W73" s="308">
        <v>60</v>
      </c>
      <c r="X73" s="308" t="s">
        <v>12</v>
      </c>
      <c r="Y73" s="308" t="s">
        <v>6</v>
      </c>
      <c r="Z73" s="308">
        <v>151</v>
      </c>
      <c r="AC73" s="308">
        <v>60</v>
      </c>
      <c r="AD73" s="308">
        <v>60</v>
      </c>
      <c r="AE73" s="308" t="s">
        <v>20</v>
      </c>
      <c r="AF73" s="308" t="s">
        <v>9</v>
      </c>
      <c r="AG73" s="308">
        <v>120</v>
      </c>
      <c r="AJ73" s="308">
        <v>60</v>
      </c>
      <c r="AK73" s="308">
        <v>60</v>
      </c>
      <c r="AL73" s="308" t="s">
        <v>19</v>
      </c>
      <c r="AM73" s="308" t="s">
        <v>6</v>
      </c>
      <c r="AN73" s="308">
        <v>537</v>
      </c>
      <c r="AQ73" s="308"/>
      <c r="AR73" s="308"/>
      <c r="AS73" s="308"/>
      <c r="AT73" s="308"/>
      <c r="AU73" s="308"/>
      <c r="AX73" s="308">
        <v>60</v>
      </c>
      <c r="AY73" s="308">
        <v>60</v>
      </c>
      <c r="AZ73" s="308" t="s">
        <v>7</v>
      </c>
      <c r="BA73" s="308" t="s">
        <v>6</v>
      </c>
      <c r="BB73" s="308">
        <v>136</v>
      </c>
    </row>
    <row r="74" spans="1:54">
      <c r="A74" s="308">
        <v>6</v>
      </c>
      <c r="B74" s="308">
        <v>6</v>
      </c>
      <c r="C74" s="308" t="s">
        <v>12</v>
      </c>
      <c r="D74" s="308" t="s">
        <v>9</v>
      </c>
      <c r="E74" s="308">
        <v>2078</v>
      </c>
      <c r="H74" s="308">
        <v>30</v>
      </c>
      <c r="I74" s="308">
        <v>30</v>
      </c>
      <c r="J74" s="308" t="s">
        <v>10</v>
      </c>
      <c r="K74" s="308" t="s">
        <v>6</v>
      </c>
      <c r="L74" s="308">
        <v>508</v>
      </c>
      <c r="O74" s="308">
        <v>120</v>
      </c>
      <c r="P74" s="308">
        <v>120</v>
      </c>
      <c r="Q74" s="308" t="s">
        <v>13</v>
      </c>
      <c r="R74" s="308" t="s">
        <v>9</v>
      </c>
      <c r="S74" s="308">
        <v>249</v>
      </c>
      <c r="V74" s="308">
        <v>18</v>
      </c>
      <c r="W74" s="308">
        <v>18</v>
      </c>
      <c r="X74" s="308" t="s">
        <v>12</v>
      </c>
      <c r="Y74" s="308" t="s">
        <v>6</v>
      </c>
      <c r="Z74" s="308">
        <v>155</v>
      </c>
      <c r="AC74" s="308">
        <v>60</v>
      </c>
      <c r="AD74" s="308">
        <v>60</v>
      </c>
      <c r="AE74" s="308" t="s">
        <v>15</v>
      </c>
      <c r="AF74" s="308" t="s">
        <v>6</v>
      </c>
      <c r="AG74" s="308">
        <v>2100</v>
      </c>
      <c r="AJ74" s="308">
        <v>60</v>
      </c>
      <c r="AK74" s="308">
        <v>60</v>
      </c>
      <c r="AL74" s="308" t="s">
        <v>19</v>
      </c>
      <c r="AM74" s="308" t="s">
        <v>6</v>
      </c>
      <c r="AN74" s="308">
        <v>175</v>
      </c>
      <c r="AQ74" s="308"/>
      <c r="AR74" s="308"/>
      <c r="AS74" s="308"/>
      <c r="AT74" s="308"/>
      <c r="AU74" s="308"/>
      <c r="AX74" s="308">
        <v>40</v>
      </c>
      <c r="AY74" s="308">
        <v>40</v>
      </c>
      <c r="AZ74" s="308" t="s">
        <v>8</v>
      </c>
      <c r="BA74" s="308" t="s">
        <v>6</v>
      </c>
      <c r="BB74" s="308">
        <v>532</v>
      </c>
    </row>
    <row r="75" spans="1:54">
      <c r="A75" s="308">
        <v>6</v>
      </c>
      <c r="B75" s="308">
        <v>6</v>
      </c>
      <c r="C75" s="308" t="s">
        <v>12</v>
      </c>
      <c r="D75" s="308" t="s">
        <v>9</v>
      </c>
      <c r="E75" s="308">
        <v>403</v>
      </c>
      <c r="H75" s="308">
        <v>30</v>
      </c>
      <c r="I75" s="308">
        <v>30</v>
      </c>
      <c r="J75" s="308" t="s">
        <v>10</v>
      </c>
      <c r="K75" s="308" t="s">
        <v>6</v>
      </c>
      <c r="L75" s="308">
        <v>534</v>
      </c>
      <c r="O75" s="308">
        <v>60</v>
      </c>
      <c r="P75" s="308">
        <v>60</v>
      </c>
      <c r="Q75" s="308" t="s">
        <v>13</v>
      </c>
      <c r="R75" s="308" t="s">
        <v>6</v>
      </c>
      <c r="S75" s="308">
        <v>2035</v>
      </c>
      <c r="V75" s="308">
        <v>6</v>
      </c>
      <c r="W75" s="308">
        <v>6</v>
      </c>
      <c r="X75" s="308" t="s">
        <v>12</v>
      </c>
      <c r="Y75" s="308" t="s">
        <v>6</v>
      </c>
      <c r="Z75" s="308">
        <v>546</v>
      </c>
      <c r="AC75" s="308">
        <v>60</v>
      </c>
      <c r="AD75" s="308">
        <v>60</v>
      </c>
      <c r="AE75" s="308" t="s">
        <v>15</v>
      </c>
      <c r="AF75" s="308" t="s">
        <v>6</v>
      </c>
      <c r="AG75" s="308">
        <v>673</v>
      </c>
      <c r="AJ75" s="308">
        <v>60</v>
      </c>
      <c r="AK75" s="308">
        <v>60</v>
      </c>
      <c r="AL75" s="308" t="s">
        <v>19</v>
      </c>
      <c r="AM75" s="308" t="s">
        <v>6</v>
      </c>
      <c r="AN75" s="308">
        <v>674</v>
      </c>
      <c r="AQ75" s="308"/>
      <c r="AR75" s="308"/>
      <c r="AS75" s="308"/>
      <c r="AT75" s="308"/>
      <c r="AU75" s="308"/>
      <c r="AX75" s="308">
        <v>100</v>
      </c>
      <c r="AY75" s="308">
        <v>100</v>
      </c>
      <c r="AZ75" s="308" t="s">
        <v>8</v>
      </c>
      <c r="BA75" s="308" t="s">
        <v>6</v>
      </c>
      <c r="BB75" s="308">
        <v>124</v>
      </c>
    </row>
    <row r="76" spans="1:54">
      <c r="A76" s="308">
        <v>6</v>
      </c>
      <c r="B76" s="308">
        <v>6</v>
      </c>
      <c r="C76" s="308" t="s">
        <v>12</v>
      </c>
      <c r="D76" s="308" t="s">
        <v>9</v>
      </c>
      <c r="E76" s="308">
        <v>274</v>
      </c>
      <c r="H76" s="308">
        <v>30</v>
      </c>
      <c r="I76" s="308">
        <v>30</v>
      </c>
      <c r="J76" s="308" t="s">
        <v>10</v>
      </c>
      <c r="K76" s="308" t="s">
        <v>6</v>
      </c>
      <c r="L76" s="308">
        <v>186</v>
      </c>
      <c r="O76" s="308">
        <v>60</v>
      </c>
      <c r="P76" s="308">
        <v>60</v>
      </c>
      <c r="Q76" s="308" t="s">
        <v>13</v>
      </c>
      <c r="R76" s="308" t="s">
        <v>6</v>
      </c>
      <c r="S76" s="308">
        <v>277</v>
      </c>
      <c r="V76" s="308">
        <v>6</v>
      </c>
      <c r="W76" s="308">
        <v>6</v>
      </c>
      <c r="X76" s="308" t="s">
        <v>13</v>
      </c>
      <c r="Y76" s="308" t="s">
        <v>6</v>
      </c>
      <c r="Z76" s="308">
        <v>217</v>
      </c>
      <c r="AC76" s="308">
        <v>120</v>
      </c>
      <c r="AD76" s="308">
        <v>120</v>
      </c>
      <c r="AE76" s="308" t="s">
        <v>15</v>
      </c>
      <c r="AF76" s="308" t="s">
        <v>6</v>
      </c>
      <c r="AG76" s="308">
        <v>534</v>
      </c>
      <c r="AJ76" s="308">
        <v>60</v>
      </c>
      <c r="AK76" s="308">
        <v>60</v>
      </c>
      <c r="AL76" s="308" t="s">
        <v>21</v>
      </c>
      <c r="AM76" s="308" t="s">
        <v>6</v>
      </c>
      <c r="AN76" s="308">
        <v>268</v>
      </c>
      <c r="AQ76" s="308"/>
      <c r="AR76" s="308"/>
      <c r="AS76" s="308"/>
      <c r="AT76" s="308"/>
      <c r="AU76" s="308"/>
      <c r="AX76" s="308">
        <v>20</v>
      </c>
      <c r="AY76" s="308">
        <v>20</v>
      </c>
      <c r="AZ76" s="308" t="s">
        <v>8</v>
      </c>
      <c r="BA76" s="308" t="s">
        <v>6</v>
      </c>
      <c r="BB76" s="308">
        <v>289</v>
      </c>
    </row>
    <row r="77" spans="1:54">
      <c r="A77" s="308">
        <v>18</v>
      </c>
      <c r="B77" s="308">
        <v>18</v>
      </c>
      <c r="C77" s="308" t="s">
        <v>12</v>
      </c>
      <c r="D77" s="308" t="s">
        <v>9</v>
      </c>
      <c r="E77" s="308">
        <v>2128</v>
      </c>
      <c r="H77" s="308">
        <v>12</v>
      </c>
      <c r="I77" s="308">
        <v>12</v>
      </c>
      <c r="J77" s="308" t="s">
        <v>10</v>
      </c>
      <c r="K77" s="308" t="s">
        <v>6</v>
      </c>
      <c r="L77" s="308">
        <v>179</v>
      </c>
      <c r="O77" s="308">
        <v>60</v>
      </c>
      <c r="P77" s="308">
        <v>60</v>
      </c>
      <c r="Q77" s="308" t="s">
        <v>13</v>
      </c>
      <c r="R77" s="308" t="s">
        <v>6</v>
      </c>
      <c r="S77" s="308">
        <v>515</v>
      </c>
      <c r="V77" s="308">
        <v>6</v>
      </c>
      <c r="W77" s="308">
        <v>6</v>
      </c>
      <c r="X77" s="308" t="s">
        <v>13</v>
      </c>
      <c r="Y77" s="308" t="s">
        <v>9</v>
      </c>
      <c r="Z77" s="308">
        <v>249</v>
      </c>
      <c r="AC77" s="308">
        <v>60</v>
      </c>
      <c r="AD77" s="308">
        <v>60</v>
      </c>
      <c r="AE77" s="308" t="s">
        <v>26</v>
      </c>
      <c r="AF77" s="308" t="s">
        <v>9</v>
      </c>
      <c r="AG77" s="308">
        <v>69070</v>
      </c>
      <c r="AJ77" s="308">
        <v>60</v>
      </c>
      <c r="AK77" s="308">
        <v>60</v>
      </c>
      <c r="AL77" s="308" t="s">
        <v>19</v>
      </c>
      <c r="AM77" s="308" t="s">
        <v>6</v>
      </c>
      <c r="AN77" s="308">
        <v>120</v>
      </c>
      <c r="AQ77" s="308"/>
      <c r="AR77" s="308"/>
      <c r="AS77" s="308"/>
      <c r="AT77" s="308"/>
      <c r="AU77" s="308"/>
      <c r="AX77" s="308">
        <v>40</v>
      </c>
      <c r="AY77" s="308">
        <v>40</v>
      </c>
      <c r="AZ77" s="308" t="s">
        <v>8</v>
      </c>
      <c r="BA77" s="308" t="s">
        <v>6</v>
      </c>
      <c r="BB77" s="308">
        <v>221</v>
      </c>
    </row>
    <row r="78" spans="1:54">
      <c r="A78" s="308">
        <v>6</v>
      </c>
      <c r="B78" s="308">
        <v>6</v>
      </c>
      <c r="C78" s="308" t="s">
        <v>10</v>
      </c>
      <c r="D78" s="308" t="s">
        <v>6</v>
      </c>
      <c r="E78" s="308">
        <v>9408</v>
      </c>
      <c r="H78" s="308">
        <v>12</v>
      </c>
      <c r="I78" s="308">
        <v>12</v>
      </c>
      <c r="J78" s="308" t="s">
        <v>10</v>
      </c>
      <c r="K78" s="308" t="s">
        <v>6</v>
      </c>
      <c r="L78" s="308">
        <v>555</v>
      </c>
      <c r="O78" s="308">
        <v>60</v>
      </c>
      <c r="P78" s="308">
        <v>60</v>
      </c>
      <c r="Q78" s="308" t="s">
        <v>13</v>
      </c>
      <c r="R78" s="308" t="s">
        <v>9</v>
      </c>
      <c r="S78" s="308">
        <v>636</v>
      </c>
      <c r="V78" s="308">
        <v>6</v>
      </c>
      <c r="W78" s="308">
        <v>6</v>
      </c>
      <c r="X78" s="308" t="s">
        <v>13</v>
      </c>
      <c r="Y78" s="308" t="s">
        <v>9</v>
      </c>
      <c r="Z78" s="308">
        <v>2034</v>
      </c>
      <c r="AC78" s="308">
        <v>120</v>
      </c>
      <c r="AD78" s="308">
        <v>120</v>
      </c>
      <c r="AE78" s="308" t="s">
        <v>26</v>
      </c>
      <c r="AF78" s="308" t="s">
        <v>9</v>
      </c>
      <c r="AG78" s="308">
        <v>567</v>
      </c>
      <c r="AJ78" s="308">
        <v>60</v>
      </c>
      <c r="AK78" s="308">
        <v>60</v>
      </c>
      <c r="AL78" s="308" t="s">
        <v>19</v>
      </c>
      <c r="AM78" s="308" t="s">
        <v>6</v>
      </c>
      <c r="AN78" s="308">
        <v>142</v>
      </c>
      <c r="AQ78" s="308"/>
      <c r="AR78" s="308"/>
      <c r="AS78" s="308"/>
      <c r="AT78" s="308"/>
      <c r="AU78" s="308"/>
      <c r="AX78" s="308">
        <v>40</v>
      </c>
      <c r="AY78" s="308">
        <v>40</v>
      </c>
      <c r="AZ78" s="308" t="s">
        <v>8</v>
      </c>
      <c r="BA78" s="308" t="s">
        <v>6</v>
      </c>
      <c r="BB78" s="308">
        <v>161</v>
      </c>
    </row>
    <row r="79" spans="1:54">
      <c r="A79" s="308">
        <v>6</v>
      </c>
      <c r="B79" s="308">
        <v>6</v>
      </c>
      <c r="C79" s="308" t="s">
        <v>10</v>
      </c>
      <c r="D79" s="308" t="s">
        <v>6</v>
      </c>
      <c r="E79" s="308">
        <v>9409</v>
      </c>
      <c r="H79" s="308">
        <v>18</v>
      </c>
      <c r="I79" s="308">
        <v>18</v>
      </c>
      <c r="J79" s="308" t="s">
        <v>10</v>
      </c>
      <c r="K79" s="308" t="s">
        <v>6</v>
      </c>
      <c r="L79" s="308">
        <v>554</v>
      </c>
      <c r="O79" s="308">
        <v>60</v>
      </c>
      <c r="P79" s="308">
        <v>60</v>
      </c>
      <c r="Q79" s="308" t="s">
        <v>13</v>
      </c>
      <c r="R79" s="308" t="s">
        <v>9</v>
      </c>
      <c r="S79" s="308">
        <v>230</v>
      </c>
      <c r="V79" s="308">
        <v>6</v>
      </c>
      <c r="W79" s="308">
        <v>6</v>
      </c>
      <c r="X79" s="308" t="s">
        <v>13</v>
      </c>
      <c r="Y79" s="308" t="s">
        <v>9</v>
      </c>
      <c r="Z79" s="308">
        <v>651</v>
      </c>
      <c r="AC79" s="308">
        <v>60</v>
      </c>
      <c r="AD79" s="308">
        <v>60</v>
      </c>
      <c r="AE79" s="308" t="s">
        <v>26</v>
      </c>
      <c r="AF79" s="308" t="s">
        <v>9</v>
      </c>
      <c r="AG79" s="308">
        <v>9153</v>
      </c>
      <c r="AJ79" s="308">
        <v>60</v>
      </c>
      <c r="AK79" s="308">
        <v>60</v>
      </c>
      <c r="AL79" s="308" t="s">
        <v>19</v>
      </c>
      <c r="AM79" s="308" t="s">
        <v>6</v>
      </c>
      <c r="AN79" s="308">
        <v>569</v>
      </c>
      <c r="AQ79" s="308"/>
      <c r="AR79" s="308"/>
      <c r="AS79" s="308"/>
      <c r="AT79" s="308"/>
      <c r="AU79" s="308"/>
      <c r="AX79" s="308">
        <v>20</v>
      </c>
      <c r="AY79" s="308">
        <v>20</v>
      </c>
      <c r="AZ79" s="308" t="s">
        <v>8</v>
      </c>
      <c r="BA79" s="308" t="s">
        <v>6</v>
      </c>
      <c r="BB79" s="308">
        <v>240</v>
      </c>
    </row>
    <row r="80" spans="1:54">
      <c r="A80" s="308">
        <v>6</v>
      </c>
      <c r="B80" s="308">
        <v>6</v>
      </c>
      <c r="C80" s="308" t="s">
        <v>10</v>
      </c>
      <c r="D80" s="308" t="s">
        <v>6</v>
      </c>
      <c r="E80" s="308">
        <v>9421</v>
      </c>
      <c r="H80" s="308">
        <v>30</v>
      </c>
      <c r="I80" s="308">
        <v>30</v>
      </c>
      <c r="J80" s="308" t="s">
        <v>10</v>
      </c>
      <c r="K80" s="308" t="s">
        <v>6</v>
      </c>
      <c r="L80" s="308">
        <v>148</v>
      </c>
      <c r="O80" s="308">
        <v>60</v>
      </c>
      <c r="P80" s="308">
        <v>60</v>
      </c>
      <c r="Q80" s="308" t="s">
        <v>13</v>
      </c>
      <c r="R80" s="308" t="s">
        <v>9</v>
      </c>
      <c r="S80" s="308">
        <v>257</v>
      </c>
      <c r="V80" s="308">
        <v>6</v>
      </c>
      <c r="W80" s="308">
        <v>6</v>
      </c>
      <c r="X80" s="308" t="s">
        <v>13</v>
      </c>
      <c r="Y80" s="308" t="s">
        <v>9</v>
      </c>
      <c r="Z80" s="308">
        <v>2027</v>
      </c>
      <c r="AC80" s="308">
        <v>60</v>
      </c>
      <c r="AD80" s="308">
        <v>60</v>
      </c>
      <c r="AE80" s="308" t="s">
        <v>26</v>
      </c>
      <c r="AF80" s="308" t="s">
        <v>9</v>
      </c>
      <c r="AG80" s="308">
        <v>9126</v>
      </c>
      <c r="AJ80" s="308">
        <v>60</v>
      </c>
      <c r="AK80" s="308">
        <v>60</v>
      </c>
      <c r="AL80" s="308" t="s">
        <v>31</v>
      </c>
      <c r="AM80" s="308" t="s">
        <v>6</v>
      </c>
      <c r="AN80" s="308">
        <v>507</v>
      </c>
      <c r="AQ80" s="308"/>
      <c r="AR80" s="308"/>
      <c r="AS80" s="308"/>
      <c r="AT80" s="308"/>
      <c r="AU80" s="308"/>
      <c r="AX80" s="308">
        <v>20</v>
      </c>
      <c r="AY80" s="308">
        <v>20</v>
      </c>
      <c r="AZ80" s="308" t="s">
        <v>8</v>
      </c>
      <c r="BA80" s="308" t="s">
        <v>6</v>
      </c>
      <c r="BB80" s="308">
        <v>162</v>
      </c>
    </row>
    <row r="81" spans="1:54">
      <c r="A81" s="308">
        <v>12</v>
      </c>
      <c r="B81" s="308">
        <v>12</v>
      </c>
      <c r="C81" s="308" t="s">
        <v>10</v>
      </c>
      <c r="D81" s="308" t="s">
        <v>6</v>
      </c>
      <c r="E81" s="308">
        <v>533</v>
      </c>
      <c r="H81" s="308">
        <v>12</v>
      </c>
      <c r="I81" s="308">
        <v>12</v>
      </c>
      <c r="J81" s="308" t="s">
        <v>10</v>
      </c>
      <c r="K81" s="308" t="s">
        <v>6</v>
      </c>
      <c r="L81" s="308">
        <v>523</v>
      </c>
      <c r="O81" s="308">
        <v>60</v>
      </c>
      <c r="P81" s="308">
        <v>60</v>
      </c>
      <c r="Q81" s="308" t="s">
        <v>13</v>
      </c>
      <c r="R81" s="308" t="s">
        <v>6</v>
      </c>
      <c r="S81" s="308">
        <v>9204</v>
      </c>
      <c r="V81" s="308">
        <v>12</v>
      </c>
      <c r="W81" s="308">
        <v>12</v>
      </c>
      <c r="X81" s="308" t="s">
        <v>13</v>
      </c>
      <c r="Y81" s="308" t="s">
        <v>9</v>
      </c>
      <c r="Z81" s="308">
        <v>290</v>
      </c>
      <c r="AC81" s="308">
        <v>60</v>
      </c>
      <c r="AD81" s="308">
        <v>60</v>
      </c>
      <c r="AE81" s="308" t="s">
        <v>26</v>
      </c>
      <c r="AF81" s="308" t="s">
        <v>9</v>
      </c>
      <c r="AG81" s="308">
        <v>9150</v>
      </c>
      <c r="AJ81" s="308">
        <v>60</v>
      </c>
      <c r="AK81" s="308">
        <v>60</v>
      </c>
      <c r="AL81" s="308" t="s">
        <v>31</v>
      </c>
      <c r="AM81" s="308" t="s">
        <v>6</v>
      </c>
      <c r="AN81" s="308">
        <v>543</v>
      </c>
      <c r="AQ81" s="308"/>
      <c r="AR81" s="308"/>
      <c r="AS81" s="308"/>
      <c r="AT81" s="308"/>
      <c r="AU81" s="308"/>
      <c r="AX81" s="308">
        <v>100</v>
      </c>
      <c r="AY81" s="308">
        <v>100</v>
      </c>
      <c r="AZ81" s="308" t="s">
        <v>8</v>
      </c>
      <c r="BA81" s="308" t="s">
        <v>6</v>
      </c>
      <c r="BB81" s="308">
        <v>173</v>
      </c>
    </row>
    <row r="82" spans="1:54">
      <c r="A82" s="308">
        <v>60</v>
      </c>
      <c r="B82" s="308">
        <v>60</v>
      </c>
      <c r="C82" s="308" t="s">
        <v>11</v>
      </c>
      <c r="D82" s="308" t="s">
        <v>9</v>
      </c>
      <c r="E82" s="308">
        <v>522</v>
      </c>
      <c r="H82" s="308">
        <v>60</v>
      </c>
      <c r="I82" s="308">
        <v>60</v>
      </c>
      <c r="J82" s="308" t="s">
        <v>10</v>
      </c>
      <c r="K82" s="308" t="s">
        <v>6</v>
      </c>
      <c r="L82" s="308">
        <v>157</v>
      </c>
      <c r="O82" s="308">
        <v>60</v>
      </c>
      <c r="P82" s="308">
        <v>60</v>
      </c>
      <c r="Q82" s="308" t="s">
        <v>13</v>
      </c>
      <c r="R82" s="308" t="s">
        <v>9</v>
      </c>
      <c r="S82" s="308">
        <v>9146</v>
      </c>
      <c r="V82" s="308">
        <v>6</v>
      </c>
      <c r="W82" s="308">
        <v>6</v>
      </c>
      <c r="X82" s="308" t="s">
        <v>13</v>
      </c>
      <c r="Y82" s="308" t="s">
        <v>9</v>
      </c>
      <c r="Z82" s="308">
        <v>230</v>
      </c>
      <c r="AC82" s="308">
        <v>300</v>
      </c>
      <c r="AD82" s="308">
        <v>300</v>
      </c>
      <c r="AE82" s="308" t="s">
        <v>26</v>
      </c>
      <c r="AF82" s="308" t="s">
        <v>9</v>
      </c>
      <c r="AG82" s="308">
        <v>164</v>
      </c>
      <c r="AJ82" s="308">
        <v>60</v>
      </c>
      <c r="AK82" s="308">
        <v>60</v>
      </c>
      <c r="AL82" s="308" t="s">
        <v>31</v>
      </c>
      <c r="AM82" s="308" t="s">
        <v>6</v>
      </c>
      <c r="AN82" s="308">
        <v>135</v>
      </c>
      <c r="AQ82" s="308"/>
      <c r="AR82" s="308"/>
      <c r="AS82" s="308"/>
      <c r="AT82" s="308"/>
      <c r="AU82" s="308"/>
      <c r="AX82" s="308">
        <v>20</v>
      </c>
      <c r="AY82" s="308">
        <v>20</v>
      </c>
      <c r="AZ82" s="308" t="s">
        <v>14</v>
      </c>
      <c r="BA82" s="308" t="s">
        <v>9</v>
      </c>
      <c r="BB82" s="308">
        <v>256</v>
      </c>
    </row>
    <row r="83" spans="1:54">
      <c r="A83" s="308">
        <v>6</v>
      </c>
      <c r="B83" s="308">
        <v>6</v>
      </c>
      <c r="C83" s="308" t="s">
        <v>12</v>
      </c>
      <c r="D83" s="308" t="s">
        <v>6</v>
      </c>
      <c r="E83" s="308">
        <v>654</v>
      </c>
      <c r="H83" s="308">
        <v>6</v>
      </c>
      <c r="I83" s="308">
        <v>6</v>
      </c>
      <c r="J83" s="308" t="s">
        <v>10</v>
      </c>
      <c r="K83" s="308" t="s">
        <v>6</v>
      </c>
      <c r="L83" s="308">
        <v>9154</v>
      </c>
      <c r="O83" s="308">
        <v>60</v>
      </c>
      <c r="P83" s="308">
        <v>60</v>
      </c>
      <c r="Q83" s="308" t="s">
        <v>7</v>
      </c>
      <c r="R83" s="308" t="s">
        <v>9</v>
      </c>
      <c r="S83" s="308">
        <v>2050</v>
      </c>
      <c r="V83" s="308">
        <v>18</v>
      </c>
      <c r="W83" s="308">
        <v>18</v>
      </c>
      <c r="X83" s="308" t="s">
        <v>13</v>
      </c>
      <c r="Y83" s="308" t="s">
        <v>9</v>
      </c>
      <c r="Z83" s="308">
        <v>118</v>
      </c>
      <c r="AC83" s="308">
        <v>120</v>
      </c>
      <c r="AD83" s="308">
        <v>120</v>
      </c>
      <c r="AE83" s="308" t="s">
        <v>26</v>
      </c>
      <c r="AF83" s="308" t="s">
        <v>9</v>
      </c>
      <c r="AG83" s="308">
        <v>199</v>
      </c>
      <c r="AJ83" s="308">
        <v>60</v>
      </c>
      <c r="AK83" s="308">
        <v>60</v>
      </c>
      <c r="AL83" s="308" t="s">
        <v>31</v>
      </c>
      <c r="AM83" s="308" t="s">
        <v>6</v>
      </c>
      <c r="AN83" s="308">
        <v>534</v>
      </c>
      <c r="AQ83" s="308"/>
      <c r="AR83" s="308"/>
      <c r="AS83" s="308"/>
      <c r="AT83" s="308"/>
      <c r="AU83" s="308"/>
      <c r="AX83" s="308">
        <v>60</v>
      </c>
      <c r="AY83" s="308">
        <v>60</v>
      </c>
      <c r="AZ83" s="308" t="s">
        <v>14</v>
      </c>
      <c r="BA83" s="308" t="s">
        <v>9</v>
      </c>
      <c r="BB83" s="308">
        <v>516</v>
      </c>
    </row>
    <row r="84" spans="1:54">
      <c r="A84" s="308">
        <v>12</v>
      </c>
      <c r="B84" s="308">
        <v>12</v>
      </c>
      <c r="C84" s="308" t="s">
        <v>12</v>
      </c>
      <c r="D84" s="308" t="s">
        <v>6</v>
      </c>
      <c r="E84" s="308">
        <v>218</v>
      </c>
      <c r="H84" s="308">
        <v>36</v>
      </c>
      <c r="I84" s="308">
        <v>36</v>
      </c>
      <c r="J84" s="308" t="s">
        <v>10</v>
      </c>
      <c r="K84" s="308" t="s">
        <v>6</v>
      </c>
      <c r="L84" s="308">
        <v>136</v>
      </c>
      <c r="O84" s="308">
        <v>300</v>
      </c>
      <c r="P84" s="308">
        <v>300</v>
      </c>
      <c r="Q84" s="308" t="s">
        <v>12</v>
      </c>
      <c r="R84" s="308" t="s">
        <v>6</v>
      </c>
      <c r="S84" s="308">
        <v>121</v>
      </c>
      <c r="V84" s="308">
        <v>12</v>
      </c>
      <c r="W84" s="308">
        <v>12</v>
      </c>
      <c r="X84" s="308" t="s">
        <v>13</v>
      </c>
      <c r="Y84" s="308" t="s">
        <v>9</v>
      </c>
      <c r="Z84" s="308">
        <v>69026</v>
      </c>
      <c r="AC84" s="308">
        <v>60</v>
      </c>
      <c r="AD84" s="308">
        <v>60</v>
      </c>
      <c r="AE84" s="308" t="s">
        <v>26</v>
      </c>
      <c r="AF84" s="308" t="s">
        <v>9</v>
      </c>
      <c r="AG84" s="308">
        <v>502</v>
      </c>
      <c r="AJ84" s="308">
        <v>60</v>
      </c>
      <c r="AK84" s="308">
        <v>60</v>
      </c>
      <c r="AL84" s="308" t="s">
        <v>22</v>
      </c>
      <c r="AM84" s="308" t="s">
        <v>6</v>
      </c>
      <c r="AN84" s="308">
        <v>234</v>
      </c>
      <c r="AQ84" s="308"/>
      <c r="AR84" s="308"/>
      <c r="AS84" s="308"/>
      <c r="AT84" s="308"/>
      <c r="AU84" s="308"/>
      <c r="AX84" s="308">
        <v>20</v>
      </c>
      <c r="AY84" s="308">
        <v>20</v>
      </c>
      <c r="AZ84" s="308" t="s">
        <v>14</v>
      </c>
      <c r="BA84" s="308" t="s">
        <v>9</v>
      </c>
      <c r="BB84" s="308">
        <v>692</v>
      </c>
    </row>
    <row r="85" spans="1:54">
      <c r="A85" s="308">
        <v>6</v>
      </c>
      <c r="B85" s="308">
        <v>6</v>
      </c>
      <c r="C85" s="308" t="s">
        <v>12</v>
      </c>
      <c r="D85" s="308" t="s">
        <v>6</v>
      </c>
      <c r="E85" s="308">
        <v>2018</v>
      </c>
      <c r="H85" s="308">
        <v>6</v>
      </c>
      <c r="I85" s="308">
        <v>6</v>
      </c>
      <c r="J85" s="308" t="s">
        <v>11</v>
      </c>
      <c r="K85" s="308" t="s">
        <v>6</v>
      </c>
      <c r="L85" s="308">
        <v>254</v>
      </c>
      <c r="O85" s="308">
        <v>120</v>
      </c>
      <c r="P85" s="308">
        <v>120</v>
      </c>
      <c r="Q85" s="308" t="s">
        <v>13</v>
      </c>
      <c r="R85" s="308" t="s">
        <v>9</v>
      </c>
      <c r="S85" s="308">
        <v>522</v>
      </c>
      <c r="V85" s="308">
        <v>30</v>
      </c>
      <c r="W85" s="308">
        <v>30</v>
      </c>
      <c r="X85" s="308" t="s">
        <v>13</v>
      </c>
      <c r="Y85" s="308" t="s">
        <v>9</v>
      </c>
      <c r="Z85" s="308">
        <v>142</v>
      </c>
      <c r="AC85" s="308">
        <v>60</v>
      </c>
      <c r="AD85" s="308">
        <v>60</v>
      </c>
      <c r="AE85" s="308" t="s">
        <v>26</v>
      </c>
      <c r="AF85" s="308" t="s">
        <v>9</v>
      </c>
      <c r="AG85" s="308">
        <v>15002</v>
      </c>
      <c r="AJ85" s="308">
        <v>60</v>
      </c>
      <c r="AK85" s="308">
        <v>60</v>
      </c>
      <c r="AL85" s="308" t="s">
        <v>31</v>
      </c>
      <c r="AM85" s="308" t="s">
        <v>6</v>
      </c>
      <c r="AN85" s="308">
        <v>171</v>
      </c>
      <c r="AQ85" s="308"/>
      <c r="AR85" s="308"/>
      <c r="AS85" s="308"/>
      <c r="AT85" s="308"/>
      <c r="AU85" s="308"/>
      <c r="AX85" s="308">
        <v>20</v>
      </c>
      <c r="AY85" s="308">
        <v>20</v>
      </c>
      <c r="AZ85" s="308" t="s">
        <v>14</v>
      </c>
      <c r="BA85" s="308" t="s">
        <v>9</v>
      </c>
      <c r="BB85" s="308">
        <v>131</v>
      </c>
    </row>
    <row r="86" spans="1:54">
      <c r="A86" s="308">
        <v>6</v>
      </c>
      <c r="B86" s="308">
        <v>6</v>
      </c>
      <c r="C86" s="308" t="s">
        <v>12</v>
      </c>
      <c r="D86" s="308" t="s">
        <v>6</v>
      </c>
      <c r="E86" s="308">
        <v>2129</v>
      </c>
      <c r="H86" s="308">
        <v>6</v>
      </c>
      <c r="I86" s="308">
        <v>6</v>
      </c>
      <c r="J86" s="308" t="s">
        <v>11</v>
      </c>
      <c r="K86" s="308" t="s">
        <v>6</v>
      </c>
      <c r="L86" s="308">
        <v>242</v>
      </c>
      <c r="O86" s="308">
        <v>60</v>
      </c>
      <c r="P86" s="308">
        <v>60</v>
      </c>
      <c r="Q86" s="308" t="s">
        <v>7</v>
      </c>
      <c r="R86" s="308" t="s">
        <v>6</v>
      </c>
      <c r="S86" s="308">
        <v>2050</v>
      </c>
      <c r="V86" s="308">
        <v>30</v>
      </c>
      <c r="W86" s="308">
        <v>30</v>
      </c>
      <c r="X86" s="308" t="s">
        <v>13</v>
      </c>
      <c r="Y86" s="308" t="s">
        <v>9</v>
      </c>
      <c r="Z86" s="308">
        <v>522</v>
      </c>
      <c r="AC86" s="308">
        <v>60</v>
      </c>
      <c r="AD86" s="308">
        <v>60</v>
      </c>
      <c r="AE86" s="308" t="s">
        <v>16</v>
      </c>
      <c r="AF86" s="308" t="s">
        <v>9</v>
      </c>
      <c r="AG86" s="308">
        <v>69024</v>
      </c>
      <c r="AJ86" s="308">
        <v>60</v>
      </c>
      <c r="AK86" s="308">
        <v>60</v>
      </c>
      <c r="AL86" s="308" t="s">
        <v>22</v>
      </c>
      <c r="AM86" s="308" t="s">
        <v>6</v>
      </c>
      <c r="AN86" s="308">
        <v>545</v>
      </c>
      <c r="AQ86" s="308"/>
      <c r="AR86" s="308"/>
      <c r="AS86" s="308"/>
      <c r="AT86" s="308"/>
      <c r="AU86" s="308"/>
      <c r="AX86" s="308">
        <v>20</v>
      </c>
      <c r="AY86" s="308">
        <v>20</v>
      </c>
      <c r="AZ86" s="308" t="s">
        <v>14</v>
      </c>
      <c r="BA86" s="308" t="s">
        <v>9</v>
      </c>
      <c r="BB86" s="308">
        <v>674</v>
      </c>
    </row>
    <row r="87" spans="1:54">
      <c r="A87" s="308">
        <v>6</v>
      </c>
      <c r="B87" s="308">
        <v>6</v>
      </c>
      <c r="C87" s="308" t="s">
        <v>12</v>
      </c>
      <c r="D87" s="308" t="s">
        <v>6</v>
      </c>
      <c r="E87" s="308">
        <v>272</v>
      </c>
      <c r="H87" s="308">
        <v>6</v>
      </c>
      <c r="I87" s="308">
        <v>6</v>
      </c>
      <c r="J87" s="308" t="s">
        <v>11</v>
      </c>
      <c r="K87" s="308" t="s">
        <v>6</v>
      </c>
      <c r="L87" s="308">
        <v>2075</v>
      </c>
      <c r="O87" s="308">
        <v>60</v>
      </c>
      <c r="P87" s="308">
        <v>60</v>
      </c>
      <c r="Q87" s="308" t="s">
        <v>8</v>
      </c>
      <c r="R87" s="308" t="s">
        <v>9</v>
      </c>
      <c r="S87" s="308">
        <v>155</v>
      </c>
      <c r="V87" s="308">
        <v>6</v>
      </c>
      <c r="W87" s="308">
        <v>6</v>
      </c>
      <c r="X87" s="308" t="s">
        <v>13</v>
      </c>
      <c r="Y87" s="308" t="s">
        <v>9</v>
      </c>
      <c r="Z87" s="308">
        <v>531</v>
      </c>
      <c r="AC87" s="308">
        <v>60</v>
      </c>
      <c r="AD87" s="308">
        <v>60</v>
      </c>
      <c r="AE87" s="308" t="s">
        <v>16</v>
      </c>
      <c r="AF87" s="308" t="s">
        <v>9</v>
      </c>
      <c r="AG87" s="308">
        <v>247</v>
      </c>
      <c r="AJ87" s="308">
        <v>60</v>
      </c>
      <c r="AK87" s="308">
        <v>60</v>
      </c>
      <c r="AL87" s="308" t="s">
        <v>23</v>
      </c>
      <c r="AM87" s="308" t="s">
        <v>6</v>
      </c>
      <c r="AN87" s="308">
        <v>509</v>
      </c>
      <c r="AQ87" s="308"/>
      <c r="AR87" s="308"/>
      <c r="AS87" s="308"/>
      <c r="AT87" s="308"/>
      <c r="AU87" s="308"/>
      <c r="AX87" s="308">
        <v>40</v>
      </c>
      <c r="AY87" s="308">
        <v>40</v>
      </c>
      <c r="AZ87" s="308" t="s">
        <v>7</v>
      </c>
      <c r="BA87" s="308" t="s">
        <v>6</v>
      </c>
      <c r="BB87" s="308">
        <v>517</v>
      </c>
    </row>
    <row r="88" spans="1:54">
      <c r="A88" s="308">
        <v>6</v>
      </c>
      <c r="B88" s="308">
        <v>6</v>
      </c>
      <c r="C88" s="308" t="s">
        <v>12</v>
      </c>
      <c r="D88" s="308" t="s">
        <v>6</v>
      </c>
      <c r="E88" s="308">
        <v>2078</v>
      </c>
      <c r="H88" s="308">
        <v>60</v>
      </c>
      <c r="I88" s="308">
        <v>60</v>
      </c>
      <c r="J88" s="308" t="s">
        <v>11</v>
      </c>
      <c r="K88" s="308" t="s">
        <v>6</v>
      </c>
      <c r="L88" s="308">
        <v>159</v>
      </c>
      <c r="O88" s="308">
        <v>60</v>
      </c>
      <c r="P88" s="308">
        <v>60</v>
      </c>
      <c r="Q88" s="308" t="s">
        <v>8</v>
      </c>
      <c r="R88" s="308" t="s">
        <v>6</v>
      </c>
      <c r="S88" s="308">
        <v>530</v>
      </c>
      <c r="V88" s="308">
        <v>6</v>
      </c>
      <c r="W88" s="308">
        <v>6</v>
      </c>
      <c r="X88" s="308" t="s">
        <v>7</v>
      </c>
      <c r="Y88" s="308" t="s">
        <v>6</v>
      </c>
      <c r="Z88" s="308">
        <v>69024</v>
      </c>
      <c r="AC88" s="308">
        <v>60</v>
      </c>
      <c r="AD88" s="308">
        <v>60</v>
      </c>
      <c r="AE88" s="308" t="s">
        <v>15</v>
      </c>
      <c r="AF88" s="308" t="s">
        <v>6</v>
      </c>
      <c r="AG88" s="308">
        <v>533</v>
      </c>
      <c r="AJ88" s="308">
        <v>60</v>
      </c>
      <c r="AK88" s="308">
        <v>60</v>
      </c>
      <c r="AL88" s="308" t="s">
        <v>25</v>
      </c>
      <c r="AM88" s="308" t="s">
        <v>6</v>
      </c>
      <c r="AN88" s="308">
        <v>532</v>
      </c>
      <c r="AQ88" s="308"/>
      <c r="AR88" s="308"/>
      <c r="AS88" s="308"/>
      <c r="AT88" s="308"/>
      <c r="AU88" s="308"/>
      <c r="AX88" s="308">
        <v>20</v>
      </c>
      <c r="AY88" s="308">
        <v>20</v>
      </c>
      <c r="AZ88" s="308" t="s">
        <v>8</v>
      </c>
      <c r="BA88" s="308" t="s">
        <v>6</v>
      </c>
      <c r="BB88" s="308">
        <v>119</v>
      </c>
    </row>
    <row r="89" spans="1:54">
      <c r="A89" s="308">
        <v>6</v>
      </c>
      <c r="B89" s="308">
        <v>6</v>
      </c>
      <c r="C89" s="308" t="s">
        <v>12</v>
      </c>
      <c r="D89" s="308" t="s">
        <v>6</v>
      </c>
      <c r="E89" s="308">
        <v>403</v>
      </c>
      <c r="H89" s="308">
        <v>6</v>
      </c>
      <c r="I89" s="308">
        <v>6</v>
      </c>
      <c r="J89" s="308" t="s">
        <v>11</v>
      </c>
      <c r="K89" s="308" t="s">
        <v>6</v>
      </c>
      <c r="L89" s="308">
        <v>2087</v>
      </c>
      <c r="O89" s="308">
        <v>300</v>
      </c>
      <c r="P89" s="308">
        <v>300</v>
      </c>
      <c r="Q89" s="308" t="s">
        <v>8</v>
      </c>
      <c r="R89" s="308" t="s">
        <v>6</v>
      </c>
      <c r="S89" s="308">
        <v>124</v>
      </c>
      <c r="V89" s="308">
        <v>6</v>
      </c>
      <c r="W89" s="308">
        <v>6</v>
      </c>
      <c r="X89" s="308" t="s">
        <v>7</v>
      </c>
      <c r="Y89" s="308" t="s">
        <v>6</v>
      </c>
      <c r="Z89" s="308">
        <v>2007</v>
      </c>
      <c r="AC89" s="308">
        <v>60</v>
      </c>
      <c r="AD89" s="308">
        <v>60</v>
      </c>
      <c r="AE89" s="308" t="s">
        <v>16</v>
      </c>
      <c r="AF89" s="308" t="s">
        <v>6</v>
      </c>
      <c r="AG89" s="308">
        <v>69024</v>
      </c>
      <c r="AJ89" s="308">
        <v>120</v>
      </c>
      <c r="AK89" s="308">
        <v>120</v>
      </c>
      <c r="AL89" s="308" t="s">
        <v>25</v>
      </c>
      <c r="AM89" s="308" t="s">
        <v>9</v>
      </c>
      <c r="AN89" s="308">
        <v>122</v>
      </c>
      <c r="AQ89" s="308"/>
      <c r="AR89" s="308"/>
      <c r="AS89" s="308"/>
      <c r="AT89" s="308"/>
      <c r="AU89" s="308"/>
      <c r="AX89" s="308">
        <v>20</v>
      </c>
      <c r="AY89" s="308">
        <v>20</v>
      </c>
      <c r="AZ89" s="308" t="s">
        <v>14</v>
      </c>
      <c r="BA89" s="308" t="s">
        <v>9</v>
      </c>
      <c r="BB89" s="308">
        <v>170</v>
      </c>
    </row>
    <row r="90" spans="1:54">
      <c r="A90" s="308">
        <v>6</v>
      </c>
      <c r="B90" s="308">
        <v>6</v>
      </c>
      <c r="C90" s="308" t="s">
        <v>12</v>
      </c>
      <c r="D90" s="308" t="s">
        <v>6</v>
      </c>
      <c r="E90" s="308">
        <v>274</v>
      </c>
      <c r="H90" s="308">
        <v>60</v>
      </c>
      <c r="I90" s="308">
        <v>60</v>
      </c>
      <c r="J90" s="308" t="s">
        <v>11</v>
      </c>
      <c r="K90" s="308" t="s">
        <v>6</v>
      </c>
      <c r="L90" s="308">
        <v>124</v>
      </c>
      <c r="O90" s="308">
        <v>60</v>
      </c>
      <c r="P90" s="308">
        <v>60</v>
      </c>
      <c r="Q90" s="308" t="s">
        <v>8</v>
      </c>
      <c r="R90" s="308" t="s">
        <v>6</v>
      </c>
      <c r="S90" s="308">
        <v>69039</v>
      </c>
      <c r="V90" s="308">
        <v>12</v>
      </c>
      <c r="W90" s="308">
        <v>12</v>
      </c>
      <c r="X90" s="308" t="s">
        <v>7</v>
      </c>
      <c r="Y90" s="308" t="s">
        <v>6</v>
      </c>
      <c r="Z90" s="308">
        <v>509</v>
      </c>
      <c r="AC90" s="308">
        <v>60</v>
      </c>
      <c r="AD90" s="308">
        <v>60</v>
      </c>
      <c r="AE90" s="308" t="s">
        <v>16</v>
      </c>
      <c r="AF90" s="308" t="s">
        <v>6</v>
      </c>
      <c r="AG90" s="308">
        <v>247</v>
      </c>
      <c r="AJ90" s="308">
        <v>60</v>
      </c>
      <c r="AK90" s="308">
        <v>60</v>
      </c>
      <c r="AL90" s="308" t="s">
        <v>27</v>
      </c>
      <c r="AM90" s="308" t="s">
        <v>6</v>
      </c>
      <c r="AN90" s="308">
        <v>265</v>
      </c>
      <c r="AQ90" s="308"/>
      <c r="AR90" s="308"/>
      <c r="AS90" s="308"/>
      <c r="AT90" s="308"/>
      <c r="AU90" s="308"/>
      <c r="AX90" s="308">
        <v>20</v>
      </c>
      <c r="AY90" s="308">
        <v>20</v>
      </c>
      <c r="AZ90" s="308" t="s">
        <v>14</v>
      </c>
      <c r="BA90" s="308" t="s">
        <v>6</v>
      </c>
      <c r="BB90" s="308">
        <v>256</v>
      </c>
    </row>
    <row r="91" spans="1:54">
      <c r="A91" s="308">
        <v>18</v>
      </c>
      <c r="B91" s="308">
        <v>18</v>
      </c>
      <c r="C91" s="308" t="s">
        <v>12</v>
      </c>
      <c r="D91" s="308" t="s">
        <v>6</v>
      </c>
      <c r="E91" s="308">
        <v>2128</v>
      </c>
      <c r="H91" s="308">
        <v>6</v>
      </c>
      <c r="I91" s="308">
        <v>6</v>
      </c>
      <c r="J91" s="308" t="s">
        <v>11</v>
      </c>
      <c r="K91" s="308" t="s">
        <v>6</v>
      </c>
      <c r="L91" s="308">
        <v>239</v>
      </c>
      <c r="O91" s="308">
        <v>60</v>
      </c>
      <c r="P91" s="308">
        <v>60</v>
      </c>
      <c r="Q91" s="308" t="s">
        <v>8</v>
      </c>
      <c r="R91" s="308" t="s">
        <v>6</v>
      </c>
      <c r="S91" s="308">
        <v>289</v>
      </c>
      <c r="V91" s="308">
        <v>12</v>
      </c>
      <c r="W91" s="308">
        <v>12</v>
      </c>
      <c r="X91" s="308" t="s">
        <v>7</v>
      </c>
      <c r="Y91" s="308" t="s">
        <v>6</v>
      </c>
      <c r="Z91" s="308">
        <v>136</v>
      </c>
      <c r="AC91" s="308">
        <v>60</v>
      </c>
      <c r="AD91" s="308">
        <v>60</v>
      </c>
      <c r="AE91" s="308" t="s">
        <v>16</v>
      </c>
      <c r="AF91" s="308" t="s">
        <v>6</v>
      </c>
      <c r="AG91" s="308">
        <v>161</v>
      </c>
      <c r="AJ91" s="308">
        <v>60</v>
      </c>
      <c r="AK91" s="308">
        <v>60</v>
      </c>
      <c r="AL91" s="308" t="s">
        <v>27</v>
      </c>
      <c r="AM91" s="308" t="s">
        <v>6</v>
      </c>
      <c r="AN91" s="308">
        <v>510</v>
      </c>
      <c r="AQ91" s="308"/>
      <c r="AR91" s="308"/>
      <c r="AS91" s="308"/>
      <c r="AT91" s="308"/>
      <c r="AU91" s="308"/>
      <c r="AX91" s="308">
        <v>60</v>
      </c>
      <c r="AY91" s="308">
        <v>60</v>
      </c>
      <c r="AZ91" s="308" t="s">
        <v>14</v>
      </c>
      <c r="BA91" s="308" t="s">
        <v>6</v>
      </c>
      <c r="BB91" s="308">
        <v>516</v>
      </c>
    </row>
    <row r="92" spans="1:54">
      <c r="A92" s="308">
        <v>6</v>
      </c>
      <c r="B92" s="308">
        <v>6</v>
      </c>
      <c r="C92" s="308" t="s">
        <v>12</v>
      </c>
      <c r="D92" s="308" t="s">
        <v>6</v>
      </c>
      <c r="E92" s="308">
        <v>244</v>
      </c>
      <c r="H92" s="308">
        <v>6</v>
      </c>
      <c r="I92" s="308">
        <v>6</v>
      </c>
      <c r="J92" s="308" t="s">
        <v>11</v>
      </c>
      <c r="K92" s="308" t="s">
        <v>6</v>
      </c>
      <c r="L92" s="308">
        <v>649</v>
      </c>
      <c r="O92" s="308">
        <v>60</v>
      </c>
      <c r="P92" s="308">
        <v>60</v>
      </c>
      <c r="Q92" s="308" t="s">
        <v>8</v>
      </c>
      <c r="R92" s="308" t="s">
        <v>6</v>
      </c>
      <c r="S92" s="308">
        <v>255</v>
      </c>
      <c r="V92" s="308">
        <v>30</v>
      </c>
      <c r="W92" s="308">
        <v>30</v>
      </c>
      <c r="X92" s="308" t="s">
        <v>8</v>
      </c>
      <c r="Y92" s="308" t="s">
        <v>9</v>
      </c>
      <c r="Z92" s="308">
        <v>155</v>
      </c>
      <c r="AC92" s="308">
        <v>60</v>
      </c>
      <c r="AD92" s="308">
        <v>60</v>
      </c>
      <c r="AE92" s="308" t="s">
        <v>16</v>
      </c>
      <c r="AF92" s="308" t="s">
        <v>6</v>
      </c>
      <c r="AG92" s="308">
        <v>153</v>
      </c>
      <c r="AJ92" s="308">
        <v>120</v>
      </c>
      <c r="AK92" s="308">
        <v>120</v>
      </c>
      <c r="AL92" s="308" t="s">
        <v>27</v>
      </c>
      <c r="AM92" s="308" t="s">
        <v>6</v>
      </c>
      <c r="AN92" s="308">
        <v>127</v>
      </c>
      <c r="AQ92" s="308"/>
      <c r="AR92" s="308"/>
      <c r="AS92" s="308"/>
      <c r="AT92" s="308"/>
      <c r="AU92" s="308"/>
      <c r="AX92" s="308">
        <v>20</v>
      </c>
      <c r="AY92" s="308">
        <v>20</v>
      </c>
      <c r="AZ92" s="308" t="s">
        <v>14</v>
      </c>
      <c r="BA92" s="308" t="s">
        <v>6</v>
      </c>
      <c r="BB92" s="308">
        <v>692</v>
      </c>
    </row>
    <row r="93" spans="1:54">
      <c r="A93" s="308">
        <v>6</v>
      </c>
      <c r="B93" s="308">
        <v>6</v>
      </c>
      <c r="C93" s="308" t="s">
        <v>12</v>
      </c>
      <c r="D93" s="308" t="s">
        <v>6</v>
      </c>
      <c r="E93" s="308">
        <v>2103</v>
      </c>
      <c r="H93" s="308">
        <v>30</v>
      </c>
      <c r="I93" s="308">
        <v>30</v>
      </c>
      <c r="J93" s="308" t="s">
        <v>11</v>
      </c>
      <c r="K93" s="308" t="s">
        <v>6</v>
      </c>
      <c r="L93" s="308">
        <v>141</v>
      </c>
      <c r="O93" s="308">
        <v>120</v>
      </c>
      <c r="P93" s="308">
        <v>120</v>
      </c>
      <c r="Q93" s="308" t="s">
        <v>8</v>
      </c>
      <c r="R93" s="308" t="s">
        <v>6</v>
      </c>
      <c r="S93" s="308">
        <v>505</v>
      </c>
      <c r="V93" s="308">
        <v>30</v>
      </c>
      <c r="W93" s="308">
        <v>30</v>
      </c>
      <c r="X93" s="308" t="s">
        <v>8</v>
      </c>
      <c r="Y93" s="308" t="s">
        <v>6</v>
      </c>
      <c r="Z93" s="308">
        <v>124</v>
      </c>
      <c r="AC93" s="308">
        <v>60</v>
      </c>
      <c r="AD93" s="308">
        <v>60</v>
      </c>
      <c r="AE93" s="308" t="s">
        <v>16</v>
      </c>
      <c r="AF93" s="308" t="s">
        <v>6</v>
      </c>
      <c r="AG93" s="308">
        <v>69071</v>
      </c>
      <c r="AJ93" s="308">
        <v>60</v>
      </c>
      <c r="AK93" s="308">
        <v>60</v>
      </c>
      <c r="AL93" s="308" t="s">
        <v>27</v>
      </c>
      <c r="AM93" s="308" t="s">
        <v>6</v>
      </c>
      <c r="AN93" s="308">
        <v>258</v>
      </c>
      <c r="AQ93" s="308"/>
      <c r="AR93" s="308"/>
      <c r="AS93" s="308"/>
      <c r="AT93" s="308"/>
      <c r="AU93" s="308"/>
      <c r="AX93" s="308">
        <v>20</v>
      </c>
      <c r="AY93" s="308">
        <v>20</v>
      </c>
      <c r="AZ93" s="308" t="s">
        <v>14</v>
      </c>
      <c r="BA93" s="308" t="s">
        <v>6</v>
      </c>
      <c r="BB93" s="308">
        <v>131</v>
      </c>
    </row>
    <row r="94" spans="1:54">
      <c r="A94" s="308">
        <v>60</v>
      </c>
      <c r="B94" s="308">
        <v>60</v>
      </c>
      <c r="C94" s="308" t="s">
        <v>12</v>
      </c>
      <c r="D94" s="308" t="s">
        <v>6</v>
      </c>
      <c r="E94" s="308">
        <v>505</v>
      </c>
      <c r="H94" s="308">
        <v>30</v>
      </c>
      <c r="I94" s="308">
        <v>30</v>
      </c>
      <c r="J94" s="308" t="s">
        <v>11</v>
      </c>
      <c r="K94" s="308" t="s">
        <v>6</v>
      </c>
      <c r="L94" s="308">
        <v>532</v>
      </c>
      <c r="O94" s="308">
        <v>180</v>
      </c>
      <c r="P94" s="308">
        <v>180</v>
      </c>
      <c r="Q94" s="308" t="s">
        <v>8</v>
      </c>
      <c r="R94" s="308" t="s">
        <v>6</v>
      </c>
      <c r="S94" s="308">
        <v>140</v>
      </c>
      <c r="V94" s="308">
        <v>6</v>
      </c>
      <c r="W94" s="308">
        <v>6</v>
      </c>
      <c r="X94" s="308" t="s">
        <v>8</v>
      </c>
      <c r="Y94" s="308" t="s">
        <v>6</v>
      </c>
      <c r="Z94" s="308">
        <v>289</v>
      </c>
      <c r="AC94" s="308">
        <v>120</v>
      </c>
      <c r="AD94" s="308">
        <v>120</v>
      </c>
      <c r="AE94" s="308" t="s">
        <v>16</v>
      </c>
      <c r="AF94" s="308" t="s">
        <v>6</v>
      </c>
      <c r="AG94" s="308">
        <v>174</v>
      </c>
      <c r="AJ94" s="308">
        <v>120</v>
      </c>
      <c r="AK94" s="308">
        <v>120</v>
      </c>
      <c r="AL94" s="308" t="s">
        <v>27</v>
      </c>
      <c r="AM94" s="308" t="s">
        <v>6</v>
      </c>
      <c r="AN94" s="308">
        <v>555</v>
      </c>
      <c r="AQ94" s="308"/>
      <c r="AR94" s="308"/>
      <c r="AS94" s="308"/>
      <c r="AT94" s="308"/>
      <c r="AU94" s="308"/>
      <c r="AX94" s="308">
        <v>20</v>
      </c>
      <c r="AY94" s="308">
        <v>20</v>
      </c>
      <c r="AZ94" s="308" t="s">
        <v>14</v>
      </c>
      <c r="BA94" s="308" t="s">
        <v>6</v>
      </c>
      <c r="BB94" s="308">
        <v>674</v>
      </c>
    </row>
    <row r="95" spans="1:54">
      <c r="A95" s="308">
        <v>12</v>
      </c>
      <c r="B95" s="308">
        <v>12</v>
      </c>
      <c r="C95" s="308" t="s">
        <v>12</v>
      </c>
      <c r="D95" s="308" t="s">
        <v>6</v>
      </c>
      <c r="E95" s="308">
        <v>2119</v>
      </c>
      <c r="H95" s="308">
        <v>6</v>
      </c>
      <c r="I95" s="308">
        <v>6</v>
      </c>
      <c r="J95" s="308" t="s">
        <v>11</v>
      </c>
      <c r="K95" s="308" t="s">
        <v>6</v>
      </c>
      <c r="L95" s="308">
        <v>642</v>
      </c>
      <c r="O95" s="308">
        <v>120</v>
      </c>
      <c r="P95" s="308">
        <v>120</v>
      </c>
      <c r="Q95" s="308" t="s">
        <v>8</v>
      </c>
      <c r="R95" s="308" t="s">
        <v>6</v>
      </c>
      <c r="S95" s="308">
        <v>141</v>
      </c>
      <c r="V95" s="308">
        <v>6</v>
      </c>
      <c r="W95" s="308">
        <v>6</v>
      </c>
      <c r="X95" s="308" t="s">
        <v>8</v>
      </c>
      <c r="Y95" s="308" t="s">
        <v>6</v>
      </c>
      <c r="Z95" s="308">
        <v>685</v>
      </c>
      <c r="AC95" s="308">
        <v>120</v>
      </c>
      <c r="AD95" s="308">
        <v>120</v>
      </c>
      <c r="AE95" s="308" t="s">
        <v>16</v>
      </c>
      <c r="AF95" s="308" t="s">
        <v>6</v>
      </c>
      <c r="AG95" s="308">
        <v>305</v>
      </c>
      <c r="AJ95" s="308">
        <v>180</v>
      </c>
      <c r="AK95" s="308">
        <v>180</v>
      </c>
      <c r="AL95" s="308" t="s">
        <v>27</v>
      </c>
      <c r="AM95" s="308" t="s">
        <v>6</v>
      </c>
      <c r="AN95" s="308">
        <v>173</v>
      </c>
      <c r="AX95" s="308">
        <v>20</v>
      </c>
      <c r="AY95" s="308">
        <v>20</v>
      </c>
      <c r="AZ95" s="308" t="s">
        <v>14</v>
      </c>
      <c r="BA95" s="308" t="s">
        <v>6</v>
      </c>
      <c r="BB95" s="308">
        <v>9141</v>
      </c>
    </row>
    <row r="96" spans="1:54">
      <c r="A96" s="308">
        <v>6</v>
      </c>
      <c r="B96" s="308">
        <v>6</v>
      </c>
      <c r="C96" s="308" t="s">
        <v>12</v>
      </c>
      <c r="D96" s="308" t="s">
        <v>6</v>
      </c>
      <c r="E96" s="308">
        <v>683</v>
      </c>
      <c r="H96" s="308">
        <v>6</v>
      </c>
      <c r="I96" s="308">
        <v>6</v>
      </c>
      <c r="J96" s="308" t="s">
        <v>11</v>
      </c>
      <c r="K96" s="308" t="s">
        <v>6</v>
      </c>
      <c r="L96" s="308">
        <v>661</v>
      </c>
      <c r="O96" s="308">
        <v>60</v>
      </c>
      <c r="P96" s="308">
        <v>60</v>
      </c>
      <c r="Q96" s="308" t="s">
        <v>14</v>
      </c>
      <c r="R96" s="308" t="s">
        <v>9</v>
      </c>
      <c r="S96" s="308">
        <v>238</v>
      </c>
      <c r="V96" s="308">
        <v>6</v>
      </c>
      <c r="W96" s="308">
        <v>6</v>
      </c>
      <c r="X96" s="308" t="s">
        <v>8</v>
      </c>
      <c r="Y96" s="308" t="s">
        <v>6</v>
      </c>
      <c r="Z96" s="308">
        <v>221</v>
      </c>
      <c r="AC96" s="308">
        <v>60</v>
      </c>
      <c r="AD96" s="308">
        <v>60</v>
      </c>
      <c r="AE96" s="308" t="s">
        <v>18</v>
      </c>
      <c r="AF96" s="308" t="s">
        <v>6</v>
      </c>
      <c r="AG96" s="308">
        <v>671</v>
      </c>
      <c r="AJ96" s="308">
        <v>60</v>
      </c>
      <c r="AK96" s="308">
        <v>60</v>
      </c>
      <c r="AL96" s="308" t="s">
        <v>28</v>
      </c>
      <c r="AM96" s="308" t="s">
        <v>9</v>
      </c>
      <c r="AN96" s="308">
        <v>2014</v>
      </c>
      <c r="AX96" s="308">
        <v>20</v>
      </c>
      <c r="AY96" s="308">
        <v>20</v>
      </c>
      <c r="AZ96" s="308" t="s">
        <v>14</v>
      </c>
      <c r="BA96" s="308" t="s">
        <v>6</v>
      </c>
      <c r="BB96" s="308">
        <v>9102</v>
      </c>
    </row>
    <row r="97" spans="1:54">
      <c r="A97" s="308">
        <v>6</v>
      </c>
      <c r="B97" s="308">
        <v>6</v>
      </c>
      <c r="C97" s="308" t="s">
        <v>12</v>
      </c>
      <c r="D97" s="308" t="s">
        <v>6</v>
      </c>
      <c r="E97" s="308">
        <v>693</v>
      </c>
      <c r="H97" s="308">
        <v>6</v>
      </c>
      <c r="I97" s="308">
        <v>6</v>
      </c>
      <c r="J97" s="308" t="s">
        <v>11</v>
      </c>
      <c r="K97" s="308" t="s">
        <v>6</v>
      </c>
      <c r="L97" s="308">
        <v>306</v>
      </c>
      <c r="O97" s="308">
        <v>60</v>
      </c>
      <c r="P97" s="308">
        <v>60</v>
      </c>
      <c r="Q97" s="308" t="s">
        <v>14</v>
      </c>
      <c r="R97" s="308" t="s">
        <v>9</v>
      </c>
      <c r="S97" s="308">
        <v>2088</v>
      </c>
      <c r="V97" s="308">
        <v>18</v>
      </c>
      <c r="W97" s="308">
        <v>18</v>
      </c>
      <c r="X97" s="308" t="s">
        <v>8</v>
      </c>
      <c r="Y97" s="308" t="s">
        <v>6</v>
      </c>
      <c r="Z97" s="308">
        <v>161</v>
      </c>
      <c r="AC97" s="308">
        <v>60</v>
      </c>
      <c r="AD97" s="308">
        <v>60</v>
      </c>
      <c r="AE97" s="308" t="s">
        <v>18</v>
      </c>
      <c r="AF97" s="308" t="s">
        <v>6</v>
      </c>
      <c r="AG97" s="308">
        <v>2125</v>
      </c>
      <c r="AJ97" s="308">
        <v>60</v>
      </c>
      <c r="AK97" s="308">
        <v>60</v>
      </c>
      <c r="AL97" s="308" t="s">
        <v>28</v>
      </c>
      <c r="AM97" s="308" t="s">
        <v>9</v>
      </c>
      <c r="AN97" s="308">
        <v>157</v>
      </c>
      <c r="AX97" s="308">
        <v>40</v>
      </c>
      <c r="AY97" s="308">
        <v>40</v>
      </c>
      <c r="AZ97" s="308" t="s">
        <v>14</v>
      </c>
      <c r="BA97" s="308" t="s">
        <v>6</v>
      </c>
      <c r="BB97" s="308">
        <v>137</v>
      </c>
    </row>
    <row r="98" spans="1:54">
      <c r="A98" s="308">
        <v>6</v>
      </c>
      <c r="B98" s="308">
        <v>6</v>
      </c>
      <c r="C98" s="308" t="s">
        <v>12</v>
      </c>
      <c r="D98" s="308" t="s">
        <v>6</v>
      </c>
      <c r="E98" s="308">
        <v>2028</v>
      </c>
      <c r="H98" s="308">
        <v>174</v>
      </c>
      <c r="I98" s="308">
        <v>174</v>
      </c>
      <c r="J98" s="308" t="s">
        <v>11</v>
      </c>
      <c r="K98" s="308" t="s">
        <v>6</v>
      </c>
      <c r="L98" s="308">
        <v>306</v>
      </c>
      <c r="O98" s="308">
        <v>60</v>
      </c>
      <c r="P98" s="308">
        <v>60</v>
      </c>
      <c r="Q98" s="308" t="s">
        <v>14</v>
      </c>
      <c r="R98" s="308" t="s">
        <v>9</v>
      </c>
      <c r="S98" s="308">
        <v>2045</v>
      </c>
      <c r="V98" s="308">
        <v>6</v>
      </c>
      <c r="W98" s="308">
        <v>6</v>
      </c>
      <c r="X98" s="308" t="s">
        <v>8</v>
      </c>
      <c r="Y98" s="308" t="s">
        <v>6</v>
      </c>
      <c r="Z98" s="308">
        <v>240</v>
      </c>
      <c r="AC98" s="308">
        <v>120</v>
      </c>
      <c r="AD98" s="308">
        <v>120</v>
      </c>
      <c r="AE98" s="308" t="s">
        <v>18</v>
      </c>
      <c r="AF98" s="308" t="s">
        <v>6</v>
      </c>
      <c r="AG98" s="308">
        <v>132</v>
      </c>
      <c r="AJ98" s="308">
        <v>60</v>
      </c>
      <c r="AK98" s="308">
        <v>60</v>
      </c>
      <c r="AL98" s="308" t="s">
        <v>28</v>
      </c>
      <c r="AM98" s="308" t="s">
        <v>9</v>
      </c>
      <c r="AN98" s="308">
        <v>637</v>
      </c>
      <c r="AX98" s="308">
        <v>100</v>
      </c>
      <c r="AY98" s="308">
        <v>100</v>
      </c>
      <c r="AZ98" s="308" t="s">
        <v>14</v>
      </c>
      <c r="BA98" s="308" t="s">
        <v>6</v>
      </c>
      <c r="BB98" s="308">
        <v>514</v>
      </c>
    </row>
    <row r="99" spans="1:54">
      <c r="A99" s="308">
        <v>6</v>
      </c>
      <c r="B99" s="308">
        <v>6</v>
      </c>
      <c r="C99" s="308" t="s">
        <v>12</v>
      </c>
      <c r="D99" s="308" t="s">
        <v>6</v>
      </c>
      <c r="E99" s="308">
        <v>538</v>
      </c>
      <c r="H99" s="308">
        <v>12</v>
      </c>
      <c r="I99" s="308">
        <v>12</v>
      </c>
      <c r="J99" s="308" t="s">
        <v>11</v>
      </c>
      <c r="K99" s="308" t="s">
        <v>6</v>
      </c>
      <c r="L99" s="308">
        <v>501</v>
      </c>
      <c r="O99" s="308">
        <v>60</v>
      </c>
      <c r="P99" s="308">
        <v>60</v>
      </c>
      <c r="Q99" s="308" t="s">
        <v>14</v>
      </c>
      <c r="R99" s="308" t="s">
        <v>9</v>
      </c>
      <c r="S99" s="308">
        <v>2047</v>
      </c>
      <c r="V99" s="308">
        <v>6</v>
      </c>
      <c r="W99" s="308">
        <v>6</v>
      </c>
      <c r="X99" s="308" t="s">
        <v>8</v>
      </c>
      <c r="Y99" s="308" t="s">
        <v>6</v>
      </c>
      <c r="Z99" s="308">
        <v>215</v>
      </c>
      <c r="AC99" s="308">
        <v>300</v>
      </c>
      <c r="AD99" s="308">
        <v>300</v>
      </c>
      <c r="AE99" s="308" t="s">
        <v>18</v>
      </c>
      <c r="AF99" s="308" t="s">
        <v>6</v>
      </c>
      <c r="AG99" s="308">
        <v>122</v>
      </c>
      <c r="AJ99" s="308">
        <v>60</v>
      </c>
      <c r="AK99" s="308">
        <v>60</v>
      </c>
      <c r="AL99" s="308" t="s">
        <v>28</v>
      </c>
      <c r="AM99" s="308" t="s">
        <v>6</v>
      </c>
      <c r="AN99" s="308">
        <v>515</v>
      </c>
      <c r="AX99" s="308">
        <v>20</v>
      </c>
      <c r="AY99" s="308">
        <v>20</v>
      </c>
      <c r="AZ99" s="308" t="s">
        <v>14</v>
      </c>
      <c r="BA99" s="308" t="s">
        <v>6</v>
      </c>
      <c r="BB99" s="308">
        <v>523</v>
      </c>
    </row>
    <row r="100" spans="1:54">
      <c r="A100" s="308">
        <v>30</v>
      </c>
      <c r="B100" s="308">
        <v>30</v>
      </c>
      <c r="C100" s="308" t="s">
        <v>12</v>
      </c>
      <c r="D100" s="308" t="s">
        <v>6</v>
      </c>
      <c r="E100" s="308">
        <v>130</v>
      </c>
      <c r="H100" s="308">
        <v>60</v>
      </c>
      <c r="I100" s="308">
        <v>60</v>
      </c>
      <c r="J100" s="308" t="s">
        <v>11</v>
      </c>
      <c r="K100" s="308" t="s">
        <v>9</v>
      </c>
      <c r="L100" s="308">
        <v>305</v>
      </c>
      <c r="O100" s="308">
        <v>60</v>
      </c>
      <c r="P100" s="308">
        <v>60</v>
      </c>
      <c r="Q100" s="308" t="s">
        <v>14</v>
      </c>
      <c r="R100" s="308" t="s">
        <v>9</v>
      </c>
      <c r="S100" s="308">
        <v>638</v>
      </c>
      <c r="V100" s="308">
        <v>12</v>
      </c>
      <c r="W100" s="308">
        <v>12</v>
      </c>
      <c r="X100" s="308" t="s">
        <v>8</v>
      </c>
      <c r="Y100" s="308" t="s">
        <v>6</v>
      </c>
      <c r="Z100" s="308">
        <v>220</v>
      </c>
      <c r="AC100" s="308">
        <v>60</v>
      </c>
      <c r="AD100" s="308">
        <v>60</v>
      </c>
      <c r="AE100" s="308" t="s">
        <v>19</v>
      </c>
      <c r="AF100" s="308" t="s">
        <v>9</v>
      </c>
      <c r="AG100" s="308">
        <v>213</v>
      </c>
      <c r="AJ100" s="308">
        <v>60</v>
      </c>
      <c r="AK100" s="308">
        <v>60</v>
      </c>
      <c r="AL100" s="308" t="s">
        <v>28</v>
      </c>
      <c r="AM100" s="308" t="s">
        <v>6</v>
      </c>
      <c r="AN100" s="308">
        <v>284</v>
      </c>
      <c r="AX100" s="308">
        <v>60</v>
      </c>
      <c r="AY100" s="308">
        <v>60</v>
      </c>
      <c r="AZ100" s="308" t="s">
        <v>14</v>
      </c>
      <c r="BA100" s="308" t="s">
        <v>6</v>
      </c>
      <c r="BB100" s="308">
        <v>138</v>
      </c>
    </row>
    <row r="101" spans="1:54">
      <c r="A101" s="308">
        <v>30</v>
      </c>
      <c r="B101" s="308">
        <v>30</v>
      </c>
      <c r="C101" s="308" t="s">
        <v>12</v>
      </c>
      <c r="D101" s="308" t="s">
        <v>6</v>
      </c>
      <c r="E101" s="308">
        <v>178</v>
      </c>
      <c r="H101" s="308">
        <v>60</v>
      </c>
      <c r="I101" s="308">
        <v>60</v>
      </c>
      <c r="J101" s="308" t="s">
        <v>11</v>
      </c>
      <c r="K101" s="308" t="s">
        <v>9</v>
      </c>
      <c r="L101" s="308">
        <v>155</v>
      </c>
      <c r="O101" s="308">
        <v>300</v>
      </c>
      <c r="P101" s="308">
        <v>300</v>
      </c>
      <c r="Q101" s="308" t="s">
        <v>14</v>
      </c>
      <c r="R101" s="308" t="s">
        <v>9</v>
      </c>
      <c r="S101" s="308">
        <v>516</v>
      </c>
      <c r="V101" s="308">
        <v>6</v>
      </c>
      <c r="W101" s="308">
        <v>6</v>
      </c>
      <c r="X101" s="308" t="s">
        <v>8</v>
      </c>
      <c r="Y101" s="308" t="s">
        <v>6</v>
      </c>
      <c r="Z101" s="308">
        <v>280</v>
      </c>
      <c r="AC101" s="308">
        <v>60</v>
      </c>
      <c r="AD101" s="308">
        <v>60</v>
      </c>
      <c r="AE101" s="308" t="s">
        <v>19</v>
      </c>
      <c r="AF101" s="308" t="s">
        <v>9</v>
      </c>
      <c r="AG101" s="308">
        <v>505</v>
      </c>
      <c r="AJ101" s="308">
        <v>120</v>
      </c>
      <c r="AK101" s="308">
        <v>120</v>
      </c>
      <c r="AL101" s="308" t="s">
        <v>28</v>
      </c>
      <c r="AM101" s="308" t="s">
        <v>9</v>
      </c>
      <c r="AN101" s="308">
        <v>305</v>
      </c>
      <c r="AX101" s="308">
        <v>20</v>
      </c>
      <c r="AY101" s="308">
        <v>20</v>
      </c>
      <c r="AZ101" s="308" t="s">
        <v>14</v>
      </c>
      <c r="BA101" s="308" t="s">
        <v>6</v>
      </c>
      <c r="BB101" s="308">
        <v>185</v>
      </c>
    </row>
    <row r="102" spans="1:54">
      <c r="A102" s="308">
        <v>6</v>
      </c>
      <c r="B102" s="308">
        <v>6</v>
      </c>
      <c r="C102" s="308" t="s">
        <v>12</v>
      </c>
      <c r="D102" s="308" t="s">
        <v>6</v>
      </c>
      <c r="E102" s="308">
        <v>527</v>
      </c>
      <c r="H102" s="308">
        <v>12</v>
      </c>
      <c r="I102" s="308">
        <v>12</v>
      </c>
      <c r="J102" s="308" t="s">
        <v>12</v>
      </c>
      <c r="K102" s="308" t="s">
        <v>9</v>
      </c>
      <c r="L102" s="308">
        <v>654</v>
      </c>
      <c r="O102" s="308">
        <v>60</v>
      </c>
      <c r="P102" s="308">
        <v>60</v>
      </c>
      <c r="Q102" s="308" t="s">
        <v>14</v>
      </c>
      <c r="R102" s="308" t="s">
        <v>9</v>
      </c>
      <c r="S102" s="308">
        <v>548</v>
      </c>
      <c r="V102" s="308">
        <v>30</v>
      </c>
      <c r="W102" s="308">
        <v>30</v>
      </c>
      <c r="X102" s="308" t="s">
        <v>8</v>
      </c>
      <c r="Y102" s="308" t="s">
        <v>6</v>
      </c>
      <c r="Z102" s="308">
        <v>141</v>
      </c>
      <c r="AC102" s="308">
        <v>120</v>
      </c>
      <c r="AD102" s="308">
        <v>120</v>
      </c>
      <c r="AE102" s="308" t="s">
        <v>19</v>
      </c>
      <c r="AF102" s="308" t="s">
        <v>9</v>
      </c>
      <c r="AG102" s="308">
        <v>176</v>
      </c>
      <c r="AJ102" s="308">
        <v>120</v>
      </c>
      <c r="AK102" s="308">
        <v>120</v>
      </c>
      <c r="AL102" s="308" t="s">
        <v>28</v>
      </c>
      <c r="AM102" s="308" t="s">
        <v>9</v>
      </c>
      <c r="AN102" s="308">
        <v>138</v>
      </c>
      <c r="AX102" s="308">
        <v>40</v>
      </c>
      <c r="AY102" s="308">
        <v>40</v>
      </c>
      <c r="AZ102" s="308" t="s">
        <v>20</v>
      </c>
      <c r="BA102" s="308" t="s">
        <v>6</v>
      </c>
      <c r="BB102" s="308">
        <v>505</v>
      </c>
    </row>
    <row r="103" spans="1:54">
      <c r="A103" s="308">
        <v>60</v>
      </c>
      <c r="B103" s="308">
        <v>60</v>
      </c>
      <c r="C103" s="308" t="s">
        <v>12</v>
      </c>
      <c r="D103" s="308" t="s">
        <v>6</v>
      </c>
      <c r="E103" s="308">
        <v>151</v>
      </c>
      <c r="H103" s="308">
        <v>60</v>
      </c>
      <c r="I103" s="308">
        <v>60</v>
      </c>
      <c r="J103" s="308" t="s">
        <v>12</v>
      </c>
      <c r="K103" s="308" t="s">
        <v>9</v>
      </c>
      <c r="L103" s="308">
        <v>548</v>
      </c>
      <c r="O103" s="308">
        <v>120</v>
      </c>
      <c r="P103" s="308">
        <v>120</v>
      </c>
      <c r="Q103" s="308" t="s">
        <v>14</v>
      </c>
      <c r="R103" s="308" t="s">
        <v>9</v>
      </c>
      <c r="S103" s="308">
        <v>131</v>
      </c>
      <c r="V103" s="308">
        <v>18</v>
      </c>
      <c r="W103" s="308">
        <v>18</v>
      </c>
      <c r="X103" s="308" t="s">
        <v>8</v>
      </c>
      <c r="Y103" s="308" t="s">
        <v>9</v>
      </c>
      <c r="Z103" s="308">
        <v>158</v>
      </c>
      <c r="AC103" s="308">
        <v>60</v>
      </c>
      <c r="AD103" s="308">
        <v>60</v>
      </c>
      <c r="AE103" s="308" t="s">
        <v>19</v>
      </c>
      <c r="AF103" s="308" t="s">
        <v>9</v>
      </c>
      <c r="AG103" s="308">
        <v>130</v>
      </c>
      <c r="AJ103" s="308">
        <v>900</v>
      </c>
      <c r="AK103" s="308">
        <v>900</v>
      </c>
      <c r="AL103" s="308" t="s">
        <v>29</v>
      </c>
      <c r="AM103" s="308" t="s">
        <v>9</v>
      </c>
      <c r="AN103" s="308">
        <v>516</v>
      </c>
      <c r="AX103" s="308">
        <v>100</v>
      </c>
      <c r="AY103" s="308">
        <v>100</v>
      </c>
      <c r="AZ103" s="308" t="s">
        <v>20</v>
      </c>
      <c r="BA103" s="308" t="s">
        <v>9</v>
      </c>
      <c r="BB103" s="308">
        <v>196</v>
      </c>
    </row>
    <row r="104" spans="1:54">
      <c r="A104" s="308">
        <v>6</v>
      </c>
      <c r="B104" s="308">
        <v>6</v>
      </c>
      <c r="C104" s="308" t="s">
        <v>12</v>
      </c>
      <c r="D104" s="308" t="s">
        <v>6</v>
      </c>
      <c r="E104" s="308">
        <v>546</v>
      </c>
      <c r="H104" s="308">
        <v>12</v>
      </c>
      <c r="I104" s="308">
        <v>12</v>
      </c>
      <c r="J104" s="308" t="s">
        <v>12</v>
      </c>
      <c r="K104" s="308" t="s">
        <v>9</v>
      </c>
      <c r="L104" s="308">
        <v>2091</v>
      </c>
      <c r="O104" s="308">
        <v>300</v>
      </c>
      <c r="P104" s="308">
        <v>300</v>
      </c>
      <c r="Q104" s="308" t="s">
        <v>14</v>
      </c>
      <c r="R104" s="308" t="s">
        <v>9</v>
      </c>
      <c r="S104" s="308">
        <v>507</v>
      </c>
      <c r="V104" s="308">
        <v>30</v>
      </c>
      <c r="W104" s="308">
        <v>30</v>
      </c>
      <c r="X104" s="308" t="s">
        <v>8</v>
      </c>
      <c r="Y104" s="308" t="s">
        <v>9</v>
      </c>
      <c r="Z104" s="308">
        <v>178</v>
      </c>
      <c r="AC104" s="308">
        <v>60</v>
      </c>
      <c r="AD104" s="308">
        <v>60</v>
      </c>
      <c r="AE104" s="308" t="s">
        <v>19</v>
      </c>
      <c r="AF104" s="308" t="s">
        <v>9</v>
      </c>
      <c r="AG104" s="308">
        <v>563</v>
      </c>
      <c r="AJ104" s="308">
        <v>60</v>
      </c>
      <c r="AK104" s="308">
        <v>60</v>
      </c>
      <c r="AL104" s="308" t="s">
        <v>27</v>
      </c>
      <c r="AM104" s="308" t="s">
        <v>6</v>
      </c>
      <c r="AN104" s="308">
        <v>144</v>
      </c>
      <c r="AX104" s="308">
        <v>60</v>
      </c>
      <c r="AY104" s="308">
        <v>60</v>
      </c>
      <c r="AZ104" s="308" t="s">
        <v>20</v>
      </c>
      <c r="BA104" s="308" t="s">
        <v>9</v>
      </c>
      <c r="BB104" s="308">
        <v>122</v>
      </c>
    </row>
    <row r="105" spans="1:54">
      <c r="A105" s="308">
        <v>6</v>
      </c>
      <c r="B105" s="308">
        <v>6</v>
      </c>
      <c r="C105" s="308" t="s">
        <v>13</v>
      </c>
      <c r="D105" s="308" t="s">
        <v>9</v>
      </c>
      <c r="E105" s="308">
        <v>690</v>
      </c>
      <c r="H105" s="308">
        <v>12</v>
      </c>
      <c r="I105" s="308">
        <v>12</v>
      </c>
      <c r="J105" s="308" t="s">
        <v>12</v>
      </c>
      <c r="K105" s="308" t="s">
        <v>9</v>
      </c>
      <c r="L105" s="308">
        <v>218</v>
      </c>
      <c r="O105" s="308">
        <v>60</v>
      </c>
      <c r="P105" s="308">
        <v>60</v>
      </c>
      <c r="Q105" s="308" t="s">
        <v>14</v>
      </c>
      <c r="R105" s="308" t="s">
        <v>9</v>
      </c>
      <c r="S105" s="308">
        <v>159</v>
      </c>
      <c r="V105" s="308">
        <v>6</v>
      </c>
      <c r="W105" s="308">
        <v>6</v>
      </c>
      <c r="X105" s="308" t="s">
        <v>8</v>
      </c>
      <c r="Y105" s="308" t="s">
        <v>9</v>
      </c>
      <c r="Z105" s="308">
        <v>69041</v>
      </c>
      <c r="AC105" s="308">
        <v>60</v>
      </c>
      <c r="AD105" s="308">
        <v>60</v>
      </c>
      <c r="AE105" s="308" t="s">
        <v>19</v>
      </c>
      <c r="AF105" s="308" t="s">
        <v>9</v>
      </c>
      <c r="AG105" s="308">
        <v>538</v>
      </c>
      <c r="AJ105" s="308">
        <v>60</v>
      </c>
      <c r="AK105" s="308">
        <v>60</v>
      </c>
      <c r="AL105" s="308" t="s">
        <v>27</v>
      </c>
      <c r="AM105" s="308" t="s">
        <v>6</v>
      </c>
      <c r="AN105" s="308">
        <v>9419</v>
      </c>
      <c r="AX105" s="308">
        <v>20</v>
      </c>
      <c r="AY105" s="308">
        <v>20</v>
      </c>
      <c r="AZ105" s="308" t="s">
        <v>20</v>
      </c>
      <c r="BA105" s="308" t="s">
        <v>6</v>
      </c>
      <c r="BB105" s="308">
        <v>2117</v>
      </c>
    </row>
    <row r="106" spans="1:54">
      <c r="A106" s="308">
        <v>6</v>
      </c>
      <c r="B106" s="308">
        <v>6</v>
      </c>
      <c r="C106" s="308" t="s">
        <v>13</v>
      </c>
      <c r="D106" s="308" t="s">
        <v>9</v>
      </c>
      <c r="E106" s="308">
        <v>213</v>
      </c>
      <c r="H106" s="308">
        <v>6</v>
      </c>
      <c r="I106" s="308">
        <v>6</v>
      </c>
      <c r="J106" s="308" t="s">
        <v>12</v>
      </c>
      <c r="K106" s="308" t="s">
        <v>9</v>
      </c>
      <c r="L106" s="308">
        <v>2018</v>
      </c>
      <c r="O106" s="308">
        <v>120</v>
      </c>
      <c r="P106" s="308">
        <v>120</v>
      </c>
      <c r="Q106" s="308" t="s">
        <v>14</v>
      </c>
      <c r="R106" s="308" t="s">
        <v>9</v>
      </c>
      <c r="S106" s="308">
        <v>128</v>
      </c>
      <c r="V106" s="308">
        <v>6</v>
      </c>
      <c r="W106" s="308">
        <v>6</v>
      </c>
      <c r="X106" s="308" t="s">
        <v>8</v>
      </c>
      <c r="Y106" s="308" t="s">
        <v>9</v>
      </c>
      <c r="Z106" s="308">
        <v>157</v>
      </c>
      <c r="AC106" s="308">
        <v>60</v>
      </c>
      <c r="AD106" s="308">
        <v>60</v>
      </c>
      <c r="AE106" s="308" t="s">
        <v>19</v>
      </c>
      <c r="AF106" s="308" t="s">
        <v>9</v>
      </c>
      <c r="AG106" s="308">
        <v>199</v>
      </c>
      <c r="AJ106" s="308">
        <v>60</v>
      </c>
      <c r="AK106" s="308">
        <v>60</v>
      </c>
      <c r="AL106" s="308" t="s">
        <v>28</v>
      </c>
      <c r="AM106" s="308" t="s">
        <v>9</v>
      </c>
      <c r="AN106" s="308">
        <v>542</v>
      </c>
      <c r="AX106" s="308">
        <v>40</v>
      </c>
      <c r="AY106" s="308">
        <v>40</v>
      </c>
      <c r="AZ106" s="308" t="s">
        <v>20</v>
      </c>
      <c r="BA106" s="308" t="s">
        <v>6</v>
      </c>
      <c r="BB106" s="308">
        <v>130</v>
      </c>
    </row>
    <row r="107" spans="1:54">
      <c r="A107" s="308">
        <v>6</v>
      </c>
      <c r="B107" s="308">
        <v>6</v>
      </c>
      <c r="C107" s="308" t="s">
        <v>13</v>
      </c>
      <c r="D107" s="308" t="s">
        <v>9</v>
      </c>
      <c r="E107" s="308">
        <v>249</v>
      </c>
      <c r="H107" s="308">
        <v>12</v>
      </c>
      <c r="I107" s="308">
        <v>12</v>
      </c>
      <c r="J107" s="308" t="s">
        <v>12</v>
      </c>
      <c r="K107" s="308" t="s">
        <v>9</v>
      </c>
      <c r="L107" s="308">
        <v>669</v>
      </c>
      <c r="O107" s="308">
        <v>60</v>
      </c>
      <c r="P107" s="308">
        <v>60</v>
      </c>
      <c r="Q107" s="308" t="s">
        <v>14</v>
      </c>
      <c r="R107" s="308" t="s">
        <v>9</v>
      </c>
      <c r="S107" s="308">
        <v>508</v>
      </c>
      <c r="V107" s="308">
        <v>6</v>
      </c>
      <c r="W107" s="308">
        <v>6</v>
      </c>
      <c r="X107" s="308" t="s">
        <v>14</v>
      </c>
      <c r="Y107" s="308" t="s">
        <v>9</v>
      </c>
      <c r="Z107" s="308">
        <v>2047</v>
      </c>
      <c r="AC107" s="308">
        <v>120</v>
      </c>
      <c r="AD107" s="308">
        <v>120</v>
      </c>
      <c r="AE107" s="308" t="s">
        <v>18</v>
      </c>
      <c r="AF107" s="308" t="s">
        <v>6</v>
      </c>
      <c r="AG107" s="308">
        <v>56202</v>
      </c>
      <c r="AJ107" s="308">
        <v>900</v>
      </c>
      <c r="AK107" s="308"/>
      <c r="AL107" s="308" t="s">
        <v>29</v>
      </c>
      <c r="AM107" s="308" t="s">
        <v>6</v>
      </c>
      <c r="AN107" s="308">
        <v>516</v>
      </c>
      <c r="AX107" s="308">
        <v>40</v>
      </c>
      <c r="AY107" s="308">
        <v>40</v>
      </c>
      <c r="AZ107" s="308" t="s">
        <v>20</v>
      </c>
      <c r="BA107" s="308" t="s">
        <v>9</v>
      </c>
      <c r="BB107" s="308">
        <v>155</v>
      </c>
    </row>
    <row r="108" spans="1:54">
      <c r="A108" s="308">
        <v>30</v>
      </c>
      <c r="B108" s="308">
        <v>30</v>
      </c>
      <c r="C108" s="308" t="s">
        <v>13</v>
      </c>
      <c r="D108" s="308" t="s">
        <v>6</v>
      </c>
      <c r="E108" s="308">
        <v>161</v>
      </c>
      <c r="H108" s="308">
        <v>150</v>
      </c>
      <c r="I108" s="308">
        <v>138</v>
      </c>
      <c r="J108" s="308" t="s">
        <v>10</v>
      </c>
      <c r="K108" s="308" t="s">
        <v>6</v>
      </c>
      <c r="L108" s="308">
        <v>519</v>
      </c>
      <c r="O108" s="308">
        <v>600</v>
      </c>
      <c r="P108" s="308">
        <v>600</v>
      </c>
      <c r="Q108" s="308" t="s">
        <v>8</v>
      </c>
      <c r="R108" s="308" t="s">
        <v>6</v>
      </c>
      <c r="S108" s="308">
        <v>119</v>
      </c>
      <c r="V108" s="308">
        <v>12</v>
      </c>
      <c r="W108" s="308">
        <v>12</v>
      </c>
      <c r="X108" s="308" t="s">
        <v>14</v>
      </c>
      <c r="Y108" s="308" t="s">
        <v>9</v>
      </c>
      <c r="Z108" s="308">
        <v>548</v>
      </c>
      <c r="AC108" s="308">
        <v>60</v>
      </c>
      <c r="AD108" s="308">
        <v>60</v>
      </c>
      <c r="AE108" s="308" t="s">
        <v>18</v>
      </c>
      <c r="AF108" s="308" t="s">
        <v>6</v>
      </c>
      <c r="AG108" s="308">
        <v>519</v>
      </c>
      <c r="AJ108" s="308">
        <v>60</v>
      </c>
      <c r="AK108" s="308">
        <v>60</v>
      </c>
      <c r="AL108" s="308" t="s">
        <v>29</v>
      </c>
      <c r="AM108" s="308" t="s">
        <v>6</v>
      </c>
      <c r="AN108" s="308">
        <v>161</v>
      </c>
      <c r="AX108" s="308">
        <v>20</v>
      </c>
      <c r="AY108" s="308">
        <v>20</v>
      </c>
      <c r="AZ108" s="308" t="s">
        <v>14</v>
      </c>
      <c r="BA108" s="308" t="s">
        <v>6</v>
      </c>
      <c r="BB108" s="308">
        <v>170</v>
      </c>
    </row>
    <row r="109" spans="1:54">
      <c r="A109" s="308">
        <v>6</v>
      </c>
      <c r="B109" s="308">
        <v>6</v>
      </c>
      <c r="C109" s="308" t="s">
        <v>13</v>
      </c>
      <c r="D109" s="308" t="s">
        <v>9</v>
      </c>
      <c r="E109" s="308">
        <v>695</v>
      </c>
      <c r="H109" s="308">
        <v>30</v>
      </c>
      <c r="I109" s="308">
        <v>30</v>
      </c>
      <c r="J109" s="308" t="s">
        <v>11</v>
      </c>
      <c r="K109" s="308" t="s">
        <v>9</v>
      </c>
      <c r="L109" s="308">
        <v>522</v>
      </c>
      <c r="O109" s="308">
        <v>300</v>
      </c>
      <c r="P109" s="308">
        <v>300</v>
      </c>
      <c r="Q109" s="308" t="s">
        <v>8</v>
      </c>
      <c r="R109" s="308" t="s">
        <v>6</v>
      </c>
      <c r="S109" s="308">
        <v>119</v>
      </c>
      <c r="V109" s="308">
        <v>30</v>
      </c>
      <c r="W109" s="308">
        <v>30</v>
      </c>
      <c r="X109" s="308" t="s">
        <v>14</v>
      </c>
      <c r="Y109" s="308" t="s">
        <v>9</v>
      </c>
      <c r="Z109" s="308">
        <v>131</v>
      </c>
      <c r="AC109" s="308">
        <v>60</v>
      </c>
      <c r="AD109" s="308">
        <v>60</v>
      </c>
      <c r="AE109" s="308" t="s">
        <v>19</v>
      </c>
      <c r="AF109" s="308" t="s">
        <v>6</v>
      </c>
      <c r="AG109" s="308">
        <v>563</v>
      </c>
      <c r="AJ109" s="308">
        <v>120</v>
      </c>
      <c r="AK109" s="308">
        <v>120</v>
      </c>
      <c r="AL109" s="308" t="s">
        <v>29</v>
      </c>
      <c r="AM109" s="308" t="s">
        <v>6</v>
      </c>
      <c r="AN109" s="308">
        <v>130</v>
      </c>
      <c r="AX109" s="308">
        <v>20</v>
      </c>
      <c r="AY109" s="308">
        <v>20</v>
      </c>
      <c r="AZ109" s="308" t="s">
        <v>20</v>
      </c>
      <c r="BA109" s="308" t="s">
        <v>9</v>
      </c>
      <c r="BB109" s="308">
        <v>120</v>
      </c>
    </row>
    <row r="110" spans="1:54">
      <c r="A110" s="308">
        <v>6</v>
      </c>
      <c r="B110" s="308">
        <v>6</v>
      </c>
      <c r="C110" s="308" t="s">
        <v>13</v>
      </c>
      <c r="D110" s="308" t="s">
        <v>9</v>
      </c>
      <c r="E110" s="308">
        <v>2034</v>
      </c>
      <c r="H110" s="308">
        <v>12</v>
      </c>
      <c r="I110" s="308">
        <v>12</v>
      </c>
      <c r="J110" s="308" t="s">
        <v>12</v>
      </c>
      <c r="K110" s="308" t="s">
        <v>6</v>
      </c>
      <c r="L110" s="308">
        <v>654</v>
      </c>
      <c r="O110" s="308">
        <v>60</v>
      </c>
      <c r="P110" s="308">
        <v>60</v>
      </c>
      <c r="Q110" s="308" t="s">
        <v>14</v>
      </c>
      <c r="R110" s="308" t="s">
        <v>9</v>
      </c>
      <c r="S110" s="308">
        <v>170</v>
      </c>
      <c r="V110" s="308">
        <v>18</v>
      </c>
      <c r="W110" s="308">
        <v>18</v>
      </c>
      <c r="X110" s="308" t="s">
        <v>14</v>
      </c>
      <c r="Y110" s="308" t="s">
        <v>9</v>
      </c>
      <c r="Z110" s="308">
        <v>128</v>
      </c>
      <c r="AC110" s="308">
        <v>60</v>
      </c>
      <c r="AD110" s="308">
        <v>60</v>
      </c>
      <c r="AE110" s="308" t="s">
        <v>19</v>
      </c>
      <c r="AF110" s="308" t="s">
        <v>6</v>
      </c>
      <c r="AG110" s="308">
        <v>538</v>
      </c>
      <c r="AJ110" s="308">
        <v>60</v>
      </c>
      <c r="AK110" s="308">
        <v>60</v>
      </c>
      <c r="AL110" s="308" t="s">
        <v>30</v>
      </c>
      <c r="AM110" s="308" t="s">
        <v>6</v>
      </c>
      <c r="AN110" s="308">
        <v>301</v>
      </c>
      <c r="AX110" s="308">
        <v>20</v>
      </c>
      <c r="AY110" s="308">
        <v>20</v>
      </c>
      <c r="AZ110" s="308" t="s">
        <v>15</v>
      </c>
      <c r="BA110" s="308" t="s">
        <v>6</v>
      </c>
      <c r="BB110" s="308">
        <v>637</v>
      </c>
    </row>
    <row r="111" spans="1:54">
      <c r="A111" s="308">
        <v>12</v>
      </c>
      <c r="B111" s="308">
        <v>12</v>
      </c>
      <c r="C111" s="308" t="s">
        <v>13</v>
      </c>
      <c r="D111" s="308" t="s">
        <v>6</v>
      </c>
      <c r="E111" s="308">
        <v>656</v>
      </c>
      <c r="H111" s="308">
        <v>60</v>
      </c>
      <c r="I111" s="308">
        <v>60</v>
      </c>
      <c r="J111" s="308" t="s">
        <v>12</v>
      </c>
      <c r="K111" s="308" t="s">
        <v>6</v>
      </c>
      <c r="L111" s="308">
        <v>548</v>
      </c>
      <c r="O111" s="308">
        <v>60</v>
      </c>
      <c r="P111" s="308">
        <v>60</v>
      </c>
      <c r="Q111" s="308" t="s">
        <v>14</v>
      </c>
      <c r="R111" s="308" t="s">
        <v>9</v>
      </c>
      <c r="S111" s="308">
        <v>9409</v>
      </c>
      <c r="V111" s="308">
        <v>60</v>
      </c>
      <c r="W111" s="308">
        <v>60</v>
      </c>
      <c r="X111" s="308" t="s">
        <v>8</v>
      </c>
      <c r="Y111" s="308" t="s">
        <v>6</v>
      </c>
      <c r="Z111" s="308">
        <v>119</v>
      </c>
      <c r="AC111" s="308">
        <v>60</v>
      </c>
      <c r="AD111" s="308">
        <v>60</v>
      </c>
      <c r="AE111" s="308" t="s">
        <v>19</v>
      </c>
      <c r="AF111" s="308" t="s">
        <v>6</v>
      </c>
      <c r="AG111" s="308">
        <v>199</v>
      </c>
      <c r="AJ111" s="308">
        <v>60</v>
      </c>
      <c r="AK111" s="308">
        <v>60</v>
      </c>
      <c r="AL111" s="308" t="s">
        <v>30</v>
      </c>
      <c r="AM111" s="308" t="s">
        <v>6</v>
      </c>
      <c r="AN111" s="308">
        <v>2082</v>
      </c>
      <c r="AX111" s="308">
        <v>40</v>
      </c>
      <c r="AY111" s="308">
        <v>40</v>
      </c>
      <c r="AZ111" s="308" t="s">
        <v>15</v>
      </c>
      <c r="BA111" s="308" t="s">
        <v>6</v>
      </c>
      <c r="BB111" s="308">
        <v>140</v>
      </c>
    </row>
    <row r="112" spans="1:54">
      <c r="A112" s="308">
        <v>6</v>
      </c>
      <c r="B112" s="308">
        <v>6</v>
      </c>
      <c r="C112" s="308" t="s">
        <v>13</v>
      </c>
      <c r="D112" s="308" t="s">
        <v>6</v>
      </c>
      <c r="E112" s="308">
        <v>2099</v>
      </c>
      <c r="H112" s="308">
        <v>12</v>
      </c>
      <c r="I112" s="308">
        <v>12</v>
      </c>
      <c r="J112" s="308" t="s">
        <v>12</v>
      </c>
      <c r="K112" s="308" t="s">
        <v>6</v>
      </c>
      <c r="L112" s="308">
        <v>2091</v>
      </c>
      <c r="O112" s="308">
        <v>60</v>
      </c>
      <c r="P112" s="308">
        <v>60</v>
      </c>
      <c r="Q112" s="308" t="s">
        <v>14</v>
      </c>
      <c r="R112" s="308" t="s">
        <v>6</v>
      </c>
      <c r="S112" s="308">
        <v>238</v>
      </c>
      <c r="V112" s="308">
        <v>6</v>
      </c>
      <c r="W112" s="308">
        <v>6</v>
      </c>
      <c r="X112" s="308" t="s">
        <v>14</v>
      </c>
      <c r="Y112" s="308" t="s">
        <v>9</v>
      </c>
      <c r="Z112" s="308">
        <v>170</v>
      </c>
      <c r="AC112" s="308">
        <v>60</v>
      </c>
      <c r="AD112" s="308">
        <v>60</v>
      </c>
      <c r="AE112" s="308" t="s">
        <v>19</v>
      </c>
      <c r="AF112" s="308" t="s">
        <v>6</v>
      </c>
      <c r="AG112" s="308">
        <v>185</v>
      </c>
      <c r="AJ112" s="308">
        <v>60</v>
      </c>
      <c r="AK112" s="308">
        <v>60</v>
      </c>
      <c r="AL112" s="308" t="s">
        <v>30</v>
      </c>
      <c r="AM112" s="308" t="s">
        <v>6</v>
      </c>
      <c r="AN112" s="308">
        <v>505</v>
      </c>
      <c r="AX112" s="308">
        <v>40</v>
      </c>
      <c r="AY112" s="308">
        <v>40</v>
      </c>
      <c r="AZ112" s="308" t="s">
        <v>15</v>
      </c>
      <c r="BA112" s="308" t="s">
        <v>6</v>
      </c>
      <c r="BB112" s="308">
        <v>528</v>
      </c>
    </row>
    <row r="113" spans="1:54">
      <c r="A113" s="308">
        <v>6</v>
      </c>
      <c r="B113" s="308">
        <v>6</v>
      </c>
      <c r="C113" s="308" t="s">
        <v>13</v>
      </c>
      <c r="D113" s="308" t="s">
        <v>9</v>
      </c>
      <c r="E113" s="308">
        <v>409</v>
      </c>
      <c r="H113" s="308">
        <v>12</v>
      </c>
      <c r="I113" s="308">
        <v>12</v>
      </c>
      <c r="J113" s="308" t="s">
        <v>12</v>
      </c>
      <c r="K113" s="308" t="s">
        <v>6</v>
      </c>
      <c r="L113" s="308">
        <v>218</v>
      </c>
      <c r="O113" s="308">
        <v>60</v>
      </c>
      <c r="P113" s="308">
        <v>60</v>
      </c>
      <c r="Q113" s="308" t="s">
        <v>14</v>
      </c>
      <c r="R113" s="308" t="s">
        <v>6</v>
      </c>
      <c r="S113" s="308">
        <v>2088</v>
      </c>
      <c r="V113" s="308">
        <v>6</v>
      </c>
      <c r="W113" s="308">
        <v>6</v>
      </c>
      <c r="X113" s="308" t="s">
        <v>14</v>
      </c>
      <c r="Y113" s="308" t="s">
        <v>9</v>
      </c>
      <c r="Z113" s="308">
        <v>9421</v>
      </c>
      <c r="AC113" s="308">
        <v>60</v>
      </c>
      <c r="AD113" s="308">
        <v>60</v>
      </c>
      <c r="AE113" s="308" t="s">
        <v>19</v>
      </c>
      <c r="AF113" s="308" t="s">
        <v>6</v>
      </c>
      <c r="AG113" s="308">
        <v>674</v>
      </c>
      <c r="AJ113" s="308">
        <v>120</v>
      </c>
      <c r="AK113" s="308">
        <v>120</v>
      </c>
      <c r="AL113" s="308" t="s">
        <v>30</v>
      </c>
      <c r="AM113" s="308" t="s">
        <v>9</v>
      </c>
      <c r="AN113" s="308">
        <v>112</v>
      </c>
      <c r="AX113" s="308">
        <v>20</v>
      </c>
      <c r="AY113" s="308">
        <v>20</v>
      </c>
      <c r="AZ113" s="308" t="s">
        <v>26</v>
      </c>
      <c r="BA113" s="308" t="s">
        <v>6</v>
      </c>
      <c r="BB113" s="308">
        <v>9318</v>
      </c>
    </row>
    <row r="114" spans="1:54">
      <c r="A114" s="308">
        <v>6</v>
      </c>
      <c r="B114" s="308">
        <v>6</v>
      </c>
      <c r="C114" s="308" t="s">
        <v>13</v>
      </c>
      <c r="D114" s="308" t="s">
        <v>9</v>
      </c>
      <c r="E114" s="308">
        <v>648</v>
      </c>
      <c r="H114" s="308">
        <v>6</v>
      </c>
      <c r="I114" s="308">
        <v>6</v>
      </c>
      <c r="J114" s="308" t="s">
        <v>12</v>
      </c>
      <c r="K114" s="308" t="s">
        <v>6</v>
      </c>
      <c r="L114" s="308">
        <v>2018</v>
      </c>
      <c r="O114" s="308">
        <v>60</v>
      </c>
      <c r="P114" s="308">
        <v>60</v>
      </c>
      <c r="Q114" s="308" t="s">
        <v>14</v>
      </c>
      <c r="R114" s="308" t="s">
        <v>6</v>
      </c>
      <c r="S114" s="308">
        <v>2045</v>
      </c>
      <c r="V114" s="308">
        <v>6</v>
      </c>
      <c r="W114" s="308">
        <v>6</v>
      </c>
      <c r="X114" s="308" t="s">
        <v>14</v>
      </c>
      <c r="Y114" s="308" t="s">
        <v>6</v>
      </c>
      <c r="Z114" s="308">
        <v>2047</v>
      </c>
      <c r="AC114" s="308">
        <v>60</v>
      </c>
      <c r="AD114" s="308">
        <v>60</v>
      </c>
      <c r="AE114" s="308" t="s">
        <v>19</v>
      </c>
      <c r="AF114" s="308" t="s">
        <v>6</v>
      </c>
      <c r="AG114" s="308">
        <v>2095</v>
      </c>
      <c r="AJ114" s="308">
        <v>60</v>
      </c>
      <c r="AK114" s="308">
        <v>60</v>
      </c>
      <c r="AL114" s="308" t="s">
        <v>30</v>
      </c>
      <c r="AM114" s="308" t="s">
        <v>6</v>
      </c>
      <c r="AN114" s="308">
        <v>506</v>
      </c>
      <c r="AX114" s="308">
        <v>20</v>
      </c>
      <c r="AY114" s="308">
        <v>20</v>
      </c>
      <c r="AZ114" s="308" t="s">
        <v>26</v>
      </c>
      <c r="BA114" s="308" t="s">
        <v>9</v>
      </c>
      <c r="BB114" s="308">
        <v>2019</v>
      </c>
    </row>
    <row r="115" spans="1:54">
      <c r="A115" s="308">
        <v>6</v>
      </c>
      <c r="B115" s="308">
        <v>6</v>
      </c>
      <c r="C115" s="308" t="s">
        <v>13</v>
      </c>
      <c r="D115" s="308" t="s">
        <v>9</v>
      </c>
      <c r="E115" s="308">
        <v>651</v>
      </c>
      <c r="H115" s="308">
        <v>12</v>
      </c>
      <c r="I115" s="308">
        <v>12</v>
      </c>
      <c r="J115" s="308" t="s">
        <v>12</v>
      </c>
      <c r="K115" s="308" t="s">
        <v>6</v>
      </c>
      <c r="L115" s="308">
        <v>669</v>
      </c>
      <c r="O115" s="308">
        <v>60</v>
      </c>
      <c r="P115" s="308">
        <v>60</v>
      </c>
      <c r="Q115" s="308" t="s">
        <v>14</v>
      </c>
      <c r="R115" s="308" t="s">
        <v>6</v>
      </c>
      <c r="S115" s="308">
        <v>2047</v>
      </c>
      <c r="V115" s="308">
        <v>12</v>
      </c>
      <c r="W115" s="308">
        <v>12</v>
      </c>
      <c r="X115" s="308" t="s">
        <v>14</v>
      </c>
      <c r="Y115" s="308" t="s">
        <v>6</v>
      </c>
      <c r="Z115" s="308">
        <v>548</v>
      </c>
      <c r="AC115" s="308">
        <v>60</v>
      </c>
      <c r="AD115" s="308">
        <v>60</v>
      </c>
      <c r="AE115" s="308" t="s">
        <v>21</v>
      </c>
      <c r="AF115" s="308" t="s">
        <v>6</v>
      </c>
      <c r="AG115" s="308">
        <v>2096</v>
      </c>
      <c r="AJ115" s="308">
        <v>60</v>
      </c>
      <c r="AK115" s="308">
        <v>60</v>
      </c>
      <c r="AL115" s="308" t="s">
        <v>30</v>
      </c>
      <c r="AM115" s="308" t="s">
        <v>6</v>
      </c>
      <c r="AN115" s="308">
        <v>133</v>
      </c>
      <c r="AX115" s="308">
        <v>40</v>
      </c>
      <c r="AY115" s="308">
        <v>40</v>
      </c>
      <c r="AZ115" s="308" t="s">
        <v>26</v>
      </c>
      <c r="BA115" s="308" t="s">
        <v>9</v>
      </c>
      <c r="BB115" s="308">
        <v>112</v>
      </c>
    </row>
    <row r="116" spans="1:54">
      <c r="A116" s="308">
        <v>30</v>
      </c>
      <c r="B116" s="308">
        <v>30</v>
      </c>
      <c r="C116" s="308" t="s">
        <v>13</v>
      </c>
      <c r="D116" s="308" t="s">
        <v>6</v>
      </c>
      <c r="E116" s="308">
        <v>515</v>
      </c>
      <c r="H116" s="308">
        <v>30</v>
      </c>
      <c r="I116" s="308">
        <v>30</v>
      </c>
      <c r="J116" s="308" t="s">
        <v>12</v>
      </c>
      <c r="K116" s="308" t="s">
        <v>6</v>
      </c>
      <c r="L116" s="308">
        <v>153</v>
      </c>
      <c r="O116" s="308">
        <v>60</v>
      </c>
      <c r="P116" s="308">
        <v>60</v>
      </c>
      <c r="Q116" s="308" t="s">
        <v>14</v>
      </c>
      <c r="R116" s="308" t="s">
        <v>6</v>
      </c>
      <c r="S116" s="308">
        <v>638</v>
      </c>
      <c r="V116" s="308">
        <v>30</v>
      </c>
      <c r="W116" s="308">
        <v>30</v>
      </c>
      <c r="X116" s="308" t="s">
        <v>14</v>
      </c>
      <c r="Y116" s="308" t="s">
        <v>6</v>
      </c>
      <c r="Z116" s="308">
        <v>131</v>
      </c>
      <c r="AC116" s="308">
        <v>60</v>
      </c>
      <c r="AD116" s="308">
        <v>60</v>
      </c>
      <c r="AE116" s="308" t="s">
        <v>21</v>
      </c>
      <c r="AF116" s="308" t="s">
        <v>6</v>
      </c>
      <c r="AG116" s="308">
        <v>215</v>
      </c>
      <c r="AJ116" s="308">
        <v>60</v>
      </c>
      <c r="AK116" s="308">
        <v>60</v>
      </c>
      <c r="AL116" s="308" t="s">
        <v>30</v>
      </c>
      <c r="AM116" s="308" t="s">
        <v>9</v>
      </c>
      <c r="AN116" s="308">
        <v>196</v>
      </c>
      <c r="AX116" s="308">
        <v>20</v>
      </c>
      <c r="AY116" s="308">
        <v>20</v>
      </c>
      <c r="AZ116" s="308" t="s">
        <v>26</v>
      </c>
      <c r="BA116" s="308" t="s">
        <v>9</v>
      </c>
      <c r="BB116" s="308">
        <v>9115</v>
      </c>
    </row>
    <row r="117" spans="1:54">
      <c r="A117" s="308">
        <v>6</v>
      </c>
      <c r="B117" s="308">
        <v>6</v>
      </c>
      <c r="C117" s="308" t="s">
        <v>13</v>
      </c>
      <c r="D117" s="308" t="s">
        <v>9</v>
      </c>
      <c r="E117" s="308">
        <v>2027</v>
      </c>
      <c r="H117" s="308">
        <v>6</v>
      </c>
      <c r="I117" s="308">
        <v>6</v>
      </c>
      <c r="J117" s="308" t="s">
        <v>12</v>
      </c>
      <c r="K117" s="308" t="s">
        <v>6</v>
      </c>
      <c r="L117" s="308">
        <v>225</v>
      </c>
      <c r="O117" s="308">
        <v>300</v>
      </c>
      <c r="P117" s="308">
        <v>300</v>
      </c>
      <c r="Q117" s="308" t="s">
        <v>14</v>
      </c>
      <c r="R117" s="308" t="s">
        <v>6</v>
      </c>
      <c r="S117" s="308">
        <v>516</v>
      </c>
      <c r="V117" s="308">
        <v>18</v>
      </c>
      <c r="W117" s="308">
        <v>18</v>
      </c>
      <c r="X117" s="308" t="s">
        <v>14</v>
      </c>
      <c r="Y117" s="308" t="s">
        <v>6</v>
      </c>
      <c r="Z117" s="308">
        <v>128</v>
      </c>
      <c r="AC117" s="308">
        <v>60</v>
      </c>
      <c r="AD117" s="308">
        <v>60</v>
      </c>
      <c r="AE117" s="308" t="s">
        <v>21</v>
      </c>
      <c r="AF117" s="308" t="s">
        <v>6</v>
      </c>
      <c r="AG117" s="308">
        <v>124</v>
      </c>
      <c r="AJ117" s="308">
        <v>60</v>
      </c>
      <c r="AK117" s="308">
        <v>60</v>
      </c>
      <c r="AL117" s="308" t="s">
        <v>30</v>
      </c>
      <c r="AM117" s="308" t="s">
        <v>6</v>
      </c>
      <c r="AN117" s="308">
        <v>187</v>
      </c>
      <c r="AX117" s="308">
        <v>20</v>
      </c>
      <c r="AY117" s="308">
        <v>20</v>
      </c>
      <c r="AZ117" s="308" t="s">
        <v>26</v>
      </c>
      <c r="BA117" s="308" t="s">
        <v>9</v>
      </c>
      <c r="BB117" s="308">
        <v>9153</v>
      </c>
    </row>
    <row r="118" spans="1:54">
      <c r="A118" s="308">
        <v>12</v>
      </c>
      <c r="B118" s="308">
        <v>12</v>
      </c>
      <c r="C118" s="308" t="s">
        <v>13</v>
      </c>
      <c r="D118" s="308" t="s">
        <v>9</v>
      </c>
      <c r="E118" s="308">
        <v>230</v>
      </c>
      <c r="H118" s="308">
        <v>6</v>
      </c>
      <c r="I118" s="308">
        <v>6</v>
      </c>
      <c r="J118" s="308" t="s">
        <v>12</v>
      </c>
      <c r="K118" s="308" t="s">
        <v>6</v>
      </c>
      <c r="L118" s="308">
        <v>291</v>
      </c>
      <c r="O118" s="308">
        <v>60</v>
      </c>
      <c r="P118" s="308">
        <v>60</v>
      </c>
      <c r="Q118" s="308" t="s">
        <v>14</v>
      </c>
      <c r="R118" s="308" t="s">
        <v>6</v>
      </c>
      <c r="S118" s="308">
        <v>548</v>
      </c>
      <c r="V118" s="308">
        <v>6</v>
      </c>
      <c r="W118" s="308">
        <v>6</v>
      </c>
      <c r="X118" s="308" t="s">
        <v>14</v>
      </c>
      <c r="Y118" s="308" t="s">
        <v>6</v>
      </c>
      <c r="Z118" s="308">
        <v>9141</v>
      </c>
      <c r="AC118" s="308">
        <v>60</v>
      </c>
      <c r="AD118" s="308">
        <v>60</v>
      </c>
      <c r="AE118" s="308" t="s">
        <v>21</v>
      </c>
      <c r="AF118" s="308" t="s">
        <v>9</v>
      </c>
      <c r="AG118" s="308">
        <v>157</v>
      </c>
      <c r="AJ118" s="308">
        <v>60</v>
      </c>
      <c r="AK118" s="308">
        <v>60</v>
      </c>
      <c r="AL118" s="308" t="s">
        <v>30</v>
      </c>
      <c r="AM118" s="308" t="s">
        <v>9</v>
      </c>
      <c r="AN118" s="308">
        <v>517</v>
      </c>
      <c r="AX118" s="308">
        <v>20</v>
      </c>
      <c r="AY118" s="308">
        <v>20</v>
      </c>
      <c r="AZ118" s="308" t="s">
        <v>26</v>
      </c>
      <c r="BA118" s="308" t="s">
        <v>9</v>
      </c>
      <c r="BB118" s="308">
        <v>9108</v>
      </c>
    </row>
    <row r="119" spans="1:54">
      <c r="A119" s="308">
        <v>6</v>
      </c>
      <c r="B119" s="308">
        <v>6</v>
      </c>
      <c r="C119" s="308" t="s">
        <v>13</v>
      </c>
      <c r="D119" s="308" t="s">
        <v>9</v>
      </c>
      <c r="E119" s="308">
        <v>234</v>
      </c>
      <c r="H119" s="308">
        <v>6</v>
      </c>
      <c r="I119" s="308">
        <v>6</v>
      </c>
      <c r="J119" s="308" t="s">
        <v>12</v>
      </c>
      <c r="K119" s="308" t="s">
        <v>6</v>
      </c>
      <c r="L119" s="308">
        <v>2048</v>
      </c>
      <c r="O119" s="308">
        <v>120</v>
      </c>
      <c r="P119" s="308">
        <v>120</v>
      </c>
      <c r="Q119" s="308" t="s">
        <v>14</v>
      </c>
      <c r="R119" s="308" t="s">
        <v>6</v>
      </c>
      <c r="S119" s="308">
        <v>131</v>
      </c>
      <c r="V119" s="308">
        <v>30</v>
      </c>
      <c r="W119" s="308">
        <v>30</v>
      </c>
      <c r="X119" s="308" t="s">
        <v>14</v>
      </c>
      <c r="Y119" s="308" t="s">
        <v>6</v>
      </c>
      <c r="Z119" s="308">
        <v>514</v>
      </c>
      <c r="AC119" s="308">
        <v>60</v>
      </c>
      <c r="AD119" s="308">
        <v>60</v>
      </c>
      <c r="AE119" s="308" t="s">
        <v>21</v>
      </c>
      <c r="AF119" s="308" t="s">
        <v>6</v>
      </c>
      <c r="AG119" s="308">
        <v>268</v>
      </c>
      <c r="AJ119" s="308">
        <v>60</v>
      </c>
      <c r="AK119" s="308">
        <v>60</v>
      </c>
      <c r="AL119" s="308" t="s">
        <v>30</v>
      </c>
      <c r="AM119" s="308" t="s">
        <v>9</v>
      </c>
      <c r="AN119" s="308">
        <v>184</v>
      </c>
      <c r="AX119" s="308">
        <v>40</v>
      </c>
      <c r="AY119" s="308">
        <v>40</v>
      </c>
      <c r="AZ119" s="308" t="s">
        <v>26</v>
      </c>
      <c r="BA119" s="308" t="s">
        <v>9</v>
      </c>
      <c r="BB119" s="308">
        <v>164</v>
      </c>
    </row>
    <row r="120" spans="1:54">
      <c r="A120" s="308">
        <v>6</v>
      </c>
      <c r="B120" s="308">
        <v>6</v>
      </c>
      <c r="C120" s="308" t="s">
        <v>13</v>
      </c>
      <c r="D120" s="308" t="s">
        <v>9</v>
      </c>
      <c r="E120" s="308">
        <v>9318</v>
      </c>
      <c r="H120" s="308">
        <v>30</v>
      </c>
      <c r="I120" s="308">
        <v>30</v>
      </c>
      <c r="J120" s="308" t="s">
        <v>12</v>
      </c>
      <c r="K120" s="308" t="s">
        <v>6</v>
      </c>
      <c r="L120" s="308">
        <v>505</v>
      </c>
      <c r="O120" s="308">
        <v>300</v>
      </c>
      <c r="P120" s="308">
        <v>300</v>
      </c>
      <c r="Q120" s="308" t="s">
        <v>14</v>
      </c>
      <c r="R120" s="308" t="s">
        <v>6</v>
      </c>
      <c r="S120" s="308">
        <v>507</v>
      </c>
      <c r="V120" s="308">
        <v>30</v>
      </c>
      <c r="W120" s="308">
        <v>30</v>
      </c>
      <c r="X120" s="308" t="s">
        <v>14</v>
      </c>
      <c r="Y120" s="308" t="s">
        <v>6</v>
      </c>
      <c r="Z120" s="308">
        <v>515</v>
      </c>
      <c r="AC120" s="308">
        <v>180</v>
      </c>
      <c r="AD120" s="308">
        <v>180</v>
      </c>
      <c r="AE120" s="308" t="s">
        <v>21</v>
      </c>
      <c r="AF120" s="308" t="s">
        <v>6</v>
      </c>
      <c r="AG120" s="308">
        <v>138</v>
      </c>
      <c r="AJ120" s="308">
        <v>120</v>
      </c>
      <c r="AK120" s="308">
        <v>120</v>
      </c>
      <c r="AL120" s="308" t="s">
        <v>30</v>
      </c>
      <c r="AM120" s="308" t="s">
        <v>9</v>
      </c>
      <c r="AN120" s="308">
        <v>522</v>
      </c>
      <c r="AX120" s="308">
        <v>20</v>
      </c>
      <c r="AY120" s="308">
        <v>20</v>
      </c>
      <c r="AZ120" s="308" t="s">
        <v>26</v>
      </c>
      <c r="BA120" s="308" t="s">
        <v>9</v>
      </c>
      <c r="BB120" s="308">
        <v>15002</v>
      </c>
    </row>
    <row r="121" spans="1:54">
      <c r="A121" s="308">
        <v>6</v>
      </c>
      <c r="B121" s="308">
        <v>6</v>
      </c>
      <c r="C121" s="308" t="s">
        <v>13</v>
      </c>
      <c r="D121" s="308" t="s">
        <v>6</v>
      </c>
      <c r="E121" s="308">
        <v>9211</v>
      </c>
      <c r="H121" s="308">
        <v>120</v>
      </c>
      <c r="I121" s="308">
        <v>120</v>
      </c>
      <c r="J121" s="308" t="s">
        <v>12</v>
      </c>
      <c r="K121" s="308" t="s">
        <v>6</v>
      </c>
      <c r="L121" s="308">
        <v>141</v>
      </c>
      <c r="O121" s="308">
        <v>60</v>
      </c>
      <c r="P121" s="308">
        <v>60</v>
      </c>
      <c r="Q121" s="308" t="s">
        <v>14</v>
      </c>
      <c r="R121" s="308" t="s">
        <v>6</v>
      </c>
      <c r="S121" s="308">
        <v>159</v>
      </c>
      <c r="V121" s="308">
        <v>30</v>
      </c>
      <c r="W121" s="308">
        <v>30</v>
      </c>
      <c r="X121" s="308" t="s">
        <v>14</v>
      </c>
      <c r="Y121" s="308" t="s">
        <v>6</v>
      </c>
      <c r="Z121" s="308">
        <v>529</v>
      </c>
      <c r="AC121" s="308">
        <v>60</v>
      </c>
      <c r="AD121" s="308">
        <v>60</v>
      </c>
      <c r="AE121" s="308" t="s">
        <v>21</v>
      </c>
      <c r="AF121" s="308" t="s">
        <v>6</v>
      </c>
      <c r="AG121" s="308">
        <v>501</v>
      </c>
      <c r="AX121" s="308">
        <v>20</v>
      </c>
      <c r="AY121" s="308">
        <v>20</v>
      </c>
      <c r="AZ121" s="308" t="s">
        <v>16</v>
      </c>
      <c r="BA121" s="308" t="s">
        <v>9</v>
      </c>
      <c r="BB121" s="308">
        <v>2043</v>
      </c>
    </row>
    <row r="122" spans="1:54">
      <c r="A122" s="308">
        <v>24</v>
      </c>
      <c r="B122" s="308">
        <v>24</v>
      </c>
      <c r="C122" s="308" t="s">
        <v>13</v>
      </c>
      <c r="D122" s="308" t="s">
        <v>9</v>
      </c>
      <c r="E122" s="308">
        <v>69026</v>
      </c>
      <c r="H122" s="308">
        <v>6</v>
      </c>
      <c r="I122" s="308">
        <v>6</v>
      </c>
      <c r="J122" s="308" t="s">
        <v>12</v>
      </c>
      <c r="K122" s="308" t="s">
        <v>6</v>
      </c>
      <c r="L122" s="308">
        <v>659</v>
      </c>
      <c r="O122" s="308">
        <v>120</v>
      </c>
      <c r="P122" s="308">
        <v>120</v>
      </c>
      <c r="Q122" s="308" t="s">
        <v>14</v>
      </c>
      <c r="R122" s="308" t="s">
        <v>6</v>
      </c>
      <c r="S122" s="308">
        <v>128</v>
      </c>
      <c r="V122" s="308">
        <v>18</v>
      </c>
      <c r="W122" s="308">
        <v>18</v>
      </c>
      <c r="X122" s="308" t="s">
        <v>14</v>
      </c>
      <c r="Y122" s="308" t="s">
        <v>6</v>
      </c>
      <c r="Z122" s="308">
        <v>534</v>
      </c>
      <c r="AC122" s="308">
        <v>60</v>
      </c>
      <c r="AD122" s="308">
        <v>60</v>
      </c>
      <c r="AE122" s="308" t="s">
        <v>19</v>
      </c>
      <c r="AF122" s="308" t="s">
        <v>6</v>
      </c>
      <c r="AG122" s="308">
        <v>142</v>
      </c>
      <c r="AX122" s="308">
        <v>20</v>
      </c>
      <c r="AY122" s="308">
        <v>20</v>
      </c>
      <c r="AZ122" s="308" t="s">
        <v>15</v>
      </c>
      <c r="BA122" s="308" t="s">
        <v>6</v>
      </c>
      <c r="BB122" s="308">
        <v>519</v>
      </c>
    </row>
    <row r="123" spans="1:54">
      <c r="A123" s="308">
        <v>12</v>
      </c>
      <c r="B123" s="308"/>
      <c r="C123" s="308" t="s">
        <v>7</v>
      </c>
      <c r="D123" s="308" t="s">
        <v>9</v>
      </c>
      <c r="E123" s="308">
        <v>561</v>
      </c>
      <c r="H123" s="308">
        <v>6</v>
      </c>
      <c r="I123" s="308">
        <v>6</v>
      </c>
      <c r="J123" s="308" t="s">
        <v>12</v>
      </c>
      <c r="K123" s="308" t="s">
        <v>6</v>
      </c>
      <c r="L123" s="308">
        <v>2028</v>
      </c>
      <c r="O123" s="308">
        <v>60</v>
      </c>
      <c r="P123" s="308">
        <v>60</v>
      </c>
      <c r="Q123" s="308" t="s">
        <v>14</v>
      </c>
      <c r="R123" s="308" t="s">
        <v>6</v>
      </c>
      <c r="S123" s="308">
        <v>508</v>
      </c>
      <c r="V123" s="308">
        <v>6</v>
      </c>
      <c r="W123" s="308">
        <v>6</v>
      </c>
      <c r="X123" s="308" t="s">
        <v>14</v>
      </c>
      <c r="Y123" s="308" t="s">
        <v>6</v>
      </c>
      <c r="Z123" s="308">
        <v>523</v>
      </c>
      <c r="AC123" s="308">
        <v>60</v>
      </c>
      <c r="AD123" s="308">
        <v>60</v>
      </c>
      <c r="AE123" s="308" t="s">
        <v>19</v>
      </c>
      <c r="AF123" s="308" t="s">
        <v>6</v>
      </c>
      <c r="AG123" s="308">
        <v>569</v>
      </c>
      <c r="AX123" s="308">
        <v>20</v>
      </c>
      <c r="AY123" s="308">
        <v>20</v>
      </c>
      <c r="AZ123" s="308" t="s">
        <v>26</v>
      </c>
      <c r="BA123" s="308" t="s">
        <v>6</v>
      </c>
      <c r="BB123" s="308">
        <v>9405</v>
      </c>
    </row>
    <row r="124" spans="1:54">
      <c r="A124" s="308">
        <v>6</v>
      </c>
      <c r="B124" s="308"/>
      <c r="C124" s="308" t="s">
        <v>7</v>
      </c>
      <c r="D124" s="308" t="s">
        <v>9</v>
      </c>
      <c r="E124" s="308">
        <v>69024</v>
      </c>
      <c r="H124" s="308">
        <v>6</v>
      </c>
      <c r="I124" s="308">
        <v>6</v>
      </c>
      <c r="J124" s="308" t="s">
        <v>12</v>
      </c>
      <c r="K124" s="308" t="s">
        <v>6</v>
      </c>
      <c r="L124" s="308">
        <v>2056</v>
      </c>
      <c r="O124" s="308">
        <v>60</v>
      </c>
      <c r="P124" s="308">
        <v>60</v>
      </c>
      <c r="Q124" s="308" t="s">
        <v>14</v>
      </c>
      <c r="R124" s="308" t="s">
        <v>6</v>
      </c>
      <c r="S124" s="308">
        <v>69072</v>
      </c>
      <c r="V124" s="308">
        <v>30</v>
      </c>
      <c r="W124" s="308">
        <v>30</v>
      </c>
      <c r="X124" s="308" t="s">
        <v>14</v>
      </c>
      <c r="Y124" s="308" t="s">
        <v>6</v>
      </c>
      <c r="Z124" s="308">
        <v>138</v>
      </c>
      <c r="AC124" s="308">
        <v>60</v>
      </c>
      <c r="AD124" s="308">
        <v>60</v>
      </c>
      <c r="AE124" s="308" t="s">
        <v>31</v>
      </c>
      <c r="AF124" s="308" t="s">
        <v>6</v>
      </c>
      <c r="AG124" s="308">
        <v>507</v>
      </c>
      <c r="AX124" s="308">
        <v>40</v>
      </c>
      <c r="AY124" s="308">
        <v>40</v>
      </c>
      <c r="AZ124" s="308" t="s">
        <v>26</v>
      </c>
      <c r="BA124" s="308" t="s">
        <v>9</v>
      </c>
      <c r="BB124" s="308">
        <v>522</v>
      </c>
    </row>
    <row r="125" spans="1:54">
      <c r="A125" s="308">
        <v>12</v>
      </c>
      <c r="B125" s="308">
        <v>12</v>
      </c>
      <c r="C125" s="308" t="s">
        <v>7</v>
      </c>
      <c r="D125" s="308" t="s">
        <v>6</v>
      </c>
      <c r="E125" s="308">
        <v>561</v>
      </c>
      <c r="H125" s="308">
        <v>6</v>
      </c>
      <c r="I125" s="308">
        <v>6</v>
      </c>
      <c r="J125" s="308" t="s">
        <v>12</v>
      </c>
      <c r="K125" s="308" t="s">
        <v>6</v>
      </c>
      <c r="L125" s="308">
        <v>538</v>
      </c>
      <c r="O125" s="308">
        <v>60</v>
      </c>
      <c r="P125" s="308">
        <v>60</v>
      </c>
      <c r="Q125" s="308" t="s">
        <v>14</v>
      </c>
      <c r="R125" s="308" t="s">
        <v>6</v>
      </c>
      <c r="S125" s="308">
        <v>526</v>
      </c>
      <c r="V125" s="308">
        <v>6</v>
      </c>
      <c r="W125" s="308">
        <v>6</v>
      </c>
      <c r="X125" s="308" t="s">
        <v>20</v>
      </c>
      <c r="Y125" s="308" t="s">
        <v>9</v>
      </c>
      <c r="Z125" s="308">
        <v>9503</v>
      </c>
      <c r="AC125" s="308">
        <v>60</v>
      </c>
      <c r="AD125" s="308">
        <v>60</v>
      </c>
      <c r="AE125" s="308" t="s">
        <v>31</v>
      </c>
      <c r="AF125" s="308" t="s">
        <v>6</v>
      </c>
      <c r="AG125" s="308">
        <v>2028</v>
      </c>
      <c r="AX125" s="308">
        <v>20</v>
      </c>
      <c r="AY125" s="308">
        <v>20</v>
      </c>
      <c r="AZ125" s="308" t="s">
        <v>16</v>
      </c>
      <c r="BA125" s="308" t="s">
        <v>6</v>
      </c>
      <c r="BB125" s="308">
        <v>2043</v>
      </c>
    </row>
    <row r="126" spans="1:54">
      <c r="A126" s="308">
        <v>6</v>
      </c>
      <c r="B126" s="308">
        <v>6</v>
      </c>
      <c r="C126" s="308" t="s">
        <v>7</v>
      </c>
      <c r="D126" s="308" t="s">
        <v>6</v>
      </c>
      <c r="E126" s="308">
        <v>69024</v>
      </c>
      <c r="H126" s="308">
        <v>6</v>
      </c>
      <c r="I126" s="308">
        <v>6</v>
      </c>
      <c r="J126" s="308" t="s">
        <v>12</v>
      </c>
      <c r="K126" s="308" t="s">
        <v>6</v>
      </c>
      <c r="L126" s="308">
        <v>2017</v>
      </c>
      <c r="O126" s="308">
        <v>240</v>
      </c>
      <c r="P126" s="308">
        <v>240</v>
      </c>
      <c r="Q126" s="308" t="s">
        <v>14</v>
      </c>
      <c r="R126" s="308" t="s">
        <v>6</v>
      </c>
      <c r="S126" s="308">
        <v>176</v>
      </c>
      <c r="V126" s="308">
        <v>6</v>
      </c>
      <c r="W126" s="308">
        <v>6</v>
      </c>
      <c r="X126" s="308" t="s">
        <v>20</v>
      </c>
      <c r="Y126" s="308" t="s">
        <v>6</v>
      </c>
      <c r="Z126" s="308">
        <v>684</v>
      </c>
      <c r="AC126" s="308">
        <v>60</v>
      </c>
      <c r="AD126" s="308">
        <v>60</v>
      </c>
      <c r="AE126" s="308" t="s">
        <v>31</v>
      </c>
      <c r="AF126" s="308" t="s">
        <v>6</v>
      </c>
      <c r="AG126" s="308">
        <v>538</v>
      </c>
      <c r="AX126" s="308">
        <v>20</v>
      </c>
      <c r="AY126" s="308">
        <v>20</v>
      </c>
      <c r="AZ126" s="308" t="s">
        <v>16</v>
      </c>
      <c r="BA126" s="308" t="s">
        <v>6</v>
      </c>
      <c r="BB126" s="308">
        <v>651</v>
      </c>
    </row>
    <row r="127" spans="1:54">
      <c r="A127" s="308">
        <v>6</v>
      </c>
      <c r="B127" s="308">
        <v>6</v>
      </c>
      <c r="C127" s="308" t="s">
        <v>7</v>
      </c>
      <c r="D127" s="308" t="s">
        <v>6</v>
      </c>
      <c r="E127" s="308">
        <v>2007</v>
      </c>
      <c r="H127" s="308">
        <v>60</v>
      </c>
      <c r="I127" s="308">
        <v>60</v>
      </c>
      <c r="J127" s="308" t="s">
        <v>12</v>
      </c>
      <c r="K127" s="308" t="s">
        <v>6</v>
      </c>
      <c r="L127" s="308">
        <v>176</v>
      </c>
      <c r="O127" s="308">
        <v>120</v>
      </c>
      <c r="P127" s="308">
        <v>120</v>
      </c>
      <c r="Q127" s="308" t="s">
        <v>14</v>
      </c>
      <c r="R127" s="308" t="s">
        <v>6</v>
      </c>
      <c r="S127" s="308">
        <v>515</v>
      </c>
      <c r="V127" s="308">
        <v>6</v>
      </c>
      <c r="W127" s="308">
        <v>6</v>
      </c>
      <c r="X127" s="308" t="s">
        <v>20</v>
      </c>
      <c r="Y127" s="308" t="s">
        <v>9</v>
      </c>
      <c r="Z127" s="308">
        <v>215</v>
      </c>
      <c r="AC127" s="308">
        <v>60</v>
      </c>
      <c r="AD127" s="308">
        <v>60</v>
      </c>
      <c r="AE127" s="308" t="s">
        <v>22</v>
      </c>
      <c r="AF127" s="308" t="s">
        <v>6</v>
      </c>
      <c r="AG127" s="308">
        <v>267</v>
      </c>
      <c r="AX127" s="308">
        <v>20</v>
      </c>
      <c r="AY127" s="308">
        <v>20</v>
      </c>
      <c r="AZ127" s="308" t="s">
        <v>16</v>
      </c>
      <c r="BA127" s="308" t="s">
        <v>6</v>
      </c>
      <c r="BB127" s="308">
        <v>652</v>
      </c>
    </row>
    <row r="128" spans="1:54">
      <c r="A128" s="308">
        <v>120</v>
      </c>
      <c r="B128" s="308">
        <v>120</v>
      </c>
      <c r="C128" s="308" t="s">
        <v>7</v>
      </c>
      <c r="D128" s="308" t="s">
        <v>6</v>
      </c>
      <c r="E128" s="308">
        <v>306</v>
      </c>
      <c r="H128" s="308">
        <v>60</v>
      </c>
      <c r="I128" s="308">
        <v>60</v>
      </c>
      <c r="J128" s="308" t="s">
        <v>12</v>
      </c>
      <c r="K128" s="308" t="s">
        <v>6</v>
      </c>
      <c r="L128" s="308">
        <v>503</v>
      </c>
      <c r="O128" s="308">
        <v>300</v>
      </c>
      <c r="P128" s="308">
        <v>300</v>
      </c>
      <c r="Q128" s="308" t="s">
        <v>14</v>
      </c>
      <c r="R128" s="308" t="s">
        <v>6</v>
      </c>
      <c r="S128" s="308">
        <v>529</v>
      </c>
      <c r="V128" s="308">
        <v>6</v>
      </c>
      <c r="W128" s="308">
        <v>6</v>
      </c>
      <c r="X128" s="308" t="s">
        <v>20</v>
      </c>
      <c r="Y128" s="308" t="s">
        <v>9</v>
      </c>
      <c r="Z128" s="308">
        <v>280</v>
      </c>
      <c r="AC128" s="308">
        <v>300</v>
      </c>
      <c r="AD128" s="308">
        <v>300</v>
      </c>
      <c r="AE128" s="308" t="s">
        <v>22</v>
      </c>
      <c r="AF128" s="308" t="s">
        <v>6</v>
      </c>
      <c r="AG128" s="308">
        <v>122</v>
      </c>
      <c r="AX128" s="308">
        <v>20</v>
      </c>
      <c r="AY128" s="308">
        <v>20</v>
      </c>
      <c r="AZ128" s="308" t="s">
        <v>16</v>
      </c>
      <c r="BA128" s="308" t="s">
        <v>6</v>
      </c>
      <c r="BB128" s="308">
        <v>161</v>
      </c>
    </row>
    <row r="129" spans="1:54">
      <c r="A129" s="308">
        <v>12</v>
      </c>
      <c r="B129" s="308">
        <v>12</v>
      </c>
      <c r="C129" s="308" t="s">
        <v>7</v>
      </c>
      <c r="D129" s="308" t="s">
        <v>6</v>
      </c>
      <c r="E129" s="308">
        <v>556</v>
      </c>
      <c r="H129" s="308">
        <v>30</v>
      </c>
      <c r="I129" s="308">
        <v>30</v>
      </c>
      <c r="J129" s="308" t="s">
        <v>12</v>
      </c>
      <c r="K129" s="308" t="s">
        <v>6</v>
      </c>
      <c r="L129" s="308">
        <v>189</v>
      </c>
      <c r="O129" s="308">
        <v>60</v>
      </c>
      <c r="P129" s="308">
        <v>60</v>
      </c>
      <c r="Q129" s="308" t="s">
        <v>14</v>
      </c>
      <c r="R129" s="308" t="s">
        <v>6</v>
      </c>
      <c r="S129" s="308">
        <v>530</v>
      </c>
      <c r="V129" s="308">
        <v>30</v>
      </c>
      <c r="W129" s="308">
        <v>30</v>
      </c>
      <c r="X129" s="308" t="s">
        <v>20</v>
      </c>
      <c r="Y129" s="308" t="s">
        <v>9</v>
      </c>
      <c r="Z129" s="308">
        <v>122</v>
      </c>
      <c r="AC129" s="308">
        <v>60</v>
      </c>
      <c r="AD129" s="308">
        <v>60</v>
      </c>
      <c r="AE129" s="308" t="s">
        <v>31</v>
      </c>
      <c r="AF129" s="308" t="s">
        <v>6</v>
      </c>
      <c r="AG129" s="308">
        <v>171</v>
      </c>
      <c r="AX129" s="308">
        <v>20</v>
      </c>
      <c r="AY129" s="308">
        <v>20</v>
      </c>
      <c r="AZ129" s="308" t="s">
        <v>16</v>
      </c>
      <c r="BA129" s="308" t="s">
        <v>6</v>
      </c>
      <c r="BB129" s="308">
        <v>658</v>
      </c>
    </row>
    <row r="130" spans="1:54">
      <c r="A130" s="308">
        <v>60</v>
      </c>
      <c r="B130" s="308">
        <v>60</v>
      </c>
      <c r="C130" s="308" t="s">
        <v>7</v>
      </c>
      <c r="D130" s="308" t="s">
        <v>6</v>
      </c>
      <c r="E130" s="308">
        <v>174</v>
      </c>
      <c r="H130" s="308">
        <v>60</v>
      </c>
      <c r="I130" s="308">
        <v>60</v>
      </c>
      <c r="J130" s="308" t="s">
        <v>12</v>
      </c>
      <c r="K130" s="308" t="s">
        <v>6</v>
      </c>
      <c r="L130" s="308">
        <v>130</v>
      </c>
      <c r="O130" s="308">
        <v>180</v>
      </c>
      <c r="P130" s="308">
        <v>180</v>
      </c>
      <c r="Q130" s="308" t="s">
        <v>14</v>
      </c>
      <c r="R130" s="308" t="s">
        <v>6</v>
      </c>
      <c r="S130" s="308">
        <v>539</v>
      </c>
      <c r="V130" s="308">
        <v>6</v>
      </c>
      <c r="W130" s="308">
        <v>6</v>
      </c>
      <c r="X130" s="308" t="s">
        <v>20</v>
      </c>
      <c r="Y130" s="308" t="s">
        <v>6</v>
      </c>
      <c r="Z130" s="308">
        <v>2073</v>
      </c>
      <c r="AC130" s="308">
        <v>60</v>
      </c>
      <c r="AD130" s="308">
        <v>60</v>
      </c>
      <c r="AE130" s="308" t="s">
        <v>23</v>
      </c>
      <c r="AF130" s="308" t="s">
        <v>6</v>
      </c>
      <c r="AG130" s="308">
        <v>538</v>
      </c>
      <c r="AX130" s="308">
        <v>100</v>
      </c>
      <c r="AY130" s="308">
        <v>100</v>
      </c>
      <c r="AZ130" s="308" t="s">
        <v>16</v>
      </c>
      <c r="BA130" s="308" t="s">
        <v>6</v>
      </c>
      <c r="BB130" s="308">
        <v>133</v>
      </c>
    </row>
    <row r="131" spans="1:54">
      <c r="A131" s="308">
        <v>60</v>
      </c>
      <c r="B131" s="308">
        <v>60</v>
      </c>
      <c r="C131" s="308" t="s">
        <v>7</v>
      </c>
      <c r="D131" s="308" t="s">
        <v>6</v>
      </c>
      <c r="E131" s="308">
        <v>160</v>
      </c>
      <c r="H131" s="308">
        <v>60</v>
      </c>
      <c r="I131" s="308">
        <v>60</v>
      </c>
      <c r="J131" s="308" t="s">
        <v>12</v>
      </c>
      <c r="K131" s="308" t="s">
        <v>6</v>
      </c>
      <c r="L131" s="308">
        <v>178</v>
      </c>
      <c r="O131" s="308">
        <v>60</v>
      </c>
      <c r="P131" s="308">
        <v>60</v>
      </c>
      <c r="Q131" s="308" t="s">
        <v>14</v>
      </c>
      <c r="R131" s="308" t="s">
        <v>6</v>
      </c>
      <c r="S131" s="308">
        <v>527</v>
      </c>
      <c r="V131" s="308">
        <v>12</v>
      </c>
      <c r="W131" s="308">
        <v>12</v>
      </c>
      <c r="X131" s="308" t="s">
        <v>20</v>
      </c>
      <c r="Y131" s="308" t="s">
        <v>9</v>
      </c>
      <c r="Z131" s="308">
        <v>305</v>
      </c>
      <c r="AC131" s="308">
        <v>60</v>
      </c>
      <c r="AD131" s="308">
        <v>60</v>
      </c>
      <c r="AE131" s="308" t="s">
        <v>23</v>
      </c>
      <c r="AF131" s="308" t="s">
        <v>6</v>
      </c>
      <c r="AG131" s="308">
        <v>162</v>
      </c>
      <c r="AX131" s="308">
        <v>60</v>
      </c>
      <c r="AY131" s="308">
        <v>60</v>
      </c>
      <c r="AZ131" s="308" t="s">
        <v>16</v>
      </c>
      <c r="BA131" s="308" t="s">
        <v>6</v>
      </c>
      <c r="BB131" s="308">
        <v>305</v>
      </c>
    </row>
    <row r="132" spans="1:54">
      <c r="A132" s="308">
        <v>30</v>
      </c>
      <c r="B132" s="308">
        <v>30</v>
      </c>
      <c r="C132" s="308" t="s">
        <v>7</v>
      </c>
      <c r="D132" s="308" t="s">
        <v>6</v>
      </c>
      <c r="E132" s="308">
        <v>136</v>
      </c>
      <c r="H132" s="308">
        <v>36</v>
      </c>
      <c r="I132" s="308">
        <v>36</v>
      </c>
      <c r="J132" s="308" t="s">
        <v>12</v>
      </c>
      <c r="K132" s="308" t="s">
        <v>6</v>
      </c>
      <c r="L132" s="308">
        <v>527</v>
      </c>
      <c r="O132" s="308">
        <v>60</v>
      </c>
      <c r="P132" s="308">
        <v>60</v>
      </c>
      <c r="Q132" s="308" t="s">
        <v>20</v>
      </c>
      <c r="R132" s="308" t="s">
        <v>9</v>
      </c>
      <c r="S132" s="308">
        <v>196</v>
      </c>
      <c r="V132" s="308">
        <v>6</v>
      </c>
      <c r="W132" s="308">
        <v>6</v>
      </c>
      <c r="X132" s="308" t="s">
        <v>14</v>
      </c>
      <c r="Y132" s="308" t="s">
        <v>6</v>
      </c>
      <c r="Z132" s="308">
        <v>170</v>
      </c>
      <c r="AC132" s="308">
        <v>60</v>
      </c>
      <c r="AD132" s="308">
        <v>60</v>
      </c>
      <c r="AE132" s="308" t="s">
        <v>24</v>
      </c>
      <c r="AF132" s="308" t="s">
        <v>6</v>
      </c>
      <c r="AG132" s="308">
        <v>178</v>
      </c>
      <c r="AX132" s="308">
        <v>40</v>
      </c>
      <c r="AY132" s="308">
        <v>40</v>
      </c>
      <c r="AZ132" s="308" t="s">
        <v>18</v>
      </c>
      <c r="BA132" s="308" t="s">
        <v>6</v>
      </c>
      <c r="BB132" s="308">
        <v>159</v>
      </c>
    </row>
    <row r="133" spans="1:54">
      <c r="A133" s="308">
        <v>30</v>
      </c>
      <c r="B133" s="308">
        <v>30</v>
      </c>
      <c r="C133" s="308" t="s">
        <v>8</v>
      </c>
      <c r="D133" s="308" t="s">
        <v>9</v>
      </c>
      <c r="E133" s="308">
        <v>155</v>
      </c>
      <c r="H133" s="308">
        <v>6</v>
      </c>
      <c r="I133" s="308">
        <v>6</v>
      </c>
      <c r="J133" s="308" t="s">
        <v>12</v>
      </c>
      <c r="K133" s="308" t="s">
        <v>6</v>
      </c>
      <c r="L133" s="308">
        <v>151</v>
      </c>
      <c r="O133" s="308">
        <v>60</v>
      </c>
      <c r="P133" s="308">
        <v>60</v>
      </c>
      <c r="Q133" s="308" t="s">
        <v>20</v>
      </c>
      <c r="R133" s="308" t="s">
        <v>9</v>
      </c>
      <c r="S133" s="308">
        <v>661</v>
      </c>
      <c r="V133" s="308">
        <v>6</v>
      </c>
      <c r="W133" s="308">
        <v>6</v>
      </c>
      <c r="X133" s="308" t="s">
        <v>14</v>
      </c>
      <c r="Y133" s="308" t="s">
        <v>6</v>
      </c>
      <c r="Z133" s="308">
        <v>9421</v>
      </c>
      <c r="AC133" s="308">
        <v>60</v>
      </c>
      <c r="AD133" s="308">
        <v>60</v>
      </c>
      <c r="AE133" s="308" t="s">
        <v>25</v>
      </c>
      <c r="AF133" s="308" t="s">
        <v>6</v>
      </c>
      <c r="AG133" s="308">
        <v>2065</v>
      </c>
      <c r="AX133" s="308">
        <v>20</v>
      </c>
      <c r="AY133" s="308">
        <v>20</v>
      </c>
      <c r="AZ133" s="308" t="s">
        <v>18</v>
      </c>
      <c r="BA133" s="308" t="s">
        <v>6</v>
      </c>
      <c r="BB133" s="308">
        <v>565</v>
      </c>
    </row>
    <row r="134" spans="1:54">
      <c r="A134" s="308">
        <v>30</v>
      </c>
      <c r="B134" s="308">
        <v>30</v>
      </c>
      <c r="C134" s="308" t="s">
        <v>8</v>
      </c>
      <c r="D134" s="308" t="s">
        <v>6</v>
      </c>
      <c r="E134" s="308">
        <v>124</v>
      </c>
      <c r="H134" s="308">
        <v>114</v>
      </c>
      <c r="I134" s="308">
        <v>114</v>
      </c>
      <c r="J134" s="308" t="s">
        <v>12</v>
      </c>
      <c r="K134" s="308" t="s">
        <v>6</v>
      </c>
      <c r="L134" s="308">
        <v>151</v>
      </c>
      <c r="O134" s="308">
        <v>60</v>
      </c>
      <c r="P134" s="308">
        <v>60</v>
      </c>
      <c r="Q134" s="308" t="s">
        <v>20</v>
      </c>
      <c r="R134" s="308" t="s">
        <v>6</v>
      </c>
      <c r="S134" s="308">
        <v>114</v>
      </c>
      <c r="V134" s="308">
        <v>12</v>
      </c>
      <c r="W134" s="308">
        <v>12</v>
      </c>
      <c r="X134" s="308" t="s">
        <v>14</v>
      </c>
      <c r="Y134" s="308" t="s">
        <v>6</v>
      </c>
      <c r="Z134" s="308">
        <v>517</v>
      </c>
      <c r="AC134" s="308">
        <v>60</v>
      </c>
      <c r="AD134" s="308">
        <v>60</v>
      </c>
      <c r="AE134" s="308" t="s">
        <v>25</v>
      </c>
      <c r="AF134" s="308" t="s">
        <v>6</v>
      </c>
      <c r="AG134" s="308">
        <v>281</v>
      </c>
      <c r="AX134" s="308">
        <v>20</v>
      </c>
      <c r="AY134" s="308">
        <v>20</v>
      </c>
      <c r="AZ134" s="308" t="s">
        <v>18</v>
      </c>
      <c r="BA134" s="308" t="s">
        <v>6</v>
      </c>
      <c r="BB134" s="308">
        <v>280</v>
      </c>
    </row>
    <row r="135" spans="1:54">
      <c r="A135" s="308">
        <v>12</v>
      </c>
      <c r="B135" s="308">
        <v>12</v>
      </c>
      <c r="C135" s="308" t="s">
        <v>8</v>
      </c>
      <c r="D135" s="308" t="s">
        <v>6</v>
      </c>
      <c r="E135" s="308">
        <v>289</v>
      </c>
      <c r="H135" s="308">
        <v>90</v>
      </c>
      <c r="I135" s="308">
        <v>90</v>
      </c>
      <c r="J135" s="308" t="s">
        <v>12</v>
      </c>
      <c r="K135" s="308" t="s">
        <v>6</v>
      </c>
      <c r="L135" s="308">
        <v>196</v>
      </c>
      <c r="O135" s="308">
        <v>120</v>
      </c>
      <c r="P135" s="308">
        <v>120</v>
      </c>
      <c r="Q135" s="308" t="s">
        <v>20</v>
      </c>
      <c r="R135" s="308" t="s">
        <v>6</v>
      </c>
      <c r="S135" s="308">
        <v>518</v>
      </c>
      <c r="V135" s="308">
        <v>12</v>
      </c>
      <c r="W135" s="308">
        <v>12</v>
      </c>
      <c r="X135" s="308" t="s">
        <v>14</v>
      </c>
      <c r="Y135" s="308" t="s">
        <v>6</v>
      </c>
      <c r="Z135" s="308">
        <v>197</v>
      </c>
      <c r="AC135" s="308">
        <v>60</v>
      </c>
      <c r="AD135" s="308">
        <v>60</v>
      </c>
      <c r="AE135" s="308" t="s">
        <v>25</v>
      </c>
      <c r="AF135" s="308" t="s">
        <v>6</v>
      </c>
      <c r="AG135" s="308">
        <v>2042</v>
      </c>
      <c r="AX135" s="308">
        <v>60</v>
      </c>
      <c r="AY135" s="308">
        <v>60</v>
      </c>
      <c r="AZ135" s="308" t="s">
        <v>18</v>
      </c>
      <c r="BA135" s="308" t="s">
        <v>6</v>
      </c>
      <c r="BB135" s="308">
        <v>178</v>
      </c>
    </row>
    <row r="136" spans="1:54">
      <c r="A136" s="308">
        <v>6</v>
      </c>
      <c r="B136" s="308">
        <v>6</v>
      </c>
      <c r="C136" s="308" t="s">
        <v>8</v>
      </c>
      <c r="D136" s="308" t="s">
        <v>6</v>
      </c>
      <c r="E136" s="308">
        <v>255</v>
      </c>
      <c r="H136" s="308">
        <v>6</v>
      </c>
      <c r="I136" s="308">
        <v>6</v>
      </c>
      <c r="J136" s="308" t="s">
        <v>13</v>
      </c>
      <c r="K136" s="308" t="s">
        <v>6</v>
      </c>
      <c r="L136" s="308">
        <v>2043</v>
      </c>
      <c r="O136" s="308">
        <v>180</v>
      </c>
      <c r="P136" s="308">
        <v>180</v>
      </c>
      <c r="Q136" s="308" t="s">
        <v>20</v>
      </c>
      <c r="R136" s="308" t="s">
        <v>9</v>
      </c>
      <c r="S136" s="308">
        <v>122</v>
      </c>
      <c r="V136" s="308">
        <v>12</v>
      </c>
      <c r="W136" s="308">
        <v>12</v>
      </c>
      <c r="X136" s="308" t="s">
        <v>20</v>
      </c>
      <c r="Y136" s="308" t="s">
        <v>9</v>
      </c>
      <c r="Z136" s="308">
        <v>120</v>
      </c>
      <c r="AC136" s="308">
        <v>60</v>
      </c>
      <c r="AD136" s="308">
        <v>60</v>
      </c>
      <c r="AE136" s="308" t="s">
        <v>25</v>
      </c>
      <c r="AF136" s="308" t="s">
        <v>6</v>
      </c>
      <c r="AG136" s="308">
        <v>505</v>
      </c>
      <c r="AX136" s="308">
        <v>40</v>
      </c>
      <c r="AY136" s="308">
        <v>40</v>
      </c>
      <c r="AZ136" s="308" t="s">
        <v>18</v>
      </c>
      <c r="BA136" s="308" t="s">
        <v>6</v>
      </c>
      <c r="BB136" s="308">
        <v>132</v>
      </c>
    </row>
    <row r="137" spans="1:54">
      <c r="A137" s="308">
        <v>6</v>
      </c>
      <c r="B137" s="308">
        <v>6</v>
      </c>
      <c r="C137" s="308" t="s">
        <v>8</v>
      </c>
      <c r="D137" s="308" t="s">
        <v>6</v>
      </c>
      <c r="E137" s="308">
        <v>2065</v>
      </c>
      <c r="H137" s="308">
        <v>6</v>
      </c>
      <c r="I137" s="308">
        <v>6</v>
      </c>
      <c r="J137" s="308" t="s">
        <v>13</v>
      </c>
      <c r="K137" s="308" t="s">
        <v>9</v>
      </c>
      <c r="L137" s="308">
        <v>249</v>
      </c>
      <c r="O137" s="308">
        <v>60</v>
      </c>
      <c r="P137" s="308">
        <v>60</v>
      </c>
      <c r="Q137" s="308" t="s">
        <v>20</v>
      </c>
      <c r="R137" s="308" t="s">
        <v>6</v>
      </c>
      <c r="S137" s="308">
        <v>2117</v>
      </c>
      <c r="V137" s="308">
        <v>18</v>
      </c>
      <c r="W137" s="308">
        <v>18</v>
      </c>
      <c r="X137" s="308" t="s">
        <v>15</v>
      </c>
      <c r="Y137" s="308" t="s">
        <v>6</v>
      </c>
      <c r="Z137" s="308">
        <v>140</v>
      </c>
      <c r="AC137" s="308">
        <v>120</v>
      </c>
      <c r="AD137" s="308">
        <v>120</v>
      </c>
      <c r="AE137" s="308" t="s">
        <v>25</v>
      </c>
      <c r="AF137" s="308" t="s">
        <v>6</v>
      </c>
      <c r="AG137" s="308">
        <v>119</v>
      </c>
      <c r="AX137" s="308">
        <v>100</v>
      </c>
      <c r="AY137" s="308">
        <v>100</v>
      </c>
      <c r="AZ137" s="308" t="s">
        <v>18</v>
      </c>
      <c r="BA137" s="308" t="s">
        <v>6</v>
      </c>
      <c r="BB137" s="308">
        <v>160</v>
      </c>
    </row>
    <row r="138" spans="1:54">
      <c r="A138" s="308">
        <v>6</v>
      </c>
      <c r="B138" s="308">
        <v>6</v>
      </c>
      <c r="C138" s="308" t="s">
        <v>8</v>
      </c>
      <c r="D138" s="308" t="s">
        <v>6</v>
      </c>
      <c r="E138" s="308">
        <v>240</v>
      </c>
      <c r="H138" s="308">
        <v>6</v>
      </c>
      <c r="I138" s="308">
        <v>6</v>
      </c>
      <c r="J138" s="308" t="s">
        <v>13</v>
      </c>
      <c r="K138" s="308" t="s">
        <v>6</v>
      </c>
      <c r="L138" s="308">
        <v>2035</v>
      </c>
      <c r="O138" s="308">
        <v>60</v>
      </c>
      <c r="P138" s="308">
        <v>60</v>
      </c>
      <c r="Q138" s="308" t="s">
        <v>20</v>
      </c>
      <c r="R138" s="308" t="s">
        <v>6</v>
      </c>
      <c r="S138" s="308">
        <v>2005</v>
      </c>
      <c r="V138" s="308">
        <v>12</v>
      </c>
      <c r="W138" s="308">
        <v>12</v>
      </c>
      <c r="X138" s="308" t="s">
        <v>15</v>
      </c>
      <c r="Y138" s="308" t="s">
        <v>6</v>
      </c>
      <c r="Z138" s="308">
        <v>161</v>
      </c>
      <c r="AC138" s="308">
        <v>60</v>
      </c>
      <c r="AD138" s="308">
        <v>60</v>
      </c>
      <c r="AE138" s="308" t="s">
        <v>25</v>
      </c>
      <c r="AF138" s="308" t="s">
        <v>6</v>
      </c>
      <c r="AG138" s="308">
        <v>120</v>
      </c>
      <c r="AX138" s="308">
        <v>200</v>
      </c>
      <c r="AY138" s="308">
        <v>200</v>
      </c>
      <c r="AZ138" s="308" t="s">
        <v>18</v>
      </c>
      <c r="BA138" s="308" t="s">
        <v>9</v>
      </c>
      <c r="BB138" s="308">
        <v>151</v>
      </c>
    </row>
    <row r="139" spans="1:54">
      <c r="A139" s="308">
        <v>60</v>
      </c>
      <c r="B139" s="308">
        <v>60</v>
      </c>
      <c r="C139" s="308" t="s">
        <v>8</v>
      </c>
      <c r="D139" s="308" t="s">
        <v>6</v>
      </c>
      <c r="E139" s="308">
        <v>511</v>
      </c>
      <c r="H139" s="308">
        <v>6</v>
      </c>
      <c r="I139" s="308">
        <v>6</v>
      </c>
      <c r="J139" s="308" t="s">
        <v>13</v>
      </c>
      <c r="K139" s="308" t="s">
        <v>6</v>
      </c>
      <c r="L139" s="308">
        <v>2097</v>
      </c>
      <c r="O139" s="308">
        <v>180</v>
      </c>
      <c r="P139" s="308">
        <v>180</v>
      </c>
      <c r="Q139" s="308" t="s">
        <v>20</v>
      </c>
      <c r="R139" s="308" t="s">
        <v>6</v>
      </c>
      <c r="S139" s="308">
        <v>130</v>
      </c>
      <c r="V139" s="308">
        <v>6</v>
      </c>
      <c r="W139" s="308">
        <v>6</v>
      </c>
      <c r="X139" s="308" t="s">
        <v>15</v>
      </c>
      <c r="Y139" s="308" t="s">
        <v>6</v>
      </c>
      <c r="Z139" s="308">
        <v>683</v>
      </c>
      <c r="AC139" s="308">
        <v>60</v>
      </c>
      <c r="AD139" s="308">
        <v>60</v>
      </c>
      <c r="AE139" s="308" t="s">
        <v>25</v>
      </c>
      <c r="AF139" s="308" t="s">
        <v>9</v>
      </c>
      <c r="AG139" s="308">
        <v>545</v>
      </c>
      <c r="AX139" s="308">
        <v>40</v>
      </c>
      <c r="AY139" s="308">
        <v>40</v>
      </c>
      <c r="AZ139" s="308" t="s">
        <v>18</v>
      </c>
      <c r="BA139" s="308" t="s">
        <v>6</v>
      </c>
      <c r="BB139" s="308">
        <v>122</v>
      </c>
    </row>
    <row r="140" spans="1:54">
      <c r="A140" s="308">
        <v>6</v>
      </c>
      <c r="B140" s="308">
        <v>6</v>
      </c>
      <c r="C140" s="308" t="s">
        <v>8</v>
      </c>
      <c r="D140" s="308" t="s">
        <v>9</v>
      </c>
      <c r="E140" s="308">
        <v>215</v>
      </c>
      <c r="H140" s="308">
        <v>120</v>
      </c>
      <c r="I140" s="308">
        <v>120</v>
      </c>
      <c r="J140" s="308" t="s">
        <v>13</v>
      </c>
      <c r="K140" s="308" t="s">
        <v>6</v>
      </c>
      <c r="L140" s="308">
        <v>161</v>
      </c>
      <c r="O140" s="308">
        <v>60</v>
      </c>
      <c r="P140" s="308">
        <v>60</v>
      </c>
      <c r="Q140" s="308" t="s">
        <v>14</v>
      </c>
      <c r="R140" s="308" t="s">
        <v>6</v>
      </c>
      <c r="S140" s="308">
        <v>170</v>
      </c>
      <c r="V140" s="308">
        <v>12</v>
      </c>
      <c r="W140" s="308">
        <v>12</v>
      </c>
      <c r="X140" s="308" t="s">
        <v>15</v>
      </c>
      <c r="Y140" s="308" t="s">
        <v>6</v>
      </c>
      <c r="Z140" s="308">
        <v>218</v>
      </c>
      <c r="AC140" s="308">
        <v>120</v>
      </c>
      <c r="AD140" s="308">
        <v>120</v>
      </c>
      <c r="AE140" s="308" t="s">
        <v>25</v>
      </c>
      <c r="AF140" s="308" t="s">
        <v>9</v>
      </c>
      <c r="AG140" s="308">
        <v>522</v>
      </c>
      <c r="AX140" s="308">
        <v>20</v>
      </c>
      <c r="AY140" s="308">
        <v>20</v>
      </c>
      <c r="AZ140" s="308" t="s">
        <v>19</v>
      </c>
      <c r="BA140" s="308" t="s">
        <v>9</v>
      </c>
      <c r="BB140" s="308">
        <v>556</v>
      </c>
    </row>
    <row r="141" spans="1:54">
      <c r="A141" s="308">
        <v>12</v>
      </c>
      <c r="B141" s="308">
        <v>12</v>
      </c>
      <c r="C141" s="308" t="s">
        <v>8</v>
      </c>
      <c r="D141" s="308" t="s">
        <v>6</v>
      </c>
      <c r="E141" s="308">
        <v>220</v>
      </c>
      <c r="H141" s="308">
        <v>60</v>
      </c>
      <c r="I141" s="308">
        <v>60</v>
      </c>
      <c r="J141" s="308" t="s">
        <v>13</v>
      </c>
      <c r="K141" s="308" t="s">
        <v>6</v>
      </c>
      <c r="L141" s="308">
        <v>159</v>
      </c>
      <c r="O141" s="308">
        <v>60</v>
      </c>
      <c r="P141" s="308">
        <v>60</v>
      </c>
      <c r="Q141" s="308" t="s">
        <v>14</v>
      </c>
      <c r="R141" s="308" t="s">
        <v>6</v>
      </c>
      <c r="S141" s="308">
        <v>9409</v>
      </c>
      <c r="V141" s="308">
        <v>12</v>
      </c>
      <c r="W141" s="308">
        <v>12</v>
      </c>
      <c r="X141" s="308" t="s">
        <v>15</v>
      </c>
      <c r="Y141" s="308" t="s">
        <v>6</v>
      </c>
      <c r="Z141" s="308">
        <v>528</v>
      </c>
      <c r="AC141" s="308">
        <v>60</v>
      </c>
      <c r="AD141" s="308">
        <v>60</v>
      </c>
      <c r="AE141" s="308" t="s">
        <v>27</v>
      </c>
      <c r="AF141" s="308" t="s">
        <v>6</v>
      </c>
      <c r="AG141" s="308">
        <v>69045</v>
      </c>
      <c r="AX141" s="308">
        <v>20</v>
      </c>
      <c r="AY141" s="308">
        <v>20</v>
      </c>
      <c r="AZ141" s="308" t="s">
        <v>19</v>
      </c>
      <c r="BA141" s="308" t="s">
        <v>6</v>
      </c>
      <c r="BB141" s="308">
        <v>161</v>
      </c>
    </row>
    <row r="142" spans="1:54">
      <c r="A142" s="308">
        <v>30</v>
      </c>
      <c r="B142" s="308">
        <v>30</v>
      </c>
      <c r="C142" s="308" t="s">
        <v>8</v>
      </c>
      <c r="D142" s="308" t="s">
        <v>6</v>
      </c>
      <c r="E142" s="308">
        <v>154</v>
      </c>
      <c r="H142" s="308">
        <v>6</v>
      </c>
      <c r="I142" s="308">
        <v>6</v>
      </c>
      <c r="J142" s="308" t="s">
        <v>13</v>
      </c>
      <c r="K142" s="308" t="s">
        <v>9</v>
      </c>
      <c r="L142" s="308">
        <v>2034</v>
      </c>
      <c r="O142" s="308">
        <v>60</v>
      </c>
      <c r="P142" s="308">
        <v>60</v>
      </c>
      <c r="Q142" s="308" t="s">
        <v>15</v>
      </c>
      <c r="R142" s="308" t="s">
        <v>6</v>
      </c>
      <c r="S142" s="308">
        <v>659</v>
      </c>
      <c r="V142" s="308">
        <v>30</v>
      </c>
      <c r="W142" s="308">
        <v>30</v>
      </c>
      <c r="X142" s="308" t="s">
        <v>15</v>
      </c>
      <c r="Y142" s="308" t="s">
        <v>6</v>
      </c>
      <c r="Z142" s="308">
        <v>158</v>
      </c>
      <c r="AC142" s="308">
        <v>60</v>
      </c>
      <c r="AD142" s="308">
        <v>60</v>
      </c>
      <c r="AE142" s="308" t="s">
        <v>27</v>
      </c>
      <c r="AF142" s="308" t="s">
        <v>6</v>
      </c>
      <c r="AG142" s="308">
        <v>2030</v>
      </c>
      <c r="AX142" s="308">
        <v>20</v>
      </c>
      <c r="AY142" s="308">
        <v>20</v>
      </c>
      <c r="AZ142" s="308" t="s">
        <v>19</v>
      </c>
      <c r="BA142" s="308" t="s">
        <v>9</v>
      </c>
      <c r="BB142" s="308">
        <v>253</v>
      </c>
    </row>
    <row r="143" spans="1:54">
      <c r="A143" s="308">
        <v>6</v>
      </c>
      <c r="B143" s="308">
        <v>6</v>
      </c>
      <c r="C143" s="308" t="s">
        <v>14</v>
      </c>
      <c r="D143" s="308" t="s">
        <v>9</v>
      </c>
      <c r="E143" s="308">
        <v>238</v>
      </c>
      <c r="H143" s="308">
        <v>12</v>
      </c>
      <c r="I143" s="308">
        <v>12</v>
      </c>
      <c r="J143" s="308" t="s">
        <v>13</v>
      </c>
      <c r="K143" s="308" t="s">
        <v>6</v>
      </c>
      <c r="L143" s="308">
        <v>656</v>
      </c>
      <c r="O143" s="308">
        <v>60</v>
      </c>
      <c r="P143" s="308">
        <v>60</v>
      </c>
      <c r="Q143" s="308" t="s">
        <v>15</v>
      </c>
      <c r="R143" s="308" t="s">
        <v>6</v>
      </c>
      <c r="S143" s="308">
        <v>526</v>
      </c>
      <c r="V143" s="308">
        <v>12</v>
      </c>
      <c r="W143" s="308">
        <v>12</v>
      </c>
      <c r="X143" s="308" t="s">
        <v>15</v>
      </c>
      <c r="Y143" s="308" t="s">
        <v>6</v>
      </c>
      <c r="Z143" s="308">
        <v>503</v>
      </c>
      <c r="AC143" s="308">
        <v>60</v>
      </c>
      <c r="AD143" s="308">
        <v>60</v>
      </c>
      <c r="AE143" s="308" t="s">
        <v>27</v>
      </c>
      <c r="AF143" s="308" t="s">
        <v>6</v>
      </c>
      <c r="AG143" s="308">
        <v>698</v>
      </c>
      <c r="AX143" s="308">
        <v>100</v>
      </c>
      <c r="AY143" s="308">
        <v>100</v>
      </c>
      <c r="AZ143" s="308" t="s">
        <v>19</v>
      </c>
      <c r="BA143" s="308" t="s">
        <v>9</v>
      </c>
      <c r="BB143" s="308">
        <v>189</v>
      </c>
    </row>
    <row r="144" spans="1:54">
      <c r="A144" s="308">
        <v>120</v>
      </c>
      <c r="B144" s="308">
        <v>120</v>
      </c>
      <c r="C144" s="308" t="s">
        <v>14</v>
      </c>
      <c r="D144" s="308" t="s">
        <v>9</v>
      </c>
      <c r="E144" s="308">
        <v>301</v>
      </c>
      <c r="H144" s="308">
        <v>6</v>
      </c>
      <c r="I144" s="308">
        <v>6</v>
      </c>
      <c r="J144" s="308" t="s">
        <v>13</v>
      </c>
      <c r="K144" s="308" t="s">
        <v>6</v>
      </c>
      <c r="L144" s="308">
        <v>2099</v>
      </c>
      <c r="O144" s="308">
        <v>60</v>
      </c>
      <c r="P144" s="308">
        <v>60</v>
      </c>
      <c r="Q144" s="308" t="s">
        <v>15</v>
      </c>
      <c r="R144" s="308" t="s">
        <v>6</v>
      </c>
      <c r="S144" s="308">
        <v>293</v>
      </c>
      <c r="V144" s="308">
        <v>18</v>
      </c>
      <c r="W144" s="308">
        <v>18</v>
      </c>
      <c r="X144" s="308" t="s">
        <v>15</v>
      </c>
      <c r="Y144" s="308" t="s">
        <v>6</v>
      </c>
      <c r="Z144" s="308">
        <v>506</v>
      </c>
      <c r="AC144" s="308">
        <v>60</v>
      </c>
      <c r="AD144" s="308">
        <v>60</v>
      </c>
      <c r="AE144" s="308" t="s">
        <v>27</v>
      </c>
      <c r="AF144" s="308" t="s">
        <v>6</v>
      </c>
      <c r="AG144" s="308">
        <v>246</v>
      </c>
      <c r="AX144" s="308">
        <v>40</v>
      </c>
      <c r="AY144" s="308">
        <v>40</v>
      </c>
      <c r="AZ144" s="308" t="s">
        <v>19</v>
      </c>
      <c r="BA144" s="308" t="s">
        <v>9</v>
      </c>
      <c r="BB144" s="308">
        <v>131</v>
      </c>
    </row>
    <row r="145" spans="1:54">
      <c r="A145" s="308">
        <v>6</v>
      </c>
      <c r="B145" s="308">
        <v>6</v>
      </c>
      <c r="C145" s="308" t="s">
        <v>14</v>
      </c>
      <c r="D145" s="308" t="s">
        <v>9</v>
      </c>
      <c r="E145" s="308">
        <v>698</v>
      </c>
      <c r="H145" s="308">
        <v>6</v>
      </c>
      <c r="I145" s="308">
        <v>6</v>
      </c>
      <c r="J145" s="308" t="s">
        <v>13</v>
      </c>
      <c r="K145" s="308" t="s">
        <v>9</v>
      </c>
      <c r="L145" s="308">
        <v>267</v>
      </c>
      <c r="O145" s="308">
        <v>60</v>
      </c>
      <c r="P145" s="308">
        <v>60</v>
      </c>
      <c r="Q145" s="308" t="s">
        <v>15</v>
      </c>
      <c r="R145" s="308" t="s">
        <v>6</v>
      </c>
      <c r="S145" s="308">
        <v>673</v>
      </c>
      <c r="V145" s="308">
        <v>6</v>
      </c>
      <c r="W145" s="308">
        <v>6</v>
      </c>
      <c r="X145" s="308" t="s">
        <v>26</v>
      </c>
      <c r="Y145" s="308" t="s">
        <v>6</v>
      </c>
      <c r="Z145" s="308">
        <v>2033</v>
      </c>
      <c r="AC145" s="308">
        <v>180</v>
      </c>
      <c r="AD145" s="308">
        <v>180</v>
      </c>
      <c r="AE145" s="308" t="s">
        <v>27</v>
      </c>
      <c r="AF145" s="308" t="s">
        <v>6</v>
      </c>
      <c r="AG145" s="308">
        <v>513</v>
      </c>
      <c r="AX145" s="308">
        <v>20</v>
      </c>
      <c r="AY145" s="308">
        <v>20</v>
      </c>
      <c r="AZ145" s="308" t="s">
        <v>19</v>
      </c>
      <c r="BA145" s="308" t="s">
        <v>9</v>
      </c>
      <c r="BB145" s="308">
        <v>176</v>
      </c>
    </row>
    <row r="146" spans="1:54">
      <c r="A146" s="308">
        <v>6</v>
      </c>
      <c r="B146" s="308">
        <v>6</v>
      </c>
      <c r="C146" s="308" t="s">
        <v>14</v>
      </c>
      <c r="D146" s="308" t="s">
        <v>9</v>
      </c>
      <c r="E146" s="308">
        <v>2116</v>
      </c>
      <c r="H146" s="308">
        <v>6</v>
      </c>
      <c r="I146" s="308">
        <v>6</v>
      </c>
      <c r="J146" s="308" t="s">
        <v>13</v>
      </c>
      <c r="K146" s="308" t="s">
        <v>9</v>
      </c>
      <c r="L146" s="308">
        <v>409</v>
      </c>
      <c r="O146" s="308">
        <v>60</v>
      </c>
      <c r="P146" s="308">
        <v>60</v>
      </c>
      <c r="Q146" s="308" t="s">
        <v>15</v>
      </c>
      <c r="R146" s="308" t="s">
        <v>6</v>
      </c>
      <c r="S146" s="308">
        <v>158</v>
      </c>
      <c r="V146" s="308">
        <v>30</v>
      </c>
      <c r="W146" s="308">
        <v>30</v>
      </c>
      <c r="X146" s="308" t="s">
        <v>26</v>
      </c>
      <c r="Y146" s="308" t="s">
        <v>6</v>
      </c>
      <c r="Z146" s="308">
        <v>505</v>
      </c>
      <c r="AC146" s="308">
        <v>60</v>
      </c>
      <c r="AD146" s="308">
        <v>60</v>
      </c>
      <c r="AE146" s="308" t="s">
        <v>27</v>
      </c>
      <c r="AF146" s="308" t="s">
        <v>6</v>
      </c>
      <c r="AG146" s="308">
        <v>645</v>
      </c>
      <c r="AX146" s="308">
        <v>20</v>
      </c>
      <c r="AY146" s="308">
        <v>20</v>
      </c>
      <c r="AZ146" s="308" t="s">
        <v>19</v>
      </c>
      <c r="BA146" s="308" t="s">
        <v>9</v>
      </c>
      <c r="BB146" s="308">
        <v>199</v>
      </c>
    </row>
    <row r="147" spans="1:54">
      <c r="A147" s="308">
        <v>6</v>
      </c>
      <c r="B147" s="308">
        <v>6</v>
      </c>
      <c r="C147" s="308" t="s">
        <v>14</v>
      </c>
      <c r="D147" s="308" t="s">
        <v>9</v>
      </c>
      <c r="E147" s="308">
        <v>697</v>
      </c>
      <c r="H147" s="308">
        <v>6</v>
      </c>
      <c r="I147" s="308">
        <v>6</v>
      </c>
      <c r="J147" s="308" t="s">
        <v>13</v>
      </c>
      <c r="K147" s="308" t="s">
        <v>9</v>
      </c>
      <c r="L147" s="308">
        <v>2027</v>
      </c>
      <c r="O147" s="308">
        <v>120</v>
      </c>
      <c r="P147" s="308">
        <v>120</v>
      </c>
      <c r="Q147" s="308" t="s">
        <v>15</v>
      </c>
      <c r="R147" s="308" t="s">
        <v>6</v>
      </c>
      <c r="S147" s="308">
        <v>534</v>
      </c>
      <c r="V147" s="308">
        <v>30</v>
      </c>
      <c r="W147" s="308">
        <v>30</v>
      </c>
      <c r="X147" s="308" t="s">
        <v>26</v>
      </c>
      <c r="Y147" s="308" t="s">
        <v>9</v>
      </c>
      <c r="Z147" s="308">
        <v>112</v>
      </c>
      <c r="AC147" s="308">
        <v>60</v>
      </c>
      <c r="AD147" s="308">
        <v>60</v>
      </c>
      <c r="AE147" s="308" t="s">
        <v>27</v>
      </c>
      <c r="AF147" s="308" t="s">
        <v>6</v>
      </c>
      <c r="AG147" s="308">
        <v>2002</v>
      </c>
      <c r="AX147" s="308">
        <v>40</v>
      </c>
      <c r="AY147" s="308">
        <v>40</v>
      </c>
      <c r="AZ147" s="308" t="s">
        <v>19</v>
      </c>
      <c r="BA147" s="308" t="s">
        <v>9</v>
      </c>
      <c r="BB147" s="308">
        <v>123</v>
      </c>
    </row>
    <row r="148" spans="1:54">
      <c r="A148" s="308">
        <v>6</v>
      </c>
      <c r="B148" s="308">
        <v>6</v>
      </c>
      <c r="C148" s="308" t="s">
        <v>14</v>
      </c>
      <c r="D148" s="308" t="s">
        <v>9</v>
      </c>
      <c r="E148" s="308">
        <v>674</v>
      </c>
      <c r="H148" s="308">
        <v>6</v>
      </c>
      <c r="I148" s="308">
        <v>6</v>
      </c>
      <c r="J148" s="308" t="s">
        <v>13</v>
      </c>
      <c r="K148" s="308" t="s">
        <v>9</v>
      </c>
      <c r="L148" s="308">
        <v>262</v>
      </c>
      <c r="O148" s="308">
        <v>60</v>
      </c>
      <c r="P148" s="308">
        <v>60</v>
      </c>
      <c r="Q148" s="308" t="s">
        <v>26</v>
      </c>
      <c r="R148" s="308" t="s">
        <v>9</v>
      </c>
      <c r="S148" s="308">
        <v>69070</v>
      </c>
      <c r="V148" s="308">
        <v>6</v>
      </c>
      <c r="W148" s="308">
        <v>6</v>
      </c>
      <c r="X148" s="308" t="s">
        <v>26</v>
      </c>
      <c r="Y148" s="308" t="s">
        <v>9</v>
      </c>
      <c r="Z148" s="308">
        <v>9151</v>
      </c>
      <c r="AC148" s="308">
        <v>60</v>
      </c>
      <c r="AD148" s="308">
        <v>60</v>
      </c>
      <c r="AE148" s="308" t="s">
        <v>27</v>
      </c>
      <c r="AF148" s="308" t="s">
        <v>6</v>
      </c>
      <c r="AG148" s="308">
        <v>526</v>
      </c>
      <c r="AX148" s="308">
        <v>20</v>
      </c>
      <c r="AY148" s="308">
        <v>20</v>
      </c>
      <c r="AZ148" s="308" t="s">
        <v>16</v>
      </c>
      <c r="BA148" s="308" t="s">
        <v>6</v>
      </c>
      <c r="BB148" s="308">
        <v>533</v>
      </c>
    </row>
    <row r="149" spans="1:54">
      <c r="A149" s="308">
        <v>12</v>
      </c>
      <c r="B149" s="308">
        <v>12</v>
      </c>
      <c r="C149" s="308" t="s">
        <v>14</v>
      </c>
      <c r="D149" s="308" t="s">
        <v>9</v>
      </c>
      <c r="E149" s="308">
        <v>246</v>
      </c>
      <c r="H149" s="308">
        <v>6</v>
      </c>
      <c r="I149" s="308">
        <v>6</v>
      </c>
      <c r="J149" s="308" t="s">
        <v>13</v>
      </c>
      <c r="K149" s="308" t="s">
        <v>9</v>
      </c>
      <c r="L149" s="308">
        <v>631</v>
      </c>
      <c r="O149" s="308">
        <v>120</v>
      </c>
      <c r="P149" s="308">
        <v>120</v>
      </c>
      <c r="Q149" s="308" t="s">
        <v>26</v>
      </c>
      <c r="R149" s="308" t="s">
        <v>6</v>
      </c>
      <c r="S149" s="308">
        <v>135</v>
      </c>
      <c r="V149" s="308">
        <v>6</v>
      </c>
      <c r="W149" s="308">
        <v>6</v>
      </c>
      <c r="X149" s="308" t="s">
        <v>26</v>
      </c>
      <c r="Y149" s="308" t="s">
        <v>9</v>
      </c>
      <c r="Z149" s="308">
        <v>9153</v>
      </c>
      <c r="AC149" s="308">
        <v>60</v>
      </c>
      <c r="AD149" s="308">
        <v>60</v>
      </c>
      <c r="AE149" s="308" t="s">
        <v>27</v>
      </c>
      <c r="AF149" s="308" t="s">
        <v>6</v>
      </c>
      <c r="AG149" s="308">
        <v>510</v>
      </c>
      <c r="AX149" s="308">
        <v>20</v>
      </c>
      <c r="AY149" s="308">
        <v>20</v>
      </c>
      <c r="AZ149" s="308" t="s">
        <v>18</v>
      </c>
      <c r="BA149" s="308" t="s">
        <v>6</v>
      </c>
      <c r="BB149" s="308">
        <v>56202</v>
      </c>
    </row>
    <row r="150" spans="1:54">
      <c r="A150" s="308">
        <v>6</v>
      </c>
      <c r="B150" s="308">
        <v>6</v>
      </c>
      <c r="C150" s="308" t="s">
        <v>14</v>
      </c>
      <c r="D150" s="308" t="s">
        <v>9</v>
      </c>
      <c r="E150" s="308">
        <v>9210</v>
      </c>
      <c r="H150" s="308">
        <v>6</v>
      </c>
      <c r="I150" s="308">
        <v>6</v>
      </c>
      <c r="J150" s="308" t="s">
        <v>13</v>
      </c>
      <c r="K150" s="308" t="s">
        <v>9</v>
      </c>
      <c r="L150" s="308">
        <v>278</v>
      </c>
      <c r="O150" s="308">
        <v>60</v>
      </c>
      <c r="P150" s="308">
        <v>60</v>
      </c>
      <c r="Q150" s="308" t="s">
        <v>26</v>
      </c>
      <c r="R150" s="308" t="s">
        <v>9</v>
      </c>
      <c r="S150" s="308">
        <v>567</v>
      </c>
      <c r="V150" s="308">
        <v>6</v>
      </c>
      <c r="W150" s="308">
        <v>6</v>
      </c>
      <c r="X150" s="308" t="s">
        <v>26</v>
      </c>
      <c r="Y150" s="308" t="s">
        <v>9</v>
      </c>
      <c r="Z150" s="308">
        <v>9108</v>
      </c>
      <c r="AC150" s="308">
        <v>60</v>
      </c>
      <c r="AD150" s="308">
        <v>60</v>
      </c>
      <c r="AE150" s="308" t="s">
        <v>27</v>
      </c>
      <c r="AF150" s="308" t="s">
        <v>6</v>
      </c>
      <c r="AG150" s="308">
        <v>176</v>
      </c>
      <c r="AX150" s="308">
        <v>20</v>
      </c>
      <c r="AY150" s="308">
        <v>20</v>
      </c>
      <c r="AZ150" s="308" t="s">
        <v>18</v>
      </c>
      <c r="BA150" s="308" t="s">
        <v>6</v>
      </c>
      <c r="BB150" s="308">
        <v>519</v>
      </c>
    </row>
    <row r="151" spans="1:54">
      <c r="A151" s="308">
        <v>30</v>
      </c>
      <c r="B151" s="308">
        <v>30</v>
      </c>
      <c r="C151" s="308" t="s">
        <v>14</v>
      </c>
      <c r="D151" s="308" t="s">
        <v>9</v>
      </c>
      <c r="E151" s="308">
        <v>128</v>
      </c>
      <c r="H151" s="308">
        <v>6</v>
      </c>
      <c r="I151" s="308">
        <v>6</v>
      </c>
      <c r="J151" s="308" t="s">
        <v>13</v>
      </c>
      <c r="K151" s="308" t="s">
        <v>9</v>
      </c>
      <c r="L151" s="308">
        <v>230</v>
      </c>
      <c r="O151" s="308">
        <v>60</v>
      </c>
      <c r="P151" s="308">
        <v>60</v>
      </c>
      <c r="Q151" s="308" t="s">
        <v>26</v>
      </c>
      <c r="R151" s="308" t="s">
        <v>9</v>
      </c>
      <c r="S151" s="308">
        <v>9148</v>
      </c>
      <c r="V151" s="308">
        <v>60</v>
      </c>
      <c r="W151" s="308">
        <v>60</v>
      </c>
      <c r="X151" s="308" t="s">
        <v>26</v>
      </c>
      <c r="Y151" s="308" t="s">
        <v>9</v>
      </c>
      <c r="Z151" s="308">
        <v>164</v>
      </c>
      <c r="AC151" s="308">
        <v>60</v>
      </c>
      <c r="AD151" s="308">
        <v>60</v>
      </c>
      <c r="AE151" s="308" t="s">
        <v>27</v>
      </c>
      <c r="AF151" s="308" t="s">
        <v>6</v>
      </c>
      <c r="AG151" s="308">
        <v>189</v>
      </c>
      <c r="AX151" s="308">
        <v>40</v>
      </c>
      <c r="AY151" s="308">
        <v>40</v>
      </c>
      <c r="AZ151" s="308" t="s">
        <v>19</v>
      </c>
      <c r="BA151" s="308" t="s">
        <v>6</v>
      </c>
      <c r="BB151" s="308">
        <v>120</v>
      </c>
    </row>
    <row r="152" spans="1:54">
      <c r="A152" s="308">
        <v>30</v>
      </c>
      <c r="B152" s="308">
        <v>30</v>
      </c>
      <c r="C152" s="308" t="s">
        <v>7</v>
      </c>
      <c r="D152" s="308" t="s">
        <v>6</v>
      </c>
      <c r="E152" s="308">
        <v>517</v>
      </c>
      <c r="H152" s="308">
        <v>6</v>
      </c>
      <c r="I152" s="308">
        <v>6</v>
      </c>
      <c r="J152" s="308" t="s">
        <v>13</v>
      </c>
      <c r="K152" s="308" t="s">
        <v>6</v>
      </c>
      <c r="L152" s="308">
        <v>9312</v>
      </c>
      <c r="O152" s="308">
        <v>60</v>
      </c>
      <c r="P152" s="308">
        <v>60</v>
      </c>
      <c r="Q152" s="308" t="s">
        <v>26</v>
      </c>
      <c r="R152" s="308" t="s">
        <v>9</v>
      </c>
      <c r="S152" s="308">
        <v>9120</v>
      </c>
      <c r="V152" s="308">
        <v>6</v>
      </c>
      <c r="W152" s="308">
        <v>6</v>
      </c>
      <c r="X152" s="308" t="s">
        <v>15</v>
      </c>
      <c r="Y152" s="308" t="s">
        <v>6</v>
      </c>
      <c r="Z152" s="308">
        <v>520</v>
      </c>
      <c r="AC152" s="308">
        <v>60</v>
      </c>
      <c r="AD152" s="308">
        <v>60</v>
      </c>
      <c r="AE152" s="308" t="s">
        <v>27</v>
      </c>
      <c r="AF152" s="308" t="s">
        <v>6</v>
      </c>
      <c r="AG152" s="308">
        <v>175</v>
      </c>
      <c r="AX152" s="308">
        <v>20</v>
      </c>
      <c r="AY152" s="308">
        <v>20</v>
      </c>
      <c r="AZ152" s="308" t="s">
        <v>19</v>
      </c>
      <c r="BA152" s="308" t="s">
        <v>6</v>
      </c>
      <c r="BB152" s="308">
        <v>556</v>
      </c>
    </row>
    <row r="153" spans="1:54">
      <c r="A153" s="308">
        <v>30</v>
      </c>
      <c r="B153" s="308">
        <v>30</v>
      </c>
      <c r="C153" s="308" t="s">
        <v>8</v>
      </c>
      <c r="D153" s="308" t="s">
        <v>6</v>
      </c>
      <c r="E153" s="308">
        <v>119</v>
      </c>
      <c r="H153" s="308">
        <v>12</v>
      </c>
      <c r="I153" s="308">
        <v>12</v>
      </c>
      <c r="J153" s="308" t="s">
        <v>13</v>
      </c>
      <c r="K153" s="308" t="s">
        <v>9</v>
      </c>
      <c r="L153" s="308">
        <v>112</v>
      </c>
      <c r="O153" s="308">
        <v>60</v>
      </c>
      <c r="P153" s="308">
        <v>60</v>
      </c>
      <c r="Q153" s="308" t="s">
        <v>26</v>
      </c>
      <c r="R153" s="308" t="s">
        <v>9</v>
      </c>
      <c r="S153" s="308">
        <v>9153</v>
      </c>
      <c r="V153" s="308">
        <v>6</v>
      </c>
      <c r="W153" s="308">
        <v>6</v>
      </c>
      <c r="X153" s="308" t="s">
        <v>15</v>
      </c>
      <c r="Y153" s="308" t="s">
        <v>6</v>
      </c>
      <c r="Z153" s="308">
        <v>519</v>
      </c>
      <c r="AC153" s="308">
        <v>120</v>
      </c>
      <c r="AD153" s="308">
        <v>120</v>
      </c>
      <c r="AE153" s="308" t="s">
        <v>27</v>
      </c>
      <c r="AF153" s="308" t="s">
        <v>6</v>
      </c>
      <c r="AG153" s="308">
        <v>534</v>
      </c>
      <c r="AX153" s="308">
        <v>20</v>
      </c>
      <c r="AY153" s="308">
        <v>20</v>
      </c>
      <c r="AZ153" s="308" t="s">
        <v>19</v>
      </c>
      <c r="BA153" s="308" t="s">
        <v>6</v>
      </c>
      <c r="BB153" s="308">
        <v>161</v>
      </c>
    </row>
    <row r="154" spans="1:54">
      <c r="A154" s="308">
        <v>18</v>
      </c>
      <c r="B154" s="308">
        <v>18</v>
      </c>
      <c r="C154" s="308" t="s">
        <v>14</v>
      </c>
      <c r="D154" s="308" t="s">
        <v>9</v>
      </c>
      <c r="E154" s="308">
        <v>170</v>
      </c>
      <c r="H154" s="308">
        <v>90</v>
      </c>
      <c r="I154" s="308">
        <v>90</v>
      </c>
      <c r="J154" s="308" t="s">
        <v>13</v>
      </c>
      <c r="K154" s="308" t="s">
        <v>9</v>
      </c>
      <c r="L154" s="308">
        <v>118</v>
      </c>
      <c r="O154" s="308">
        <v>60</v>
      </c>
      <c r="P154" s="308">
        <v>60</v>
      </c>
      <c r="Q154" s="308" t="s">
        <v>26</v>
      </c>
      <c r="R154" s="308" t="s">
        <v>9</v>
      </c>
      <c r="S154" s="308">
        <v>9126</v>
      </c>
      <c r="V154" s="308">
        <v>6</v>
      </c>
      <c r="W154" s="308">
        <v>6</v>
      </c>
      <c r="X154" s="308" t="s">
        <v>26</v>
      </c>
      <c r="Y154" s="308" t="s">
        <v>6</v>
      </c>
      <c r="Z154" s="308">
        <v>9405</v>
      </c>
      <c r="AC154" s="308">
        <v>60</v>
      </c>
      <c r="AD154" s="308">
        <v>60</v>
      </c>
      <c r="AE154" s="308" t="s">
        <v>27</v>
      </c>
      <c r="AF154" s="308" t="s">
        <v>6</v>
      </c>
      <c r="AG154" s="308">
        <v>9151</v>
      </c>
      <c r="AX154" s="308">
        <v>20</v>
      </c>
      <c r="AY154" s="308">
        <v>20</v>
      </c>
      <c r="AZ154" s="308" t="s">
        <v>19</v>
      </c>
      <c r="BA154" s="308" t="s">
        <v>6</v>
      </c>
      <c r="BB154" s="308">
        <v>253</v>
      </c>
    </row>
    <row r="155" spans="1:54">
      <c r="A155" s="308">
        <v>12</v>
      </c>
      <c r="B155" s="308">
        <v>12</v>
      </c>
      <c r="C155" s="308" t="s">
        <v>14</v>
      </c>
      <c r="D155" s="308" t="s">
        <v>9</v>
      </c>
      <c r="E155" s="308">
        <v>9421</v>
      </c>
      <c r="H155" s="308">
        <v>90</v>
      </c>
      <c r="I155" s="308">
        <v>90</v>
      </c>
      <c r="J155" s="308" t="s">
        <v>13</v>
      </c>
      <c r="K155" s="308" t="s">
        <v>9</v>
      </c>
      <c r="L155" s="308">
        <v>134</v>
      </c>
      <c r="O155" s="308">
        <v>60</v>
      </c>
      <c r="P155" s="308">
        <v>60</v>
      </c>
      <c r="Q155" s="308" t="s">
        <v>26</v>
      </c>
      <c r="R155" s="308" t="s">
        <v>9</v>
      </c>
      <c r="S155" s="308">
        <v>199</v>
      </c>
      <c r="V155" s="308">
        <v>6</v>
      </c>
      <c r="W155" s="308">
        <v>6</v>
      </c>
      <c r="X155" s="308" t="s">
        <v>26</v>
      </c>
      <c r="Y155" s="308" t="s">
        <v>6</v>
      </c>
      <c r="Z155" s="308">
        <v>9411</v>
      </c>
      <c r="AC155" s="308">
        <v>60</v>
      </c>
      <c r="AD155" s="308">
        <v>60</v>
      </c>
      <c r="AE155" s="308" t="s">
        <v>28</v>
      </c>
      <c r="AF155" s="308" t="s">
        <v>9</v>
      </c>
      <c r="AG155" s="308">
        <v>2072</v>
      </c>
      <c r="AX155" s="308">
        <v>100</v>
      </c>
      <c r="AY155" s="308">
        <v>100</v>
      </c>
      <c r="AZ155" s="308" t="s">
        <v>19</v>
      </c>
      <c r="BA155" s="308" t="s">
        <v>6</v>
      </c>
      <c r="BB155" s="308">
        <v>189</v>
      </c>
    </row>
    <row r="156" spans="1:54">
      <c r="A156" s="308">
        <v>6</v>
      </c>
      <c r="B156" s="308">
        <v>6</v>
      </c>
      <c r="C156" s="308" t="s">
        <v>14</v>
      </c>
      <c r="D156" s="308" t="s">
        <v>6</v>
      </c>
      <c r="E156" s="308">
        <v>238</v>
      </c>
      <c r="H156" s="308">
        <v>6</v>
      </c>
      <c r="I156" s="308">
        <v>6</v>
      </c>
      <c r="J156" s="308" t="s">
        <v>13</v>
      </c>
      <c r="K156" s="308" t="s">
        <v>9</v>
      </c>
      <c r="L156" s="308">
        <v>9128</v>
      </c>
      <c r="O156" s="308">
        <v>60</v>
      </c>
      <c r="P156" s="308">
        <v>60</v>
      </c>
      <c r="Q156" s="308" t="s">
        <v>26</v>
      </c>
      <c r="R156" s="308" t="s">
        <v>9</v>
      </c>
      <c r="S156" s="308">
        <v>15002</v>
      </c>
      <c r="V156" s="308">
        <v>6</v>
      </c>
      <c r="W156" s="308">
        <v>6</v>
      </c>
      <c r="X156" s="308" t="s">
        <v>16</v>
      </c>
      <c r="Y156" s="308" t="s">
        <v>6</v>
      </c>
      <c r="Z156" s="308">
        <v>651</v>
      </c>
      <c r="AC156" s="308">
        <v>60</v>
      </c>
      <c r="AD156" s="308">
        <v>60</v>
      </c>
      <c r="AE156" s="308" t="s">
        <v>28</v>
      </c>
      <c r="AF156" s="308" t="s">
        <v>6</v>
      </c>
      <c r="AG156" s="308">
        <v>135</v>
      </c>
      <c r="AX156" s="308">
        <v>40</v>
      </c>
      <c r="AY156" s="308">
        <v>40</v>
      </c>
      <c r="AZ156" s="308" t="s">
        <v>19</v>
      </c>
      <c r="BA156" s="308" t="s">
        <v>6</v>
      </c>
      <c r="BB156" s="308">
        <v>131</v>
      </c>
    </row>
    <row r="157" spans="1:54">
      <c r="A157" s="308">
        <v>120</v>
      </c>
      <c r="B157" s="308">
        <v>120</v>
      </c>
      <c r="C157" s="308" t="s">
        <v>14</v>
      </c>
      <c r="D157" s="308" t="s">
        <v>6</v>
      </c>
      <c r="E157" s="308">
        <v>301</v>
      </c>
      <c r="H157" s="308">
        <v>6</v>
      </c>
      <c r="I157" s="308">
        <v>6</v>
      </c>
      <c r="J157" s="308" t="s">
        <v>13</v>
      </c>
      <c r="K157" s="308" t="s">
        <v>9</v>
      </c>
      <c r="L157" s="308">
        <v>9135</v>
      </c>
      <c r="O157" s="308">
        <v>60</v>
      </c>
      <c r="P157" s="308">
        <v>60</v>
      </c>
      <c r="Q157" s="308" t="s">
        <v>16</v>
      </c>
      <c r="R157" s="308" t="s">
        <v>9</v>
      </c>
      <c r="S157" s="308">
        <v>69024</v>
      </c>
      <c r="V157" s="308">
        <v>18</v>
      </c>
      <c r="W157" s="308">
        <v>18</v>
      </c>
      <c r="X157" s="308" t="s">
        <v>16</v>
      </c>
      <c r="Y157" s="308" t="s">
        <v>6</v>
      </c>
      <c r="Z157" s="308">
        <v>153</v>
      </c>
      <c r="AC157" s="308">
        <v>60</v>
      </c>
      <c r="AD157" s="308">
        <v>60</v>
      </c>
      <c r="AE157" s="308" t="s">
        <v>28</v>
      </c>
      <c r="AF157" s="308" t="s">
        <v>6</v>
      </c>
      <c r="AG157" s="308">
        <v>159</v>
      </c>
      <c r="AX157" s="308">
        <v>20</v>
      </c>
      <c r="AY157" s="308">
        <v>20</v>
      </c>
      <c r="AZ157" s="308" t="s">
        <v>19</v>
      </c>
      <c r="BA157" s="308" t="s">
        <v>6</v>
      </c>
      <c r="BB157" s="308">
        <v>176</v>
      </c>
    </row>
    <row r="158" spans="1:54">
      <c r="A158" s="308">
        <v>6</v>
      </c>
      <c r="B158" s="308">
        <v>6</v>
      </c>
      <c r="C158" s="308" t="s">
        <v>14</v>
      </c>
      <c r="D158" s="308" t="s">
        <v>6</v>
      </c>
      <c r="E158" s="308">
        <v>698</v>
      </c>
      <c r="H158" s="308">
        <v>6</v>
      </c>
      <c r="I158" s="308">
        <v>6</v>
      </c>
      <c r="J158" s="308" t="s">
        <v>13</v>
      </c>
      <c r="K158" s="308" t="s">
        <v>9</v>
      </c>
      <c r="L158" s="308">
        <v>9153</v>
      </c>
      <c r="O158" s="308">
        <v>60</v>
      </c>
      <c r="P158" s="308">
        <v>60</v>
      </c>
      <c r="Q158" s="308" t="s">
        <v>16</v>
      </c>
      <c r="R158" s="308" t="s">
        <v>9</v>
      </c>
      <c r="S158" s="308">
        <v>2043</v>
      </c>
      <c r="V158" s="308">
        <v>6</v>
      </c>
      <c r="W158" s="308">
        <v>6</v>
      </c>
      <c r="X158" s="308" t="s">
        <v>16</v>
      </c>
      <c r="Y158" s="308" t="s">
        <v>6</v>
      </c>
      <c r="Z158" s="308">
        <v>2098</v>
      </c>
      <c r="AC158" s="308">
        <v>60</v>
      </c>
      <c r="AD158" s="308">
        <v>60</v>
      </c>
      <c r="AE158" s="308" t="s">
        <v>28</v>
      </c>
      <c r="AF158" s="308" t="s">
        <v>9</v>
      </c>
      <c r="AG158" s="308">
        <v>69053</v>
      </c>
      <c r="AX158" s="308">
        <v>20</v>
      </c>
      <c r="AY158" s="308">
        <v>20</v>
      </c>
      <c r="AZ158" s="308" t="s">
        <v>19</v>
      </c>
      <c r="BA158" s="308" t="s">
        <v>6</v>
      </c>
      <c r="BB158" s="308">
        <v>199</v>
      </c>
    </row>
    <row r="159" spans="1:54">
      <c r="A159" s="308">
        <v>6</v>
      </c>
      <c r="B159" s="308">
        <v>6</v>
      </c>
      <c r="C159" s="308" t="s">
        <v>14</v>
      </c>
      <c r="D159" s="308" t="s">
        <v>6</v>
      </c>
      <c r="E159" s="308">
        <v>2116</v>
      </c>
      <c r="H159" s="308">
        <v>6</v>
      </c>
      <c r="I159" s="308">
        <v>6</v>
      </c>
      <c r="J159" s="308" t="s">
        <v>13</v>
      </c>
      <c r="K159" s="308" t="s">
        <v>9</v>
      </c>
      <c r="L159" s="308">
        <v>9119</v>
      </c>
      <c r="O159" s="308">
        <v>60</v>
      </c>
      <c r="P159" s="308">
        <v>60</v>
      </c>
      <c r="Q159" s="308" t="s">
        <v>15</v>
      </c>
      <c r="R159" s="308" t="s">
        <v>6</v>
      </c>
      <c r="S159" s="308">
        <v>519</v>
      </c>
      <c r="V159" s="308">
        <v>6</v>
      </c>
      <c r="W159" s="308">
        <v>6</v>
      </c>
      <c r="X159" s="308" t="s">
        <v>16</v>
      </c>
      <c r="Y159" s="308" t="s">
        <v>6</v>
      </c>
      <c r="Z159" s="308">
        <v>2035</v>
      </c>
      <c r="AC159" s="308">
        <v>60</v>
      </c>
      <c r="AD159" s="308">
        <v>60</v>
      </c>
      <c r="AE159" s="308" t="s">
        <v>28</v>
      </c>
      <c r="AF159" s="308" t="s">
        <v>6</v>
      </c>
      <c r="AG159" s="308">
        <v>284</v>
      </c>
      <c r="AX159" s="308">
        <v>40</v>
      </c>
      <c r="AY159" s="308">
        <v>40</v>
      </c>
      <c r="AZ159" s="308" t="s">
        <v>19</v>
      </c>
      <c r="BA159" s="308" t="s">
        <v>6</v>
      </c>
      <c r="BB159" s="308">
        <v>123</v>
      </c>
    </row>
    <row r="160" spans="1:54">
      <c r="A160" s="308">
        <v>6</v>
      </c>
      <c r="B160" s="308">
        <v>6</v>
      </c>
      <c r="C160" s="308" t="s">
        <v>14</v>
      </c>
      <c r="D160" s="308" t="s">
        <v>6</v>
      </c>
      <c r="E160" s="308">
        <v>697</v>
      </c>
      <c r="H160" s="308">
        <v>60</v>
      </c>
      <c r="I160" s="308">
        <v>60</v>
      </c>
      <c r="J160" s="308" t="s">
        <v>13</v>
      </c>
      <c r="K160" s="308" t="s">
        <v>9</v>
      </c>
      <c r="L160" s="308">
        <v>155</v>
      </c>
      <c r="O160" s="308">
        <v>120</v>
      </c>
      <c r="P160" s="308">
        <v>120</v>
      </c>
      <c r="Q160" s="308" t="s">
        <v>15</v>
      </c>
      <c r="R160" s="308" t="s">
        <v>6</v>
      </c>
      <c r="S160" s="308">
        <v>533</v>
      </c>
      <c r="V160" s="308">
        <v>6</v>
      </c>
      <c r="W160" s="308">
        <v>6</v>
      </c>
      <c r="X160" s="308" t="s">
        <v>16</v>
      </c>
      <c r="Y160" s="308" t="s">
        <v>6</v>
      </c>
      <c r="Z160" s="308">
        <v>403</v>
      </c>
      <c r="AC160" s="308">
        <v>60</v>
      </c>
      <c r="AD160" s="308">
        <v>60</v>
      </c>
      <c r="AE160" s="308" t="s">
        <v>28</v>
      </c>
      <c r="AF160" s="308" t="s">
        <v>6</v>
      </c>
      <c r="AG160" s="308">
        <v>261</v>
      </c>
      <c r="AX160" s="308">
        <v>40</v>
      </c>
      <c r="AY160" s="308">
        <v>40</v>
      </c>
      <c r="AZ160" s="308" t="s">
        <v>19</v>
      </c>
      <c r="BA160" s="308" t="s">
        <v>6</v>
      </c>
      <c r="BB160" s="308">
        <v>503</v>
      </c>
    </row>
    <row r="161" spans="1:55">
      <c r="A161" s="308">
        <v>6</v>
      </c>
      <c r="B161" s="308">
        <v>6</v>
      </c>
      <c r="C161" s="308" t="s">
        <v>14</v>
      </c>
      <c r="D161" s="308" t="s">
        <v>6</v>
      </c>
      <c r="E161" s="308">
        <v>674</v>
      </c>
      <c r="H161" s="308">
        <v>30</v>
      </c>
      <c r="I161" s="308">
        <v>30</v>
      </c>
      <c r="J161" s="308" t="s">
        <v>13</v>
      </c>
      <c r="K161" s="308" t="s">
        <v>9</v>
      </c>
      <c r="L161" s="308">
        <v>158</v>
      </c>
      <c r="O161" s="308">
        <v>60</v>
      </c>
      <c r="P161" s="308">
        <v>60</v>
      </c>
      <c r="Q161" s="308" t="s">
        <v>26</v>
      </c>
      <c r="R161" s="308" t="s">
        <v>6</v>
      </c>
      <c r="S161" s="308">
        <v>9405</v>
      </c>
      <c r="V161" s="308">
        <v>6</v>
      </c>
      <c r="W161" s="308">
        <v>6</v>
      </c>
      <c r="X161" s="308" t="s">
        <v>16</v>
      </c>
      <c r="Y161" s="308" t="s">
        <v>6</v>
      </c>
      <c r="Z161" s="308">
        <v>627</v>
      </c>
      <c r="AC161" s="308">
        <v>60</v>
      </c>
      <c r="AD161" s="308">
        <v>60</v>
      </c>
      <c r="AE161" s="308" t="s">
        <v>28</v>
      </c>
      <c r="AF161" s="308" t="s">
        <v>9</v>
      </c>
      <c r="AG161" s="308">
        <v>2115</v>
      </c>
      <c r="AX161" s="308">
        <v>20</v>
      </c>
      <c r="AY161" s="308">
        <v>20</v>
      </c>
      <c r="AZ161" s="308" t="s">
        <v>21</v>
      </c>
      <c r="BA161" s="308" t="s">
        <v>6</v>
      </c>
      <c r="BB161" s="308">
        <v>215</v>
      </c>
    </row>
    <row r="162" spans="1:55">
      <c r="A162" s="308">
        <v>12</v>
      </c>
      <c r="B162" s="308">
        <v>12</v>
      </c>
      <c r="C162" s="308" t="s">
        <v>14</v>
      </c>
      <c r="D162" s="308" t="s">
        <v>6</v>
      </c>
      <c r="E162" s="308">
        <v>246</v>
      </c>
      <c r="H162" s="308">
        <v>90</v>
      </c>
      <c r="I162" s="308">
        <v>0</v>
      </c>
      <c r="J162" s="308" t="s">
        <v>12</v>
      </c>
      <c r="K162" s="308" t="s">
        <v>6</v>
      </c>
      <c r="L162" s="308">
        <v>121</v>
      </c>
      <c r="O162" s="308">
        <v>60</v>
      </c>
      <c r="P162" s="308">
        <v>60</v>
      </c>
      <c r="Q162" s="308" t="s">
        <v>26</v>
      </c>
      <c r="R162" s="308" t="s">
        <v>6</v>
      </c>
      <c r="S162" s="308">
        <v>9416</v>
      </c>
      <c r="V162" s="308">
        <v>12</v>
      </c>
      <c r="W162" s="308">
        <v>12</v>
      </c>
      <c r="X162" s="308" t="s">
        <v>16</v>
      </c>
      <c r="Y162" s="308" t="s">
        <v>6</v>
      </c>
      <c r="Z162" s="308">
        <v>133</v>
      </c>
      <c r="AC162" s="308">
        <v>60</v>
      </c>
      <c r="AD162" s="308">
        <v>60</v>
      </c>
      <c r="AE162" s="308" t="s">
        <v>27</v>
      </c>
      <c r="AF162" s="308" t="s">
        <v>6</v>
      </c>
      <c r="AG162" s="308">
        <v>142</v>
      </c>
      <c r="AX162" s="308">
        <v>20</v>
      </c>
      <c r="AY162" s="308">
        <v>20</v>
      </c>
      <c r="AZ162" s="308" t="s">
        <v>21</v>
      </c>
      <c r="BA162" s="308" t="s">
        <v>6</v>
      </c>
      <c r="BB162" s="308">
        <v>501</v>
      </c>
    </row>
    <row r="163" spans="1:55">
      <c r="A163" s="308">
        <v>6</v>
      </c>
      <c r="B163" s="308">
        <v>6</v>
      </c>
      <c r="C163" s="308" t="s">
        <v>14</v>
      </c>
      <c r="D163" s="308" t="s">
        <v>6</v>
      </c>
      <c r="E163" s="308">
        <v>9210</v>
      </c>
      <c r="H163" s="308">
        <v>6</v>
      </c>
      <c r="I163" s="308">
        <v>0</v>
      </c>
      <c r="J163" s="308" t="s">
        <v>13</v>
      </c>
      <c r="K163" s="308" t="s">
        <v>6</v>
      </c>
      <c r="L163" s="308">
        <v>9411</v>
      </c>
      <c r="O163" s="308">
        <v>300</v>
      </c>
      <c r="P163" s="308">
        <v>300</v>
      </c>
      <c r="Q163" s="308" t="s">
        <v>26</v>
      </c>
      <c r="R163" s="308" t="s">
        <v>9</v>
      </c>
      <c r="S163" s="308">
        <v>522</v>
      </c>
      <c r="V163" s="308">
        <v>6</v>
      </c>
      <c r="W163" s="308">
        <v>6</v>
      </c>
      <c r="X163" s="308" t="s">
        <v>18</v>
      </c>
      <c r="Y163" s="308" t="s">
        <v>6</v>
      </c>
      <c r="Z163" s="308">
        <v>255</v>
      </c>
      <c r="AC163" s="308">
        <v>60</v>
      </c>
      <c r="AD163" s="308">
        <v>60</v>
      </c>
      <c r="AE163" s="308" t="s">
        <v>28</v>
      </c>
      <c r="AF163" s="308" t="s">
        <v>9</v>
      </c>
      <c r="AG163" s="308">
        <v>542</v>
      </c>
      <c r="AX163" s="308">
        <v>40</v>
      </c>
      <c r="AY163" s="308">
        <v>40</v>
      </c>
      <c r="AZ163" s="308" t="s">
        <v>21</v>
      </c>
      <c r="BA163" s="308" t="s">
        <v>6</v>
      </c>
      <c r="BB163" s="308">
        <v>154</v>
      </c>
    </row>
    <row r="164" spans="1:55">
      <c r="A164" s="308">
        <v>30</v>
      </c>
      <c r="B164" s="308">
        <v>30</v>
      </c>
      <c r="C164" s="308" t="s">
        <v>14</v>
      </c>
      <c r="D164" s="308" t="s">
        <v>6</v>
      </c>
      <c r="E164" s="308">
        <v>128</v>
      </c>
      <c r="H164" s="308">
        <v>30</v>
      </c>
      <c r="I164" s="308">
        <v>0</v>
      </c>
      <c r="J164" s="308" t="s">
        <v>13</v>
      </c>
      <c r="K164" s="308" t="s">
        <v>6</v>
      </c>
      <c r="L164" s="308">
        <v>542</v>
      </c>
      <c r="O164" s="308">
        <v>60</v>
      </c>
      <c r="P164" s="308">
        <v>60</v>
      </c>
      <c r="Q164" s="308" t="s">
        <v>16</v>
      </c>
      <c r="R164" s="308" t="s">
        <v>6</v>
      </c>
      <c r="S164" s="308">
        <v>69024</v>
      </c>
      <c r="V164" s="308">
        <v>6</v>
      </c>
      <c r="W164" s="308">
        <v>6</v>
      </c>
      <c r="X164" s="308" t="s">
        <v>18</v>
      </c>
      <c r="Y164" s="308" t="s">
        <v>6</v>
      </c>
      <c r="Z164" s="308">
        <v>540</v>
      </c>
      <c r="AC164" s="308">
        <v>60</v>
      </c>
      <c r="AD164" s="308">
        <v>60</v>
      </c>
      <c r="AE164" s="308" t="s">
        <v>29</v>
      </c>
      <c r="AF164" s="308" t="s">
        <v>6</v>
      </c>
      <c r="AG164" s="308">
        <v>161</v>
      </c>
      <c r="AX164" s="308">
        <v>40</v>
      </c>
      <c r="AY164" s="308">
        <v>40</v>
      </c>
      <c r="AZ164" s="308" t="s">
        <v>19</v>
      </c>
      <c r="BA164" s="308" t="s">
        <v>6</v>
      </c>
      <c r="BB164" s="308">
        <v>120</v>
      </c>
    </row>
    <row r="165" spans="1:55">
      <c r="A165" s="308">
        <v>6</v>
      </c>
      <c r="B165" s="308">
        <v>6</v>
      </c>
      <c r="C165" s="308" t="s">
        <v>14</v>
      </c>
      <c r="D165" s="308" t="s">
        <v>6</v>
      </c>
      <c r="E165" s="308">
        <v>9141</v>
      </c>
      <c r="H165" s="308">
        <v>60</v>
      </c>
      <c r="I165" s="308">
        <v>60</v>
      </c>
      <c r="J165" s="308" t="s">
        <v>13</v>
      </c>
      <c r="K165" s="308" t="s">
        <v>9</v>
      </c>
      <c r="L165" s="308">
        <v>142</v>
      </c>
      <c r="O165" s="308">
        <v>60</v>
      </c>
      <c r="P165" s="308">
        <v>60</v>
      </c>
      <c r="Q165" s="308" t="s">
        <v>16</v>
      </c>
      <c r="R165" s="308" t="s">
        <v>6</v>
      </c>
      <c r="S165" s="308">
        <v>2043</v>
      </c>
      <c r="V165" s="308">
        <v>18</v>
      </c>
      <c r="W165" s="308">
        <v>18</v>
      </c>
      <c r="X165" s="308" t="s">
        <v>18</v>
      </c>
      <c r="Y165" s="308" t="s">
        <v>6</v>
      </c>
      <c r="Z165" s="308">
        <v>122</v>
      </c>
      <c r="AC165" s="308">
        <v>60</v>
      </c>
      <c r="AD165" s="308">
        <v>60</v>
      </c>
      <c r="AE165" s="308" t="s">
        <v>29</v>
      </c>
      <c r="AF165" s="308" t="s">
        <v>6</v>
      </c>
      <c r="AG165" s="308">
        <v>505</v>
      </c>
      <c r="AX165" s="308">
        <v>20</v>
      </c>
      <c r="AY165" s="308">
        <v>20</v>
      </c>
      <c r="AZ165" s="308" t="s">
        <v>19</v>
      </c>
      <c r="BA165" s="308" t="s">
        <v>6</v>
      </c>
      <c r="BB165" s="308">
        <v>142</v>
      </c>
    </row>
    <row r="166" spans="1:55">
      <c r="A166" s="308">
        <v>18</v>
      </c>
      <c r="B166" s="308">
        <v>18</v>
      </c>
      <c r="C166" s="308" t="s">
        <v>14</v>
      </c>
      <c r="D166" s="308" t="s">
        <v>6</v>
      </c>
      <c r="E166" s="308">
        <v>137</v>
      </c>
      <c r="H166" s="308">
        <v>6</v>
      </c>
      <c r="I166" s="308">
        <v>6</v>
      </c>
      <c r="J166" s="308" t="s">
        <v>13</v>
      </c>
      <c r="K166" s="308" t="s">
        <v>9</v>
      </c>
      <c r="L166" s="308">
        <v>522</v>
      </c>
      <c r="O166" s="308">
        <v>60</v>
      </c>
      <c r="P166" s="308">
        <v>60</v>
      </c>
      <c r="Q166" s="308" t="s">
        <v>16</v>
      </c>
      <c r="R166" s="308" t="s">
        <v>6</v>
      </c>
      <c r="S166" s="308">
        <v>2066</v>
      </c>
      <c r="V166" s="308">
        <v>6</v>
      </c>
      <c r="W166" s="308">
        <v>6</v>
      </c>
      <c r="X166" s="308" t="s">
        <v>19</v>
      </c>
      <c r="Y166" s="308" t="s">
        <v>9</v>
      </c>
      <c r="Z166" s="308">
        <v>556</v>
      </c>
      <c r="AC166" s="308">
        <v>60</v>
      </c>
      <c r="AD166" s="308">
        <v>60</v>
      </c>
      <c r="AE166" s="308" t="s">
        <v>29</v>
      </c>
      <c r="AF166" s="308" t="s">
        <v>6</v>
      </c>
      <c r="AG166" s="308">
        <v>519</v>
      </c>
      <c r="AX166" s="308">
        <v>40</v>
      </c>
      <c r="AY166" s="308">
        <v>40</v>
      </c>
      <c r="AZ166" s="308" t="s">
        <v>19</v>
      </c>
      <c r="BA166" s="308" t="s">
        <v>6</v>
      </c>
      <c r="BB166" s="308">
        <v>197</v>
      </c>
    </row>
    <row r="167" spans="1:55">
      <c r="A167" s="308">
        <v>60</v>
      </c>
      <c r="B167" s="308">
        <v>60</v>
      </c>
      <c r="C167" s="308" t="s">
        <v>14</v>
      </c>
      <c r="D167" s="308" t="s">
        <v>6</v>
      </c>
      <c r="E167" s="308">
        <v>514</v>
      </c>
      <c r="H167" s="308">
        <v>12</v>
      </c>
      <c r="I167" s="308">
        <v>12</v>
      </c>
      <c r="J167" s="308" t="s">
        <v>7</v>
      </c>
      <c r="K167" s="308" t="s">
        <v>6</v>
      </c>
      <c r="L167" s="308">
        <v>561</v>
      </c>
      <c r="O167" s="308">
        <v>60</v>
      </c>
      <c r="P167" s="308">
        <v>60</v>
      </c>
      <c r="Q167" s="308" t="s">
        <v>16</v>
      </c>
      <c r="R167" s="308" t="s">
        <v>6</v>
      </c>
      <c r="S167" s="308">
        <v>2098</v>
      </c>
      <c r="V167" s="308">
        <v>12</v>
      </c>
      <c r="W167" s="308">
        <v>12</v>
      </c>
      <c r="X167" s="308" t="s">
        <v>19</v>
      </c>
      <c r="Y167" s="308" t="s">
        <v>9</v>
      </c>
      <c r="Z167" s="308">
        <v>69045</v>
      </c>
      <c r="AC167" s="308">
        <v>60</v>
      </c>
      <c r="AD167" s="308">
        <v>60</v>
      </c>
      <c r="AE167" s="308" t="s">
        <v>30</v>
      </c>
      <c r="AF167" s="308" t="s">
        <v>6</v>
      </c>
      <c r="AG167" s="308">
        <v>180</v>
      </c>
      <c r="AX167" s="308">
        <v>40</v>
      </c>
      <c r="AY167" s="308">
        <v>40</v>
      </c>
      <c r="AZ167" s="308" t="s">
        <v>21</v>
      </c>
      <c r="BA167" s="308" t="s">
        <v>9</v>
      </c>
      <c r="BB167" s="308">
        <v>147</v>
      </c>
    </row>
    <row r="168" spans="1:55">
      <c r="A168" s="308">
        <v>18</v>
      </c>
      <c r="B168" s="308">
        <v>18</v>
      </c>
      <c r="C168" s="308" t="s">
        <v>14</v>
      </c>
      <c r="D168" s="308" t="s">
        <v>6</v>
      </c>
      <c r="E168" s="308">
        <v>547</v>
      </c>
      <c r="H168" s="308">
        <v>6</v>
      </c>
      <c r="I168" s="308">
        <v>6</v>
      </c>
      <c r="J168" s="308" t="s">
        <v>7</v>
      </c>
      <c r="K168" s="308" t="s">
        <v>6</v>
      </c>
      <c r="L168" s="308">
        <v>69024</v>
      </c>
      <c r="O168" s="308">
        <v>120</v>
      </c>
      <c r="P168" s="308">
        <v>120</v>
      </c>
      <c r="Q168" s="308" t="s">
        <v>16</v>
      </c>
      <c r="R168" s="308" t="s">
        <v>6</v>
      </c>
      <c r="S168" s="308">
        <v>133</v>
      </c>
      <c r="V168" s="308">
        <v>6</v>
      </c>
      <c r="W168" s="308">
        <v>6</v>
      </c>
      <c r="X168" s="308" t="s">
        <v>19</v>
      </c>
      <c r="Y168" s="308" t="s">
        <v>9</v>
      </c>
      <c r="Z168" s="308">
        <v>2093</v>
      </c>
      <c r="AC168" s="308">
        <v>60</v>
      </c>
      <c r="AD168" s="308">
        <v>60</v>
      </c>
      <c r="AE168" s="308" t="s">
        <v>30</v>
      </c>
      <c r="AF168" s="308" t="s">
        <v>6</v>
      </c>
      <c r="AG168" s="308">
        <v>633</v>
      </c>
      <c r="AX168" s="308">
        <v>20</v>
      </c>
      <c r="AY168" s="308">
        <v>20</v>
      </c>
      <c r="AZ168" s="308" t="s">
        <v>31</v>
      </c>
      <c r="BA168" s="308" t="s">
        <v>6</v>
      </c>
      <c r="BB168" s="308">
        <v>626</v>
      </c>
      <c r="BC168" s="308"/>
    </row>
    <row r="169" spans="1:55">
      <c r="A169" s="308">
        <v>12</v>
      </c>
      <c r="B169" s="308">
        <v>12</v>
      </c>
      <c r="C169" s="308" t="s">
        <v>14</v>
      </c>
      <c r="D169" s="308" t="s">
        <v>6</v>
      </c>
      <c r="E169" s="308">
        <v>658</v>
      </c>
      <c r="H169" s="308">
        <v>6</v>
      </c>
      <c r="I169" s="308">
        <v>6</v>
      </c>
      <c r="J169" s="308" t="s">
        <v>7</v>
      </c>
      <c r="K169" s="308" t="s">
        <v>6</v>
      </c>
      <c r="L169" s="308">
        <v>127</v>
      </c>
      <c r="O169" s="308">
        <v>120</v>
      </c>
      <c r="P169" s="308">
        <v>120</v>
      </c>
      <c r="Q169" s="308" t="s">
        <v>16</v>
      </c>
      <c r="R169" s="308" t="s">
        <v>6</v>
      </c>
      <c r="S169" s="308">
        <v>505</v>
      </c>
      <c r="V169" s="308">
        <v>6</v>
      </c>
      <c r="W169" s="308">
        <v>6</v>
      </c>
      <c r="X169" s="308" t="s">
        <v>19</v>
      </c>
      <c r="Y169" s="308" t="s">
        <v>9</v>
      </c>
      <c r="Z169" s="308">
        <v>2089</v>
      </c>
      <c r="AC169" s="308">
        <v>60</v>
      </c>
      <c r="AD169" s="308">
        <v>60</v>
      </c>
      <c r="AE169" s="308" t="s">
        <v>30</v>
      </c>
      <c r="AF169" s="308" t="s">
        <v>6</v>
      </c>
      <c r="AG169" s="308">
        <v>289</v>
      </c>
      <c r="AX169" s="308">
        <v>40</v>
      </c>
      <c r="AY169" s="308">
        <v>40</v>
      </c>
      <c r="AZ169" s="308" t="s">
        <v>31</v>
      </c>
      <c r="BA169" s="308" t="s">
        <v>6</v>
      </c>
      <c r="BB169" s="308">
        <v>505</v>
      </c>
      <c r="BC169" s="308"/>
    </row>
    <row r="170" spans="1:55">
      <c r="A170" s="308">
        <v>6</v>
      </c>
      <c r="B170" s="308">
        <v>6</v>
      </c>
      <c r="C170" s="308" t="s">
        <v>14</v>
      </c>
      <c r="D170" s="308" t="s">
        <v>6</v>
      </c>
      <c r="E170" s="308">
        <v>563</v>
      </c>
      <c r="H170" s="308">
        <v>84</v>
      </c>
      <c r="I170" s="308">
        <v>84</v>
      </c>
      <c r="J170" s="308" t="s">
        <v>7</v>
      </c>
      <c r="K170" s="308" t="s">
        <v>6</v>
      </c>
      <c r="L170" s="308">
        <v>127</v>
      </c>
      <c r="O170" s="308">
        <v>300</v>
      </c>
      <c r="P170" s="308">
        <v>300</v>
      </c>
      <c r="Q170" s="308" t="s">
        <v>16</v>
      </c>
      <c r="R170" s="308" t="s">
        <v>6</v>
      </c>
      <c r="S170" s="308">
        <v>138</v>
      </c>
      <c r="V170" s="308">
        <v>18</v>
      </c>
      <c r="W170" s="308">
        <v>18</v>
      </c>
      <c r="X170" s="308" t="s">
        <v>19</v>
      </c>
      <c r="Y170" s="308" t="s">
        <v>9</v>
      </c>
      <c r="Z170" s="308">
        <v>137</v>
      </c>
      <c r="AC170" s="308">
        <v>60</v>
      </c>
      <c r="AD170" s="308">
        <v>60</v>
      </c>
      <c r="AE170" s="308" t="s">
        <v>30</v>
      </c>
      <c r="AF170" s="308" t="s">
        <v>9</v>
      </c>
      <c r="AG170" s="308">
        <v>69041</v>
      </c>
      <c r="AX170" s="308">
        <v>20</v>
      </c>
      <c r="AY170" s="308">
        <v>20</v>
      </c>
      <c r="AZ170" s="308" t="s">
        <v>31</v>
      </c>
      <c r="BA170" s="308" t="s">
        <v>6</v>
      </c>
      <c r="BB170" s="308">
        <v>274</v>
      </c>
      <c r="BC170" s="308"/>
    </row>
    <row r="171" spans="1:55">
      <c r="A171" s="308">
        <v>60</v>
      </c>
      <c r="B171" s="308">
        <v>60</v>
      </c>
      <c r="C171" s="308" t="s">
        <v>14</v>
      </c>
      <c r="D171" s="308" t="s">
        <v>6</v>
      </c>
      <c r="E171" s="308">
        <v>529</v>
      </c>
      <c r="H171" s="308">
        <v>180</v>
      </c>
      <c r="I171" s="308">
        <v>180</v>
      </c>
      <c r="J171" s="308" t="s">
        <v>7</v>
      </c>
      <c r="K171" s="308" t="s">
        <v>6</v>
      </c>
      <c r="L171" s="308">
        <v>306</v>
      </c>
      <c r="O171" s="308">
        <v>300</v>
      </c>
      <c r="P171" s="308">
        <v>300</v>
      </c>
      <c r="Q171" s="308" t="s">
        <v>16</v>
      </c>
      <c r="R171" s="308" t="s">
        <v>6</v>
      </c>
      <c r="S171" s="308">
        <v>123</v>
      </c>
      <c r="V171" s="308">
        <v>30</v>
      </c>
      <c r="W171" s="308">
        <v>30</v>
      </c>
      <c r="X171" s="308" t="s">
        <v>19</v>
      </c>
      <c r="Y171" s="308" t="s">
        <v>9</v>
      </c>
      <c r="Z171" s="308">
        <v>189</v>
      </c>
      <c r="AC171" s="308">
        <v>60</v>
      </c>
      <c r="AD171" s="308">
        <v>60</v>
      </c>
      <c r="AE171" s="308" t="s">
        <v>30</v>
      </c>
      <c r="AF171" s="308" t="s">
        <v>6</v>
      </c>
      <c r="AG171" s="308">
        <v>161</v>
      </c>
      <c r="AX171" s="308">
        <v>20</v>
      </c>
      <c r="AY171" s="308">
        <v>20</v>
      </c>
      <c r="AZ171" s="308" t="s">
        <v>31</v>
      </c>
      <c r="BA171" s="308" t="s">
        <v>6</v>
      </c>
      <c r="BB171" s="308">
        <v>2028</v>
      </c>
      <c r="BC171" s="308"/>
    </row>
    <row r="172" spans="1:55">
      <c r="A172" s="308">
        <v>18</v>
      </c>
      <c r="B172" s="308">
        <v>18</v>
      </c>
      <c r="C172" s="308" t="s">
        <v>14</v>
      </c>
      <c r="D172" s="308" t="s">
        <v>6</v>
      </c>
      <c r="E172" s="308">
        <v>534</v>
      </c>
      <c r="H172" s="308">
        <v>120</v>
      </c>
      <c r="I172" s="308">
        <v>120</v>
      </c>
      <c r="J172" s="308" t="s">
        <v>7</v>
      </c>
      <c r="K172" s="308" t="s">
        <v>6</v>
      </c>
      <c r="L172" s="308">
        <v>505</v>
      </c>
      <c r="O172" s="308">
        <v>180</v>
      </c>
      <c r="P172" s="308">
        <v>180</v>
      </c>
      <c r="Q172" s="308" t="s">
        <v>16</v>
      </c>
      <c r="R172" s="308" t="s">
        <v>6</v>
      </c>
      <c r="S172" s="308">
        <v>305</v>
      </c>
      <c r="V172" s="308">
        <v>12</v>
      </c>
      <c r="W172" s="308">
        <v>12</v>
      </c>
      <c r="X172" s="308" t="s">
        <v>19</v>
      </c>
      <c r="Y172" s="308" t="s">
        <v>9</v>
      </c>
      <c r="Z172" s="308">
        <v>131</v>
      </c>
      <c r="AC172" s="308">
        <v>120</v>
      </c>
      <c r="AD172" s="308">
        <v>120</v>
      </c>
      <c r="AE172" s="308" t="s">
        <v>30</v>
      </c>
      <c r="AF172" s="308" t="s">
        <v>6</v>
      </c>
      <c r="AG172" s="308">
        <v>124</v>
      </c>
      <c r="AX172" s="308">
        <v>20</v>
      </c>
      <c r="AY172" s="308">
        <v>20</v>
      </c>
      <c r="AZ172" s="308" t="s">
        <v>31</v>
      </c>
      <c r="BA172" s="308" t="s">
        <v>6</v>
      </c>
      <c r="BB172" s="308">
        <v>693</v>
      </c>
      <c r="BC172" s="308"/>
    </row>
    <row r="173" spans="1:55">
      <c r="A173" s="308">
        <v>60</v>
      </c>
      <c r="B173" s="308">
        <v>60</v>
      </c>
      <c r="C173" s="308" t="s">
        <v>14</v>
      </c>
      <c r="D173" s="308" t="s">
        <v>6</v>
      </c>
      <c r="E173" s="308">
        <v>151</v>
      </c>
      <c r="H173" s="308">
        <v>120</v>
      </c>
      <c r="I173" s="308">
        <v>120</v>
      </c>
      <c r="J173" s="308" t="s">
        <v>7</v>
      </c>
      <c r="K173" s="308" t="s">
        <v>6</v>
      </c>
      <c r="L173" s="308">
        <v>160</v>
      </c>
      <c r="O173" s="308">
        <v>60</v>
      </c>
      <c r="P173" s="308">
        <v>60</v>
      </c>
      <c r="Q173" s="308" t="s">
        <v>16</v>
      </c>
      <c r="R173" s="308" t="s">
        <v>6</v>
      </c>
      <c r="S173" s="308">
        <v>155</v>
      </c>
      <c r="V173" s="308">
        <v>6</v>
      </c>
      <c r="W173" s="308">
        <v>6</v>
      </c>
      <c r="X173" s="308" t="s">
        <v>19</v>
      </c>
      <c r="Y173" s="308" t="s">
        <v>9</v>
      </c>
      <c r="Z173" s="308">
        <v>176</v>
      </c>
      <c r="AC173" s="308">
        <v>120</v>
      </c>
      <c r="AD173" s="308">
        <v>120</v>
      </c>
      <c r="AE173" s="308" t="s">
        <v>30</v>
      </c>
      <c r="AF173" s="308" t="s">
        <v>6</v>
      </c>
      <c r="AG173" s="308">
        <v>518</v>
      </c>
      <c r="AX173" s="308">
        <v>200</v>
      </c>
      <c r="AY173" s="308">
        <v>200</v>
      </c>
      <c r="AZ173" s="308" t="s">
        <v>31</v>
      </c>
      <c r="BA173" s="308" t="s">
        <v>6</v>
      </c>
      <c r="BB173" s="308">
        <v>176</v>
      </c>
      <c r="BC173" s="308"/>
    </row>
    <row r="174" spans="1:55">
      <c r="A174" s="308">
        <v>30</v>
      </c>
      <c r="B174" s="308">
        <v>30</v>
      </c>
      <c r="C174" s="308" t="s">
        <v>14</v>
      </c>
      <c r="D174" s="308" t="s">
        <v>6</v>
      </c>
      <c r="E174" s="308">
        <v>138</v>
      </c>
      <c r="H174" s="308">
        <v>120</v>
      </c>
      <c r="I174" s="308">
        <v>120</v>
      </c>
      <c r="J174" s="308" t="s">
        <v>7</v>
      </c>
      <c r="K174" s="308" t="s">
        <v>6</v>
      </c>
      <c r="L174" s="308">
        <v>178</v>
      </c>
      <c r="O174" s="308">
        <v>60</v>
      </c>
      <c r="P174" s="308">
        <v>60</v>
      </c>
      <c r="Q174" s="308" t="s">
        <v>18</v>
      </c>
      <c r="R174" s="308" t="s">
        <v>6</v>
      </c>
      <c r="S174" s="308">
        <v>2122</v>
      </c>
      <c r="V174" s="308">
        <v>30</v>
      </c>
      <c r="W174" s="308">
        <v>30</v>
      </c>
      <c r="X174" s="308" t="s">
        <v>19</v>
      </c>
      <c r="Y174" s="308" t="s">
        <v>9</v>
      </c>
      <c r="Z174" s="308">
        <v>148</v>
      </c>
      <c r="AC174" s="308">
        <v>60</v>
      </c>
      <c r="AD174" s="308">
        <v>60</v>
      </c>
      <c r="AE174" s="308" t="s">
        <v>30</v>
      </c>
      <c r="AF174" s="308" t="s">
        <v>6</v>
      </c>
      <c r="AG174" s="308">
        <v>506</v>
      </c>
      <c r="AX174" s="308">
        <v>40</v>
      </c>
      <c r="AY174" s="308">
        <v>40</v>
      </c>
      <c r="AZ174" s="308" t="s">
        <v>31</v>
      </c>
      <c r="BA174" s="308" t="s">
        <v>6</v>
      </c>
      <c r="BB174" s="308">
        <v>178</v>
      </c>
      <c r="BC174" s="308"/>
    </row>
    <row r="175" spans="1:55">
      <c r="A175" s="308">
        <v>12</v>
      </c>
      <c r="B175" s="308">
        <v>12</v>
      </c>
      <c r="C175" s="308" t="s">
        <v>20</v>
      </c>
      <c r="D175" s="308" t="s">
        <v>9</v>
      </c>
      <c r="E175" s="308">
        <v>69019</v>
      </c>
      <c r="H175" s="308">
        <v>30</v>
      </c>
      <c r="I175" s="308">
        <v>24</v>
      </c>
      <c r="J175" s="308" t="s">
        <v>7</v>
      </c>
      <c r="K175" s="308" t="s">
        <v>6</v>
      </c>
      <c r="L175" s="308">
        <v>136</v>
      </c>
      <c r="O175" s="308">
        <v>120</v>
      </c>
      <c r="P175" s="308">
        <v>120</v>
      </c>
      <c r="Q175" s="308" t="s">
        <v>18</v>
      </c>
      <c r="R175" s="308" t="s">
        <v>6</v>
      </c>
      <c r="S175" s="308">
        <v>159</v>
      </c>
      <c r="V175" s="308">
        <v>30</v>
      </c>
      <c r="W175" s="308">
        <v>30</v>
      </c>
      <c r="X175" s="308" t="s">
        <v>19</v>
      </c>
      <c r="Y175" s="308" t="s">
        <v>9</v>
      </c>
      <c r="Z175" s="308">
        <v>130</v>
      </c>
      <c r="AC175" s="308">
        <v>120</v>
      </c>
      <c r="AD175" s="308">
        <v>120</v>
      </c>
      <c r="AE175" s="308" t="s">
        <v>30</v>
      </c>
      <c r="AF175" s="308" t="s">
        <v>9</v>
      </c>
      <c r="AG175" s="308">
        <v>140</v>
      </c>
      <c r="AX175" s="308">
        <v>20</v>
      </c>
      <c r="AY175" s="308">
        <v>20</v>
      </c>
      <c r="AZ175" s="308" t="s">
        <v>22</v>
      </c>
      <c r="BA175" s="308" t="s">
        <v>6</v>
      </c>
      <c r="BB175" s="308">
        <v>2034</v>
      </c>
      <c r="BC175" s="308"/>
    </row>
    <row r="176" spans="1:55">
      <c r="A176" s="308">
        <v>6</v>
      </c>
      <c r="B176" s="308">
        <v>6</v>
      </c>
      <c r="C176" s="308" t="s">
        <v>20</v>
      </c>
      <c r="D176" s="308" t="s">
        <v>6</v>
      </c>
      <c r="E176" s="308">
        <v>684</v>
      </c>
      <c r="H176" s="308">
        <v>30</v>
      </c>
      <c r="I176" s="308">
        <v>30</v>
      </c>
      <c r="J176" s="308" t="s">
        <v>8</v>
      </c>
      <c r="K176" s="308" t="s">
        <v>9</v>
      </c>
      <c r="L176" s="308">
        <v>155</v>
      </c>
      <c r="O176" s="308">
        <v>60</v>
      </c>
      <c r="P176" s="308">
        <v>60</v>
      </c>
      <c r="Q176" s="308" t="s">
        <v>18</v>
      </c>
      <c r="R176" s="308" t="s">
        <v>6</v>
      </c>
      <c r="S176" s="308">
        <v>69058</v>
      </c>
      <c r="V176" s="308">
        <v>6</v>
      </c>
      <c r="W176" s="308">
        <v>6</v>
      </c>
      <c r="X176" s="308" t="s">
        <v>19</v>
      </c>
      <c r="Y176" s="308" t="s">
        <v>9</v>
      </c>
      <c r="Z176" s="308">
        <v>563</v>
      </c>
      <c r="AC176" s="308">
        <v>60</v>
      </c>
      <c r="AD176" s="308">
        <v>60</v>
      </c>
      <c r="AE176" s="308" t="s">
        <v>30</v>
      </c>
      <c r="AF176" s="308" t="s">
        <v>6</v>
      </c>
      <c r="AG176" s="308">
        <v>305</v>
      </c>
      <c r="AX176" s="308">
        <v>20</v>
      </c>
      <c r="AY176" s="308">
        <v>20</v>
      </c>
      <c r="AZ176" s="308" t="s">
        <v>22</v>
      </c>
      <c r="BA176" s="308" t="s">
        <v>6</v>
      </c>
      <c r="BB176" s="308">
        <v>9302</v>
      </c>
      <c r="BC176" s="308"/>
    </row>
    <row r="177" spans="1:55">
      <c r="A177" s="308">
        <v>6</v>
      </c>
      <c r="B177" s="308">
        <v>6</v>
      </c>
      <c r="C177" s="308" t="s">
        <v>20</v>
      </c>
      <c r="D177" s="308" t="s">
        <v>6</v>
      </c>
      <c r="E177" s="308">
        <v>282</v>
      </c>
      <c r="H177" s="308">
        <v>30</v>
      </c>
      <c r="I177" s="308">
        <v>30</v>
      </c>
      <c r="J177" s="308" t="s">
        <v>8</v>
      </c>
      <c r="K177" s="308" t="s">
        <v>6</v>
      </c>
      <c r="L177" s="308">
        <v>506</v>
      </c>
      <c r="O177" s="308">
        <v>300</v>
      </c>
      <c r="P177" s="308">
        <v>300</v>
      </c>
      <c r="Q177" s="308" t="s">
        <v>18</v>
      </c>
      <c r="R177" s="308" t="s">
        <v>6</v>
      </c>
      <c r="S177" s="308">
        <v>122</v>
      </c>
      <c r="V177" s="308">
        <v>6</v>
      </c>
      <c r="W177" s="308">
        <v>6</v>
      </c>
      <c r="X177" s="308" t="s">
        <v>19</v>
      </c>
      <c r="Y177" s="308" t="s">
        <v>9</v>
      </c>
      <c r="Z177" s="308">
        <v>199</v>
      </c>
      <c r="AC177" s="308">
        <v>60</v>
      </c>
      <c r="AD177" s="308">
        <v>60</v>
      </c>
      <c r="AE177" s="308" t="s">
        <v>30</v>
      </c>
      <c r="AF177" s="308" t="s">
        <v>6</v>
      </c>
      <c r="AG177" s="308">
        <v>519</v>
      </c>
      <c r="AX177" s="308">
        <v>100</v>
      </c>
      <c r="AY177" s="308">
        <v>100</v>
      </c>
      <c r="AZ177" s="308" t="s">
        <v>22</v>
      </c>
      <c r="BA177" s="308" t="s">
        <v>6</v>
      </c>
      <c r="BB177" s="308">
        <v>122</v>
      </c>
      <c r="BC177" s="308"/>
    </row>
    <row r="178" spans="1:55">
      <c r="A178" s="308">
        <v>30</v>
      </c>
      <c r="B178" s="308">
        <v>30</v>
      </c>
      <c r="C178" s="308" t="s">
        <v>20</v>
      </c>
      <c r="D178" s="308" t="s">
        <v>6</v>
      </c>
      <c r="E178" s="308">
        <v>135</v>
      </c>
      <c r="H178" s="308">
        <v>18</v>
      </c>
      <c r="I178" s="308">
        <v>18</v>
      </c>
      <c r="J178" s="308" t="s">
        <v>8</v>
      </c>
      <c r="K178" s="308" t="s">
        <v>6</v>
      </c>
      <c r="L178" s="308">
        <v>69039</v>
      </c>
      <c r="O178" s="308">
        <v>60</v>
      </c>
      <c r="P178" s="308">
        <v>60</v>
      </c>
      <c r="Q178" s="308" t="s">
        <v>19</v>
      </c>
      <c r="R178" s="308" t="s">
        <v>9</v>
      </c>
      <c r="S178" s="308">
        <v>2052</v>
      </c>
      <c r="V178" s="308">
        <v>6</v>
      </c>
      <c r="W178" s="308">
        <v>6</v>
      </c>
      <c r="X178" s="308" t="s">
        <v>19</v>
      </c>
      <c r="Y178" s="308" t="s">
        <v>9</v>
      </c>
      <c r="Z178" s="308">
        <v>523</v>
      </c>
      <c r="AC178" s="308">
        <v>120</v>
      </c>
      <c r="AD178" s="308">
        <v>120</v>
      </c>
      <c r="AE178" s="308" t="s">
        <v>30</v>
      </c>
      <c r="AF178" s="308" t="s">
        <v>9</v>
      </c>
      <c r="AG178" s="308">
        <v>522</v>
      </c>
      <c r="AX178" s="308">
        <v>20</v>
      </c>
      <c r="AY178" s="308">
        <v>20</v>
      </c>
      <c r="AZ178" s="308" t="s">
        <v>22</v>
      </c>
      <c r="BA178" s="308" t="s">
        <v>6</v>
      </c>
      <c r="BB178" s="308">
        <v>560</v>
      </c>
      <c r="BC178" s="308"/>
    </row>
    <row r="179" spans="1:55">
      <c r="A179" s="308">
        <v>6</v>
      </c>
      <c r="B179" s="308">
        <v>6</v>
      </c>
      <c r="C179" s="308" t="s">
        <v>20</v>
      </c>
      <c r="D179" s="308" t="s">
        <v>9</v>
      </c>
      <c r="E179" s="308">
        <v>229</v>
      </c>
      <c r="H179" s="308">
        <v>18</v>
      </c>
      <c r="I179" s="308">
        <v>18</v>
      </c>
      <c r="J179" s="308" t="s">
        <v>8</v>
      </c>
      <c r="K179" s="308" t="s">
        <v>6</v>
      </c>
      <c r="L179" s="308">
        <v>69013</v>
      </c>
      <c r="O179" s="308">
        <v>60</v>
      </c>
      <c r="P179" s="308">
        <v>60</v>
      </c>
      <c r="Q179" s="308" t="s">
        <v>19</v>
      </c>
      <c r="R179" s="308" t="s">
        <v>9</v>
      </c>
      <c r="S179" s="308">
        <v>557</v>
      </c>
      <c r="V179" s="308">
        <v>12</v>
      </c>
      <c r="W179" s="308">
        <v>12</v>
      </c>
      <c r="X179" s="308" t="s">
        <v>19</v>
      </c>
      <c r="Y179" s="308" t="s">
        <v>9</v>
      </c>
      <c r="Z179" s="308">
        <v>504</v>
      </c>
      <c r="AC179" s="308"/>
      <c r="AD179" s="308"/>
      <c r="AE179" s="308"/>
      <c r="AF179" s="308"/>
      <c r="AG179" s="308"/>
      <c r="AX179" s="308">
        <v>20</v>
      </c>
      <c r="AY179" s="308">
        <v>20</v>
      </c>
      <c r="AZ179" s="308" t="s">
        <v>22</v>
      </c>
      <c r="BA179" s="308" t="s">
        <v>6</v>
      </c>
      <c r="BB179" s="308">
        <v>224</v>
      </c>
      <c r="BC179" s="308"/>
    </row>
    <row r="180" spans="1:55">
      <c r="A180" s="308">
        <v>6</v>
      </c>
      <c r="B180" s="308">
        <v>6</v>
      </c>
      <c r="C180" s="308" t="s">
        <v>20</v>
      </c>
      <c r="D180" s="308" t="s">
        <v>9</v>
      </c>
      <c r="E180" s="308">
        <v>280</v>
      </c>
      <c r="H180" s="308">
        <v>6</v>
      </c>
      <c r="I180" s="308">
        <v>6</v>
      </c>
      <c r="J180" s="308" t="s">
        <v>8</v>
      </c>
      <c r="K180" s="308" t="s">
        <v>6</v>
      </c>
      <c r="L180" s="308">
        <v>255</v>
      </c>
      <c r="O180" s="308">
        <v>60</v>
      </c>
      <c r="P180" s="308">
        <v>60</v>
      </c>
      <c r="Q180" s="308" t="s">
        <v>19</v>
      </c>
      <c r="R180" s="308" t="s">
        <v>9</v>
      </c>
      <c r="S180" s="308">
        <v>694</v>
      </c>
      <c r="V180" s="308">
        <v>12</v>
      </c>
      <c r="W180" s="308">
        <v>12</v>
      </c>
      <c r="X180" s="308" t="s">
        <v>16</v>
      </c>
      <c r="Y180" s="308" t="s">
        <v>6</v>
      </c>
      <c r="Z180" s="308">
        <v>142</v>
      </c>
      <c r="AX180" s="308">
        <v>20</v>
      </c>
      <c r="AY180" s="308">
        <v>20</v>
      </c>
      <c r="AZ180" s="308" t="s">
        <v>22</v>
      </c>
      <c r="BA180" s="308" t="s">
        <v>6</v>
      </c>
      <c r="BB180" s="308">
        <v>232</v>
      </c>
      <c r="BC180" s="308"/>
    </row>
    <row r="181" spans="1:55">
      <c r="A181" s="308">
        <v>60</v>
      </c>
      <c r="B181" s="308">
        <v>60</v>
      </c>
      <c r="C181" s="308" t="s">
        <v>20</v>
      </c>
      <c r="D181" s="308" t="s">
        <v>6</v>
      </c>
      <c r="E181" s="308">
        <v>518</v>
      </c>
      <c r="H181" s="308">
        <v>6</v>
      </c>
      <c r="I181" s="308">
        <v>6</v>
      </c>
      <c r="J181" s="308" t="s">
        <v>8</v>
      </c>
      <c r="K181" s="308" t="s">
        <v>6</v>
      </c>
      <c r="L181" s="308">
        <v>9303</v>
      </c>
      <c r="O181" s="308">
        <v>60</v>
      </c>
      <c r="P181" s="308">
        <v>60</v>
      </c>
      <c r="Q181" s="308" t="s">
        <v>19</v>
      </c>
      <c r="R181" s="308" t="s">
        <v>9</v>
      </c>
      <c r="S181" s="308">
        <v>2030</v>
      </c>
      <c r="V181" s="308">
        <v>6</v>
      </c>
      <c r="W181" s="308">
        <v>6</v>
      </c>
      <c r="X181" s="308" t="s">
        <v>18</v>
      </c>
      <c r="Y181" s="308" t="s">
        <v>6</v>
      </c>
      <c r="Z181" s="308">
        <v>56202</v>
      </c>
      <c r="AX181" s="308">
        <v>20</v>
      </c>
      <c r="AY181" s="308">
        <v>20</v>
      </c>
      <c r="AZ181" s="308" t="s">
        <v>22</v>
      </c>
      <c r="BA181" s="308" t="s">
        <v>6</v>
      </c>
      <c r="BB181" s="308">
        <v>234</v>
      </c>
      <c r="BC181" s="308"/>
    </row>
    <row r="182" spans="1:55">
      <c r="A182" s="308">
        <v>30</v>
      </c>
      <c r="B182" s="308">
        <v>30</v>
      </c>
      <c r="C182" s="308" t="s">
        <v>20</v>
      </c>
      <c r="D182" s="308" t="s">
        <v>9</v>
      </c>
      <c r="E182" s="308">
        <v>122</v>
      </c>
      <c r="H182" s="308">
        <v>12</v>
      </c>
      <c r="I182" s="308">
        <v>12</v>
      </c>
      <c r="J182" s="308" t="s">
        <v>8</v>
      </c>
      <c r="K182" s="308" t="s">
        <v>6</v>
      </c>
      <c r="L182" s="308">
        <v>221</v>
      </c>
      <c r="O182" s="308">
        <v>120</v>
      </c>
      <c r="P182" s="308">
        <v>120</v>
      </c>
      <c r="Q182" s="308" t="s">
        <v>19</v>
      </c>
      <c r="R182" s="308" t="s">
        <v>9</v>
      </c>
      <c r="S182" s="308">
        <v>189</v>
      </c>
      <c r="V182" s="308">
        <v>6</v>
      </c>
      <c r="W182" s="308">
        <v>6</v>
      </c>
      <c r="X182" s="308" t="s">
        <v>18</v>
      </c>
      <c r="Y182" s="308" t="s">
        <v>6</v>
      </c>
      <c r="Z182" s="308">
        <v>519</v>
      </c>
      <c r="AX182" s="308">
        <v>20</v>
      </c>
      <c r="AY182" s="308">
        <v>20</v>
      </c>
      <c r="AZ182" s="308" t="s">
        <v>22</v>
      </c>
      <c r="BA182" s="308" t="s">
        <v>6</v>
      </c>
      <c r="BB182" s="308">
        <v>2119</v>
      </c>
      <c r="BC182" s="308"/>
    </row>
    <row r="183" spans="1:55">
      <c r="A183" s="308">
        <v>30</v>
      </c>
      <c r="B183" s="308">
        <v>30</v>
      </c>
      <c r="C183" s="308" t="s">
        <v>20</v>
      </c>
      <c r="D183" s="308" t="s">
        <v>6</v>
      </c>
      <c r="E183" s="308">
        <v>524</v>
      </c>
      <c r="H183" s="308">
        <v>30</v>
      </c>
      <c r="I183" s="308">
        <v>30</v>
      </c>
      <c r="J183" s="308" t="s">
        <v>8</v>
      </c>
      <c r="K183" s="308" t="s">
        <v>6</v>
      </c>
      <c r="L183" s="308">
        <v>159</v>
      </c>
      <c r="O183" s="308">
        <v>60</v>
      </c>
      <c r="P183" s="308">
        <v>60</v>
      </c>
      <c r="Q183" s="308" t="s">
        <v>19</v>
      </c>
      <c r="R183" s="308" t="s">
        <v>9</v>
      </c>
      <c r="S183" s="308">
        <v>515</v>
      </c>
      <c r="V183" s="308">
        <v>30</v>
      </c>
      <c r="W183" s="308">
        <v>30</v>
      </c>
      <c r="X183" s="308" t="s">
        <v>19</v>
      </c>
      <c r="Y183" s="308" t="s">
        <v>6</v>
      </c>
      <c r="Z183" s="308">
        <v>185</v>
      </c>
      <c r="AX183" s="308">
        <v>60</v>
      </c>
      <c r="AY183" s="308">
        <v>60</v>
      </c>
      <c r="AZ183" s="308" t="s">
        <v>22</v>
      </c>
      <c r="BA183" s="308" t="s">
        <v>6</v>
      </c>
      <c r="BB183" s="308">
        <v>304</v>
      </c>
      <c r="BC183" s="308"/>
    </row>
    <row r="184" spans="1:55">
      <c r="A184" s="308">
        <v>6</v>
      </c>
      <c r="B184" s="308">
        <v>6</v>
      </c>
      <c r="C184" s="308" t="s">
        <v>20</v>
      </c>
      <c r="D184" s="308" t="s">
        <v>9</v>
      </c>
      <c r="E184" s="308">
        <v>2072</v>
      </c>
      <c r="H184" s="308">
        <v>6</v>
      </c>
      <c r="I184" s="308">
        <v>6</v>
      </c>
      <c r="J184" s="308" t="s">
        <v>8</v>
      </c>
      <c r="K184" s="308" t="s">
        <v>6</v>
      </c>
      <c r="L184" s="308">
        <v>161</v>
      </c>
      <c r="O184" s="308">
        <v>120</v>
      </c>
      <c r="P184" s="308">
        <v>120</v>
      </c>
      <c r="Q184" s="308" t="s">
        <v>19</v>
      </c>
      <c r="R184" s="308" t="s">
        <v>9</v>
      </c>
      <c r="S184" s="308">
        <v>176</v>
      </c>
      <c r="V184" s="308">
        <v>6</v>
      </c>
      <c r="W184" s="308">
        <v>6</v>
      </c>
      <c r="X184" s="308" t="s">
        <v>19</v>
      </c>
      <c r="Y184" s="308" t="s">
        <v>6</v>
      </c>
      <c r="Z184" s="308">
        <v>525</v>
      </c>
      <c r="AX184" s="308">
        <v>40</v>
      </c>
      <c r="AY184" s="308">
        <v>40</v>
      </c>
      <c r="AZ184" s="308" t="s">
        <v>23</v>
      </c>
      <c r="BA184" s="308" t="s">
        <v>9</v>
      </c>
      <c r="BB184" s="308">
        <v>290</v>
      </c>
      <c r="BC184" s="308"/>
    </row>
    <row r="185" spans="1:55">
      <c r="A185" s="308">
        <v>6</v>
      </c>
      <c r="B185" s="308">
        <v>6</v>
      </c>
      <c r="C185" s="308" t="s">
        <v>20</v>
      </c>
      <c r="D185" s="308" t="s">
        <v>6</v>
      </c>
      <c r="E185" s="308">
        <v>2073</v>
      </c>
      <c r="H185" s="308">
        <v>114</v>
      </c>
      <c r="I185" s="308">
        <v>114</v>
      </c>
      <c r="J185" s="308" t="s">
        <v>8</v>
      </c>
      <c r="K185" s="308" t="s">
        <v>6</v>
      </c>
      <c r="L185" s="308">
        <v>161</v>
      </c>
      <c r="O185" s="308">
        <v>60</v>
      </c>
      <c r="P185" s="308">
        <v>60</v>
      </c>
      <c r="Q185" s="308" t="s">
        <v>19</v>
      </c>
      <c r="R185" s="308" t="s">
        <v>9</v>
      </c>
      <c r="S185" s="308">
        <v>538</v>
      </c>
      <c r="V185" s="308">
        <v>6</v>
      </c>
      <c r="W185" s="308">
        <v>6</v>
      </c>
      <c r="X185" s="308" t="s">
        <v>21</v>
      </c>
      <c r="Y185" s="308" t="s">
        <v>6</v>
      </c>
      <c r="Z185" s="308">
        <v>2075</v>
      </c>
      <c r="AX185" s="308">
        <v>20</v>
      </c>
      <c r="AY185" s="308">
        <v>20</v>
      </c>
      <c r="AZ185" s="308" t="s">
        <v>23</v>
      </c>
      <c r="BA185" s="308" t="s">
        <v>9</v>
      </c>
      <c r="BB185" s="308">
        <v>247</v>
      </c>
      <c r="BC185" s="308"/>
    </row>
    <row r="186" spans="1:55">
      <c r="A186" s="308">
        <v>6</v>
      </c>
      <c r="B186" s="308">
        <v>6</v>
      </c>
      <c r="C186" s="308" t="s">
        <v>20</v>
      </c>
      <c r="D186" s="308" t="s">
        <v>6</v>
      </c>
      <c r="E186" s="308">
        <v>2117</v>
      </c>
      <c r="H186" s="308">
        <v>18</v>
      </c>
      <c r="I186" s="308">
        <v>18</v>
      </c>
      <c r="J186" s="308" t="s">
        <v>8</v>
      </c>
      <c r="K186" s="308" t="s">
        <v>6</v>
      </c>
      <c r="L186" s="308">
        <v>153</v>
      </c>
      <c r="O186" s="308">
        <v>180</v>
      </c>
      <c r="P186" s="308">
        <v>180</v>
      </c>
      <c r="Q186" s="308" t="s">
        <v>19</v>
      </c>
      <c r="R186" s="308" t="s">
        <v>9</v>
      </c>
      <c r="S186" s="308">
        <v>527</v>
      </c>
      <c r="V186" s="308">
        <v>12</v>
      </c>
      <c r="W186" s="308">
        <v>12</v>
      </c>
      <c r="X186" s="308" t="s">
        <v>21</v>
      </c>
      <c r="Y186" s="308" t="s">
        <v>6</v>
      </c>
      <c r="Z186" s="308">
        <v>157</v>
      </c>
      <c r="AX186" s="308">
        <v>20</v>
      </c>
      <c r="AY186" s="308">
        <v>20</v>
      </c>
      <c r="AZ186" s="308" t="s">
        <v>23</v>
      </c>
      <c r="BA186" s="308" t="s">
        <v>9</v>
      </c>
      <c r="BB186" s="308">
        <v>2097</v>
      </c>
      <c r="BC186" s="308"/>
    </row>
    <row r="187" spans="1:55">
      <c r="A187" s="308">
        <v>30</v>
      </c>
      <c r="B187" s="308">
        <v>30</v>
      </c>
      <c r="C187" s="308" t="s">
        <v>20</v>
      </c>
      <c r="D187" s="308" t="s">
        <v>6</v>
      </c>
      <c r="E187" s="308">
        <v>130</v>
      </c>
      <c r="H187" s="308">
        <v>30</v>
      </c>
      <c r="I187" s="308">
        <v>30</v>
      </c>
      <c r="J187" s="308" t="s">
        <v>8</v>
      </c>
      <c r="K187" s="308" t="s">
        <v>6</v>
      </c>
      <c r="L187" s="308">
        <v>140</v>
      </c>
      <c r="O187" s="308">
        <v>60</v>
      </c>
      <c r="P187" s="308">
        <v>60</v>
      </c>
      <c r="Q187" s="308" t="s">
        <v>16</v>
      </c>
      <c r="R187" s="308" t="s">
        <v>6</v>
      </c>
      <c r="S187" s="308">
        <v>142</v>
      </c>
      <c r="V187" s="308">
        <v>6</v>
      </c>
      <c r="W187" s="308">
        <v>6</v>
      </c>
      <c r="X187" s="308" t="s">
        <v>21</v>
      </c>
      <c r="Y187" s="308" t="s">
        <v>6</v>
      </c>
      <c r="Z187" s="308">
        <v>2120</v>
      </c>
      <c r="AX187" s="308">
        <v>20</v>
      </c>
      <c r="AY187" s="308">
        <v>20</v>
      </c>
      <c r="AZ187" s="308" t="s">
        <v>23</v>
      </c>
      <c r="BA187" s="308" t="s">
        <v>9</v>
      </c>
      <c r="BB187" s="308">
        <v>403</v>
      </c>
      <c r="BC187" s="308"/>
    </row>
    <row r="188" spans="1:55">
      <c r="A188" s="308">
        <v>18</v>
      </c>
      <c r="B188" s="308">
        <v>18</v>
      </c>
      <c r="C188" s="308" t="s">
        <v>14</v>
      </c>
      <c r="D188" s="308" t="s">
        <v>6</v>
      </c>
      <c r="E188" s="308">
        <v>170</v>
      </c>
      <c r="H188" s="308">
        <v>6</v>
      </c>
      <c r="I188" s="308">
        <v>6</v>
      </c>
      <c r="J188" s="308" t="s">
        <v>8</v>
      </c>
      <c r="K188" s="308" t="s">
        <v>6</v>
      </c>
      <c r="L188" s="308">
        <v>240</v>
      </c>
      <c r="O188" s="308">
        <v>120</v>
      </c>
      <c r="P188" s="308">
        <v>120</v>
      </c>
      <c r="Q188" s="308" t="s">
        <v>18</v>
      </c>
      <c r="R188" s="308" t="s">
        <v>6</v>
      </c>
      <c r="S188" s="308">
        <v>56202</v>
      </c>
      <c r="V188" s="308">
        <v>30</v>
      </c>
      <c r="W188" s="308">
        <v>30</v>
      </c>
      <c r="X188" s="308" t="s">
        <v>21</v>
      </c>
      <c r="Y188" s="308" t="s">
        <v>6</v>
      </c>
      <c r="Z188" s="308">
        <v>505</v>
      </c>
      <c r="AX188" s="308">
        <v>20</v>
      </c>
      <c r="AY188" s="308">
        <v>20</v>
      </c>
      <c r="AZ188" s="308" t="s">
        <v>31</v>
      </c>
      <c r="BA188" s="308" t="s">
        <v>6</v>
      </c>
      <c r="BB188" s="308">
        <v>171</v>
      </c>
    </row>
    <row r="189" spans="1:55">
      <c r="A189" s="308">
        <v>12</v>
      </c>
      <c r="B189" s="308">
        <v>12</v>
      </c>
      <c r="C189" s="308" t="s">
        <v>14</v>
      </c>
      <c r="D189" s="308" t="s">
        <v>6</v>
      </c>
      <c r="E189" s="308">
        <v>9421</v>
      </c>
      <c r="H189" s="308">
        <v>60</v>
      </c>
      <c r="I189" s="308">
        <v>60</v>
      </c>
      <c r="J189" s="308" t="s">
        <v>8</v>
      </c>
      <c r="K189" s="308" t="s">
        <v>6</v>
      </c>
      <c r="L189" s="308">
        <v>511</v>
      </c>
      <c r="O189" s="308">
        <v>120</v>
      </c>
      <c r="P189" s="308">
        <v>120</v>
      </c>
      <c r="Q189" s="308" t="s">
        <v>18</v>
      </c>
      <c r="R189" s="308" t="s">
        <v>6</v>
      </c>
      <c r="S189" s="308">
        <v>519</v>
      </c>
      <c r="V189" s="308">
        <v>12</v>
      </c>
      <c r="W189" s="308">
        <v>12</v>
      </c>
      <c r="X189" s="308" t="s">
        <v>21</v>
      </c>
      <c r="Y189" s="308" t="s">
        <v>6</v>
      </c>
      <c r="Z189" s="308">
        <v>136</v>
      </c>
      <c r="AX189" s="308">
        <v>20</v>
      </c>
      <c r="AY189" s="308">
        <v>20</v>
      </c>
      <c r="AZ189" s="308" t="s">
        <v>22</v>
      </c>
      <c r="BA189" s="308" t="s">
        <v>9</v>
      </c>
      <c r="BB189" s="308">
        <v>9409</v>
      </c>
    </row>
    <row r="190" spans="1:55">
      <c r="A190" s="308">
        <v>30</v>
      </c>
      <c r="B190" s="308">
        <v>30</v>
      </c>
      <c r="C190" s="308" t="s">
        <v>14</v>
      </c>
      <c r="D190" s="308" t="s">
        <v>6</v>
      </c>
      <c r="E190" s="308">
        <v>197</v>
      </c>
      <c r="H190" s="308">
        <v>60</v>
      </c>
      <c r="I190" s="308">
        <v>60</v>
      </c>
      <c r="J190" s="308" t="s">
        <v>8</v>
      </c>
      <c r="K190" s="308" t="s">
        <v>6</v>
      </c>
      <c r="L190" s="308">
        <v>540</v>
      </c>
      <c r="O190" s="308">
        <v>60</v>
      </c>
      <c r="P190" s="308">
        <v>60</v>
      </c>
      <c r="Q190" s="308" t="s">
        <v>18</v>
      </c>
      <c r="R190" s="308" t="s">
        <v>6</v>
      </c>
      <c r="S190" s="308">
        <v>536</v>
      </c>
      <c r="V190" s="308">
        <v>12</v>
      </c>
      <c r="W190" s="308">
        <v>12</v>
      </c>
      <c r="X190" s="308" t="s">
        <v>21</v>
      </c>
      <c r="Y190" s="308" t="s">
        <v>6</v>
      </c>
      <c r="Z190" s="308">
        <v>196</v>
      </c>
      <c r="AX190" s="308">
        <v>40</v>
      </c>
      <c r="AY190" s="308">
        <v>40</v>
      </c>
      <c r="AZ190" s="308" t="s">
        <v>23</v>
      </c>
      <c r="BA190" s="308" t="s">
        <v>6</v>
      </c>
      <c r="BB190" s="308">
        <v>290</v>
      </c>
    </row>
    <row r="191" spans="1:55">
      <c r="A191" s="308">
        <v>30</v>
      </c>
      <c r="B191" s="308">
        <v>30</v>
      </c>
      <c r="C191" s="308" t="s">
        <v>20</v>
      </c>
      <c r="D191" s="308" t="s">
        <v>9</v>
      </c>
      <c r="E191" s="308">
        <v>120</v>
      </c>
      <c r="H191" s="308">
        <v>18</v>
      </c>
      <c r="I191" s="308">
        <v>18</v>
      </c>
      <c r="J191" s="308" t="s">
        <v>8</v>
      </c>
      <c r="K191" s="308" t="s">
        <v>9</v>
      </c>
      <c r="L191" s="308">
        <v>112</v>
      </c>
      <c r="O191" s="308">
        <v>120</v>
      </c>
      <c r="P191" s="308">
        <v>120</v>
      </c>
      <c r="Q191" s="308" t="s">
        <v>19</v>
      </c>
      <c r="R191" s="308" t="s">
        <v>6</v>
      </c>
      <c r="S191" s="308">
        <v>120</v>
      </c>
      <c r="V191" s="308">
        <v>30</v>
      </c>
      <c r="W191" s="308">
        <v>30</v>
      </c>
      <c r="X191" s="308" t="s">
        <v>21</v>
      </c>
      <c r="Y191" s="308" t="s">
        <v>9</v>
      </c>
      <c r="Z191" s="308">
        <v>155</v>
      </c>
      <c r="AX191" s="308">
        <v>20</v>
      </c>
      <c r="AY191" s="308">
        <v>20</v>
      </c>
      <c r="AZ191" s="308" t="s">
        <v>23</v>
      </c>
      <c r="BA191" s="308" t="s">
        <v>6</v>
      </c>
      <c r="BB191" s="308">
        <v>247</v>
      </c>
    </row>
    <row r="192" spans="1:55">
      <c r="A192" s="308">
        <v>6</v>
      </c>
      <c r="B192" s="308">
        <v>6</v>
      </c>
      <c r="C192" s="308" t="s">
        <v>15</v>
      </c>
      <c r="D192" s="308" t="s">
        <v>6</v>
      </c>
      <c r="E192" s="308">
        <v>637</v>
      </c>
      <c r="H192" s="308">
        <v>6</v>
      </c>
      <c r="I192" s="308">
        <v>6</v>
      </c>
      <c r="J192" s="308" t="s">
        <v>8</v>
      </c>
      <c r="K192" s="308" t="s">
        <v>9</v>
      </c>
      <c r="L192" s="308">
        <v>215</v>
      </c>
      <c r="O192" s="308">
        <v>60</v>
      </c>
      <c r="P192" s="308">
        <v>60</v>
      </c>
      <c r="Q192" s="308" t="s">
        <v>19</v>
      </c>
      <c r="R192" s="308" t="s">
        <v>9</v>
      </c>
      <c r="S192" s="308">
        <v>170</v>
      </c>
      <c r="V192" s="308">
        <v>12</v>
      </c>
      <c r="W192" s="308">
        <v>12</v>
      </c>
      <c r="X192" s="308" t="s">
        <v>19</v>
      </c>
      <c r="Y192" s="308" t="s">
        <v>6</v>
      </c>
      <c r="Z192" s="308">
        <v>197</v>
      </c>
      <c r="AX192" s="308">
        <v>20</v>
      </c>
      <c r="AY192" s="308">
        <v>20</v>
      </c>
      <c r="AZ192" s="308" t="s">
        <v>23</v>
      </c>
      <c r="BA192" s="308" t="s">
        <v>6</v>
      </c>
      <c r="BB192" s="308">
        <v>2097</v>
      </c>
    </row>
    <row r="193" spans="1:54">
      <c r="A193" s="308">
        <v>30</v>
      </c>
      <c r="B193" s="308">
        <v>30</v>
      </c>
      <c r="C193" s="308" t="s">
        <v>15</v>
      </c>
      <c r="D193" s="308" t="s">
        <v>6</v>
      </c>
      <c r="E193" s="308">
        <v>140</v>
      </c>
      <c r="H193" s="308">
        <v>6</v>
      </c>
      <c r="I193" s="308">
        <v>6</v>
      </c>
      <c r="J193" s="308" t="s">
        <v>8</v>
      </c>
      <c r="K193" s="308" t="s">
        <v>6</v>
      </c>
      <c r="L193" s="308">
        <v>280</v>
      </c>
      <c r="O193" s="308">
        <v>60</v>
      </c>
      <c r="P193" s="308">
        <v>60</v>
      </c>
      <c r="Q193" s="308" t="s">
        <v>18</v>
      </c>
      <c r="R193" s="308" t="s">
        <v>6</v>
      </c>
      <c r="S193" s="308">
        <v>4200</v>
      </c>
      <c r="V193" s="308">
        <v>12</v>
      </c>
      <c r="W193" s="308">
        <v>12</v>
      </c>
      <c r="X193" s="308" t="s">
        <v>21</v>
      </c>
      <c r="Y193" s="308" t="s">
        <v>9</v>
      </c>
      <c r="Z193" s="308">
        <v>147</v>
      </c>
      <c r="AX193" s="308">
        <v>20</v>
      </c>
      <c r="AY193" s="308">
        <v>20</v>
      </c>
      <c r="AZ193" s="308" t="s">
        <v>23</v>
      </c>
      <c r="BA193" s="308" t="s">
        <v>6</v>
      </c>
      <c r="BB193" s="308">
        <v>403</v>
      </c>
    </row>
    <row r="194" spans="1:54">
      <c r="A194" s="308">
        <v>30</v>
      </c>
      <c r="B194" s="308">
        <v>30</v>
      </c>
      <c r="C194" s="308" t="s">
        <v>15</v>
      </c>
      <c r="D194" s="308" t="s">
        <v>6</v>
      </c>
      <c r="E194" s="308">
        <v>161</v>
      </c>
      <c r="H194" s="308">
        <v>6</v>
      </c>
      <c r="I194" s="308">
        <v>6</v>
      </c>
      <c r="J194" s="308" t="s">
        <v>8</v>
      </c>
      <c r="K194" s="308" t="s">
        <v>6</v>
      </c>
      <c r="L194" s="308">
        <v>671</v>
      </c>
      <c r="O194" s="308">
        <v>60</v>
      </c>
      <c r="P194" s="308">
        <v>60</v>
      </c>
      <c r="Q194" s="308" t="s">
        <v>19</v>
      </c>
      <c r="R194" s="308" t="s">
        <v>6</v>
      </c>
      <c r="S194" s="308">
        <v>185</v>
      </c>
      <c r="V194" s="308">
        <v>6</v>
      </c>
      <c r="W194" s="308">
        <v>6</v>
      </c>
      <c r="X194" s="308" t="s">
        <v>31</v>
      </c>
      <c r="Y194" s="308" t="s">
        <v>6</v>
      </c>
      <c r="Z194" s="308">
        <v>2028</v>
      </c>
      <c r="AX194" s="308">
        <v>20</v>
      </c>
      <c r="AY194" s="308">
        <v>20</v>
      </c>
      <c r="AZ194" s="308" t="s">
        <v>23</v>
      </c>
      <c r="BA194" s="308" t="s">
        <v>6</v>
      </c>
      <c r="BB194" s="308">
        <v>305</v>
      </c>
    </row>
    <row r="195" spans="1:54">
      <c r="A195" s="308">
        <v>6</v>
      </c>
      <c r="B195" s="308">
        <v>6</v>
      </c>
      <c r="C195" s="308" t="s">
        <v>15</v>
      </c>
      <c r="D195" s="308" t="s">
        <v>6</v>
      </c>
      <c r="E195" s="308">
        <v>2056</v>
      </c>
      <c r="H195" s="308">
        <v>18</v>
      </c>
      <c r="I195" s="308">
        <v>18</v>
      </c>
      <c r="J195" s="308" t="s">
        <v>8</v>
      </c>
      <c r="K195" s="308" t="s">
        <v>9</v>
      </c>
      <c r="L195" s="308">
        <v>158</v>
      </c>
      <c r="O195" s="308">
        <v>60</v>
      </c>
      <c r="P195" s="308">
        <v>60</v>
      </c>
      <c r="Q195" s="308" t="s">
        <v>19</v>
      </c>
      <c r="R195" s="308" t="s">
        <v>6</v>
      </c>
      <c r="S195" s="308">
        <v>674</v>
      </c>
      <c r="V195" s="308">
        <v>6</v>
      </c>
      <c r="W195" s="308">
        <v>6</v>
      </c>
      <c r="X195" s="308" t="s">
        <v>31</v>
      </c>
      <c r="Y195" s="308" t="s">
        <v>6</v>
      </c>
      <c r="Z195" s="308">
        <v>683</v>
      </c>
      <c r="AX195" s="308">
        <v>100</v>
      </c>
      <c r="AY195" s="308">
        <v>100</v>
      </c>
      <c r="AZ195" s="308" t="s">
        <v>24</v>
      </c>
      <c r="BA195" s="308" t="s">
        <v>6</v>
      </c>
      <c r="BB195" s="308">
        <v>141</v>
      </c>
    </row>
    <row r="196" spans="1:54">
      <c r="A196" s="308">
        <v>30</v>
      </c>
      <c r="B196" s="308">
        <v>30</v>
      </c>
      <c r="C196" s="308" t="s">
        <v>15</v>
      </c>
      <c r="D196" s="308" t="s">
        <v>6</v>
      </c>
      <c r="E196" s="308">
        <v>124</v>
      </c>
      <c r="H196" s="308">
        <v>30</v>
      </c>
      <c r="I196" s="308">
        <v>30</v>
      </c>
      <c r="J196" s="308" t="s">
        <v>8</v>
      </c>
      <c r="K196" s="308" t="s">
        <v>6</v>
      </c>
      <c r="L196" s="308">
        <v>154</v>
      </c>
      <c r="O196" s="308">
        <v>60</v>
      </c>
      <c r="P196" s="308">
        <v>60</v>
      </c>
      <c r="Q196" s="308" t="s">
        <v>21</v>
      </c>
      <c r="R196" s="308" t="s">
        <v>6</v>
      </c>
      <c r="S196" s="308">
        <v>254</v>
      </c>
      <c r="V196" s="308">
        <v>6</v>
      </c>
      <c r="W196" s="308">
        <v>6</v>
      </c>
      <c r="X196" s="308" t="s">
        <v>31</v>
      </c>
      <c r="Y196" s="308" t="s">
        <v>6</v>
      </c>
      <c r="Z196" s="308">
        <v>659</v>
      </c>
      <c r="AX196" s="308">
        <v>20</v>
      </c>
      <c r="AY196" s="308">
        <v>20</v>
      </c>
      <c r="AZ196" s="308" t="s">
        <v>25</v>
      </c>
      <c r="BA196" s="308" t="s">
        <v>6</v>
      </c>
      <c r="BB196" s="308">
        <v>180</v>
      </c>
    </row>
    <row r="197" spans="1:54">
      <c r="A197" s="308">
        <v>6</v>
      </c>
      <c r="B197" s="308">
        <v>6</v>
      </c>
      <c r="C197" s="308" t="s">
        <v>15</v>
      </c>
      <c r="D197" s="308" t="s">
        <v>6</v>
      </c>
      <c r="E197" s="308">
        <v>2023</v>
      </c>
      <c r="H197" s="308">
        <v>120</v>
      </c>
      <c r="I197" s="308">
        <v>120</v>
      </c>
      <c r="J197" s="308" t="s">
        <v>8</v>
      </c>
      <c r="K197" s="308" t="s">
        <v>9</v>
      </c>
      <c r="L197" s="308">
        <v>178</v>
      </c>
      <c r="O197" s="308">
        <v>120</v>
      </c>
      <c r="P197" s="308">
        <v>120</v>
      </c>
      <c r="Q197" s="308" t="s">
        <v>21</v>
      </c>
      <c r="R197" s="308" t="s">
        <v>6</v>
      </c>
      <c r="S197" s="308">
        <v>301</v>
      </c>
      <c r="V197" s="308">
        <v>6</v>
      </c>
      <c r="W197" s="308">
        <v>6</v>
      </c>
      <c r="X197" s="308" t="s">
        <v>31</v>
      </c>
      <c r="Y197" s="308" t="s">
        <v>6</v>
      </c>
      <c r="Z197" s="308">
        <v>693</v>
      </c>
      <c r="AX197" s="308">
        <v>20</v>
      </c>
      <c r="AY197" s="308">
        <v>20</v>
      </c>
      <c r="AZ197" s="308" t="s">
        <v>25</v>
      </c>
      <c r="BA197" s="308" t="s">
        <v>6</v>
      </c>
      <c r="BB197" s="308">
        <v>2065</v>
      </c>
    </row>
    <row r="198" spans="1:54">
      <c r="A198" s="308">
        <v>6</v>
      </c>
      <c r="B198" s="308">
        <v>6</v>
      </c>
      <c r="C198" s="308" t="s">
        <v>15</v>
      </c>
      <c r="D198" s="308" t="s">
        <v>6</v>
      </c>
      <c r="E198" s="308">
        <v>2011</v>
      </c>
      <c r="H198" s="308">
        <v>30</v>
      </c>
      <c r="I198" s="308">
        <v>30</v>
      </c>
      <c r="J198" s="308" t="s">
        <v>8</v>
      </c>
      <c r="K198" s="308" t="s">
        <v>6</v>
      </c>
      <c r="L198" s="308">
        <v>186</v>
      </c>
      <c r="O198" s="308">
        <v>60</v>
      </c>
      <c r="P198" s="308">
        <v>60</v>
      </c>
      <c r="Q198" s="308" t="s">
        <v>21</v>
      </c>
      <c r="R198" s="308" t="s">
        <v>6</v>
      </c>
      <c r="S198" s="308">
        <v>215</v>
      </c>
      <c r="V198" s="308">
        <v>12</v>
      </c>
      <c r="W198" s="308">
        <v>12</v>
      </c>
      <c r="X198" s="308" t="s">
        <v>31</v>
      </c>
      <c r="Y198" s="308" t="s">
        <v>6</v>
      </c>
      <c r="Z198" s="308">
        <v>135</v>
      </c>
      <c r="AX198" s="308">
        <v>20</v>
      </c>
      <c r="AY198" s="308">
        <v>20</v>
      </c>
      <c r="AZ198" s="308" t="s">
        <v>25</v>
      </c>
      <c r="BA198" s="308" t="s">
        <v>6</v>
      </c>
      <c r="BB198" s="308">
        <v>685</v>
      </c>
    </row>
    <row r="199" spans="1:54">
      <c r="A199" s="308">
        <v>30</v>
      </c>
      <c r="B199" s="308">
        <v>30</v>
      </c>
      <c r="C199" s="308" t="s">
        <v>15</v>
      </c>
      <c r="D199" s="308" t="s">
        <v>6</v>
      </c>
      <c r="E199" s="308">
        <v>528</v>
      </c>
      <c r="H199" s="308">
        <v>60</v>
      </c>
      <c r="I199" s="308">
        <v>60</v>
      </c>
      <c r="J199" s="308" t="s">
        <v>8</v>
      </c>
      <c r="K199" s="308" t="s">
        <v>6</v>
      </c>
      <c r="L199" s="308">
        <v>122</v>
      </c>
      <c r="O199" s="308">
        <v>60</v>
      </c>
      <c r="P199" s="308">
        <v>60</v>
      </c>
      <c r="Q199" s="308" t="s">
        <v>21</v>
      </c>
      <c r="R199" s="308" t="s">
        <v>6</v>
      </c>
      <c r="S199" s="308">
        <v>2075</v>
      </c>
      <c r="V199" s="308">
        <v>18</v>
      </c>
      <c r="W199" s="308">
        <v>18</v>
      </c>
      <c r="X199" s="308" t="s">
        <v>31</v>
      </c>
      <c r="Y199" s="308" t="s">
        <v>6</v>
      </c>
      <c r="Z199" s="308">
        <v>186</v>
      </c>
      <c r="AX199" s="308">
        <v>20</v>
      </c>
      <c r="AY199" s="308">
        <v>20</v>
      </c>
      <c r="AZ199" s="308" t="s">
        <v>25</v>
      </c>
      <c r="BA199" s="308" t="s">
        <v>6</v>
      </c>
      <c r="BB199" s="308">
        <v>152</v>
      </c>
    </row>
    <row r="200" spans="1:54">
      <c r="A200" s="308">
        <v>6</v>
      </c>
      <c r="B200" s="308">
        <v>6</v>
      </c>
      <c r="C200" s="308" t="s">
        <v>15</v>
      </c>
      <c r="D200" s="308" t="s">
        <v>6</v>
      </c>
      <c r="E200" s="308">
        <v>293</v>
      </c>
      <c r="H200" s="308">
        <v>30</v>
      </c>
      <c r="I200" s="308">
        <v>30</v>
      </c>
      <c r="J200" s="308" t="s">
        <v>8</v>
      </c>
      <c r="K200" s="308" t="s">
        <v>9</v>
      </c>
      <c r="L200" s="308">
        <v>157</v>
      </c>
      <c r="O200" s="308">
        <v>60</v>
      </c>
      <c r="P200" s="308">
        <v>60</v>
      </c>
      <c r="Q200" s="308" t="s">
        <v>21</v>
      </c>
      <c r="R200" s="308" t="s">
        <v>6</v>
      </c>
      <c r="S200" s="308">
        <v>239</v>
      </c>
      <c r="V200" s="308">
        <v>18</v>
      </c>
      <c r="W200" s="308">
        <v>18</v>
      </c>
      <c r="X200" s="308" t="s">
        <v>31</v>
      </c>
      <c r="Y200" s="308" t="s">
        <v>6</v>
      </c>
      <c r="Z200" s="308">
        <v>534</v>
      </c>
      <c r="AX200" s="308">
        <v>20</v>
      </c>
      <c r="AY200" s="308">
        <v>20</v>
      </c>
      <c r="AZ200" s="308" t="s">
        <v>25</v>
      </c>
      <c r="BA200" s="308" t="s">
        <v>6</v>
      </c>
      <c r="BB200" s="308">
        <v>565</v>
      </c>
    </row>
    <row r="201" spans="1:54">
      <c r="A201" s="308">
        <v>12</v>
      </c>
      <c r="B201" s="308">
        <v>12</v>
      </c>
      <c r="C201" s="308" t="s">
        <v>15</v>
      </c>
      <c r="D201" s="308" t="s">
        <v>6</v>
      </c>
      <c r="E201" s="308">
        <v>654</v>
      </c>
      <c r="H201" s="308">
        <v>12</v>
      </c>
      <c r="I201" s="308">
        <v>12</v>
      </c>
      <c r="J201" s="308" t="s">
        <v>14</v>
      </c>
      <c r="K201" s="308" t="s">
        <v>9</v>
      </c>
      <c r="L201" s="308">
        <v>238</v>
      </c>
      <c r="O201" s="308">
        <v>120</v>
      </c>
      <c r="P201" s="308">
        <v>120</v>
      </c>
      <c r="Q201" s="308" t="s">
        <v>21</v>
      </c>
      <c r="R201" s="308" t="s">
        <v>6</v>
      </c>
      <c r="S201" s="308">
        <v>157</v>
      </c>
      <c r="V201" s="308">
        <v>30</v>
      </c>
      <c r="W201" s="308">
        <v>30</v>
      </c>
      <c r="X201" s="308" t="s">
        <v>22</v>
      </c>
      <c r="Y201" s="308" t="s">
        <v>6</v>
      </c>
      <c r="Z201" s="308">
        <v>122</v>
      </c>
      <c r="AX201" s="308">
        <v>20</v>
      </c>
      <c r="AY201" s="308">
        <v>20</v>
      </c>
      <c r="AZ201" s="308" t="s">
        <v>25</v>
      </c>
      <c r="BA201" s="308" t="s">
        <v>6</v>
      </c>
      <c r="BB201" s="308">
        <v>524</v>
      </c>
    </row>
    <row r="202" spans="1:54">
      <c r="A202" s="308">
        <v>30</v>
      </c>
      <c r="B202" s="308">
        <v>30</v>
      </c>
      <c r="C202" s="308" t="s">
        <v>15</v>
      </c>
      <c r="D202" s="308" t="s">
        <v>6</v>
      </c>
      <c r="E202" s="308">
        <v>506</v>
      </c>
      <c r="H202" s="308">
        <v>12</v>
      </c>
      <c r="I202" s="308">
        <v>12</v>
      </c>
      <c r="J202" s="308" t="s">
        <v>14</v>
      </c>
      <c r="K202" s="308" t="s">
        <v>9</v>
      </c>
      <c r="L202" s="308">
        <v>691</v>
      </c>
      <c r="O202" s="308">
        <v>180</v>
      </c>
      <c r="P202" s="308">
        <v>180</v>
      </c>
      <c r="Q202" s="308" t="s">
        <v>21</v>
      </c>
      <c r="R202" s="308" t="s">
        <v>6</v>
      </c>
      <c r="S202" s="308">
        <v>112</v>
      </c>
      <c r="V202" s="308">
        <v>6</v>
      </c>
      <c r="W202" s="308">
        <v>6</v>
      </c>
      <c r="X202" s="308" t="s">
        <v>22</v>
      </c>
      <c r="Y202" s="308" t="s">
        <v>6</v>
      </c>
      <c r="Z202" s="308">
        <v>560</v>
      </c>
      <c r="AX202" s="308">
        <v>40</v>
      </c>
      <c r="AY202" s="308">
        <v>40</v>
      </c>
      <c r="AZ202" s="308" t="s">
        <v>25</v>
      </c>
      <c r="BA202" s="308" t="s">
        <v>6</v>
      </c>
      <c r="BB202" s="308">
        <v>130</v>
      </c>
    </row>
    <row r="203" spans="1:54">
      <c r="A203" s="308">
        <v>120</v>
      </c>
      <c r="B203" s="308">
        <v>120</v>
      </c>
      <c r="C203" s="308" t="s">
        <v>26</v>
      </c>
      <c r="D203" s="308" t="s">
        <v>6</v>
      </c>
      <c r="E203" s="308">
        <v>135</v>
      </c>
      <c r="H203" s="308">
        <v>12</v>
      </c>
      <c r="I203" s="308">
        <v>12</v>
      </c>
      <c r="J203" s="308" t="s">
        <v>14</v>
      </c>
      <c r="K203" s="308" t="s">
        <v>9</v>
      </c>
      <c r="L203" s="308">
        <v>696</v>
      </c>
      <c r="O203" s="308">
        <v>60</v>
      </c>
      <c r="P203" s="308">
        <v>60</v>
      </c>
      <c r="Q203" s="308" t="s">
        <v>21</v>
      </c>
      <c r="R203" s="308" t="s">
        <v>6</v>
      </c>
      <c r="S203" s="308">
        <v>501</v>
      </c>
      <c r="V203" s="308">
        <v>6</v>
      </c>
      <c r="W203" s="308">
        <v>6</v>
      </c>
      <c r="X203" s="308" t="s">
        <v>22</v>
      </c>
      <c r="Y203" s="308" t="s">
        <v>6</v>
      </c>
      <c r="Z203" s="308">
        <v>232</v>
      </c>
      <c r="AX203" s="308">
        <v>100</v>
      </c>
      <c r="AY203" s="308">
        <v>100</v>
      </c>
      <c r="AZ203" s="308" t="s">
        <v>25</v>
      </c>
      <c r="BA203" s="308" t="s">
        <v>6</v>
      </c>
      <c r="BB203" s="308">
        <v>119</v>
      </c>
    </row>
    <row r="204" spans="1:54">
      <c r="A204" s="308">
        <v>12</v>
      </c>
      <c r="B204" s="308">
        <v>12</v>
      </c>
      <c r="C204" s="308" t="s">
        <v>26</v>
      </c>
      <c r="D204" s="308" t="s">
        <v>9</v>
      </c>
      <c r="E204" s="308">
        <v>567</v>
      </c>
      <c r="H204" s="308">
        <v>6</v>
      </c>
      <c r="I204" s="308">
        <v>6</v>
      </c>
      <c r="J204" s="308" t="s">
        <v>14</v>
      </c>
      <c r="K204" s="308" t="s">
        <v>9</v>
      </c>
      <c r="L204" s="308">
        <v>692</v>
      </c>
      <c r="O204" s="308">
        <v>60</v>
      </c>
      <c r="P204" s="308">
        <v>60</v>
      </c>
      <c r="Q204" s="308" t="s">
        <v>21</v>
      </c>
      <c r="R204" s="308" t="s">
        <v>6</v>
      </c>
      <c r="S204" s="308">
        <v>405</v>
      </c>
      <c r="V204" s="308">
        <v>6</v>
      </c>
      <c r="W204" s="308">
        <v>6</v>
      </c>
      <c r="X204" s="308" t="s">
        <v>22</v>
      </c>
      <c r="Y204" s="308" t="s">
        <v>6</v>
      </c>
      <c r="Z204" s="308">
        <v>230</v>
      </c>
      <c r="AX204" s="308">
        <v>20</v>
      </c>
      <c r="AY204" s="308">
        <v>20</v>
      </c>
      <c r="AZ204" s="308" t="s">
        <v>25</v>
      </c>
      <c r="BA204" s="308" t="s">
        <v>9</v>
      </c>
      <c r="BB204" s="308">
        <v>147</v>
      </c>
    </row>
    <row r="205" spans="1:54">
      <c r="A205" s="308">
        <v>6</v>
      </c>
      <c r="B205" s="308">
        <v>6</v>
      </c>
      <c r="C205" s="308" t="s">
        <v>26</v>
      </c>
      <c r="D205" s="308" t="s">
        <v>9</v>
      </c>
      <c r="E205" s="308">
        <v>9153</v>
      </c>
      <c r="H205" s="308">
        <v>120</v>
      </c>
      <c r="I205" s="308">
        <v>120</v>
      </c>
      <c r="J205" s="308" t="s">
        <v>14</v>
      </c>
      <c r="K205" s="308" t="s">
        <v>9</v>
      </c>
      <c r="L205" s="308">
        <v>301</v>
      </c>
      <c r="O205" s="308">
        <v>120</v>
      </c>
      <c r="P205" s="308">
        <v>120</v>
      </c>
      <c r="Q205" s="308" t="s">
        <v>21</v>
      </c>
      <c r="R205" s="308" t="s">
        <v>6</v>
      </c>
      <c r="S205" s="308">
        <v>134</v>
      </c>
      <c r="V205" s="308">
        <v>6</v>
      </c>
      <c r="W205" s="308">
        <v>6</v>
      </c>
      <c r="X205" s="308" t="s">
        <v>22</v>
      </c>
      <c r="Y205" s="308" t="s">
        <v>6</v>
      </c>
      <c r="Z205" s="308">
        <v>2119</v>
      </c>
      <c r="AX205" s="308">
        <v>20</v>
      </c>
      <c r="AY205" s="308">
        <v>20</v>
      </c>
      <c r="AZ205" s="308" t="s">
        <v>25</v>
      </c>
      <c r="BA205" s="308" t="s">
        <v>6</v>
      </c>
      <c r="BB205" s="308">
        <v>120</v>
      </c>
    </row>
    <row r="206" spans="1:54">
      <c r="A206" s="308">
        <v>6</v>
      </c>
      <c r="B206" s="308">
        <v>6</v>
      </c>
      <c r="C206" s="308" t="s">
        <v>26</v>
      </c>
      <c r="D206" s="308" t="s">
        <v>9</v>
      </c>
      <c r="E206" s="308">
        <v>9151</v>
      </c>
      <c r="H206" s="308">
        <v>30</v>
      </c>
      <c r="I206" s="308">
        <v>30</v>
      </c>
      <c r="J206" s="308" t="s">
        <v>14</v>
      </c>
      <c r="K206" s="308" t="s">
        <v>9</v>
      </c>
      <c r="L206" s="308">
        <v>124</v>
      </c>
      <c r="O206" s="308">
        <v>120</v>
      </c>
      <c r="P206" s="308">
        <v>120</v>
      </c>
      <c r="Q206" s="308" t="s">
        <v>19</v>
      </c>
      <c r="R206" s="308" t="s">
        <v>6</v>
      </c>
      <c r="S206" s="308">
        <v>120</v>
      </c>
      <c r="V206" s="308">
        <v>6</v>
      </c>
      <c r="W206" s="308">
        <v>6</v>
      </c>
      <c r="X206" s="308" t="s">
        <v>22</v>
      </c>
      <c r="Y206" s="308" t="s">
        <v>6</v>
      </c>
      <c r="Z206" s="308">
        <v>680</v>
      </c>
      <c r="AX206" s="308">
        <v>40</v>
      </c>
      <c r="AY206" s="308">
        <v>40</v>
      </c>
      <c r="AZ206" s="308" t="s">
        <v>25</v>
      </c>
      <c r="BA206" s="308" t="s">
        <v>6</v>
      </c>
      <c r="BB206" s="308">
        <v>531</v>
      </c>
    </row>
    <row r="207" spans="1:54">
      <c r="A207" s="308">
        <v>6</v>
      </c>
      <c r="B207" s="308">
        <v>6</v>
      </c>
      <c r="C207" s="308" t="s">
        <v>26</v>
      </c>
      <c r="D207" s="308" t="s">
        <v>9</v>
      </c>
      <c r="E207" s="308">
        <v>9108</v>
      </c>
      <c r="H207" s="308">
        <v>30</v>
      </c>
      <c r="I207" s="308">
        <v>30</v>
      </c>
      <c r="J207" s="308" t="s">
        <v>14</v>
      </c>
      <c r="K207" s="308" t="s">
        <v>9</v>
      </c>
      <c r="L207" s="308">
        <v>559</v>
      </c>
      <c r="O207" s="308">
        <v>60</v>
      </c>
      <c r="P207" s="308"/>
      <c r="Q207" s="308" t="s">
        <v>19</v>
      </c>
      <c r="R207" s="308" t="s">
        <v>6</v>
      </c>
      <c r="S207" s="308">
        <v>170</v>
      </c>
      <c r="V207" s="308">
        <v>6</v>
      </c>
      <c r="W207" s="308">
        <v>6</v>
      </c>
      <c r="X207" s="308" t="s">
        <v>22</v>
      </c>
      <c r="Y207" s="308" t="s">
        <v>6</v>
      </c>
      <c r="Z207" s="308">
        <v>9163</v>
      </c>
      <c r="AX207" s="308">
        <v>20</v>
      </c>
      <c r="AY207" s="308">
        <v>20</v>
      </c>
      <c r="AZ207" s="308" t="s">
        <v>25</v>
      </c>
      <c r="BA207" s="308" t="s">
        <v>9</v>
      </c>
      <c r="BB207" s="308">
        <v>545</v>
      </c>
    </row>
    <row r="208" spans="1:54">
      <c r="A208" s="308">
        <v>12</v>
      </c>
      <c r="B208" s="308">
        <v>12</v>
      </c>
      <c r="C208" s="308" t="s">
        <v>26</v>
      </c>
      <c r="D208" s="308" t="s">
        <v>9</v>
      </c>
      <c r="E208" s="308">
        <v>9143</v>
      </c>
      <c r="H208" s="308">
        <v>60</v>
      </c>
      <c r="I208" s="308">
        <v>60</v>
      </c>
      <c r="J208" s="308" t="s">
        <v>14</v>
      </c>
      <c r="K208" s="308" t="s">
        <v>9</v>
      </c>
      <c r="L208" s="308">
        <v>131</v>
      </c>
      <c r="O208" s="308">
        <v>60</v>
      </c>
      <c r="P208" s="308">
        <v>60</v>
      </c>
      <c r="Q208" s="308" t="s">
        <v>19</v>
      </c>
      <c r="R208" s="308" t="s">
        <v>6</v>
      </c>
      <c r="S208" s="308">
        <v>142</v>
      </c>
      <c r="V208" s="308">
        <v>18</v>
      </c>
      <c r="W208" s="308">
        <v>18</v>
      </c>
      <c r="X208" s="308" t="s">
        <v>22</v>
      </c>
      <c r="Y208" s="308" t="s">
        <v>6</v>
      </c>
      <c r="Z208" s="308">
        <v>304</v>
      </c>
      <c r="AX208" s="308">
        <v>20</v>
      </c>
      <c r="AY208" s="308">
        <v>20</v>
      </c>
      <c r="AZ208" s="308" t="s">
        <v>25</v>
      </c>
      <c r="BA208" s="308" t="s">
        <v>9</v>
      </c>
      <c r="BB208" s="308">
        <v>184</v>
      </c>
    </row>
    <row r="209" spans="1:54">
      <c r="A209" s="308">
        <v>60</v>
      </c>
      <c r="B209" s="308">
        <v>60</v>
      </c>
      <c r="C209" s="308" t="s">
        <v>26</v>
      </c>
      <c r="D209" s="308" t="s">
        <v>9</v>
      </c>
      <c r="E209" s="308">
        <v>164</v>
      </c>
      <c r="H209" s="308">
        <v>6</v>
      </c>
      <c r="I209" s="308">
        <v>6</v>
      </c>
      <c r="J209" s="308" t="s">
        <v>14</v>
      </c>
      <c r="K209" s="308" t="s">
        <v>9</v>
      </c>
      <c r="L209" s="308">
        <v>507</v>
      </c>
      <c r="O209" s="308">
        <v>60</v>
      </c>
      <c r="P209" s="308">
        <v>60</v>
      </c>
      <c r="Q209" s="308" t="s">
        <v>19</v>
      </c>
      <c r="R209" s="308" t="s">
        <v>6</v>
      </c>
      <c r="S209" s="308">
        <v>533</v>
      </c>
      <c r="V209" s="308">
        <v>6</v>
      </c>
      <c r="W209" s="308">
        <v>6</v>
      </c>
      <c r="X209" s="308" t="s">
        <v>23</v>
      </c>
      <c r="Y209" s="308" t="s">
        <v>9</v>
      </c>
      <c r="Z209" s="308">
        <v>2061</v>
      </c>
      <c r="AX209" s="308">
        <v>20</v>
      </c>
      <c r="AY209" s="308">
        <v>20</v>
      </c>
      <c r="AZ209" s="308" t="s">
        <v>27</v>
      </c>
      <c r="BA209" s="308" t="s">
        <v>6</v>
      </c>
      <c r="BB209" s="308">
        <v>199</v>
      </c>
    </row>
    <row r="210" spans="1:54">
      <c r="A210" s="308">
        <v>24</v>
      </c>
      <c r="B210" s="308">
        <v>24</v>
      </c>
      <c r="C210" s="308" t="s">
        <v>26</v>
      </c>
      <c r="D210" s="308" t="s">
        <v>9</v>
      </c>
      <c r="E210" s="308">
        <v>199</v>
      </c>
      <c r="H210" s="308">
        <v>54</v>
      </c>
      <c r="I210" s="308">
        <v>54</v>
      </c>
      <c r="J210" s="308" t="s">
        <v>14</v>
      </c>
      <c r="K210" s="308" t="s">
        <v>9</v>
      </c>
      <c r="L210" s="308">
        <v>507</v>
      </c>
      <c r="O210" s="308">
        <v>60</v>
      </c>
      <c r="P210" s="308">
        <v>60</v>
      </c>
      <c r="Q210" s="308" t="s">
        <v>19</v>
      </c>
      <c r="R210" s="308" t="s">
        <v>6</v>
      </c>
      <c r="S210" s="308">
        <v>535</v>
      </c>
      <c r="V210" s="308">
        <v>6</v>
      </c>
      <c r="W210" s="308">
        <v>6</v>
      </c>
      <c r="X210" s="308" t="s">
        <v>23</v>
      </c>
      <c r="Y210" s="308" t="s">
        <v>9</v>
      </c>
      <c r="Z210" s="308">
        <v>262</v>
      </c>
      <c r="AX210" s="308">
        <v>20</v>
      </c>
      <c r="AY210" s="308">
        <v>20</v>
      </c>
      <c r="AZ210" s="308" t="s">
        <v>27</v>
      </c>
      <c r="BA210" s="308" t="s">
        <v>6</v>
      </c>
      <c r="BB210" s="308">
        <v>2029</v>
      </c>
    </row>
    <row r="211" spans="1:54">
      <c r="A211" s="308">
        <v>18</v>
      </c>
      <c r="B211" s="308">
        <v>18</v>
      </c>
      <c r="C211" s="308" t="s">
        <v>26</v>
      </c>
      <c r="D211" s="308" t="s">
        <v>9</v>
      </c>
      <c r="E211" s="308">
        <v>517</v>
      </c>
      <c r="H211" s="308">
        <v>6</v>
      </c>
      <c r="I211" s="308">
        <v>6</v>
      </c>
      <c r="J211" s="308" t="s">
        <v>14</v>
      </c>
      <c r="K211" s="308" t="s">
        <v>9</v>
      </c>
      <c r="L211" s="308">
        <v>644</v>
      </c>
      <c r="O211" s="308">
        <v>120</v>
      </c>
      <c r="P211" s="308">
        <v>120</v>
      </c>
      <c r="Q211" s="308" t="s">
        <v>21</v>
      </c>
      <c r="R211" s="308" t="s">
        <v>9</v>
      </c>
      <c r="S211" s="308">
        <v>147</v>
      </c>
      <c r="V211" s="308">
        <v>6</v>
      </c>
      <c r="W211" s="308">
        <v>6</v>
      </c>
      <c r="X211" s="308" t="s">
        <v>23</v>
      </c>
      <c r="Y211" s="308" t="s">
        <v>9</v>
      </c>
      <c r="Z211" s="308">
        <v>696</v>
      </c>
      <c r="AX211" s="308">
        <v>20</v>
      </c>
      <c r="AY211" s="308">
        <v>20</v>
      </c>
      <c r="AZ211" s="308" t="s">
        <v>27</v>
      </c>
      <c r="BA211" s="308" t="s">
        <v>6</v>
      </c>
      <c r="BB211" s="308">
        <v>406</v>
      </c>
    </row>
    <row r="212" spans="1:54">
      <c r="A212" s="308">
        <v>6</v>
      </c>
      <c r="B212" s="308">
        <v>6</v>
      </c>
      <c r="C212" s="308" t="s">
        <v>26</v>
      </c>
      <c r="D212" s="308" t="s">
        <v>6</v>
      </c>
      <c r="E212" s="308">
        <v>9405</v>
      </c>
      <c r="H212" s="308">
        <v>6</v>
      </c>
      <c r="I212" s="308">
        <v>6</v>
      </c>
      <c r="J212" s="308" t="s">
        <v>14</v>
      </c>
      <c r="K212" s="308" t="s">
        <v>9</v>
      </c>
      <c r="L212" s="308">
        <v>698</v>
      </c>
      <c r="O212" s="308">
        <v>120</v>
      </c>
      <c r="P212" s="308">
        <v>120</v>
      </c>
      <c r="Q212" s="308" t="s">
        <v>31</v>
      </c>
      <c r="R212" s="308" t="s">
        <v>6</v>
      </c>
      <c r="S212" s="308">
        <v>507</v>
      </c>
      <c r="V212" s="308">
        <v>6</v>
      </c>
      <c r="W212" s="308">
        <v>6</v>
      </c>
      <c r="X212" s="308" t="s">
        <v>31</v>
      </c>
      <c r="Y212" s="308" t="s">
        <v>6</v>
      </c>
      <c r="Z212" s="308">
        <v>562</v>
      </c>
      <c r="AX212" s="308">
        <v>20</v>
      </c>
      <c r="AY212" s="308">
        <v>20</v>
      </c>
      <c r="AZ212" s="308" t="s">
        <v>27</v>
      </c>
      <c r="BA212" s="308" t="s">
        <v>6</v>
      </c>
      <c r="BB212" s="308">
        <v>698</v>
      </c>
    </row>
    <row r="213" spans="1:54">
      <c r="A213" s="308">
        <v>30</v>
      </c>
      <c r="B213" s="308">
        <v>30</v>
      </c>
      <c r="C213" s="308" t="s">
        <v>26</v>
      </c>
      <c r="D213" s="308" t="s">
        <v>9</v>
      </c>
      <c r="E213" s="308">
        <v>522</v>
      </c>
      <c r="H213" s="308">
        <v>6</v>
      </c>
      <c r="I213" s="308">
        <v>6</v>
      </c>
      <c r="J213" s="308" t="s">
        <v>14</v>
      </c>
      <c r="K213" s="308" t="s">
        <v>9</v>
      </c>
      <c r="L213" s="308">
        <v>406</v>
      </c>
      <c r="O213" s="308">
        <v>60</v>
      </c>
      <c r="P213" s="308">
        <v>60</v>
      </c>
      <c r="Q213" s="308" t="s">
        <v>31</v>
      </c>
      <c r="R213" s="308" t="s">
        <v>6</v>
      </c>
      <c r="S213" s="308">
        <v>244</v>
      </c>
      <c r="V213" s="308">
        <v>6</v>
      </c>
      <c r="W213" s="308">
        <v>6</v>
      </c>
      <c r="X213" s="308" t="s">
        <v>31</v>
      </c>
      <c r="Y213" s="308" t="s">
        <v>6</v>
      </c>
      <c r="Z213" s="308">
        <v>171</v>
      </c>
      <c r="AX213" s="308">
        <v>40</v>
      </c>
      <c r="AY213" s="308">
        <v>40</v>
      </c>
      <c r="AZ213" s="308" t="s">
        <v>27</v>
      </c>
      <c r="BA213" s="308" t="s">
        <v>6</v>
      </c>
      <c r="BB213" s="308">
        <v>513</v>
      </c>
    </row>
    <row r="214" spans="1:54">
      <c r="A214" s="308">
        <v>6</v>
      </c>
      <c r="B214" s="308">
        <v>6</v>
      </c>
      <c r="C214" s="308" t="s">
        <v>16</v>
      </c>
      <c r="D214" s="308" t="s">
        <v>6</v>
      </c>
      <c r="E214" s="308">
        <v>651</v>
      </c>
      <c r="H214" s="308">
        <v>6</v>
      </c>
      <c r="I214" s="308">
        <v>6</v>
      </c>
      <c r="J214" s="308" t="s">
        <v>14</v>
      </c>
      <c r="K214" s="308" t="s">
        <v>9</v>
      </c>
      <c r="L214" s="308">
        <v>2116</v>
      </c>
      <c r="O214" s="308">
        <v>120</v>
      </c>
      <c r="P214" s="308">
        <v>120</v>
      </c>
      <c r="Q214" s="308" t="s">
        <v>31</v>
      </c>
      <c r="R214" s="308" t="s">
        <v>6</v>
      </c>
      <c r="S214" s="308">
        <v>69023</v>
      </c>
      <c r="V214" s="308">
        <v>6</v>
      </c>
      <c r="W214" s="308">
        <v>6</v>
      </c>
      <c r="X214" s="308" t="s">
        <v>23</v>
      </c>
      <c r="Y214" s="308" t="s">
        <v>6</v>
      </c>
      <c r="Z214" s="308">
        <v>2061</v>
      </c>
      <c r="AX214" s="308">
        <v>20</v>
      </c>
      <c r="AY214" s="308">
        <v>20</v>
      </c>
      <c r="AZ214" s="308" t="s">
        <v>27</v>
      </c>
      <c r="BA214" s="308" t="s">
        <v>6</v>
      </c>
      <c r="BB214" s="308">
        <v>630</v>
      </c>
    </row>
    <row r="215" spans="1:54">
      <c r="A215" s="308">
        <v>6</v>
      </c>
      <c r="B215" s="308">
        <v>6</v>
      </c>
      <c r="C215" s="308" t="s">
        <v>16</v>
      </c>
      <c r="D215" s="308" t="s">
        <v>6</v>
      </c>
      <c r="E215" s="308">
        <v>652</v>
      </c>
      <c r="H215" s="308">
        <v>6</v>
      </c>
      <c r="I215" s="308">
        <v>6</v>
      </c>
      <c r="J215" s="308" t="s">
        <v>14</v>
      </c>
      <c r="K215" s="308" t="s">
        <v>9</v>
      </c>
      <c r="L215" s="308">
        <v>697</v>
      </c>
      <c r="O215" s="308">
        <v>60</v>
      </c>
      <c r="P215" s="308">
        <v>60</v>
      </c>
      <c r="Q215" s="308" t="s">
        <v>31</v>
      </c>
      <c r="R215" s="308" t="s">
        <v>6</v>
      </c>
      <c r="S215" s="308">
        <v>2028</v>
      </c>
      <c r="V215" s="308">
        <v>6</v>
      </c>
      <c r="W215" s="308">
        <v>6</v>
      </c>
      <c r="X215" s="308" t="s">
        <v>23</v>
      </c>
      <c r="Y215" s="308" t="s">
        <v>6</v>
      </c>
      <c r="Z215" s="308">
        <v>262</v>
      </c>
      <c r="AX215" s="308">
        <v>20</v>
      </c>
      <c r="AY215" s="308">
        <v>20</v>
      </c>
      <c r="AZ215" s="308" t="s">
        <v>27</v>
      </c>
      <c r="BA215" s="308" t="s">
        <v>6</v>
      </c>
      <c r="BB215" s="308">
        <v>526</v>
      </c>
    </row>
    <row r="216" spans="1:54">
      <c r="A216" s="308">
        <v>6</v>
      </c>
      <c r="B216" s="308">
        <v>6</v>
      </c>
      <c r="C216" s="308" t="s">
        <v>16</v>
      </c>
      <c r="D216" s="308" t="s">
        <v>6</v>
      </c>
      <c r="E216" s="308">
        <v>2050</v>
      </c>
      <c r="H216" s="308">
        <v>6</v>
      </c>
      <c r="I216" s="308">
        <v>6</v>
      </c>
      <c r="J216" s="308" t="s">
        <v>14</v>
      </c>
      <c r="K216" s="308" t="s">
        <v>9</v>
      </c>
      <c r="L216" s="308">
        <v>674</v>
      </c>
      <c r="O216" s="308">
        <v>60</v>
      </c>
      <c r="P216" s="308">
        <v>60</v>
      </c>
      <c r="Q216" s="308" t="s">
        <v>31</v>
      </c>
      <c r="R216" s="308" t="s">
        <v>6</v>
      </c>
      <c r="S216" s="308">
        <v>538</v>
      </c>
      <c r="V216" s="308">
        <v>6</v>
      </c>
      <c r="W216" s="308">
        <v>6</v>
      </c>
      <c r="X216" s="308" t="s">
        <v>23</v>
      </c>
      <c r="Y216" s="308" t="s">
        <v>6</v>
      </c>
      <c r="Z216" s="308">
        <v>696</v>
      </c>
      <c r="AX216" s="308">
        <v>20</v>
      </c>
      <c r="AY216" s="308">
        <v>20</v>
      </c>
      <c r="AZ216" s="308" t="s">
        <v>27</v>
      </c>
      <c r="BA216" s="308" t="s">
        <v>6</v>
      </c>
      <c r="BB216" s="308">
        <v>510</v>
      </c>
    </row>
    <row r="217" spans="1:54">
      <c r="A217" s="308">
        <v>30</v>
      </c>
      <c r="B217" s="308">
        <v>30</v>
      </c>
      <c r="C217" s="308" t="s">
        <v>16</v>
      </c>
      <c r="D217" s="308" t="s">
        <v>6</v>
      </c>
      <c r="E217" s="308">
        <v>161</v>
      </c>
      <c r="H217" s="308">
        <v>6</v>
      </c>
      <c r="I217" s="308">
        <v>6</v>
      </c>
      <c r="J217" s="308" t="s">
        <v>14</v>
      </c>
      <c r="K217" s="308" t="s">
        <v>9</v>
      </c>
      <c r="L217" s="308">
        <v>689</v>
      </c>
      <c r="O217" s="308">
        <v>120</v>
      </c>
      <c r="P217" s="308">
        <v>120</v>
      </c>
      <c r="Q217" s="308" t="s">
        <v>31</v>
      </c>
      <c r="R217" s="308" t="s">
        <v>6</v>
      </c>
      <c r="S217" s="308">
        <v>534</v>
      </c>
      <c r="V217" s="308">
        <v>6</v>
      </c>
      <c r="W217" s="308">
        <v>6</v>
      </c>
      <c r="X217" s="308" t="s">
        <v>23</v>
      </c>
      <c r="Y217" s="308" t="s">
        <v>6</v>
      </c>
      <c r="Z217" s="308">
        <v>2027</v>
      </c>
      <c r="AX217" s="308">
        <v>40</v>
      </c>
      <c r="AY217" s="308">
        <v>40</v>
      </c>
      <c r="AZ217" s="308" t="s">
        <v>27</v>
      </c>
      <c r="BA217" s="308" t="s">
        <v>6</v>
      </c>
      <c r="BB217" s="308">
        <v>130</v>
      </c>
    </row>
    <row r="218" spans="1:54">
      <c r="A218" s="308">
        <v>30</v>
      </c>
      <c r="B218" s="308">
        <v>30</v>
      </c>
      <c r="C218" s="308" t="s">
        <v>16</v>
      </c>
      <c r="D218" s="308" t="s">
        <v>6</v>
      </c>
      <c r="E218" s="308">
        <v>153</v>
      </c>
      <c r="H218" s="308">
        <v>12</v>
      </c>
      <c r="I218" s="308">
        <v>12</v>
      </c>
      <c r="J218" s="308" t="s">
        <v>14</v>
      </c>
      <c r="K218" s="308" t="s">
        <v>9</v>
      </c>
      <c r="L218" s="308">
        <v>69014</v>
      </c>
      <c r="O218" s="308">
        <v>120</v>
      </c>
      <c r="P218" s="308">
        <v>120</v>
      </c>
      <c r="Q218" s="308" t="s">
        <v>22</v>
      </c>
      <c r="R218" s="308" t="s">
        <v>6</v>
      </c>
      <c r="S218" s="308">
        <v>122</v>
      </c>
      <c r="V218" s="308">
        <v>6</v>
      </c>
      <c r="W218" s="308">
        <v>6</v>
      </c>
      <c r="X218" s="308" t="s">
        <v>23</v>
      </c>
      <c r="Y218" s="308" t="s">
        <v>6</v>
      </c>
      <c r="Z218" s="308">
        <v>2046</v>
      </c>
      <c r="AX218" s="308">
        <v>20</v>
      </c>
      <c r="AY218" s="308">
        <v>20</v>
      </c>
      <c r="AZ218" s="308" t="s">
        <v>27</v>
      </c>
      <c r="BA218" s="308" t="s">
        <v>6</v>
      </c>
      <c r="BB218" s="308">
        <v>186</v>
      </c>
    </row>
    <row r="219" spans="1:54">
      <c r="A219" s="308">
        <v>12</v>
      </c>
      <c r="B219" s="308">
        <v>12</v>
      </c>
      <c r="C219" s="308" t="s">
        <v>16</v>
      </c>
      <c r="D219" s="308" t="s">
        <v>6</v>
      </c>
      <c r="E219" s="308">
        <v>658</v>
      </c>
      <c r="H219" s="308">
        <v>30</v>
      </c>
      <c r="I219" s="308">
        <v>30</v>
      </c>
      <c r="J219" s="308" t="s">
        <v>14</v>
      </c>
      <c r="K219" s="308" t="s">
        <v>9</v>
      </c>
      <c r="L219" s="308">
        <v>128</v>
      </c>
      <c r="O219" s="308">
        <v>60</v>
      </c>
      <c r="P219" s="308">
        <v>60</v>
      </c>
      <c r="Q219" s="308" t="s">
        <v>22</v>
      </c>
      <c r="R219" s="308" t="s">
        <v>6</v>
      </c>
      <c r="S219" s="308">
        <v>690</v>
      </c>
      <c r="V219" s="308">
        <v>30</v>
      </c>
      <c r="W219" s="308">
        <v>30</v>
      </c>
      <c r="X219" s="308" t="s">
        <v>23</v>
      </c>
      <c r="Y219" s="308" t="s">
        <v>6</v>
      </c>
      <c r="Z219" s="308">
        <v>189</v>
      </c>
      <c r="AX219" s="308">
        <v>60</v>
      </c>
      <c r="AY219" s="308">
        <v>60</v>
      </c>
      <c r="AZ219" s="308" t="s">
        <v>27</v>
      </c>
      <c r="BA219" s="308" t="s">
        <v>6</v>
      </c>
      <c r="BB219" s="308">
        <v>128</v>
      </c>
    </row>
    <row r="220" spans="1:54">
      <c r="A220" s="308">
        <v>6</v>
      </c>
      <c r="B220" s="308">
        <v>6</v>
      </c>
      <c r="C220" s="308" t="s">
        <v>16</v>
      </c>
      <c r="D220" s="308" t="s">
        <v>6</v>
      </c>
      <c r="E220" s="308">
        <v>2027</v>
      </c>
      <c r="H220" s="308">
        <v>30</v>
      </c>
      <c r="I220" s="308">
        <v>30</v>
      </c>
      <c r="J220" s="308" t="s">
        <v>8</v>
      </c>
      <c r="K220" s="308" t="s">
        <v>6</v>
      </c>
      <c r="L220" s="308">
        <v>119</v>
      </c>
      <c r="O220" s="308">
        <v>60</v>
      </c>
      <c r="P220" s="308">
        <v>60</v>
      </c>
      <c r="Q220" s="308" t="s">
        <v>22</v>
      </c>
      <c r="R220" s="308" t="s">
        <v>6</v>
      </c>
      <c r="S220" s="308">
        <v>224</v>
      </c>
      <c r="V220" s="308">
        <v>6</v>
      </c>
      <c r="W220" s="308">
        <v>6</v>
      </c>
      <c r="X220" s="308" t="s">
        <v>25</v>
      </c>
      <c r="Y220" s="308" t="s">
        <v>6</v>
      </c>
      <c r="Z220" s="308">
        <v>2065</v>
      </c>
      <c r="AX220" s="308">
        <v>40</v>
      </c>
      <c r="AY220" s="308">
        <v>40</v>
      </c>
      <c r="AZ220" s="308" t="s">
        <v>27</v>
      </c>
      <c r="BA220" s="308" t="s">
        <v>6</v>
      </c>
      <c r="BB220" s="308">
        <v>541</v>
      </c>
    </row>
    <row r="221" spans="1:54">
      <c r="A221" s="308">
        <v>6</v>
      </c>
      <c r="B221" s="308">
        <v>6</v>
      </c>
      <c r="C221" s="308" t="s">
        <v>16</v>
      </c>
      <c r="D221" s="308" t="s">
        <v>6</v>
      </c>
      <c r="E221" s="308">
        <v>2035</v>
      </c>
      <c r="H221" s="308">
        <v>30</v>
      </c>
      <c r="I221" s="308">
        <v>30</v>
      </c>
      <c r="J221" s="308" t="s">
        <v>14</v>
      </c>
      <c r="K221" s="308" t="s">
        <v>9</v>
      </c>
      <c r="L221" s="308">
        <v>170</v>
      </c>
      <c r="O221" s="308">
        <v>60</v>
      </c>
      <c r="P221" s="308">
        <v>60</v>
      </c>
      <c r="Q221" s="308" t="s">
        <v>22</v>
      </c>
      <c r="R221" s="308" t="s">
        <v>6</v>
      </c>
      <c r="S221" s="308">
        <v>230</v>
      </c>
      <c r="V221" s="308">
        <v>6</v>
      </c>
      <c r="W221" s="308">
        <v>6</v>
      </c>
      <c r="X221" s="308" t="s">
        <v>25</v>
      </c>
      <c r="Y221" s="308" t="s">
        <v>6</v>
      </c>
      <c r="Z221" s="308">
        <v>632</v>
      </c>
      <c r="AX221" s="308">
        <v>20</v>
      </c>
      <c r="AY221" s="308">
        <v>20</v>
      </c>
      <c r="AZ221" s="308" t="s">
        <v>27</v>
      </c>
      <c r="BA221" s="308" t="s">
        <v>6</v>
      </c>
      <c r="BB221" s="308">
        <v>256</v>
      </c>
    </row>
    <row r="222" spans="1:54">
      <c r="A222" s="308">
        <v>6</v>
      </c>
      <c r="B222" s="308">
        <v>6</v>
      </c>
      <c r="C222" s="308" t="s">
        <v>16</v>
      </c>
      <c r="D222" s="308" t="s">
        <v>6</v>
      </c>
      <c r="E222" s="308">
        <v>2097</v>
      </c>
      <c r="H222" s="308">
        <v>6</v>
      </c>
      <c r="I222" s="308">
        <v>6</v>
      </c>
      <c r="J222" s="308" t="s">
        <v>14</v>
      </c>
      <c r="K222" s="308" t="s">
        <v>9</v>
      </c>
      <c r="L222" s="308">
        <v>9421</v>
      </c>
      <c r="O222" s="308">
        <v>60</v>
      </c>
      <c r="P222" s="308">
        <v>60</v>
      </c>
      <c r="Q222" s="308" t="s">
        <v>22</v>
      </c>
      <c r="R222" s="308" t="s">
        <v>6</v>
      </c>
      <c r="S222" s="308">
        <v>643</v>
      </c>
      <c r="V222" s="308">
        <v>6</v>
      </c>
      <c r="W222" s="308">
        <v>6</v>
      </c>
      <c r="X222" s="308" t="s">
        <v>25</v>
      </c>
      <c r="Y222" s="308" t="s">
        <v>6</v>
      </c>
      <c r="Z222" s="308">
        <v>2042</v>
      </c>
      <c r="AX222" s="308">
        <v>20</v>
      </c>
      <c r="AY222" s="308">
        <v>20</v>
      </c>
      <c r="AZ222" s="308" t="s">
        <v>27</v>
      </c>
      <c r="BA222" s="308" t="s">
        <v>6</v>
      </c>
      <c r="BB222" s="308">
        <v>537</v>
      </c>
    </row>
    <row r="223" spans="1:54">
      <c r="A223" s="308">
        <v>6</v>
      </c>
      <c r="B223" s="308">
        <v>6</v>
      </c>
      <c r="C223" s="308" t="s">
        <v>16</v>
      </c>
      <c r="D223" s="308" t="s">
        <v>6</v>
      </c>
      <c r="E223" s="308">
        <v>653</v>
      </c>
      <c r="H223" s="308">
        <v>12</v>
      </c>
      <c r="I223" s="308">
        <v>12</v>
      </c>
      <c r="J223" s="308" t="s">
        <v>14</v>
      </c>
      <c r="K223" s="308" t="s">
        <v>6</v>
      </c>
      <c r="L223" s="308">
        <v>238</v>
      </c>
      <c r="O223" s="308">
        <v>60</v>
      </c>
      <c r="P223" s="308">
        <v>60</v>
      </c>
      <c r="Q223" s="308" t="s">
        <v>22</v>
      </c>
      <c r="R223" s="308" t="s">
        <v>6</v>
      </c>
      <c r="S223" s="308">
        <v>9163</v>
      </c>
      <c r="V223" s="308">
        <v>18</v>
      </c>
      <c r="W223" s="308">
        <v>18</v>
      </c>
      <c r="X223" s="308" t="s">
        <v>25</v>
      </c>
      <c r="Y223" s="308" t="s">
        <v>6</v>
      </c>
      <c r="Z223" s="308">
        <v>152</v>
      </c>
      <c r="AX223" s="308">
        <v>20</v>
      </c>
      <c r="AY223" s="308">
        <v>20</v>
      </c>
      <c r="AZ223" s="308" t="s">
        <v>27</v>
      </c>
      <c r="BA223" s="308" t="s">
        <v>6</v>
      </c>
      <c r="BB223" s="308">
        <v>504</v>
      </c>
    </row>
    <row r="224" spans="1:54">
      <c r="A224" s="308">
        <v>6</v>
      </c>
      <c r="B224" s="308">
        <v>6</v>
      </c>
      <c r="C224" s="308" t="s">
        <v>16</v>
      </c>
      <c r="D224" s="308" t="s">
        <v>6</v>
      </c>
      <c r="E224" s="308">
        <v>410</v>
      </c>
      <c r="H224" s="308">
        <v>12</v>
      </c>
      <c r="I224" s="308">
        <v>12</v>
      </c>
      <c r="J224" s="308" t="s">
        <v>14</v>
      </c>
      <c r="K224" s="308" t="s">
        <v>6</v>
      </c>
      <c r="L224" s="308">
        <v>691</v>
      </c>
      <c r="O224" s="308">
        <v>180</v>
      </c>
      <c r="P224" s="308">
        <v>180</v>
      </c>
      <c r="Q224" s="308" t="s">
        <v>22</v>
      </c>
      <c r="R224" s="308" t="s">
        <v>6</v>
      </c>
      <c r="S224" s="308">
        <v>136</v>
      </c>
      <c r="V224" s="308">
        <v>12</v>
      </c>
      <c r="W224" s="308">
        <v>12</v>
      </c>
      <c r="X224" s="308" t="s">
        <v>25</v>
      </c>
      <c r="Y224" s="308" t="s">
        <v>6</v>
      </c>
      <c r="Z224" s="308">
        <v>565</v>
      </c>
      <c r="AX224" s="308">
        <v>20</v>
      </c>
      <c r="AY224" s="308">
        <v>20</v>
      </c>
      <c r="AZ224" s="308" t="s">
        <v>28</v>
      </c>
      <c r="BA224" s="308" t="s">
        <v>9</v>
      </c>
      <c r="BB224" s="308">
        <v>657</v>
      </c>
    </row>
    <row r="225" spans="1:54">
      <c r="A225" s="308">
        <v>30</v>
      </c>
      <c r="B225" s="308">
        <v>30</v>
      </c>
      <c r="C225" s="308" t="s">
        <v>16</v>
      </c>
      <c r="D225" s="308" t="s">
        <v>6</v>
      </c>
      <c r="E225" s="308">
        <v>174</v>
      </c>
      <c r="H225" s="308">
        <v>12</v>
      </c>
      <c r="I225" s="308"/>
      <c r="J225" s="308" t="s">
        <v>14</v>
      </c>
      <c r="K225" s="308" t="s">
        <v>6</v>
      </c>
      <c r="L225" s="308">
        <v>696</v>
      </c>
      <c r="O225" s="308">
        <v>120</v>
      </c>
      <c r="P225" s="308">
        <v>120</v>
      </c>
      <c r="Q225" s="308" t="s">
        <v>22</v>
      </c>
      <c r="R225" s="308" t="s">
        <v>6</v>
      </c>
      <c r="S225" s="308">
        <v>304</v>
      </c>
      <c r="V225" s="308">
        <v>18</v>
      </c>
      <c r="W225" s="308">
        <v>18</v>
      </c>
      <c r="X225" s="308" t="s">
        <v>25</v>
      </c>
      <c r="Y225" s="308" t="s">
        <v>6</v>
      </c>
      <c r="Z225" s="308">
        <v>532</v>
      </c>
      <c r="AX225" s="308">
        <v>20</v>
      </c>
      <c r="AY225" s="308">
        <v>20</v>
      </c>
      <c r="AZ225" s="308" t="s">
        <v>28</v>
      </c>
      <c r="BA225" s="308" t="s">
        <v>9</v>
      </c>
      <c r="BB225" s="308">
        <v>2100</v>
      </c>
    </row>
    <row r="226" spans="1:54">
      <c r="A226" s="308">
        <v>30</v>
      </c>
      <c r="B226" s="308">
        <v>30</v>
      </c>
      <c r="C226" s="308" t="s">
        <v>16</v>
      </c>
      <c r="D226" s="308" t="s">
        <v>6</v>
      </c>
      <c r="E226" s="308">
        <v>133</v>
      </c>
      <c r="H226" s="308">
        <v>6</v>
      </c>
      <c r="I226" s="308">
        <v>6</v>
      </c>
      <c r="J226" s="308" t="s">
        <v>14</v>
      </c>
      <c r="K226" s="308" t="s">
        <v>6</v>
      </c>
      <c r="L226" s="308">
        <v>692</v>
      </c>
      <c r="O226" s="308">
        <v>60</v>
      </c>
      <c r="P226" s="308">
        <v>60</v>
      </c>
      <c r="Q226" s="308" t="s">
        <v>23</v>
      </c>
      <c r="R226" s="308" t="s">
        <v>9</v>
      </c>
      <c r="S226" s="308">
        <v>2078</v>
      </c>
      <c r="V226" s="308">
        <v>12</v>
      </c>
      <c r="W226" s="308">
        <v>12</v>
      </c>
      <c r="X226" s="308" t="s">
        <v>25</v>
      </c>
      <c r="Y226" s="308" t="s">
        <v>9</v>
      </c>
      <c r="Z226" s="308">
        <v>158</v>
      </c>
      <c r="AX226" s="308">
        <v>40</v>
      </c>
      <c r="AY226" s="308">
        <v>40</v>
      </c>
      <c r="AZ226" s="308" t="s">
        <v>28</v>
      </c>
      <c r="BA226" s="308" t="s">
        <v>6</v>
      </c>
      <c r="BB226" s="308">
        <v>153</v>
      </c>
    </row>
    <row r="227" spans="1:54">
      <c r="A227" s="308">
        <v>60</v>
      </c>
      <c r="B227" s="308">
        <v>60</v>
      </c>
      <c r="C227" s="308" t="s">
        <v>16</v>
      </c>
      <c r="D227" s="308" t="s">
        <v>6</v>
      </c>
      <c r="E227" s="308">
        <v>123</v>
      </c>
      <c r="H227" s="308">
        <v>120</v>
      </c>
      <c r="I227" s="308"/>
      <c r="J227" s="308" t="s">
        <v>14</v>
      </c>
      <c r="K227" s="308" t="s">
        <v>6</v>
      </c>
      <c r="L227" s="308">
        <v>301</v>
      </c>
      <c r="O227" s="308">
        <v>120</v>
      </c>
      <c r="P227" s="308">
        <v>120</v>
      </c>
      <c r="Q227" s="308" t="s">
        <v>31</v>
      </c>
      <c r="R227" s="308" t="s">
        <v>6</v>
      </c>
      <c r="S227" s="308">
        <v>171</v>
      </c>
      <c r="V227" s="308">
        <v>30</v>
      </c>
      <c r="W227" s="308">
        <v>30</v>
      </c>
      <c r="X227" s="308" t="s">
        <v>25</v>
      </c>
      <c r="Y227" s="308" t="s">
        <v>9</v>
      </c>
      <c r="Z227" s="308">
        <v>147</v>
      </c>
      <c r="AX227" s="308">
        <v>40</v>
      </c>
      <c r="AY227" s="308">
        <v>40</v>
      </c>
      <c r="AZ227" s="308" t="s">
        <v>28</v>
      </c>
      <c r="BA227" s="308" t="s">
        <v>6</v>
      </c>
      <c r="BB227" s="308">
        <v>515</v>
      </c>
    </row>
    <row r="228" spans="1:54">
      <c r="A228" s="308">
        <v>6</v>
      </c>
      <c r="B228" s="308">
        <v>6</v>
      </c>
      <c r="C228" s="308" t="s">
        <v>18</v>
      </c>
      <c r="D228" s="308" t="s">
        <v>6</v>
      </c>
      <c r="E228" s="308">
        <v>633</v>
      </c>
      <c r="H228" s="308">
        <v>30</v>
      </c>
      <c r="I228" s="308"/>
      <c r="J228" s="308" t="s">
        <v>14</v>
      </c>
      <c r="K228" s="308" t="s">
        <v>6</v>
      </c>
      <c r="L228" s="308">
        <v>124</v>
      </c>
      <c r="O228" s="308">
        <v>60</v>
      </c>
      <c r="P228" s="308">
        <v>60</v>
      </c>
      <c r="Q228" s="308" t="s">
        <v>23</v>
      </c>
      <c r="R228" s="308" t="s">
        <v>6</v>
      </c>
      <c r="S228" s="308">
        <v>2078</v>
      </c>
      <c r="V228" s="308">
        <v>12</v>
      </c>
      <c r="W228" s="308">
        <v>12</v>
      </c>
      <c r="X228" s="308" t="s">
        <v>25</v>
      </c>
      <c r="Y228" s="308" t="s">
        <v>6</v>
      </c>
      <c r="Z228" s="308">
        <v>120</v>
      </c>
      <c r="AX228" s="308">
        <v>20</v>
      </c>
      <c r="AY228" s="308">
        <v>20</v>
      </c>
      <c r="AZ228" s="308" t="s">
        <v>28</v>
      </c>
      <c r="BA228" s="308" t="s">
        <v>9</v>
      </c>
      <c r="BB228" s="308">
        <v>242</v>
      </c>
    </row>
    <row r="229" spans="1:54">
      <c r="A229" s="308">
        <v>6</v>
      </c>
      <c r="B229" s="308">
        <v>6</v>
      </c>
      <c r="C229" s="308" t="s">
        <v>18</v>
      </c>
      <c r="D229" s="308" t="s">
        <v>6</v>
      </c>
      <c r="E229" s="308">
        <v>685</v>
      </c>
      <c r="H229" s="308">
        <v>30</v>
      </c>
      <c r="I229" s="308"/>
      <c r="J229" s="308" t="s">
        <v>14</v>
      </c>
      <c r="K229" s="308" t="s">
        <v>6</v>
      </c>
      <c r="L229" s="308">
        <v>559</v>
      </c>
      <c r="O229" s="308">
        <v>60</v>
      </c>
      <c r="P229" s="308">
        <v>60</v>
      </c>
      <c r="Q229" s="308" t="s">
        <v>23</v>
      </c>
      <c r="R229" s="308" t="s">
        <v>6</v>
      </c>
      <c r="S229" s="308">
        <v>2083</v>
      </c>
      <c r="V229" s="308">
        <v>12</v>
      </c>
      <c r="W229" s="308">
        <v>12</v>
      </c>
      <c r="X229" s="308" t="s">
        <v>25</v>
      </c>
      <c r="Y229" s="308" t="s">
        <v>9</v>
      </c>
      <c r="Z229" s="308">
        <v>522</v>
      </c>
      <c r="AX229" s="308">
        <v>20</v>
      </c>
      <c r="AY229" s="308">
        <v>20</v>
      </c>
      <c r="AZ229" s="308" t="s">
        <v>28</v>
      </c>
      <c r="BA229" s="308" t="s">
        <v>6</v>
      </c>
      <c r="BB229" s="308">
        <v>284</v>
      </c>
    </row>
    <row r="230" spans="1:54">
      <c r="A230" s="308">
        <v>6</v>
      </c>
      <c r="B230" s="308">
        <v>6</v>
      </c>
      <c r="C230" s="308" t="s">
        <v>18</v>
      </c>
      <c r="D230" s="308" t="s">
        <v>6</v>
      </c>
      <c r="E230" s="308">
        <v>298</v>
      </c>
      <c r="H230" s="308">
        <v>60</v>
      </c>
      <c r="I230" s="308"/>
      <c r="J230" s="308" t="s">
        <v>14</v>
      </c>
      <c r="K230" s="308" t="s">
        <v>6</v>
      </c>
      <c r="L230" s="308">
        <v>131</v>
      </c>
      <c r="O230" s="308">
        <v>60</v>
      </c>
      <c r="P230" s="308">
        <v>60</v>
      </c>
      <c r="Q230" s="308" t="s">
        <v>23</v>
      </c>
      <c r="R230" s="308" t="s">
        <v>6</v>
      </c>
      <c r="S230" s="308">
        <v>2027</v>
      </c>
      <c r="V230" s="308">
        <v>18</v>
      </c>
      <c r="W230" s="308">
        <v>18</v>
      </c>
      <c r="X230" s="308" t="s">
        <v>27</v>
      </c>
      <c r="Y230" s="308" t="s">
        <v>6</v>
      </c>
      <c r="Z230" s="308">
        <v>199</v>
      </c>
      <c r="AX230" s="308">
        <v>20</v>
      </c>
      <c r="AY230" s="308">
        <v>20</v>
      </c>
      <c r="AZ230" s="308" t="s">
        <v>28</v>
      </c>
      <c r="BA230" s="308" t="s">
        <v>6</v>
      </c>
      <c r="BB230" s="308">
        <v>261</v>
      </c>
    </row>
    <row r="231" spans="1:54">
      <c r="A231" s="308">
        <v>6</v>
      </c>
      <c r="B231" s="308">
        <v>6</v>
      </c>
      <c r="C231" s="308" t="s">
        <v>18</v>
      </c>
      <c r="D231" s="308" t="s">
        <v>6</v>
      </c>
      <c r="E231" s="308">
        <v>255</v>
      </c>
      <c r="H231" s="308">
        <v>6</v>
      </c>
      <c r="I231" s="308"/>
      <c r="J231" s="308" t="s">
        <v>14</v>
      </c>
      <c r="K231" s="308" t="s">
        <v>6</v>
      </c>
      <c r="L231" s="308">
        <v>507</v>
      </c>
      <c r="O231" s="308">
        <v>60</v>
      </c>
      <c r="P231" s="308">
        <v>60</v>
      </c>
      <c r="Q231" s="308" t="s">
        <v>23</v>
      </c>
      <c r="R231" s="308" t="s">
        <v>6</v>
      </c>
      <c r="S231" s="308">
        <v>509</v>
      </c>
      <c r="V231" s="308">
        <v>18</v>
      </c>
      <c r="W231" s="308">
        <v>18</v>
      </c>
      <c r="X231" s="308" t="s">
        <v>27</v>
      </c>
      <c r="Y231" s="308" t="s">
        <v>6</v>
      </c>
      <c r="Z231" s="308">
        <v>516</v>
      </c>
      <c r="AX231" s="308">
        <v>20</v>
      </c>
      <c r="AY231" s="308">
        <v>20</v>
      </c>
      <c r="AZ231" s="308" t="s">
        <v>28</v>
      </c>
      <c r="BA231" s="308" t="s">
        <v>6</v>
      </c>
      <c r="BB231" s="308">
        <v>268</v>
      </c>
    </row>
    <row r="232" spans="1:54">
      <c r="A232" s="308">
        <v>30</v>
      </c>
      <c r="B232" s="308">
        <v>30</v>
      </c>
      <c r="C232" s="308" t="s">
        <v>18</v>
      </c>
      <c r="D232" s="308" t="s">
        <v>6</v>
      </c>
      <c r="E232" s="308">
        <v>506</v>
      </c>
      <c r="H232" s="308">
        <v>54</v>
      </c>
      <c r="I232" s="308"/>
      <c r="J232" s="308" t="s">
        <v>14</v>
      </c>
      <c r="K232" s="308" t="s">
        <v>6</v>
      </c>
      <c r="L232" s="308">
        <v>507</v>
      </c>
      <c r="O232" s="308">
        <v>180</v>
      </c>
      <c r="P232" s="308">
        <v>180</v>
      </c>
      <c r="Q232" s="308" t="s">
        <v>24</v>
      </c>
      <c r="R232" s="308" t="s">
        <v>6</v>
      </c>
      <c r="S232" s="308">
        <v>141</v>
      </c>
      <c r="V232" s="308">
        <v>6</v>
      </c>
      <c r="W232" s="308">
        <v>6</v>
      </c>
      <c r="X232" s="308" t="s">
        <v>27</v>
      </c>
      <c r="Y232" s="308" t="s">
        <v>6</v>
      </c>
      <c r="Z232" s="308">
        <v>2093</v>
      </c>
      <c r="AX232" s="308">
        <v>60</v>
      </c>
      <c r="AY232" s="308">
        <v>60</v>
      </c>
      <c r="AZ232" s="308" t="s">
        <v>28</v>
      </c>
      <c r="BA232" s="308" t="s">
        <v>9</v>
      </c>
      <c r="BB232" s="308">
        <v>134</v>
      </c>
    </row>
    <row r="233" spans="1:54">
      <c r="A233" s="308">
        <v>12</v>
      </c>
      <c r="B233" s="308">
        <v>12</v>
      </c>
      <c r="C233" s="308" t="s">
        <v>18</v>
      </c>
      <c r="D233" s="308" t="s">
        <v>6</v>
      </c>
      <c r="E233" s="308">
        <v>540</v>
      </c>
      <c r="H233" s="308">
        <v>6</v>
      </c>
      <c r="I233" s="308"/>
      <c r="J233" s="308" t="s">
        <v>14</v>
      </c>
      <c r="K233" s="308" t="s">
        <v>6</v>
      </c>
      <c r="L233" s="308">
        <v>644</v>
      </c>
      <c r="O233" s="308">
        <v>120</v>
      </c>
      <c r="P233" s="308">
        <v>120</v>
      </c>
      <c r="Q233" s="308" t="s">
        <v>24</v>
      </c>
      <c r="R233" s="308" t="s">
        <v>6</v>
      </c>
      <c r="S233" s="308">
        <v>148</v>
      </c>
      <c r="V233" s="308">
        <v>6</v>
      </c>
      <c r="W233" s="308">
        <v>6</v>
      </c>
      <c r="X233" s="308" t="s">
        <v>27</v>
      </c>
      <c r="Y233" s="308" t="s">
        <v>6</v>
      </c>
      <c r="Z233" s="308">
        <v>2029</v>
      </c>
      <c r="AX233" s="308">
        <v>100</v>
      </c>
      <c r="AY233" s="308">
        <v>100</v>
      </c>
      <c r="AZ233" s="308" t="s">
        <v>28</v>
      </c>
      <c r="BA233" s="308" t="s">
        <v>9</v>
      </c>
      <c r="BB233" s="308">
        <v>138</v>
      </c>
    </row>
    <row r="234" spans="1:54">
      <c r="A234" s="308">
        <v>30</v>
      </c>
      <c r="B234" s="308">
        <v>30</v>
      </c>
      <c r="C234" s="308" t="s">
        <v>18</v>
      </c>
      <c r="D234" s="308" t="s">
        <v>6</v>
      </c>
      <c r="E234" s="308">
        <v>154</v>
      </c>
      <c r="H234" s="308">
        <v>6</v>
      </c>
      <c r="I234" s="308"/>
      <c r="J234" s="308" t="s">
        <v>14</v>
      </c>
      <c r="K234" s="308" t="s">
        <v>6</v>
      </c>
      <c r="L234" s="308">
        <v>698</v>
      </c>
      <c r="O234" s="308">
        <v>120</v>
      </c>
      <c r="P234" s="308">
        <v>120</v>
      </c>
      <c r="Q234" s="308" t="s">
        <v>24</v>
      </c>
      <c r="R234" s="308" t="s">
        <v>6</v>
      </c>
      <c r="S234" s="308">
        <v>506</v>
      </c>
      <c r="V234" s="308">
        <v>12</v>
      </c>
      <c r="W234" s="308">
        <v>12</v>
      </c>
      <c r="X234" s="308" t="s">
        <v>27</v>
      </c>
      <c r="Y234" s="308" t="s">
        <v>6</v>
      </c>
      <c r="Z234" s="308">
        <v>114</v>
      </c>
      <c r="AX234" s="308">
        <v>20</v>
      </c>
      <c r="AY234" s="308">
        <v>20</v>
      </c>
      <c r="AZ234" s="308" t="s">
        <v>28</v>
      </c>
      <c r="BA234" s="308" t="s">
        <v>9</v>
      </c>
      <c r="BB234" s="308">
        <v>540</v>
      </c>
    </row>
    <row r="235" spans="1:54">
      <c r="A235" s="308">
        <v>30</v>
      </c>
      <c r="B235" s="308">
        <v>30</v>
      </c>
      <c r="C235" s="308" t="s">
        <v>18</v>
      </c>
      <c r="D235" s="308" t="s">
        <v>6</v>
      </c>
      <c r="E235" s="308">
        <v>122</v>
      </c>
      <c r="H235" s="308">
        <v>6</v>
      </c>
      <c r="I235" s="308"/>
      <c r="J235" s="308" t="s">
        <v>14</v>
      </c>
      <c r="K235" s="308" t="s">
        <v>6</v>
      </c>
      <c r="L235" s="308">
        <v>406</v>
      </c>
      <c r="O235" s="308">
        <v>60</v>
      </c>
      <c r="P235" s="308">
        <v>60</v>
      </c>
      <c r="Q235" s="308" t="s">
        <v>25</v>
      </c>
      <c r="R235" s="308" t="s">
        <v>6</v>
      </c>
      <c r="S235" s="308">
        <v>180</v>
      </c>
      <c r="V235" s="308">
        <v>6</v>
      </c>
      <c r="W235" s="308">
        <v>6</v>
      </c>
      <c r="X235" s="308" t="s">
        <v>27</v>
      </c>
      <c r="Y235" s="308" t="s">
        <v>6</v>
      </c>
      <c r="Z235" s="308">
        <v>406</v>
      </c>
      <c r="AX235" s="308">
        <v>20</v>
      </c>
      <c r="AY235" s="308">
        <v>20</v>
      </c>
      <c r="AZ235" s="308" t="s">
        <v>28</v>
      </c>
      <c r="BA235" s="308" t="s">
        <v>9</v>
      </c>
      <c r="BB235" s="308">
        <v>155</v>
      </c>
    </row>
    <row r="236" spans="1:54">
      <c r="A236" s="308">
        <v>6</v>
      </c>
      <c r="B236" s="308">
        <v>6</v>
      </c>
      <c r="C236" s="308" t="s">
        <v>19</v>
      </c>
      <c r="D236" s="308" t="s">
        <v>9</v>
      </c>
      <c r="E236" s="308">
        <v>556</v>
      </c>
      <c r="H236" s="308">
        <v>6</v>
      </c>
      <c r="I236" s="308"/>
      <c r="J236" s="308" t="s">
        <v>14</v>
      </c>
      <c r="K236" s="308" t="s">
        <v>6</v>
      </c>
      <c r="L236" s="308">
        <v>2116</v>
      </c>
      <c r="O236" s="308">
        <v>60</v>
      </c>
      <c r="P236" s="308">
        <v>60</v>
      </c>
      <c r="Q236" s="308" t="s">
        <v>25</v>
      </c>
      <c r="R236" s="308" t="s">
        <v>6</v>
      </c>
      <c r="S236" s="308">
        <v>2065</v>
      </c>
      <c r="V236" s="308">
        <v>30</v>
      </c>
      <c r="W236" s="308">
        <v>30</v>
      </c>
      <c r="X236" s="308" t="s">
        <v>27</v>
      </c>
      <c r="Y236" s="308" t="s">
        <v>6</v>
      </c>
      <c r="Z236" s="308">
        <v>513</v>
      </c>
      <c r="AX236" s="308">
        <v>60</v>
      </c>
      <c r="AY236" s="308">
        <v>60</v>
      </c>
      <c r="AZ236" s="308" t="s">
        <v>29</v>
      </c>
      <c r="BA236" s="308" t="s">
        <v>9</v>
      </c>
      <c r="BB236" s="308">
        <v>516</v>
      </c>
    </row>
    <row r="237" spans="1:54">
      <c r="A237" s="308">
        <v>6</v>
      </c>
      <c r="B237" s="308">
        <v>6</v>
      </c>
      <c r="C237" s="308" t="s">
        <v>19</v>
      </c>
      <c r="D237" s="308" t="s">
        <v>9</v>
      </c>
      <c r="E237" s="308">
        <v>2093</v>
      </c>
      <c r="H237" s="308">
        <v>6</v>
      </c>
      <c r="I237" s="308"/>
      <c r="J237" s="308" t="s">
        <v>14</v>
      </c>
      <c r="K237" s="308" t="s">
        <v>6</v>
      </c>
      <c r="L237" s="308">
        <v>697</v>
      </c>
      <c r="O237" s="308">
        <v>60</v>
      </c>
      <c r="P237" s="308">
        <v>60</v>
      </c>
      <c r="Q237" s="308" t="s">
        <v>25</v>
      </c>
      <c r="R237" s="308" t="s">
        <v>6</v>
      </c>
      <c r="S237" s="308">
        <v>152</v>
      </c>
      <c r="V237" s="308">
        <v>6</v>
      </c>
      <c r="W237" s="308">
        <v>6</v>
      </c>
      <c r="X237" s="308" t="s">
        <v>27</v>
      </c>
      <c r="Y237" s="308" t="s">
        <v>6</v>
      </c>
      <c r="Z237" s="308">
        <v>689</v>
      </c>
      <c r="AX237" s="308">
        <v>40</v>
      </c>
      <c r="AY237" s="308">
        <v>40</v>
      </c>
      <c r="AZ237" s="308" t="s">
        <v>27</v>
      </c>
      <c r="BA237" s="308" t="s">
        <v>6</v>
      </c>
      <c r="BB237" s="308">
        <v>144</v>
      </c>
    </row>
    <row r="238" spans="1:54">
      <c r="A238" s="308">
        <v>6</v>
      </c>
      <c r="B238" s="308">
        <v>6</v>
      </c>
      <c r="C238" s="308" t="s">
        <v>19</v>
      </c>
      <c r="D238" s="308" t="s">
        <v>9</v>
      </c>
      <c r="E238" s="308">
        <v>4203</v>
      </c>
      <c r="H238" s="308">
        <v>6</v>
      </c>
      <c r="I238" s="308"/>
      <c r="J238" s="308" t="s">
        <v>14</v>
      </c>
      <c r="K238" s="308" t="s">
        <v>6</v>
      </c>
      <c r="L238" s="308">
        <v>674</v>
      </c>
      <c r="O238" s="308">
        <v>120</v>
      </c>
      <c r="P238" s="308">
        <v>120</v>
      </c>
      <c r="Q238" s="308" t="s">
        <v>25</v>
      </c>
      <c r="R238" s="308" t="s">
        <v>6</v>
      </c>
      <c r="S238" s="308">
        <v>505</v>
      </c>
      <c r="V238" s="308">
        <v>6</v>
      </c>
      <c r="W238" s="308">
        <v>6</v>
      </c>
      <c r="X238" s="308" t="s">
        <v>27</v>
      </c>
      <c r="Y238" s="308" t="s">
        <v>6</v>
      </c>
      <c r="Z238" s="308">
        <v>9503</v>
      </c>
      <c r="AX238" s="308">
        <v>40</v>
      </c>
      <c r="AY238" s="308">
        <v>40</v>
      </c>
      <c r="AZ238" s="308" t="s">
        <v>27</v>
      </c>
      <c r="BA238" s="308" t="s">
        <v>6</v>
      </c>
      <c r="BB238" s="308">
        <v>142</v>
      </c>
    </row>
    <row r="239" spans="1:54">
      <c r="A239" s="308">
        <v>30</v>
      </c>
      <c r="B239" s="308">
        <v>30</v>
      </c>
      <c r="C239" s="308" t="s">
        <v>19</v>
      </c>
      <c r="D239" s="308" t="s">
        <v>9</v>
      </c>
      <c r="E239" s="308">
        <v>515</v>
      </c>
      <c r="H239" s="308">
        <v>6</v>
      </c>
      <c r="I239" s="308"/>
      <c r="J239" s="308" t="s">
        <v>14</v>
      </c>
      <c r="K239" s="308" t="s">
        <v>6</v>
      </c>
      <c r="L239" s="308">
        <v>689</v>
      </c>
      <c r="O239" s="308">
        <v>120</v>
      </c>
      <c r="P239" s="308">
        <v>120</v>
      </c>
      <c r="Q239" s="308" t="s">
        <v>25</v>
      </c>
      <c r="R239" s="308" t="s">
        <v>6</v>
      </c>
      <c r="S239" s="308">
        <v>524</v>
      </c>
      <c r="V239" s="308">
        <v>6</v>
      </c>
      <c r="W239" s="308">
        <v>6</v>
      </c>
      <c r="X239" s="308" t="s">
        <v>27</v>
      </c>
      <c r="Y239" s="308" t="s">
        <v>6</v>
      </c>
      <c r="Z239" s="308">
        <v>252</v>
      </c>
      <c r="AX239" s="308">
        <v>60</v>
      </c>
      <c r="AY239" s="308">
        <v>60</v>
      </c>
      <c r="AZ239" s="308" t="s">
        <v>29</v>
      </c>
      <c r="BA239" s="308" t="s">
        <v>6</v>
      </c>
      <c r="BB239" s="308">
        <v>516</v>
      </c>
    </row>
    <row r="240" spans="1:54">
      <c r="A240" s="308">
        <v>30</v>
      </c>
      <c r="B240" s="308">
        <v>30</v>
      </c>
      <c r="C240" s="308" t="s">
        <v>19</v>
      </c>
      <c r="D240" s="308" t="s">
        <v>9</v>
      </c>
      <c r="E240" s="308">
        <v>131</v>
      </c>
      <c r="H240" s="308">
        <v>12</v>
      </c>
      <c r="I240" s="308"/>
      <c r="J240" s="308" t="s">
        <v>14</v>
      </c>
      <c r="K240" s="308" t="s">
        <v>6</v>
      </c>
      <c r="L240" s="308">
        <v>69014</v>
      </c>
      <c r="O240" s="308">
        <v>120</v>
      </c>
      <c r="P240" s="308">
        <v>120</v>
      </c>
      <c r="Q240" s="308" t="s">
        <v>25</v>
      </c>
      <c r="R240" s="308" t="s">
        <v>6</v>
      </c>
      <c r="S240" s="308">
        <v>532</v>
      </c>
      <c r="V240" s="308">
        <v>12</v>
      </c>
      <c r="W240" s="308">
        <v>12</v>
      </c>
      <c r="X240" s="308" t="s">
        <v>27</v>
      </c>
      <c r="Y240" s="308" t="s">
        <v>6</v>
      </c>
      <c r="Z240" s="308">
        <v>526</v>
      </c>
      <c r="AX240" s="308">
        <v>60</v>
      </c>
      <c r="AY240" s="308">
        <v>60</v>
      </c>
      <c r="AZ240" s="308" t="s">
        <v>29</v>
      </c>
      <c r="BA240" s="308" t="s">
        <v>6</v>
      </c>
      <c r="BB240" s="308">
        <v>161</v>
      </c>
    </row>
    <row r="241" spans="1:54">
      <c r="A241" s="308">
        <v>12</v>
      </c>
      <c r="B241" s="308">
        <v>12</v>
      </c>
      <c r="C241" s="308" t="s">
        <v>19</v>
      </c>
      <c r="D241" s="308" t="s">
        <v>9</v>
      </c>
      <c r="E241" s="308">
        <v>176</v>
      </c>
      <c r="H241" s="308">
        <v>30</v>
      </c>
      <c r="I241" s="308"/>
      <c r="J241" s="308" t="s">
        <v>14</v>
      </c>
      <c r="K241" s="308" t="s">
        <v>6</v>
      </c>
      <c r="L241" s="308">
        <v>128</v>
      </c>
      <c r="O241" s="308">
        <v>60</v>
      </c>
      <c r="P241" s="308">
        <v>60</v>
      </c>
      <c r="Q241" s="308" t="s">
        <v>25</v>
      </c>
      <c r="R241" s="308" t="s">
        <v>9</v>
      </c>
      <c r="S241" s="308">
        <v>158</v>
      </c>
      <c r="V241" s="308">
        <v>6</v>
      </c>
      <c r="W241" s="308">
        <v>6</v>
      </c>
      <c r="X241" s="308" t="s">
        <v>27</v>
      </c>
      <c r="Y241" s="308" t="s">
        <v>6</v>
      </c>
      <c r="Z241" s="308">
        <v>2107</v>
      </c>
      <c r="AX241" s="308">
        <v>40</v>
      </c>
      <c r="AY241" s="308">
        <v>40</v>
      </c>
      <c r="AZ241" s="308" t="s">
        <v>29</v>
      </c>
      <c r="BA241" s="308" t="s">
        <v>6</v>
      </c>
      <c r="BB241" s="308">
        <v>505</v>
      </c>
    </row>
    <row r="242" spans="1:54">
      <c r="A242" s="308">
        <v>30</v>
      </c>
      <c r="B242" s="308">
        <v>30</v>
      </c>
      <c r="C242" s="308" t="s">
        <v>19</v>
      </c>
      <c r="D242" s="308" t="s">
        <v>9</v>
      </c>
      <c r="E242" s="308">
        <v>130</v>
      </c>
      <c r="H242" s="308">
        <v>30</v>
      </c>
      <c r="I242" s="308">
        <v>30</v>
      </c>
      <c r="J242" s="308" t="s">
        <v>14</v>
      </c>
      <c r="K242" s="308" t="s">
        <v>6</v>
      </c>
      <c r="L242" s="308">
        <v>137</v>
      </c>
      <c r="O242" s="308">
        <v>60</v>
      </c>
      <c r="P242" s="308">
        <v>60</v>
      </c>
      <c r="Q242" s="308" t="s">
        <v>25</v>
      </c>
      <c r="R242" s="308" t="s">
        <v>9</v>
      </c>
      <c r="S242" s="308">
        <v>147</v>
      </c>
      <c r="V242" s="308">
        <v>6</v>
      </c>
      <c r="W242" s="308">
        <v>6</v>
      </c>
      <c r="X242" s="308" t="s">
        <v>27</v>
      </c>
      <c r="Y242" s="308" t="s">
        <v>6</v>
      </c>
      <c r="Z242" s="308">
        <v>510</v>
      </c>
      <c r="AX242" s="308">
        <v>60</v>
      </c>
      <c r="AY242" s="308">
        <v>60</v>
      </c>
      <c r="AZ242" s="308" t="s">
        <v>29</v>
      </c>
      <c r="BA242" s="308" t="s">
        <v>6</v>
      </c>
      <c r="BB242" s="308">
        <v>162</v>
      </c>
    </row>
    <row r="243" spans="1:54">
      <c r="A243" s="308">
        <v>6</v>
      </c>
      <c r="B243" s="308">
        <v>6</v>
      </c>
      <c r="C243" s="308" t="s">
        <v>19</v>
      </c>
      <c r="D243" s="308" t="s">
        <v>9</v>
      </c>
      <c r="E243" s="308">
        <v>538</v>
      </c>
      <c r="H243" s="308">
        <v>60</v>
      </c>
      <c r="I243" s="308">
        <v>60</v>
      </c>
      <c r="J243" s="308" t="s">
        <v>14</v>
      </c>
      <c r="K243" s="308" t="s">
        <v>6</v>
      </c>
      <c r="L243" s="308">
        <v>514</v>
      </c>
      <c r="O243" s="308">
        <v>120</v>
      </c>
      <c r="P243" s="308">
        <v>120</v>
      </c>
      <c r="Q243" s="308" t="s">
        <v>25</v>
      </c>
      <c r="R243" s="308" t="s">
        <v>6</v>
      </c>
      <c r="S243" s="308">
        <v>120</v>
      </c>
      <c r="V243" s="308">
        <v>12</v>
      </c>
      <c r="W243" s="308">
        <v>12</v>
      </c>
      <c r="X243" s="308" t="s">
        <v>27</v>
      </c>
      <c r="Y243" s="308" t="s">
        <v>6</v>
      </c>
      <c r="Z243" s="308">
        <v>176</v>
      </c>
      <c r="AX243" s="308">
        <v>40</v>
      </c>
      <c r="AY243" s="308">
        <v>40</v>
      </c>
      <c r="AZ243" s="308" t="s">
        <v>29</v>
      </c>
      <c r="BA243" s="308" t="s">
        <v>6</v>
      </c>
      <c r="BB243" s="308">
        <v>561</v>
      </c>
    </row>
    <row r="244" spans="1:54">
      <c r="A244" s="308">
        <v>30</v>
      </c>
      <c r="B244" s="308">
        <v>30</v>
      </c>
      <c r="C244" s="308" t="s">
        <v>19</v>
      </c>
      <c r="D244" s="308" t="s">
        <v>9</v>
      </c>
      <c r="E244" s="308">
        <v>199</v>
      </c>
      <c r="H244" s="308">
        <v>6</v>
      </c>
      <c r="I244" s="308">
        <v>6</v>
      </c>
      <c r="J244" s="308" t="s">
        <v>14</v>
      </c>
      <c r="K244" s="308" t="s">
        <v>6</v>
      </c>
      <c r="L244" s="308">
        <v>655</v>
      </c>
      <c r="O244" s="308">
        <v>120</v>
      </c>
      <c r="P244" s="308">
        <v>120</v>
      </c>
      <c r="Q244" s="308" t="s">
        <v>25</v>
      </c>
      <c r="R244" s="308" t="s">
        <v>9</v>
      </c>
      <c r="S244" s="308">
        <v>184</v>
      </c>
      <c r="V244" s="308">
        <v>12</v>
      </c>
      <c r="W244" s="308">
        <v>12</v>
      </c>
      <c r="X244" s="308" t="s">
        <v>27</v>
      </c>
      <c r="Y244" s="308" t="s">
        <v>6</v>
      </c>
      <c r="Z244" s="308">
        <v>175</v>
      </c>
      <c r="AX244" s="308">
        <v>20</v>
      </c>
      <c r="AY244" s="308">
        <v>20</v>
      </c>
      <c r="AZ244" s="308" t="s">
        <v>29</v>
      </c>
      <c r="BA244" s="308" t="s">
        <v>6</v>
      </c>
      <c r="BB244" s="308">
        <v>519</v>
      </c>
    </row>
    <row r="245" spans="1:54">
      <c r="A245" s="308">
        <v>6</v>
      </c>
      <c r="B245" s="308">
        <v>6</v>
      </c>
      <c r="C245" s="308" t="s">
        <v>19</v>
      </c>
      <c r="D245" s="308" t="s">
        <v>9</v>
      </c>
      <c r="E245" s="308">
        <v>504</v>
      </c>
      <c r="H245" s="308">
        <v>12</v>
      </c>
      <c r="I245" s="308">
        <v>12</v>
      </c>
      <c r="J245" s="308" t="s">
        <v>14</v>
      </c>
      <c r="K245" s="308" t="s">
        <v>6</v>
      </c>
      <c r="L245" s="308">
        <v>658</v>
      </c>
      <c r="O245" s="308">
        <v>180</v>
      </c>
      <c r="P245" s="308">
        <v>180</v>
      </c>
      <c r="Q245" s="308" t="s">
        <v>25</v>
      </c>
      <c r="R245" s="308" t="s">
        <v>9</v>
      </c>
      <c r="S245" s="308">
        <v>522</v>
      </c>
      <c r="V245" s="308">
        <v>12</v>
      </c>
      <c r="W245" s="308">
        <v>12</v>
      </c>
      <c r="X245" s="308" t="s">
        <v>27</v>
      </c>
      <c r="Y245" s="308" t="s">
        <v>6</v>
      </c>
      <c r="Z245" s="308">
        <v>527</v>
      </c>
      <c r="AX245" s="308">
        <v>40</v>
      </c>
      <c r="AY245" s="308">
        <v>40</v>
      </c>
      <c r="AZ245" s="308" t="s">
        <v>30</v>
      </c>
      <c r="BA245" s="308" t="s">
        <v>6</v>
      </c>
      <c r="BB245" s="308">
        <v>514</v>
      </c>
    </row>
    <row r="246" spans="1:54">
      <c r="A246" s="308">
        <v>30</v>
      </c>
      <c r="B246" s="308">
        <v>30</v>
      </c>
      <c r="C246" s="308" t="s">
        <v>16</v>
      </c>
      <c r="D246" s="308" t="s">
        <v>6</v>
      </c>
      <c r="E246" s="308">
        <v>142</v>
      </c>
      <c r="H246" s="308">
        <v>60</v>
      </c>
      <c r="I246" s="308">
        <v>60</v>
      </c>
      <c r="J246" s="308" t="s">
        <v>14</v>
      </c>
      <c r="K246" s="308" t="s">
        <v>6</v>
      </c>
      <c r="L246" s="308">
        <v>503</v>
      </c>
      <c r="O246" s="308">
        <v>60</v>
      </c>
      <c r="P246" s="308">
        <v>60</v>
      </c>
      <c r="Q246" s="308" t="s">
        <v>27</v>
      </c>
      <c r="R246" s="308" t="s">
        <v>6</v>
      </c>
      <c r="S246" s="308">
        <v>560</v>
      </c>
      <c r="V246" s="308">
        <v>6</v>
      </c>
      <c r="W246" s="308">
        <v>6</v>
      </c>
      <c r="X246" s="308" t="s">
        <v>27</v>
      </c>
      <c r="Y246" s="308" t="s">
        <v>6</v>
      </c>
      <c r="Z246" s="308">
        <v>2123</v>
      </c>
      <c r="AX246" s="308">
        <v>60</v>
      </c>
      <c r="AY246" s="308">
        <v>60</v>
      </c>
      <c r="AZ246" s="308" t="s">
        <v>30</v>
      </c>
      <c r="BA246" s="308" t="s">
        <v>6</v>
      </c>
      <c r="BB246" s="308">
        <v>301</v>
      </c>
    </row>
    <row r="247" spans="1:54">
      <c r="A247" s="308">
        <v>6</v>
      </c>
      <c r="B247" s="308">
        <v>6</v>
      </c>
      <c r="C247" s="308" t="s">
        <v>19</v>
      </c>
      <c r="D247" s="308" t="s">
        <v>6</v>
      </c>
      <c r="E247" s="308">
        <v>504</v>
      </c>
      <c r="H247" s="308">
        <v>6</v>
      </c>
      <c r="I247" s="308">
        <v>6</v>
      </c>
      <c r="J247" s="308" t="s">
        <v>14</v>
      </c>
      <c r="K247" s="308" t="s">
        <v>6</v>
      </c>
      <c r="L247" s="308">
        <v>563</v>
      </c>
      <c r="O247" s="308">
        <v>60</v>
      </c>
      <c r="P247" s="308">
        <v>60</v>
      </c>
      <c r="Q247" s="308" t="s">
        <v>27</v>
      </c>
      <c r="R247" s="308" t="s">
        <v>6</v>
      </c>
      <c r="S247" s="308">
        <v>199</v>
      </c>
      <c r="V247" s="308">
        <v>12</v>
      </c>
      <c r="W247" s="308">
        <v>12</v>
      </c>
      <c r="X247" s="308" t="s">
        <v>27</v>
      </c>
      <c r="Y247" s="308" t="s">
        <v>6</v>
      </c>
      <c r="Z247" s="308">
        <v>534</v>
      </c>
      <c r="AX247" s="308">
        <v>20</v>
      </c>
      <c r="AY247" s="308">
        <v>20</v>
      </c>
      <c r="AZ247" s="308" t="s">
        <v>30</v>
      </c>
      <c r="BA247" s="308" t="s">
        <v>6</v>
      </c>
      <c r="BB247" s="308">
        <v>180</v>
      </c>
    </row>
    <row r="248" spans="1:54">
      <c r="A248" s="308">
        <v>30</v>
      </c>
      <c r="B248" s="308">
        <v>30</v>
      </c>
      <c r="C248" s="308" t="s">
        <v>19</v>
      </c>
      <c r="D248" s="308" t="s">
        <v>6</v>
      </c>
      <c r="E248" s="308">
        <v>175</v>
      </c>
      <c r="H248" s="308">
        <v>36</v>
      </c>
      <c r="I248" s="308">
        <v>36</v>
      </c>
      <c r="J248" s="308" t="s">
        <v>14</v>
      </c>
      <c r="K248" s="308" t="s">
        <v>6</v>
      </c>
      <c r="L248" s="308">
        <v>526</v>
      </c>
      <c r="O248" s="308">
        <v>60</v>
      </c>
      <c r="P248" s="308">
        <v>60</v>
      </c>
      <c r="Q248" s="308" t="s">
        <v>27</v>
      </c>
      <c r="R248" s="308" t="s">
        <v>6</v>
      </c>
      <c r="S248" s="308">
        <v>69014</v>
      </c>
      <c r="V248" s="308">
        <v>30</v>
      </c>
      <c r="W248" s="308">
        <v>30</v>
      </c>
      <c r="X248" s="308" t="s">
        <v>27</v>
      </c>
      <c r="Y248" s="308" t="s">
        <v>6</v>
      </c>
      <c r="Z248" s="308">
        <v>173</v>
      </c>
      <c r="AX248" s="308">
        <v>20</v>
      </c>
      <c r="AY248" s="308">
        <v>20</v>
      </c>
      <c r="AZ248" s="308" t="s">
        <v>30</v>
      </c>
      <c r="BA248" s="308" t="s">
        <v>6</v>
      </c>
      <c r="BB248" s="308">
        <v>2082</v>
      </c>
    </row>
    <row r="249" spans="1:54">
      <c r="A249" s="308">
        <v>30</v>
      </c>
      <c r="B249" s="308">
        <v>30</v>
      </c>
      <c r="C249" s="308" t="s">
        <v>19</v>
      </c>
      <c r="D249" s="308" t="s">
        <v>6</v>
      </c>
      <c r="E249" s="308">
        <v>185</v>
      </c>
      <c r="H249" s="308">
        <v>120</v>
      </c>
      <c r="I249" s="308">
        <v>120</v>
      </c>
      <c r="J249" s="308" t="s">
        <v>14</v>
      </c>
      <c r="K249" s="308" t="s">
        <v>6</v>
      </c>
      <c r="L249" s="308">
        <v>176</v>
      </c>
      <c r="O249" s="308">
        <v>60</v>
      </c>
      <c r="P249" s="308">
        <v>60</v>
      </c>
      <c r="Q249" s="308" t="s">
        <v>27</v>
      </c>
      <c r="R249" s="308" t="s">
        <v>6</v>
      </c>
      <c r="S249" s="308">
        <v>253</v>
      </c>
      <c r="V249" s="308">
        <v>6</v>
      </c>
      <c r="W249" s="308">
        <v>6</v>
      </c>
      <c r="X249" s="308" t="s">
        <v>28</v>
      </c>
      <c r="Y249" s="308" t="s">
        <v>9</v>
      </c>
      <c r="Z249" s="308">
        <v>657</v>
      </c>
      <c r="AX249" s="308">
        <v>40</v>
      </c>
      <c r="AY249" s="308">
        <v>40</v>
      </c>
      <c r="AZ249" s="308" t="s">
        <v>30</v>
      </c>
      <c r="BA249" s="308" t="s">
        <v>6</v>
      </c>
      <c r="BB249" s="308">
        <v>161</v>
      </c>
    </row>
    <row r="250" spans="1:54">
      <c r="A250" s="308">
        <v>6</v>
      </c>
      <c r="B250" s="308">
        <v>6</v>
      </c>
      <c r="C250" s="308" t="s">
        <v>19</v>
      </c>
      <c r="D250" s="308" t="s">
        <v>6</v>
      </c>
      <c r="E250" s="308">
        <v>674</v>
      </c>
      <c r="H250" s="308">
        <v>30</v>
      </c>
      <c r="I250" s="308">
        <v>30</v>
      </c>
      <c r="J250" s="308" t="s">
        <v>14</v>
      </c>
      <c r="K250" s="308" t="s">
        <v>6</v>
      </c>
      <c r="L250" s="308">
        <v>515</v>
      </c>
      <c r="O250" s="308">
        <v>60</v>
      </c>
      <c r="P250" s="308">
        <v>60</v>
      </c>
      <c r="Q250" s="308" t="s">
        <v>27</v>
      </c>
      <c r="R250" s="308" t="s">
        <v>6</v>
      </c>
      <c r="S250" s="308">
        <v>265</v>
      </c>
      <c r="V250" s="308">
        <v>12</v>
      </c>
      <c r="W250" s="308">
        <v>12</v>
      </c>
      <c r="X250" s="308" t="s">
        <v>28</v>
      </c>
      <c r="Y250" s="308" t="s">
        <v>6</v>
      </c>
      <c r="Z250" s="308">
        <v>159</v>
      </c>
      <c r="AX250" s="308">
        <v>60</v>
      </c>
      <c r="AY250" s="308">
        <v>60</v>
      </c>
      <c r="AZ250" s="308" t="s">
        <v>30</v>
      </c>
      <c r="BA250" s="308" t="s">
        <v>6</v>
      </c>
      <c r="BB250" s="308">
        <v>306</v>
      </c>
    </row>
    <row r="251" spans="1:54">
      <c r="A251" s="308">
        <v>6</v>
      </c>
      <c r="B251" s="308">
        <v>6</v>
      </c>
      <c r="C251" s="308" t="s">
        <v>21</v>
      </c>
      <c r="D251" s="308" t="s">
        <v>6</v>
      </c>
      <c r="E251" s="308">
        <v>254</v>
      </c>
      <c r="H251" s="308">
        <v>60</v>
      </c>
      <c r="I251" s="308">
        <v>60</v>
      </c>
      <c r="J251" s="308" t="s">
        <v>14</v>
      </c>
      <c r="K251" s="308" t="s">
        <v>6</v>
      </c>
      <c r="L251" s="308">
        <v>529</v>
      </c>
      <c r="O251" s="308">
        <v>60</v>
      </c>
      <c r="P251" s="308">
        <v>60</v>
      </c>
      <c r="Q251" s="308" t="s">
        <v>27</v>
      </c>
      <c r="R251" s="308" t="s">
        <v>6</v>
      </c>
      <c r="S251" s="308">
        <v>2093</v>
      </c>
      <c r="V251" s="308">
        <v>12</v>
      </c>
      <c r="W251" s="308">
        <v>12</v>
      </c>
      <c r="X251" s="308" t="s">
        <v>28</v>
      </c>
      <c r="Y251" s="308" t="s">
        <v>6</v>
      </c>
      <c r="Z251" s="308">
        <v>153</v>
      </c>
      <c r="AX251" s="308">
        <v>20</v>
      </c>
      <c r="AY251" s="308">
        <v>20</v>
      </c>
      <c r="AZ251" s="308" t="s">
        <v>30</v>
      </c>
      <c r="BA251" s="308" t="s">
        <v>9</v>
      </c>
      <c r="BB251" s="308">
        <v>112</v>
      </c>
    </row>
    <row r="252" spans="1:54">
      <c r="A252" s="308">
        <v>6</v>
      </c>
      <c r="B252" s="308">
        <v>6</v>
      </c>
      <c r="C252" s="308" t="s">
        <v>21</v>
      </c>
      <c r="D252" s="308" t="s">
        <v>6</v>
      </c>
      <c r="E252" s="308">
        <v>215</v>
      </c>
      <c r="H252" s="308">
        <v>30</v>
      </c>
      <c r="I252" s="308">
        <v>30</v>
      </c>
      <c r="J252" s="308" t="s">
        <v>14</v>
      </c>
      <c r="K252" s="308" t="s">
        <v>6</v>
      </c>
      <c r="L252" s="308">
        <v>539</v>
      </c>
      <c r="O252" s="308">
        <v>60</v>
      </c>
      <c r="P252" s="308">
        <v>60</v>
      </c>
      <c r="Q252" s="308" t="s">
        <v>27</v>
      </c>
      <c r="R252" s="308" t="s">
        <v>6</v>
      </c>
      <c r="S252" s="308">
        <v>644</v>
      </c>
      <c r="V252" s="308">
        <v>30</v>
      </c>
      <c r="W252" s="308">
        <v>30</v>
      </c>
      <c r="X252" s="308" t="s">
        <v>28</v>
      </c>
      <c r="Y252" s="308" t="s">
        <v>6</v>
      </c>
      <c r="Z252" s="308">
        <v>515</v>
      </c>
      <c r="AX252" s="308">
        <v>20</v>
      </c>
      <c r="AY252" s="308">
        <v>20</v>
      </c>
      <c r="AZ252" s="308" t="s">
        <v>30</v>
      </c>
      <c r="BA252" s="308" t="s">
        <v>6</v>
      </c>
      <c r="BB252" s="308">
        <v>518</v>
      </c>
    </row>
    <row r="253" spans="1:54">
      <c r="A253" s="308">
        <v>6</v>
      </c>
      <c r="B253" s="308">
        <v>6</v>
      </c>
      <c r="C253" s="308" t="s">
        <v>21</v>
      </c>
      <c r="D253" s="308" t="s">
        <v>6</v>
      </c>
      <c r="E253" s="308">
        <v>2075</v>
      </c>
      <c r="H253" s="308">
        <v>60</v>
      </c>
      <c r="I253" s="308">
        <v>60</v>
      </c>
      <c r="J253" s="308" t="s">
        <v>14</v>
      </c>
      <c r="K253" s="308" t="s">
        <v>6</v>
      </c>
      <c r="L253" s="308">
        <v>138</v>
      </c>
      <c r="O253" s="308">
        <v>60</v>
      </c>
      <c r="P253" s="308">
        <v>60</v>
      </c>
      <c r="Q253" s="308" t="s">
        <v>27</v>
      </c>
      <c r="R253" s="308" t="s">
        <v>6</v>
      </c>
      <c r="S253" s="308">
        <v>246</v>
      </c>
      <c r="V253" s="308">
        <v>6</v>
      </c>
      <c r="W253" s="308">
        <v>6</v>
      </c>
      <c r="X253" s="308" t="s">
        <v>28</v>
      </c>
      <c r="Y253" s="308" t="s">
        <v>6</v>
      </c>
      <c r="Z253" s="308">
        <v>69002</v>
      </c>
      <c r="AX253" s="308">
        <v>60</v>
      </c>
      <c r="AY253" s="308">
        <v>60</v>
      </c>
      <c r="AZ253" s="308" t="s">
        <v>30</v>
      </c>
      <c r="BA253" s="308" t="s">
        <v>9</v>
      </c>
      <c r="BB253" s="308">
        <v>178</v>
      </c>
    </row>
    <row r="254" spans="1:54">
      <c r="A254" s="308">
        <v>6</v>
      </c>
      <c r="B254" s="308">
        <v>6</v>
      </c>
      <c r="C254" s="308" t="s">
        <v>21</v>
      </c>
      <c r="D254" s="308" t="s">
        <v>6</v>
      </c>
      <c r="E254" s="308">
        <v>661</v>
      </c>
      <c r="H254" s="308">
        <v>18</v>
      </c>
      <c r="I254" s="308">
        <v>18</v>
      </c>
      <c r="J254" s="308" t="s">
        <v>14</v>
      </c>
      <c r="K254" s="308" t="s">
        <v>6</v>
      </c>
      <c r="L254" s="308">
        <v>185</v>
      </c>
      <c r="O254" s="308">
        <v>120</v>
      </c>
      <c r="P254" s="308">
        <v>120</v>
      </c>
      <c r="Q254" s="308" t="s">
        <v>27</v>
      </c>
      <c r="R254" s="308" t="s">
        <v>6</v>
      </c>
      <c r="S254" s="308">
        <v>513</v>
      </c>
      <c r="V254" s="308">
        <v>6</v>
      </c>
      <c r="W254" s="308">
        <v>6</v>
      </c>
      <c r="X254" s="308" t="s">
        <v>28</v>
      </c>
      <c r="Y254" s="308" t="s">
        <v>9</v>
      </c>
      <c r="Z254" s="308">
        <v>2092</v>
      </c>
      <c r="AX254" s="308">
        <v>40</v>
      </c>
      <c r="AY254" s="308">
        <v>40</v>
      </c>
      <c r="AZ254" s="308" t="s">
        <v>30</v>
      </c>
      <c r="BA254" s="308" t="s">
        <v>6</v>
      </c>
      <c r="BB254" s="308">
        <v>187</v>
      </c>
    </row>
    <row r="255" spans="1:54">
      <c r="A255" s="308">
        <v>12</v>
      </c>
      <c r="B255" s="308">
        <v>12</v>
      </c>
      <c r="C255" s="308" t="s">
        <v>21</v>
      </c>
      <c r="D255" s="308" t="s">
        <v>6</v>
      </c>
      <c r="E255" s="308">
        <v>501</v>
      </c>
      <c r="H255" s="308">
        <v>18</v>
      </c>
      <c r="I255" s="308">
        <v>18</v>
      </c>
      <c r="J255" s="308" t="s">
        <v>14</v>
      </c>
      <c r="K255" s="308" t="s">
        <v>6</v>
      </c>
      <c r="L255" s="308">
        <v>199</v>
      </c>
      <c r="O255" s="308">
        <v>60</v>
      </c>
      <c r="P255" s="308">
        <v>60</v>
      </c>
      <c r="Q255" s="308" t="s">
        <v>27</v>
      </c>
      <c r="R255" s="308" t="s">
        <v>6</v>
      </c>
      <c r="S255" s="308">
        <v>645</v>
      </c>
      <c r="V255" s="308">
        <v>6</v>
      </c>
      <c r="W255" s="308">
        <v>6</v>
      </c>
      <c r="X255" s="308" t="s">
        <v>28</v>
      </c>
      <c r="Y255" s="308" t="s">
        <v>6</v>
      </c>
      <c r="Z255" s="308">
        <v>284</v>
      </c>
      <c r="AX255" s="308">
        <v>20</v>
      </c>
      <c r="AY255" s="308">
        <v>20</v>
      </c>
      <c r="AZ255" s="308" t="s">
        <v>30</v>
      </c>
      <c r="BA255" s="308" t="s">
        <v>6</v>
      </c>
      <c r="BB255" s="308">
        <v>147</v>
      </c>
    </row>
    <row r="256" spans="1:54">
      <c r="A256" s="308">
        <v>30</v>
      </c>
      <c r="B256" s="308">
        <v>30</v>
      </c>
      <c r="C256" s="308" t="s">
        <v>21</v>
      </c>
      <c r="D256" s="308" t="s">
        <v>6</v>
      </c>
      <c r="E256" s="308">
        <v>134</v>
      </c>
      <c r="H256" s="308">
        <v>6</v>
      </c>
      <c r="I256" s="308">
        <v>6</v>
      </c>
      <c r="J256" s="308" t="s">
        <v>20</v>
      </c>
      <c r="K256" s="308" t="s">
        <v>9</v>
      </c>
      <c r="L256" s="308">
        <v>69019</v>
      </c>
      <c r="O256" s="308">
        <v>60</v>
      </c>
      <c r="P256" s="308">
        <v>60</v>
      </c>
      <c r="Q256" s="308" t="s">
        <v>27</v>
      </c>
      <c r="R256" s="308" t="s">
        <v>6</v>
      </c>
      <c r="S256" s="308">
        <v>9503</v>
      </c>
      <c r="V256" s="308">
        <v>6</v>
      </c>
      <c r="W256" s="308">
        <v>6</v>
      </c>
      <c r="X256" s="308" t="s">
        <v>28</v>
      </c>
      <c r="Y256" s="308" t="s">
        <v>9</v>
      </c>
      <c r="Z256" s="308">
        <v>2086</v>
      </c>
      <c r="AX256" s="308">
        <v>20</v>
      </c>
      <c r="AY256" s="308">
        <v>20</v>
      </c>
      <c r="AZ256" s="308" t="s">
        <v>30</v>
      </c>
      <c r="BA256" s="308" t="s">
        <v>6</v>
      </c>
      <c r="BB256" s="308">
        <v>519</v>
      </c>
    </row>
    <row r="257" spans="1:54">
      <c r="A257" s="308">
        <v>24</v>
      </c>
      <c r="B257" s="308">
        <v>24</v>
      </c>
      <c r="C257" s="308" t="s">
        <v>19</v>
      </c>
      <c r="D257" s="308" t="s">
        <v>6</v>
      </c>
      <c r="E257" s="308">
        <v>197</v>
      </c>
      <c r="H257" s="308">
        <v>120</v>
      </c>
      <c r="I257" s="308">
        <v>120</v>
      </c>
      <c r="J257" s="308" t="s">
        <v>20</v>
      </c>
      <c r="K257" s="308" t="s">
        <v>6</v>
      </c>
      <c r="L257" s="308">
        <v>505</v>
      </c>
      <c r="O257" s="308">
        <v>60</v>
      </c>
      <c r="P257" s="308">
        <v>60</v>
      </c>
      <c r="Q257" s="308" t="s">
        <v>27</v>
      </c>
      <c r="R257" s="308" t="s">
        <v>6</v>
      </c>
      <c r="S257" s="308">
        <v>2091</v>
      </c>
      <c r="V257" s="308">
        <v>12</v>
      </c>
      <c r="W257" s="308">
        <v>12</v>
      </c>
      <c r="X257" s="308" t="s">
        <v>28</v>
      </c>
      <c r="Y257" s="308" t="s">
        <v>6</v>
      </c>
      <c r="Z257" s="308">
        <v>506</v>
      </c>
      <c r="AX257" s="308">
        <v>40</v>
      </c>
      <c r="AY257" s="308">
        <v>40</v>
      </c>
      <c r="AZ257" s="308" t="s">
        <v>30</v>
      </c>
      <c r="BA257" s="308" t="s">
        <v>9</v>
      </c>
      <c r="BB257" s="308">
        <v>184</v>
      </c>
    </row>
    <row r="258" spans="1:54">
      <c r="A258" s="308">
        <v>12</v>
      </c>
      <c r="B258" s="308">
        <v>12</v>
      </c>
      <c r="C258" s="308" t="s">
        <v>19</v>
      </c>
      <c r="D258" s="308" t="s">
        <v>6</v>
      </c>
      <c r="E258" s="308">
        <v>569</v>
      </c>
      <c r="H258" s="308">
        <v>6</v>
      </c>
      <c r="I258" s="308">
        <v>6</v>
      </c>
      <c r="J258" s="308" t="s">
        <v>20</v>
      </c>
      <c r="K258" s="308" t="s">
        <v>9</v>
      </c>
      <c r="L258" s="308">
        <v>196</v>
      </c>
      <c r="O258" s="308">
        <v>120</v>
      </c>
      <c r="P258" s="308">
        <v>120</v>
      </c>
      <c r="Q258" s="308" t="s">
        <v>27</v>
      </c>
      <c r="R258" s="308" t="s">
        <v>6</v>
      </c>
      <c r="S258" s="308">
        <v>510</v>
      </c>
      <c r="V258" s="308">
        <v>18</v>
      </c>
      <c r="W258" s="308">
        <v>18</v>
      </c>
      <c r="X258" s="308" t="s">
        <v>28</v>
      </c>
      <c r="Y258" s="308" t="s">
        <v>6</v>
      </c>
      <c r="Z258" s="308">
        <v>154</v>
      </c>
      <c r="AX258" s="308"/>
      <c r="AY258" s="308"/>
      <c r="AZ258" s="308"/>
      <c r="BA258" s="308"/>
      <c r="BB258" s="308"/>
    </row>
    <row r="259" spans="1:54">
      <c r="A259" s="308">
        <v>12</v>
      </c>
      <c r="B259" s="308">
        <v>12</v>
      </c>
      <c r="C259" s="308" t="s">
        <v>21</v>
      </c>
      <c r="D259" s="308" t="s">
        <v>9</v>
      </c>
      <c r="E259" s="308">
        <v>147</v>
      </c>
      <c r="H259" s="308">
        <v>54</v>
      </c>
      <c r="I259" s="308">
        <v>54</v>
      </c>
      <c r="J259" s="308" t="s">
        <v>20</v>
      </c>
      <c r="K259" s="308" t="s">
        <v>9</v>
      </c>
      <c r="L259" s="308">
        <v>196</v>
      </c>
      <c r="O259" s="308">
        <v>60</v>
      </c>
      <c r="P259" s="308">
        <v>60</v>
      </c>
      <c r="Q259" s="308" t="s">
        <v>27</v>
      </c>
      <c r="R259" s="308" t="s">
        <v>6</v>
      </c>
      <c r="S259" s="308">
        <v>189</v>
      </c>
      <c r="V259" s="308">
        <v>18</v>
      </c>
      <c r="W259" s="308">
        <v>18</v>
      </c>
      <c r="X259" s="308" t="s">
        <v>28</v>
      </c>
      <c r="Y259" s="308" t="s">
        <v>9</v>
      </c>
      <c r="Z259" s="308">
        <v>305</v>
      </c>
      <c r="AX259" s="308"/>
      <c r="AY259" s="308"/>
      <c r="AZ259" s="308"/>
      <c r="BA259" s="308"/>
      <c r="BB259" s="308"/>
    </row>
    <row r="260" spans="1:54">
      <c r="A260" s="308">
        <v>30</v>
      </c>
      <c r="B260" s="308">
        <v>30</v>
      </c>
      <c r="C260" s="308" t="s">
        <v>31</v>
      </c>
      <c r="D260" s="308" t="s">
        <v>6</v>
      </c>
      <c r="E260" s="308">
        <v>507</v>
      </c>
      <c r="H260" s="308">
        <v>6</v>
      </c>
      <c r="I260" s="308">
        <v>6</v>
      </c>
      <c r="J260" s="308" t="s">
        <v>20</v>
      </c>
      <c r="K260" s="308" t="s">
        <v>9</v>
      </c>
      <c r="L260" s="308">
        <v>9503</v>
      </c>
      <c r="O260" s="308">
        <v>60</v>
      </c>
      <c r="P260" s="308">
        <v>60</v>
      </c>
      <c r="Q260" s="308" t="s">
        <v>27</v>
      </c>
      <c r="R260" s="308" t="s">
        <v>6</v>
      </c>
      <c r="S260" s="308">
        <v>186</v>
      </c>
      <c r="V260" s="308">
        <v>6</v>
      </c>
      <c r="W260" s="308">
        <v>6</v>
      </c>
      <c r="X260" s="308" t="s">
        <v>28</v>
      </c>
      <c r="Y260" s="308" t="s">
        <v>9</v>
      </c>
      <c r="Z260" s="308">
        <v>305</v>
      </c>
    </row>
    <row r="261" spans="1:54">
      <c r="A261" s="308">
        <v>6</v>
      </c>
      <c r="B261" s="308">
        <v>6</v>
      </c>
      <c r="C261" s="308" t="s">
        <v>31</v>
      </c>
      <c r="D261" s="308" t="s">
        <v>6</v>
      </c>
      <c r="E261" s="308">
        <v>225</v>
      </c>
      <c r="H261" s="308">
        <v>120</v>
      </c>
      <c r="I261" s="308">
        <v>120</v>
      </c>
      <c r="J261" s="308" t="s">
        <v>20</v>
      </c>
      <c r="K261" s="308" t="s">
        <v>6</v>
      </c>
      <c r="L261" s="308">
        <v>306</v>
      </c>
      <c r="O261" s="308">
        <v>120</v>
      </c>
      <c r="P261" s="308">
        <v>120</v>
      </c>
      <c r="Q261" s="308" t="s">
        <v>27</v>
      </c>
      <c r="R261" s="308" t="s">
        <v>6</v>
      </c>
      <c r="S261" s="308">
        <v>175</v>
      </c>
      <c r="V261" s="308">
        <v>30</v>
      </c>
      <c r="W261" s="308">
        <v>30</v>
      </c>
      <c r="X261" s="308" t="s">
        <v>28</v>
      </c>
      <c r="Y261" s="308" t="s">
        <v>9</v>
      </c>
      <c r="Z261" s="308">
        <v>138</v>
      </c>
    </row>
    <row r="262" spans="1:54">
      <c r="A262" s="308">
        <v>6</v>
      </c>
      <c r="B262" s="308">
        <v>6</v>
      </c>
      <c r="C262" s="308" t="s">
        <v>31</v>
      </c>
      <c r="D262" s="308" t="s">
        <v>6</v>
      </c>
      <c r="E262" s="308">
        <v>291</v>
      </c>
      <c r="H262" s="308">
        <v>36</v>
      </c>
      <c r="I262" s="308">
        <v>36</v>
      </c>
      <c r="J262" s="308" t="s">
        <v>20</v>
      </c>
      <c r="K262" s="308" t="s">
        <v>6</v>
      </c>
      <c r="L262" s="308">
        <v>282</v>
      </c>
      <c r="O262" s="308">
        <v>60</v>
      </c>
      <c r="P262" s="308">
        <v>60</v>
      </c>
      <c r="Q262" s="308" t="s">
        <v>27</v>
      </c>
      <c r="R262" s="308" t="s">
        <v>6</v>
      </c>
      <c r="S262" s="308">
        <v>563</v>
      </c>
      <c r="V262" s="308">
        <v>6</v>
      </c>
      <c r="W262" s="308">
        <v>6</v>
      </c>
      <c r="X262" s="308" t="s">
        <v>28</v>
      </c>
      <c r="Y262" s="308" t="s">
        <v>9</v>
      </c>
      <c r="Z262" s="308">
        <v>136</v>
      </c>
    </row>
    <row r="263" spans="1:54">
      <c r="A263" s="308">
        <v>6</v>
      </c>
      <c r="B263" s="308">
        <v>6</v>
      </c>
      <c r="C263" s="308" t="s">
        <v>31</v>
      </c>
      <c r="D263" s="308" t="s">
        <v>6</v>
      </c>
      <c r="E263" s="308">
        <v>2056</v>
      </c>
      <c r="H263" s="308">
        <v>6</v>
      </c>
      <c r="I263" s="308">
        <v>6</v>
      </c>
      <c r="J263" s="308" t="s">
        <v>20</v>
      </c>
      <c r="K263" s="308" t="s">
        <v>9</v>
      </c>
      <c r="L263" s="308">
        <v>2075</v>
      </c>
      <c r="O263" s="308">
        <v>180</v>
      </c>
      <c r="P263" s="308">
        <v>180</v>
      </c>
      <c r="Q263" s="308" t="s">
        <v>27</v>
      </c>
      <c r="R263" s="308" t="s">
        <v>6</v>
      </c>
      <c r="S263" s="308">
        <v>127</v>
      </c>
      <c r="V263" s="308">
        <v>12</v>
      </c>
      <c r="W263" s="308">
        <v>12</v>
      </c>
      <c r="X263" s="308" t="s">
        <v>28</v>
      </c>
      <c r="Y263" s="308" t="s">
        <v>9</v>
      </c>
      <c r="Z263" s="308">
        <v>540</v>
      </c>
    </row>
    <row r="264" spans="1:54">
      <c r="A264" s="308">
        <v>6</v>
      </c>
      <c r="B264" s="308">
        <v>6</v>
      </c>
      <c r="C264" s="308" t="s">
        <v>31</v>
      </c>
      <c r="D264" s="308" t="s">
        <v>6</v>
      </c>
      <c r="E264" s="308">
        <v>69023</v>
      </c>
      <c r="H264" s="308">
        <v>6</v>
      </c>
      <c r="I264" s="308">
        <v>6</v>
      </c>
      <c r="J264" s="308" t="s">
        <v>20</v>
      </c>
      <c r="K264" s="308" t="s">
        <v>9</v>
      </c>
      <c r="L264" s="308">
        <v>229</v>
      </c>
      <c r="O264" s="308">
        <v>60</v>
      </c>
      <c r="P264" s="308">
        <v>60</v>
      </c>
      <c r="Q264" s="308" t="s">
        <v>27</v>
      </c>
      <c r="R264" s="308" t="s">
        <v>6</v>
      </c>
      <c r="S264" s="308">
        <v>258</v>
      </c>
      <c r="V264" s="308">
        <v>60</v>
      </c>
      <c r="W264" s="308">
        <v>60</v>
      </c>
      <c r="X264" s="308" t="s">
        <v>27</v>
      </c>
      <c r="Y264" s="308" t="s">
        <v>6</v>
      </c>
      <c r="Z264" s="308">
        <v>144</v>
      </c>
    </row>
    <row r="265" spans="1:54">
      <c r="A265" s="308">
        <v>6</v>
      </c>
      <c r="B265" s="308">
        <v>6</v>
      </c>
      <c r="C265" s="308" t="s">
        <v>31</v>
      </c>
      <c r="D265" s="308" t="s">
        <v>6</v>
      </c>
      <c r="E265" s="308">
        <v>640</v>
      </c>
      <c r="H265" s="308">
        <v>6</v>
      </c>
      <c r="I265" s="308">
        <v>6</v>
      </c>
      <c r="J265" s="308" t="s">
        <v>20</v>
      </c>
      <c r="K265" s="308" t="s">
        <v>6</v>
      </c>
      <c r="L265" s="308">
        <v>268</v>
      </c>
      <c r="O265" s="308">
        <v>60</v>
      </c>
      <c r="P265" s="308">
        <v>60</v>
      </c>
      <c r="Q265" s="308" t="s">
        <v>27</v>
      </c>
      <c r="R265" s="308" t="s">
        <v>6</v>
      </c>
      <c r="S265" s="308">
        <v>537</v>
      </c>
      <c r="V265" s="308">
        <v>6</v>
      </c>
      <c r="W265" s="308">
        <v>6</v>
      </c>
      <c r="X265" s="308" t="s">
        <v>27</v>
      </c>
      <c r="Y265" s="308" t="s">
        <v>6</v>
      </c>
      <c r="Z265" s="308">
        <v>9411</v>
      </c>
    </row>
    <row r="266" spans="1:54">
      <c r="A266" s="308">
        <v>6</v>
      </c>
      <c r="B266" s="308">
        <v>6</v>
      </c>
      <c r="C266" s="308" t="s">
        <v>31</v>
      </c>
      <c r="D266" s="308" t="s">
        <v>6</v>
      </c>
      <c r="E266" s="308">
        <v>2028</v>
      </c>
      <c r="H266" s="308">
        <v>6</v>
      </c>
      <c r="I266" s="308">
        <v>6</v>
      </c>
      <c r="J266" s="308" t="s">
        <v>20</v>
      </c>
      <c r="K266" s="308" t="s">
        <v>9</v>
      </c>
      <c r="L266" s="308">
        <v>280</v>
      </c>
      <c r="O266" s="308">
        <v>60</v>
      </c>
      <c r="P266" s="308">
        <v>60</v>
      </c>
      <c r="Q266" s="308" t="s">
        <v>27</v>
      </c>
      <c r="R266" s="308" t="s">
        <v>6</v>
      </c>
      <c r="S266" s="308">
        <v>9151</v>
      </c>
      <c r="V266" s="308">
        <v>6</v>
      </c>
      <c r="W266" s="308">
        <v>6</v>
      </c>
      <c r="X266" s="308" t="s">
        <v>28</v>
      </c>
      <c r="Y266" s="308" t="s">
        <v>9</v>
      </c>
      <c r="Z266" s="308">
        <v>542</v>
      </c>
    </row>
    <row r="267" spans="1:54">
      <c r="A267" s="308">
        <v>6</v>
      </c>
      <c r="B267" s="308">
        <v>6</v>
      </c>
      <c r="C267" s="308" t="s">
        <v>31</v>
      </c>
      <c r="D267" s="308" t="s">
        <v>6</v>
      </c>
      <c r="E267" s="308">
        <v>659</v>
      </c>
      <c r="H267" s="308">
        <v>18</v>
      </c>
      <c r="I267" s="308">
        <v>18</v>
      </c>
      <c r="J267" s="308" t="s">
        <v>20</v>
      </c>
      <c r="K267" s="308" t="s">
        <v>6</v>
      </c>
      <c r="L267" s="308">
        <v>152</v>
      </c>
      <c r="O267" s="308">
        <v>60</v>
      </c>
      <c r="P267" s="308">
        <v>60</v>
      </c>
      <c r="Q267" s="308" t="s">
        <v>27</v>
      </c>
      <c r="R267" s="308" t="s">
        <v>6</v>
      </c>
      <c r="S267" s="308">
        <v>9107</v>
      </c>
      <c r="V267" s="308">
        <v>12</v>
      </c>
      <c r="W267" s="308">
        <v>12</v>
      </c>
      <c r="X267" s="308" t="s">
        <v>29</v>
      </c>
      <c r="Y267" s="308" t="s">
        <v>6</v>
      </c>
      <c r="Z267" s="308">
        <v>161</v>
      </c>
    </row>
    <row r="268" spans="1:54">
      <c r="A268" s="308">
        <v>6</v>
      </c>
      <c r="B268" s="308">
        <v>6</v>
      </c>
      <c r="C268" s="308" t="s">
        <v>31</v>
      </c>
      <c r="D268" s="308" t="s">
        <v>6</v>
      </c>
      <c r="E268" s="308">
        <v>2048</v>
      </c>
      <c r="H268" s="308">
        <v>60</v>
      </c>
      <c r="I268" s="308">
        <v>60</v>
      </c>
      <c r="J268" s="308" t="s">
        <v>20</v>
      </c>
      <c r="K268" s="308" t="s">
        <v>6</v>
      </c>
      <c r="L268" s="308">
        <v>133</v>
      </c>
      <c r="O268" s="308">
        <v>60</v>
      </c>
      <c r="P268" s="308">
        <v>60</v>
      </c>
      <c r="Q268" s="308" t="s">
        <v>27</v>
      </c>
      <c r="R268" s="308" t="s">
        <v>6</v>
      </c>
      <c r="S268" s="308">
        <v>4203</v>
      </c>
      <c r="V268" s="308">
        <v>30</v>
      </c>
      <c r="W268" s="308">
        <v>30</v>
      </c>
      <c r="X268" s="308" t="s">
        <v>29</v>
      </c>
      <c r="Y268" s="308" t="s">
        <v>6</v>
      </c>
      <c r="Z268" s="308">
        <v>130</v>
      </c>
    </row>
    <row r="269" spans="1:54">
      <c r="A269" s="308">
        <v>18</v>
      </c>
      <c r="B269" s="308">
        <v>18</v>
      </c>
      <c r="C269" s="308" t="s">
        <v>31</v>
      </c>
      <c r="D269" s="308" t="s">
        <v>6</v>
      </c>
      <c r="E269" s="308">
        <v>508</v>
      </c>
      <c r="H269" s="308">
        <v>30</v>
      </c>
      <c r="I269" s="308">
        <v>30</v>
      </c>
      <c r="J269" s="308" t="s">
        <v>20</v>
      </c>
      <c r="K269" s="308" t="s">
        <v>9</v>
      </c>
      <c r="L269" s="308">
        <v>122</v>
      </c>
      <c r="O269" s="308">
        <v>60</v>
      </c>
      <c r="P269" s="308">
        <v>60</v>
      </c>
      <c r="Q269" s="308" t="s">
        <v>28</v>
      </c>
      <c r="R269" s="308" t="s">
        <v>6</v>
      </c>
      <c r="S269" s="308">
        <v>275</v>
      </c>
      <c r="V269" s="308">
        <v>24</v>
      </c>
      <c r="W269" s="308">
        <v>24</v>
      </c>
      <c r="X269" s="308" t="s">
        <v>30</v>
      </c>
      <c r="Y269" s="308" t="s">
        <v>6</v>
      </c>
      <c r="Z269" s="308">
        <v>514</v>
      </c>
    </row>
    <row r="270" spans="1:54">
      <c r="A270" s="308">
        <v>60</v>
      </c>
      <c r="B270" s="308">
        <v>60</v>
      </c>
      <c r="C270" s="308" t="s">
        <v>31</v>
      </c>
      <c r="D270" s="308" t="s">
        <v>6</v>
      </c>
      <c r="E270" s="308">
        <v>539</v>
      </c>
      <c r="H270" s="308">
        <v>6</v>
      </c>
      <c r="I270" s="308">
        <v>6</v>
      </c>
      <c r="J270" s="308" t="s">
        <v>20</v>
      </c>
      <c r="K270" s="308" t="s">
        <v>6</v>
      </c>
      <c r="L270" s="308">
        <v>639</v>
      </c>
      <c r="O270" s="308">
        <v>180</v>
      </c>
      <c r="P270" s="308">
        <v>180</v>
      </c>
      <c r="Q270" s="308" t="s">
        <v>28</v>
      </c>
      <c r="R270" s="308" t="s">
        <v>9</v>
      </c>
      <c r="S270" s="308">
        <v>69013</v>
      </c>
      <c r="V270" s="308">
        <v>6</v>
      </c>
      <c r="W270" s="308">
        <v>6</v>
      </c>
      <c r="X270" s="308" t="s">
        <v>30</v>
      </c>
      <c r="Y270" s="308" t="s">
        <v>6</v>
      </c>
      <c r="Z270" s="308">
        <v>2082</v>
      </c>
    </row>
    <row r="271" spans="1:54">
      <c r="A271" s="308">
        <v>6</v>
      </c>
      <c r="B271" s="308">
        <v>6</v>
      </c>
      <c r="C271" s="308" t="s">
        <v>22</v>
      </c>
      <c r="D271" s="308" t="s">
        <v>6</v>
      </c>
      <c r="E271" s="308">
        <v>409</v>
      </c>
      <c r="H271" s="308">
        <v>6</v>
      </c>
      <c r="I271" s="308">
        <v>6</v>
      </c>
      <c r="J271" s="308" t="s">
        <v>20</v>
      </c>
      <c r="K271" s="308" t="s">
        <v>6</v>
      </c>
      <c r="L271" s="308">
        <v>2073</v>
      </c>
      <c r="O271" s="308">
        <v>120</v>
      </c>
      <c r="P271" s="308">
        <v>120</v>
      </c>
      <c r="Q271" s="308" t="s">
        <v>28</v>
      </c>
      <c r="R271" s="308" t="s">
        <v>9</v>
      </c>
      <c r="S271" s="308">
        <v>157</v>
      </c>
      <c r="V271" s="308">
        <v>30</v>
      </c>
      <c r="W271" s="308">
        <v>30</v>
      </c>
      <c r="X271" s="308" t="s">
        <v>30</v>
      </c>
      <c r="Y271" s="308" t="s">
        <v>6</v>
      </c>
      <c r="Z271" s="308">
        <v>161</v>
      </c>
    </row>
    <row r="272" spans="1:54">
      <c r="A272" s="308">
        <v>6</v>
      </c>
      <c r="B272" s="308">
        <v>6</v>
      </c>
      <c r="C272" s="308" t="s">
        <v>22</v>
      </c>
      <c r="D272" s="308" t="s">
        <v>6</v>
      </c>
      <c r="E272" s="308">
        <v>9315</v>
      </c>
      <c r="H272" s="308">
        <v>6</v>
      </c>
      <c r="I272" s="308">
        <v>6</v>
      </c>
      <c r="J272" s="308" t="s">
        <v>20</v>
      </c>
      <c r="K272" s="308" t="s">
        <v>6</v>
      </c>
      <c r="L272" s="308">
        <v>2117</v>
      </c>
      <c r="O272" s="308">
        <v>60</v>
      </c>
      <c r="P272" s="308">
        <v>60</v>
      </c>
      <c r="Q272" s="308" t="s">
        <v>28</v>
      </c>
      <c r="R272" s="308" t="s">
        <v>6</v>
      </c>
      <c r="S272" s="308">
        <v>642</v>
      </c>
      <c r="V272" s="308">
        <v>18</v>
      </c>
      <c r="W272" s="308">
        <v>18</v>
      </c>
      <c r="X272" s="308" t="s">
        <v>30</v>
      </c>
      <c r="Y272" s="308" t="s">
        <v>6</v>
      </c>
      <c r="Z272" s="308">
        <v>516</v>
      </c>
    </row>
    <row r="273" spans="1:26">
      <c r="A273" s="308">
        <v>30</v>
      </c>
      <c r="B273" s="308">
        <v>30</v>
      </c>
      <c r="C273" s="308" t="s">
        <v>22</v>
      </c>
      <c r="D273" s="308" t="s">
        <v>6</v>
      </c>
      <c r="E273" s="308">
        <v>122</v>
      </c>
      <c r="H273" s="308">
        <v>6</v>
      </c>
      <c r="I273" s="308">
        <v>6</v>
      </c>
      <c r="J273" s="308" t="s">
        <v>20</v>
      </c>
      <c r="K273" s="308" t="s">
        <v>6</v>
      </c>
      <c r="L273" s="308">
        <v>130</v>
      </c>
      <c r="O273" s="308">
        <v>120</v>
      </c>
      <c r="P273" s="308">
        <v>120</v>
      </c>
      <c r="Q273" s="308" t="s">
        <v>28</v>
      </c>
      <c r="R273" s="308" t="s">
        <v>6</v>
      </c>
      <c r="S273" s="308">
        <v>301</v>
      </c>
      <c r="V273" s="308">
        <v>6</v>
      </c>
      <c r="W273" s="308">
        <v>6</v>
      </c>
      <c r="X273" s="308" t="s">
        <v>30</v>
      </c>
      <c r="Y273" s="308" t="s">
        <v>9</v>
      </c>
      <c r="Z273" s="308">
        <v>665</v>
      </c>
    </row>
    <row r="274" spans="1:26">
      <c r="A274" s="308">
        <v>6</v>
      </c>
      <c r="B274" s="308">
        <v>6</v>
      </c>
      <c r="C274" s="308" t="s">
        <v>22</v>
      </c>
      <c r="D274" s="308" t="s">
        <v>6</v>
      </c>
      <c r="E274" s="308">
        <v>224</v>
      </c>
      <c r="H274" s="308">
        <v>114</v>
      </c>
      <c r="I274" s="308">
        <v>114</v>
      </c>
      <c r="J274" s="308" t="s">
        <v>20</v>
      </c>
      <c r="K274" s="308" t="s">
        <v>6</v>
      </c>
      <c r="L274" s="308">
        <v>130</v>
      </c>
      <c r="O274" s="308">
        <v>60</v>
      </c>
      <c r="P274" s="308">
        <v>60</v>
      </c>
      <c r="Q274" s="308" t="s">
        <v>28</v>
      </c>
      <c r="R274" s="308" t="s">
        <v>6</v>
      </c>
      <c r="S274" s="308">
        <v>515</v>
      </c>
      <c r="V274" s="308">
        <v>6</v>
      </c>
      <c r="W274" s="308">
        <v>6</v>
      </c>
      <c r="X274" s="308" t="s">
        <v>30</v>
      </c>
      <c r="Y274" s="308" t="s">
        <v>9</v>
      </c>
      <c r="Z274" s="308">
        <v>276</v>
      </c>
    </row>
    <row r="275" spans="1:26">
      <c r="A275" s="308">
        <v>6</v>
      </c>
      <c r="B275" s="308">
        <v>6</v>
      </c>
      <c r="C275" s="308" t="s">
        <v>22</v>
      </c>
      <c r="D275" s="308" t="s">
        <v>6</v>
      </c>
      <c r="E275" s="308">
        <v>232</v>
      </c>
      <c r="H275" s="308">
        <v>60</v>
      </c>
      <c r="I275" s="308">
        <v>60</v>
      </c>
      <c r="J275" s="308" t="s">
        <v>20</v>
      </c>
      <c r="K275" s="308" t="s">
        <v>9</v>
      </c>
      <c r="L275" s="308">
        <v>155</v>
      </c>
      <c r="O275" s="308">
        <v>120</v>
      </c>
      <c r="P275" s="308">
        <v>120</v>
      </c>
      <c r="Q275" s="308" t="s">
        <v>28</v>
      </c>
      <c r="R275" s="308" t="s">
        <v>6</v>
      </c>
      <c r="S275" s="308">
        <v>135</v>
      </c>
      <c r="V275" s="308">
        <v>30</v>
      </c>
      <c r="W275" s="308">
        <v>30</v>
      </c>
      <c r="X275" s="308" t="s">
        <v>30</v>
      </c>
      <c r="Y275" s="308" t="s">
        <v>6</v>
      </c>
      <c r="Z275" s="308">
        <v>506</v>
      </c>
    </row>
    <row r="276" spans="1:26">
      <c r="A276" s="308">
        <v>6</v>
      </c>
      <c r="B276" s="308">
        <v>6</v>
      </c>
      <c r="C276" s="308" t="s">
        <v>22</v>
      </c>
      <c r="D276" s="308" t="s">
        <v>6</v>
      </c>
      <c r="E276" s="308">
        <v>278</v>
      </c>
      <c r="H276" s="308">
        <v>60</v>
      </c>
      <c r="I276" s="308">
        <v>60</v>
      </c>
      <c r="J276" s="308" t="s">
        <v>20</v>
      </c>
      <c r="K276" s="308" t="s">
        <v>9</v>
      </c>
      <c r="L276" s="308">
        <v>196</v>
      </c>
      <c r="O276" s="308">
        <v>60</v>
      </c>
      <c r="P276" s="308">
        <v>60</v>
      </c>
      <c r="Q276" s="308" t="s">
        <v>28</v>
      </c>
      <c r="R276" s="308" t="s">
        <v>9</v>
      </c>
      <c r="S276" s="308">
        <v>69053</v>
      </c>
      <c r="V276" s="308">
        <v>18</v>
      </c>
      <c r="W276" s="308">
        <v>18</v>
      </c>
      <c r="X276" s="308" t="s">
        <v>30</v>
      </c>
      <c r="Y276" s="308" t="s">
        <v>9</v>
      </c>
      <c r="Z276" s="308">
        <v>132</v>
      </c>
    </row>
    <row r="277" spans="1:26">
      <c r="A277" s="308">
        <v>6</v>
      </c>
      <c r="B277" s="308">
        <v>6</v>
      </c>
      <c r="C277" s="308" t="s">
        <v>22</v>
      </c>
      <c r="D277" s="308" t="s">
        <v>6</v>
      </c>
      <c r="E277" s="308">
        <v>234</v>
      </c>
      <c r="H277" s="308">
        <v>30</v>
      </c>
      <c r="I277" s="308">
        <v>30</v>
      </c>
      <c r="J277" s="308" t="s">
        <v>14</v>
      </c>
      <c r="K277" s="308" t="s">
        <v>6</v>
      </c>
      <c r="L277" s="308">
        <v>170</v>
      </c>
      <c r="O277" s="308">
        <v>60</v>
      </c>
      <c r="P277" s="308">
        <v>60</v>
      </c>
      <c r="Q277" s="308" t="s">
        <v>28</v>
      </c>
      <c r="R277" s="308" t="s">
        <v>6</v>
      </c>
      <c r="S277" s="308">
        <v>284</v>
      </c>
      <c r="V277" s="308">
        <v>60</v>
      </c>
      <c r="W277" s="308">
        <v>60</v>
      </c>
      <c r="X277" s="308" t="s">
        <v>30</v>
      </c>
      <c r="Y277" s="308" t="s">
        <v>9</v>
      </c>
      <c r="Z277" s="308">
        <v>178</v>
      </c>
    </row>
    <row r="278" spans="1:26">
      <c r="A278" s="308">
        <v>6</v>
      </c>
      <c r="B278" s="308">
        <v>6</v>
      </c>
      <c r="C278" s="308" t="s">
        <v>22</v>
      </c>
      <c r="D278" s="308" t="s">
        <v>6</v>
      </c>
      <c r="E278" s="308">
        <v>643</v>
      </c>
      <c r="H278" s="308">
        <v>6</v>
      </c>
      <c r="I278" s="308">
        <v>6</v>
      </c>
      <c r="J278" s="308" t="s">
        <v>14</v>
      </c>
      <c r="K278" s="308" t="s">
        <v>6</v>
      </c>
      <c r="L278" s="308">
        <v>9421</v>
      </c>
      <c r="O278" s="308">
        <v>60</v>
      </c>
      <c r="P278" s="308">
        <v>60</v>
      </c>
      <c r="Q278" s="308" t="s">
        <v>28</v>
      </c>
      <c r="R278" s="308" t="s">
        <v>6</v>
      </c>
      <c r="S278" s="308">
        <v>261</v>
      </c>
      <c r="V278" s="308">
        <v>6</v>
      </c>
      <c r="W278" s="308">
        <v>6</v>
      </c>
      <c r="X278" s="308" t="s">
        <v>30</v>
      </c>
      <c r="Y278" s="308" t="s">
        <v>9</v>
      </c>
      <c r="Z278" s="308">
        <v>2085</v>
      </c>
    </row>
    <row r="279" spans="1:26">
      <c r="A279" s="308">
        <v>6</v>
      </c>
      <c r="B279" s="308">
        <v>6</v>
      </c>
      <c r="C279" s="308" t="s">
        <v>22</v>
      </c>
      <c r="D279" s="308" t="s">
        <v>6</v>
      </c>
      <c r="E279" s="308">
        <v>680</v>
      </c>
      <c r="H279" s="308">
        <v>60</v>
      </c>
      <c r="I279" s="308">
        <v>60</v>
      </c>
      <c r="J279" s="308" t="s">
        <v>14</v>
      </c>
      <c r="K279" s="308" t="s">
        <v>6</v>
      </c>
      <c r="L279" s="308">
        <v>144</v>
      </c>
      <c r="O279" s="308">
        <v>60</v>
      </c>
      <c r="P279" s="308">
        <v>60</v>
      </c>
      <c r="Q279" s="308" t="s">
        <v>28</v>
      </c>
      <c r="R279" s="308" t="s">
        <v>9</v>
      </c>
      <c r="S279" s="308">
        <v>2086</v>
      </c>
      <c r="V279" s="308">
        <v>6</v>
      </c>
      <c r="W279" s="308">
        <v>6</v>
      </c>
      <c r="X279" s="308" t="s">
        <v>30</v>
      </c>
      <c r="Y279" s="308" t="s">
        <v>6</v>
      </c>
      <c r="Z279" s="308">
        <v>519</v>
      </c>
    </row>
    <row r="280" spans="1:26">
      <c r="A280" s="308">
        <v>60</v>
      </c>
      <c r="B280" s="308">
        <v>60</v>
      </c>
      <c r="C280" s="308" t="s">
        <v>22</v>
      </c>
      <c r="D280" s="308" t="s">
        <v>6</v>
      </c>
      <c r="E280" s="308">
        <v>304</v>
      </c>
      <c r="H280" s="308">
        <v>30</v>
      </c>
      <c r="I280" s="308">
        <v>30</v>
      </c>
      <c r="J280" s="308" t="s">
        <v>14</v>
      </c>
      <c r="K280" s="308" t="s">
        <v>6</v>
      </c>
      <c r="L280" s="308">
        <v>517</v>
      </c>
      <c r="O280" s="308">
        <v>60</v>
      </c>
      <c r="P280" s="308">
        <v>60</v>
      </c>
      <c r="Q280" s="308" t="s">
        <v>28</v>
      </c>
      <c r="R280" s="308" t="s">
        <v>9</v>
      </c>
      <c r="S280" s="308">
        <v>2115</v>
      </c>
      <c r="V280" s="308">
        <v>12</v>
      </c>
      <c r="W280" s="308">
        <v>12</v>
      </c>
      <c r="X280" s="308" t="s">
        <v>30</v>
      </c>
      <c r="Y280" s="308" t="s">
        <v>9</v>
      </c>
      <c r="Z280" s="308">
        <v>522</v>
      </c>
    </row>
    <row r="281" spans="1:26">
      <c r="A281" s="308">
        <v>6</v>
      </c>
      <c r="B281" s="308">
        <v>6</v>
      </c>
      <c r="C281" s="308" t="s">
        <v>23</v>
      </c>
      <c r="D281" s="308" t="s">
        <v>9</v>
      </c>
      <c r="E281" s="308">
        <v>247</v>
      </c>
      <c r="H281" s="308">
        <v>6</v>
      </c>
      <c r="I281" s="308">
        <v>6</v>
      </c>
      <c r="J281" s="308" t="s">
        <v>14</v>
      </c>
      <c r="K281" s="308" t="s">
        <v>6</v>
      </c>
      <c r="L281" s="308">
        <v>9402</v>
      </c>
      <c r="O281" s="308">
        <v>180</v>
      </c>
      <c r="P281" s="308">
        <v>180</v>
      </c>
      <c r="Q281" s="308" t="s">
        <v>28</v>
      </c>
      <c r="R281" s="308" t="s">
        <v>9</v>
      </c>
      <c r="S281" s="308">
        <v>132</v>
      </c>
      <c r="V281" s="308">
        <v>6</v>
      </c>
      <c r="W281" s="308">
        <v>6</v>
      </c>
      <c r="X281" s="308" t="s">
        <v>30</v>
      </c>
      <c r="Y281" s="308" t="s">
        <v>9</v>
      </c>
      <c r="Z281" s="308">
        <v>562</v>
      </c>
    </row>
    <row r="282" spans="1:26">
      <c r="A282" s="308">
        <v>6</v>
      </c>
      <c r="B282" s="308">
        <v>6</v>
      </c>
      <c r="C282" s="308" t="s">
        <v>23</v>
      </c>
      <c r="D282" s="308" t="s">
        <v>6</v>
      </c>
      <c r="E282" s="308">
        <v>247</v>
      </c>
      <c r="H282" s="308">
        <v>30</v>
      </c>
      <c r="I282" s="308">
        <v>30</v>
      </c>
      <c r="J282" s="308" t="s">
        <v>14</v>
      </c>
      <c r="K282" s="308" t="s">
        <v>6</v>
      </c>
      <c r="L282" s="308">
        <v>184</v>
      </c>
      <c r="O282" s="308">
        <v>120</v>
      </c>
      <c r="P282" s="308">
        <v>120</v>
      </c>
      <c r="Q282" s="308" t="s">
        <v>28</v>
      </c>
      <c r="R282" s="308" t="s">
        <v>9</v>
      </c>
      <c r="S282" s="308">
        <v>305</v>
      </c>
    </row>
    <row r="283" spans="1:26">
      <c r="A283" s="308">
        <v>6</v>
      </c>
      <c r="B283" s="308">
        <v>6</v>
      </c>
      <c r="C283" s="308" t="s">
        <v>23</v>
      </c>
      <c r="D283" s="308" t="s">
        <v>6</v>
      </c>
      <c r="E283" s="308">
        <v>2057</v>
      </c>
      <c r="H283" s="308">
        <v>60</v>
      </c>
      <c r="I283" s="308">
        <v>60</v>
      </c>
      <c r="J283" s="308" t="s">
        <v>14</v>
      </c>
      <c r="K283" s="308" t="s">
        <v>6</v>
      </c>
      <c r="L283" s="308">
        <v>197</v>
      </c>
      <c r="O283" s="308">
        <v>120</v>
      </c>
      <c r="P283" s="308">
        <v>120</v>
      </c>
      <c r="Q283" s="308" t="s">
        <v>28</v>
      </c>
      <c r="R283" s="308" t="s">
        <v>9</v>
      </c>
      <c r="S283" s="308">
        <v>136</v>
      </c>
    </row>
    <row r="284" spans="1:26">
      <c r="A284" s="308">
        <v>6</v>
      </c>
      <c r="B284" s="308">
        <v>6</v>
      </c>
      <c r="C284" s="308" t="s">
        <v>23</v>
      </c>
      <c r="D284" s="308" t="s">
        <v>6</v>
      </c>
      <c r="E284" s="308">
        <v>2007</v>
      </c>
      <c r="H284" s="308">
        <v>60</v>
      </c>
      <c r="I284" s="308">
        <v>60</v>
      </c>
      <c r="J284" s="308" t="s">
        <v>20</v>
      </c>
      <c r="K284" s="308" t="s">
        <v>6</v>
      </c>
      <c r="L284" s="308">
        <v>187</v>
      </c>
      <c r="O284" s="308">
        <v>60</v>
      </c>
      <c r="P284" s="308">
        <v>60</v>
      </c>
      <c r="Q284" s="308" t="s">
        <v>27</v>
      </c>
      <c r="R284" s="308" t="s">
        <v>6</v>
      </c>
      <c r="S284" s="308">
        <v>9411</v>
      </c>
    </row>
    <row r="285" spans="1:26">
      <c r="A285" s="308">
        <v>12</v>
      </c>
      <c r="B285" s="308">
        <v>12</v>
      </c>
      <c r="C285" s="308" t="s">
        <v>23</v>
      </c>
      <c r="D285" s="308" t="s">
        <v>6</v>
      </c>
      <c r="E285" s="308">
        <v>561</v>
      </c>
      <c r="H285" s="308">
        <v>120</v>
      </c>
      <c r="I285" s="308">
        <v>120</v>
      </c>
      <c r="J285" s="308" t="s">
        <v>20</v>
      </c>
      <c r="K285" s="308" t="s">
        <v>9</v>
      </c>
      <c r="L285" s="308">
        <v>120</v>
      </c>
      <c r="O285" s="308">
        <v>120</v>
      </c>
      <c r="P285" s="308">
        <v>120</v>
      </c>
      <c r="Q285" s="308" t="s">
        <v>27</v>
      </c>
      <c r="R285" s="308" t="s">
        <v>6</v>
      </c>
      <c r="S285" s="308">
        <v>142</v>
      </c>
    </row>
    <row r="286" spans="1:26">
      <c r="A286" s="308">
        <v>6</v>
      </c>
      <c r="B286" s="308">
        <v>6</v>
      </c>
      <c r="C286" s="308" t="s">
        <v>23</v>
      </c>
      <c r="D286" s="308" t="s">
        <v>6</v>
      </c>
      <c r="E286" s="308">
        <v>2027</v>
      </c>
      <c r="H286" s="308"/>
      <c r="I286" s="308"/>
      <c r="J286" s="308"/>
      <c r="K286" s="308"/>
      <c r="L286" s="308"/>
      <c r="O286" s="308">
        <v>60</v>
      </c>
      <c r="P286" s="308">
        <v>60</v>
      </c>
      <c r="Q286" s="308" t="s">
        <v>27</v>
      </c>
      <c r="R286" s="308" t="s">
        <v>6</v>
      </c>
      <c r="S286" s="308">
        <v>170</v>
      </c>
    </row>
    <row r="287" spans="1:26">
      <c r="A287" s="308">
        <v>18</v>
      </c>
      <c r="B287" s="308">
        <v>18</v>
      </c>
      <c r="C287" s="308" t="s">
        <v>24</v>
      </c>
      <c r="D287" s="308" t="s">
        <v>6</v>
      </c>
      <c r="E287" s="308">
        <v>514</v>
      </c>
      <c r="H287" s="308"/>
      <c r="I287" s="308"/>
      <c r="J287" s="308"/>
      <c r="K287" s="308"/>
      <c r="L287" s="308"/>
      <c r="O287" s="308">
        <v>120</v>
      </c>
      <c r="P287" s="308">
        <v>120</v>
      </c>
      <c r="Q287" s="308" t="s">
        <v>28</v>
      </c>
      <c r="R287" s="308" t="s">
        <v>9</v>
      </c>
      <c r="S287" s="308">
        <v>542</v>
      </c>
    </row>
    <row r="288" spans="1:26">
      <c r="A288" s="308">
        <v>30</v>
      </c>
      <c r="B288" s="308">
        <v>30</v>
      </c>
      <c r="C288" s="308" t="s">
        <v>24</v>
      </c>
      <c r="D288" s="308" t="s">
        <v>6</v>
      </c>
      <c r="E288" s="308">
        <v>141</v>
      </c>
      <c r="H288" s="308"/>
      <c r="I288" s="308"/>
      <c r="J288" s="308"/>
      <c r="K288" s="308"/>
      <c r="L288" s="308"/>
      <c r="O288" s="308">
        <v>120</v>
      </c>
      <c r="P288" s="308">
        <v>120</v>
      </c>
      <c r="Q288" s="308" t="s">
        <v>29</v>
      </c>
      <c r="R288" s="308" t="s">
        <v>6</v>
      </c>
      <c r="S288" s="308">
        <v>505</v>
      </c>
    </row>
    <row r="289" spans="1:19">
      <c r="A289" s="308">
        <v>6</v>
      </c>
      <c r="B289" s="308">
        <v>6</v>
      </c>
      <c r="C289" s="308" t="s">
        <v>25</v>
      </c>
      <c r="D289" s="308" t="s">
        <v>6</v>
      </c>
      <c r="E289" s="308">
        <v>632</v>
      </c>
      <c r="H289" s="308">
        <v>12</v>
      </c>
      <c r="I289" s="308">
        <v>12</v>
      </c>
      <c r="J289" s="308" t="s">
        <v>15</v>
      </c>
      <c r="K289" s="308" t="s">
        <v>6</v>
      </c>
      <c r="L289" s="308">
        <v>637</v>
      </c>
      <c r="O289" s="308">
        <v>180</v>
      </c>
      <c r="P289" s="308">
        <v>180</v>
      </c>
      <c r="Q289" s="308" t="s">
        <v>29</v>
      </c>
      <c r="R289" s="308" t="s">
        <v>6</v>
      </c>
      <c r="S289" s="308">
        <v>130</v>
      </c>
    </row>
    <row r="290" spans="1:19">
      <c r="A290" s="308">
        <v>6</v>
      </c>
      <c r="B290" s="308">
        <v>6</v>
      </c>
      <c r="C290" s="308" t="s">
        <v>25</v>
      </c>
      <c r="D290" s="308" t="s">
        <v>6</v>
      </c>
      <c r="E290" s="308">
        <v>2042</v>
      </c>
      <c r="H290" s="308">
        <v>18</v>
      </c>
      <c r="I290" s="308">
        <v>18</v>
      </c>
      <c r="J290" s="308" t="s">
        <v>15</v>
      </c>
      <c r="K290" s="308" t="s">
        <v>6</v>
      </c>
      <c r="L290" s="308">
        <v>140</v>
      </c>
      <c r="O290" s="308">
        <v>60</v>
      </c>
      <c r="P290" s="308">
        <v>60</v>
      </c>
      <c r="Q290" s="308" t="s">
        <v>30</v>
      </c>
      <c r="R290" s="308" t="s">
        <v>6</v>
      </c>
      <c r="S290" s="308">
        <v>692</v>
      </c>
    </row>
    <row r="291" spans="1:19">
      <c r="A291" s="308">
        <v>6</v>
      </c>
      <c r="B291" s="308">
        <v>6</v>
      </c>
      <c r="C291" s="308" t="s">
        <v>25</v>
      </c>
      <c r="D291" s="308" t="s">
        <v>9</v>
      </c>
      <c r="E291" s="308">
        <v>2085</v>
      </c>
      <c r="H291" s="308">
        <v>60</v>
      </c>
      <c r="I291" s="308">
        <v>60</v>
      </c>
      <c r="J291" s="308" t="s">
        <v>15</v>
      </c>
      <c r="K291" s="308" t="s">
        <v>6</v>
      </c>
      <c r="L291" s="308">
        <v>161</v>
      </c>
      <c r="O291" s="308">
        <v>60</v>
      </c>
      <c r="P291" s="308">
        <v>60</v>
      </c>
      <c r="Q291" s="308" t="s">
        <v>30</v>
      </c>
      <c r="R291" s="308" t="s">
        <v>6</v>
      </c>
      <c r="S291" s="308">
        <v>155</v>
      </c>
    </row>
    <row r="292" spans="1:19">
      <c r="A292" s="308">
        <v>12</v>
      </c>
      <c r="B292" s="308">
        <v>12</v>
      </c>
      <c r="C292" s="308" t="s">
        <v>25</v>
      </c>
      <c r="D292" s="308" t="s">
        <v>6</v>
      </c>
      <c r="E292" s="308">
        <v>220</v>
      </c>
      <c r="H292" s="308">
        <v>6</v>
      </c>
      <c r="I292" s="308">
        <v>6</v>
      </c>
      <c r="J292" s="308" t="s">
        <v>15</v>
      </c>
      <c r="K292" s="308" t="s">
        <v>6</v>
      </c>
      <c r="L292" s="308">
        <v>2056</v>
      </c>
      <c r="O292" s="308">
        <v>180</v>
      </c>
      <c r="P292" s="308">
        <v>180</v>
      </c>
      <c r="Q292" s="308" t="s">
        <v>30</v>
      </c>
      <c r="R292" s="308" t="s">
        <v>6</v>
      </c>
      <c r="S292" s="308">
        <v>160</v>
      </c>
    </row>
    <row r="293" spans="1:19">
      <c r="A293" s="308">
        <v>18</v>
      </c>
      <c r="B293" s="308">
        <v>18</v>
      </c>
      <c r="C293" s="308" t="s">
        <v>25</v>
      </c>
      <c r="D293" s="308" t="s">
        <v>6</v>
      </c>
      <c r="E293" s="308">
        <v>152</v>
      </c>
      <c r="H293" s="308">
        <v>6</v>
      </c>
      <c r="I293" s="308">
        <v>6</v>
      </c>
      <c r="J293" s="308" t="s">
        <v>15</v>
      </c>
      <c r="K293" s="308" t="s">
        <v>6</v>
      </c>
      <c r="L293" s="308">
        <v>2014</v>
      </c>
      <c r="O293" s="308">
        <v>420</v>
      </c>
      <c r="P293" s="308">
        <v>420</v>
      </c>
      <c r="Q293" s="308" t="s">
        <v>30</v>
      </c>
      <c r="R293" s="308" t="s">
        <v>6</v>
      </c>
      <c r="S293" s="308">
        <v>304</v>
      </c>
    </row>
    <row r="294" spans="1:19">
      <c r="A294" s="308">
        <v>12</v>
      </c>
      <c r="B294" s="308">
        <v>12</v>
      </c>
      <c r="C294" s="308" t="s">
        <v>25</v>
      </c>
      <c r="D294" s="308" t="s">
        <v>6</v>
      </c>
      <c r="E294" s="308">
        <v>565</v>
      </c>
      <c r="H294" s="308">
        <v>6</v>
      </c>
      <c r="I294" s="308">
        <v>6</v>
      </c>
      <c r="J294" s="308" t="s">
        <v>15</v>
      </c>
      <c r="K294" s="308" t="s">
        <v>6</v>
      </c>
      <c r="L294" s="308">
        <v>2017</v>
      </c>
      <c r="O294" s="308">
        <v>60</v>
      </c>
      <c r="P294" s="308">
        <v>60</v>
      </c>
      <c r="Q294" s="308" t="s">
        <v>30</v>
      </c>
      <c r="R294" s="308" t="s">
        <v>6</v>
      </c>
      <c r="S294" s="308">
        <v>633</v>
      </c>
    </row>
    <row r="295" spans="1:19">
      <c r="A295" s="308">
        <v>30</v>
      </c>
      <c r="B295" s="308">
        <v>30</v>
      </c>
      <c r="C295" s="308" t="s">
        <v>25</v>
      </c>
      <c r="D295" s="308" t="s">
        <v>9</v>
      </c>
      <c r="E295" s="308">
        <v>196</v>
      </c>
      <c r="H295" s="308">
        <v>6</v>
      </c>
      <c r="I295" s="308">
        <v>6</v>
      </c>
      <c r="J295" s="308" t="s">
        <v>15</v>
      </c>
      <c r="K295" s="308" t="s">
        <v>6</v>
      </c>
      <c r="L295" s="308">
        <v>228</v>
      </c>
      <c r="O295" s="308">
        <v>60</v>
      </c>
      <c r="P295" s="308">
        <v>60</v>
      </c>
      <c r="Q295" s="308" t="s">
        <v>30</v>
      </c>
      <c r="R295" s="308" t="s">
        <v>6</v>
      </c>
      <c r="S295" s="308">
        <v>289</v>
      </c>
    </row>
    <row r="296" spans="1:19">
      <c r="A296" s="308">
        <v>30</v>
      </c>
      <c r="B296" s="308">
        <v>30</v>
      </c>
      <c r="C296" s="308" t="s">
        <v>25</v>
      </c>
      <c r="D296" s="308" t="s">
        <v>9</v>
      </c>
      <c r="E296" s="308">
        <v>122</v>
      </c>
      <c r="H296" s="308">
        <v>6</v>
      </c>
      <c r="I296" s="308">
        <v>6</v>
      </c>
      <c r="J296" s="308" t="s">
        <v>15</v>
      </c>
      <c r="K296" s="308" t="s">
        <v>6</v>
      </c>
      <c r="L296" s="308">
        <v>683</v>
      </c>
      <c r="O296" s="308">
        <v>300</v>
      </c>
      <c r="P296" s="308">
        <v>300</v>
      </c>
      <c r="Q296" s="308" t="s">
        <v>30</v>
      </c>
      <c r="R296" s="308" t="s">
        <v>6</v>
      </c>
      <c r="S296" s="308">
        <v>135</v>
      </c>
    </row>
    <row r="297" spans="1:19">
      <c r="A297" s="308">
        <v>18</v>
      </c>
      <c r="B297" s="308">
        <v>18</v>
      </c>
      <c r="C297" s="308" t="s">
        <v>23</v>
      </c>
      <c r="D297" s="308" t="s">
        <v>6</v>
      </c>
      <c r="E297" s="308">
        <v>533</v>
      </c>
      <c r="H297" s="308">
        <v>6</v>
      </c>
      <c r="I297" s="308">
        <v>6</v>
      </c>
      <c r="J297" s="308" t="s">
        <v>15</v>
      </c>
      <c r="K297" s="308" t="s">
        <v>6</v>
      </c>
      <c r="L297" s="308">
        <v>2023</v>
      </c>
      <c r="O297" s="308">
        <v>240</v>
      </c>
      <c r="P297" s="308">
        <v>240</v>
      </c>
      <c r="Q297" s="308" t="s">
        <v>30</v>
      </c>
      <c r="R297" s="308" t="s">
        <v>6</v>
      </c>
      <c r="S297" s="308">
        <v>512</v>
      </c>
    </row>
    <row r="298" spans="1:19">
      <c r="A298" s="308">
        <v>12</v>
      </c>
      <c r="B298" s="308">
        <v>12</v>
      </c>
      <c r="C298" s="308" t="s">
        <v>25</v>
      </c>
      <c r="D298" s="308" t="s">
        <v>6</v>
      </c>
      <c r="E298" s="308">
        <v>119</v>
      </c>
      <c r="H298" s="308">
        <v>6</v>
      </c>
      <c r="I298" s="308">
        <v>6</v>
      </c>
      <c r="J298" s="308" t="s">
        <v>15</v>
      </c>
      <c r="K298" s="308" t="s">
        <v>6</v>
      </c>
      <c r="L298" s="308">
        <v>244</v>
      </c>
      <c r="O298" s="308">
        <v>300</v>
      </c>
      <c r="P298" s="308">
        <v>300</v>
      </c>
      <c r="Q298" s="308" t="s">
        <v>30</v>
      </c>
      <c r="R298" s="308" t="s">
        <v>6</v>
      </c>
      <c r="S298" s="308">
        <v>516</v>
      </c>
    </row>
    <row r="299" spans="1:19">
      <c r="A299" s="308">
        <v>30</v>
      </c>
      <c r="B299" s="308">
        <v>30</v>
      </c>
      <c r="C299" s="308" t="s">
        <v>25</v>
      </c>
      <c r="D299" s="308" t="s">
        <v>9</v>
      </c>
      <c r="E299" s="308">
        <v>147</v>
      </c>
      <c r="H299" s="308">
        <v>6</v>
      </c>
      <c r="I299" s="308">
        <v>6</v>
      </c>
      <c r="J299" s="308" t="s">
        <v>15</v>
      </c>
      <c r="K299" s="308" t="s">
        <v>6</v>
      </c>
      <c r="L299" s="308">
        <v>225</v>
      </c>
      <c r="O299" s="308">
        <v>300</v>
      </c>
      <c r="P299" s="308">
        <v>300</v>
      </c>
      <c r="Q299" s="308" t="s">
        <v>30</v>
      </c>
      <c r="R299" s="308" t="s">
        <v>6</v>
      </c>
      <c r="S299" s="308">
        <v>124</v>
      </c>
    </row>
    <row r="300" spans="1:19">
      <c r="A300" s="308">
        <v>30</v>
      </c>
      <c r="B300" s="308">
        <v>30</v>
      </c>
      <c r="C300" s="308" t="s">
        <v>25</v>
      </c>
      <c r="D300" s="308" t="s">
        <v>6</v>
      </c>
      <c r="E300" s="308">
        <v>120</v>
      </c>
      <c r="H300" s="308">
        <v>6</v>
      </c>
      <c r="I300" s="308">
        <v>6</v>
      </c>
      <c r="J300" s="308" t="s">
        <v>15</v>
      </c>
      <c r="K300" s="308" t="s">
        <v>6</v>
      </c>
      <c r="L300" s="308">
        <v>2129</v>
      </c>
      <c r="O300" s="308">
        <v>60</v>
      </c>
      <c r="P300" s="308">
        <v>60</v>
      </c>
      <c r="Q300" s="308" t="s">
        <v>30</v>
      </c>
      <c r="R300" s="308" t="s">
        <v>9</v>
      </c>
      <c r="S300" s="308">
        <v>665</v>
      </c>
    </row>
    <row r="301" spans="1:19">
      <c r="A301" s="308">
        <v>12</v>
      </c>
      <c r="B301" s="308">
        <v>12</v>
      </c>
      <c r="C301" s="308" t="s">
        <v>27</v>
      </c>
      <c r="D301" s="308" t="s">
        <v>6</v>
      </c>
      <c r="E301" s="308">
        <v>69045</v>
      </c>
      <c r="H301" s="308">
        <v>12</v>
      </c>
      <c r="I301" s="308">
        <v>12</v>
      </c>
      <c r="J301" s="308" t="s">
        <v>15</v>
      </c>
      <c r="K301" s="308" t="s">
        <v>6</v>
      </c>
      <c r="L301" s="308">
        <v>218</v>
      </c>
      <c r="O301" s="308">
        <v>60</v>
      </c>
      <c r="P301" s="308">
        <v>60</v>
      </c>
      <c r="Q301" s="308" t="s">
        <v>30</v>
      </c>
      <c r="R301" s="308" t="s">
        <v>9</v>
      </c>
      <c r="S301" s="308">
        <v>276</v>
      </c>
    </row>
    <row r="302" spans="1:19">
      <c r="A302" s="308">
        <v>6</v>
      </c>
      <c r="B302" s="308">
        <v>6</v>
      </c>
      <c r="C302" s="308" t="s">
        <v>27</v>
      </c>
      <c r="D302" s="308" t="s">
        <v>6</v>
      </c>
      <c r="E302" s="308">
        <v>253</v>
      </c>
      <c r="H302" s="308">
        <v>12</v>
      </c>
      <c r="I302" s="308">
        <v>12</v>
      </c>
      <c r="J302" s="308" t="s">
        <v>15</v>
      </c>
      <c r="K302" s="308" t="s">
        <v>6</v>
      </c>
      <c r="L302" s="308">
        <v>556</v>
      </c>
      <c r="O302" s="308">
        <v>180</v>
      </c>
      <c r="P302" s="308">
        <v>180</v>
      </c>
      <c r="Q302" s="308" t="s">
        <v>30</v>
      </c>
      <c r="R302" s="308" t="s">
        <v>6</v>
      </c>
      <c r="S302" s="308">
        <v>505</v>
      </c>
    </row>
    <row r="303" spans="1:19">
      <c r="A303" s="308">
        <v>6</v>
      </c>
      <c r="B303" s="308">
        <v>6</v>
      </c>
      <c r="C303" s="308" t="s">
        <v>27</v>
      </c>
      <c r="D303" s="308" t="s">
        <v>6</v>
      </c>
      <c r="E303" s="308">
        <v>265</v>
      </c>
      <c r="H303" s="308">
        <v>30</v>
      </c>
      <c r="I303" s="308">
        <v>30</v>
      </c>
      <c r="J303" s="308" t="s">
        <v>15</v>
      </c>
      <c r="K303" s="308" t="s">
        <v>6</v>
      </c>
      <c r="L303" s="308">
        <v>528</v>
      </c>
      <c r="O303" s="308">
        <v>120</v>
      </c>
      <c r="P303" s="308">
        <v>120</v>
      </c>
      <c r="Q303" s="308" t="s">
        <v>30</v>
      </c>
      <c r="R303" s="308" t="s">
        <v>6</v>
      </c>
      <c r="S303" s="308">
        <v>518</v>
      </c>
    </row>
    <row r="304" spans="1:19">
      <c r="A304" s="308">
        <v>6</v>
      </c>
      <c r="B304" s="308">
        <v>6</v>
      </c>
      <c r="C304" s="308" t="s">
        <v>27</v>
      </c>
      <c r="D304" s="308" t="s">
        <v>6</v>
      </c>
      <c r="E304" s="308">
        <v>2029</v>
      </c>
      <c r="H304" s="308">
        <v>6</v>
      </c>
      <c r="I304" s="308">
        <v>6</v>
      </c>
      <c r="J304" s="308" t="s">
        <v>15</v>
      </c>
      <c r="K304" s="308" t="s">
        <v>6</v>
      </c>
      <c r="L304" s="308">
        <v>233</v>
      </c>
      <c r="O304" s="308">
        <v>60</v>
      </c>
      <c r="P304" s="308">
        <v>60</v>
      </c>
      <c r="Q304" s="308" t="s">
        <v>30</v>
      </c>
      <c r="R304" s="308" t="s">
        <v>9</v>
      </c>
      <c r="S304" s="308">
        <v>167</v>
      </c>
    </row>
    <row r="305" spans="1:19">
      <c r="A305" s="308">
        <v>6</v>
      </c>
      <c r="B305" s="308">
        <v>6</v>
      </c>
      <c r="C305" s="308" t="s">
        <v>27</v>
      </c>
      <c r="D305" s="308" t="s">
        <v>6</v>
      </c>
      <c r="E305" s="308">
        <v>2116</v>
      </c>
      <c r="H305" s="308">
        <v>12</v>
      </c>
      <c r="I305" s="308">
        <v>12</v>
      </c>
      <c r="J305" s="308" t="s">
        <v>15</v>
      </c>
      <c r="K305" s="308" t="s">
        <v>6</v>
      </c>
      <c r="L305" s="308">
        <v>293</v>
      </c>
      <c r="O305" s="308">
        <v>120</v>
      </c>
      <c r="P305" s="308">
        <v>120</v>
      </c>
      <c r="Q305" s="308" t="s">
        <v>30</v>
      </c>
      <c r="R305" s="308" t="s">
        <v>6</v>
      </c>
      <c r="S305" s="308">
        <v>506</v>
      </c>
    </row>
    <row r="306" spans="1:19">
      <c r="A306" s="308">
        <v>6</v>
      </c>
      <c r="B306" s="308">
        <v>6</v>
      </c>
      <c r="C306" s="308" t="s">
        <v>27</v>
      </c>
      <c r="D306" s="308" t="s">
        <v>6</v>
      </c>
      <c r="E306" s="308">
        <v>406</v>
      </c>
      <c r="H306" s="308">
        <v>30</v>
      </c>
      <c r="I306" s="308">
        <v>30</v>
      </c>
      <c r="J306" s="308" t="s">
        <v>15</v>
      </c>
      <c r="K306" s="308" t="s">
        <v>6</v>
      </c>
      <c r="L306" s="308">
        <v>158</v>
      </c>
      <c r="O306" s="308">
        <v>60</v>
      </c>
      <c r="P306" s="308">
        <v>60</v>
      </c>
      <c r="Q306" s="308" t="s">
        <v>30</v>
      </c>
      <c r="R306" s="308" t="s">
        <v>9</v>
      </c>
      <c r="S306" s="308">
        <v>510</v>
      </c>
    </row>
    <row r="307" spans="1:19">
      <c r="A307" s="308">
        <v>6</v>
      </c>
      <c r="B307" s="308">
        <v>6</v>
      </c>
      <c r="C307" s="308" t="s">
        <v>27</v>
      </c>
      <c r="D307" s="308" t="s">
        <v>6</v>
      </c>
      <c r="E307" s="308">
        <v>2017</v>
      </c>
      <c r="H307" s="308">
        <v>60</v>
      </c>
      <c r="I307" s="308">
        <v>60</v>
      </c>
      <c r="J307" s="308" t="s">
        <v>15</v>
      </c>
      <c r="K307" s="308" t="s">
        <v>6</v>
      </c>
      <c r="L307" s="308">
        <v>141</v>
      </c>
      <c r="O307" s="308">
        <v>60</v>
      </c>
      <c r="P307" s="308">
        <v>60</v>
      </c>
      <c r="Q307" s="308" t="s">
        <v>30</v>
      </c>
      <c r="R307" s="308" t="s">
        <v>9</v>
      </c>
      <c r="S307" s="308">
        <v>114</v>
      </c>
    </row>
    <row r="308" spans="1:19">
      <c r="A308" s="308">
        <v>6</v>
      </c>
      <c r="B308" s="308">
        <v>6</v>
      </c>
      <c r="C308" s="308" t="s">
        <v>27</v>
      </c>
      <c r="D308" s="308" t="s">
        <v>6</v>
      </c>
      <c r="E308" s="308">
        <v>246</v>
      </c>
      <c r="H308" s="308">
        <v>30</v>
      </c>
      <c r="I308" s="308">
        <v>30</v>
      </c>
      <c r="J308" s="308" t="s">
        <v>15</v>
      </c>
      <c r="K308" s="308" t="s">
        <v>6</v>
      </c>
      <c r="L308" s="308">
        <v>506</v>
      </c>
      <c r="O308" s="308">
        <v>120</v>
      </c>
      <c r="P308" s="308">
        <v>120</v>
      </c>
      <c r="Q308" s="308" t="s">
        <v>30</v>
      </c>
      <c r="R308" s="308" t="s">
        <v>6</v>
      </c>
      <c r="S308" s="308">
        <v>133</v>
      </c>
    </row>
    <row r="309" spans="1:19">
      <c r="A309" s="308">
        <v>30</v>
      </c>
      <c r="B309" s="308">
        <v>30</v>
      </c>
      <c r="C309" s="308" t="s">
        <v>27</v>
      </c>
      <c r="D309" s="308" t="s">
        <v>6</v>
      </c>
      <c r="E309" s="308">
        <v>513</v>
      </c>
      <c r="H309" s="308">
        <v>30</v>
      </c>
      <c r="I309" s="308">
        <v>30</v>
      </c>
      <c r="J309" s="308" t="s">
        <v>15</v>
      </c>
      <c r="K309" s="308" t="s">
        <v>6</v>
      </c>
      <c r="L309" s="308">
        <v>186</v>
      </c>
      <c r="O309" s="308">
        <v>120</v>
      </c>
      <c r="P309" s="308">
        <v>120</v>
      </c>
      <c r="Q309" s="308" t="s">
        <v>30</v>
      </c>
      <c r="R309" s="308" t="s">
        <v>9</v>
      </c>
      <c r="S309" s="308">
        <v>196</v>
      </c>
    </row>
    <row r="310" spans="1:19">
      <c r="A310" s="308">
        <v>6</v>
      </c>
      <c r="B310" s="308">
        <v>6</v>
      </c>
      <c r="C310" s="308" t="s">
        <v>27</v>
      </c>
      <c r="D310" s="308" t="s">
        <v>6</v>
      </c>
      <c r="E310" s="308">
        <v>252</v>
      </c>
      <c r="H310" s="308">
        <v>30</v>
      </c>
      <c r="I310" s="308">
        <v>30</v>
      </c>
      <c r="J310" s="308" t="s">
        <v>15</v>
      </c>
      <c r="K310" s="308" t="s">
        <v>6</v>
      </c>
      <c r="L310" s="308">
        <v>173</v>
      </c>
      <c r="O310" s="308">
        <v>60</v>
      </c>
      <c r="P310" s="308">
        <v>60</v>
      </c>
      <c r="Q310" s="308" t="s">
        <v>30</v>
      </c>
      <c r="R310" s="308" t="s">
        <v>9</v>
      </c>
      <c r="S310" s="308">
        <v>2085</v>
      </c>
    </row>
    <row r="311" spans="1:19">
      <c r="A311" s="308">
        <v>12</v>
      </c>
      <c r="B311" s="308">
        <v>12</v>
      </c>
      <c r="C311" s="308" t="s">
        <v>27</v>
      </c>
      <c r="D311" s="308" t="s">
        <v>9</v>
      </c>
      <c r="E311" s="308">
        <v>237</v>
      </c>
      <c r="H311" s="308">
        <v>12</v>
      </c>
      <c r="I311" s="308">
        <v>12</v>
      </c>
      <c r="J311" s="308" t="s">
        <v>15</v>
      </c>
      <c r="K311" s="308" t="s">
        <v>6</v>
      </c>
      <c r="L311" s="308">
        <v>546</v>
      </c>
      <c r="O311" s="308">
        <v>120</v>
      </c>
      <c r="P311" s="308">
        <v>120</v>
      </c>
      <c r="Q311" s="308" t="s">
        <v>30</v>
      </c>
      <c r="R311" s="308" t="s">
        <v>6</v>
      </c>
      <c r="S311" s="308">
        <v>187</v>
      </c>
    </row>
    <row r="312" spans="1:19">
      <c r="A312" s="308">
        <v>18</v>
      </c>
      <c r="B312" s="308">
        <v>18</v>
      </c>
      <c r="C312" s="308" t="s">
        <v>27</v>
      </c>
      <c r="D312" s="308" t="s">
        <v>6</v>
      </c>
      <c r="E312" s="308">
        <v>526</v>
      </c>
      <c r="H312" s="308">
        <v>6</v>
      </c>
      <c r="I312" s="308">
        <v>6</v>
      </c>
      <c r="J312" s="308" t="s">
        <v>15</v>
      </c>
      <c r="K312" s="308" t="s">
        <v>6</v>
      </c>
      <c r="L312" s="308">
        <v>2020</v>
      </c>
      <c r="O312" s="308">
        <v>120</v>
      </c>
      <c r="P312" s="308">
        <v>120</v>
      </c>
      <c r="Q312" s="308" t="s">
        <v>30</v>
      </c>
      <c r="R312" s="308" t="s">
        <v>9</v>
      </c>
      <c r="S312" s="308">
        <v>119</v>
      </c>
    </row>
    <row r="313" spans="1:19">
      <c r="A313" s="308">
        <v>6</v>
      </c>
      <c r="B313" s="308">
        <v>6</v>
      </c>
      <c r="C313" s="308" t="s">
        <v>27</v>
      </c>
      <c r="D313" s="308" t="s">
        <v>6</v>
      </c>
      <c r="E313" s="308">
        <v>2107</v>
      </c>
      <c r="H313" s="308">
        <v>6</v>
      </c>
      <c r="I313" s="308">
        <v>6</v>
      </c>
      <c r="J313" s="308" t="s">
        <v>26</v>
      </c>
      <c r="K313" s="308" t="s">
        <v>6</v>
      </c>
      <c r="L313" s="308">
        <v>9318</v>
      </c>
      <c r="O313" s="308">
        <v>180</v>
      </c>
      <c r="P313" s="308">
        <v>180</v>
      </c>
      <c r="Q313" s="308" t="s">
        <v>30</v>
      </c>
      <c r="R313" s="308" t="s">
        <v>9</v>
      </c>
      <c r="S313" s="308">
        <v>522</v>
      </c>
    </row>
    <row r="314" spans="1:19">
      <c r="A314" s="308">
        <v>30</v>
      </c>
      <c r="B314" s="308">
        <v>30</v>
      </c>
      <c r="C314" s="308" t="s">
        <v>27</v>
      </c>
      <c r="D314" s="308" t="s">
        <v>6</v>
      </c>
      <c r="E314" s="308">
        <v>128</v>
      </c>
      <c r="H314" s="308">
        <v>6</v>
      </c>
      <c r="I314" s="308">
        <v>6</v>
      </c>
      <c r="J314" s="308" t="s">
        <v>26</v>
      </c>
      <c r="K314" s="308" t="s">
        <v>9</v>
      </c>
      <c r="L314" s="308">
        <v>69070</v>
      </c>
      <c r="O314" s="308">
        <v>60</v>
      </c>
      <c r="P314" s="308">
        <v>60</v>
      </c>
      <c r="Q314" s="308" t="s">
        <v>30</v>
      </c>
      <c r="R314" s="308" t="s">
        <v>9</v>
      </c>
      <c r="S314" s="308">
        <v>562</v>
      </c>
    </row>
    <row r="315" spans="1:19">
      <c r="A315" s="308">
        <v>60</v>
      </c>
      <c r="B315" s="308">
        <v>60</v>
      </c>
      <c r="C315" s="308" t="s">
        <v>27</v>
      </c>
      <c r="D315" s="308" t="s">
        <v>6</v>
      </c>
      <c r="E315" s="308">
        <v>123</v>
      </c>
      <c r="H315" s="308">
        <v>90</v>
      </c>
      <c r="I315" s="308">
        <v>90</v>
      </c>
      <c r="J315" s="308" t="s">
        <v>26</v>
      </c>
      <c r="K315" s="308" t="s">
        <v>6</v>
      </c>
      <c r="L315" s="308">
        <v>159</v>
      </c>
    </row>
    <row r="316" spans="1:19">
      <c r="A316" s="308">
        <v>6</v>
      </c>
      <c r="B316" s="308">
        <v>6</v>
      </c>
      <c r="C316" s="308" t="s">
        <v>27</v>
      </c>
      <c r="D316" s="308" t="s">
        <v>6</v>
      </c>
      <c r="E316" s="308">
        <v>527</v>
      </c>
      <c r="H316" s="308">
        <v>6</v>
      </c>
      <c r="I316" s="308">
        <v>6</v>
      </c>
      <c r="J316" s="308" t="s">
        <v>26</v>
      </c>
      <c r="K316" s="308" t="s">
        <v>6</v>
      </c>
      <c r="L316" s="308">
        <v>294</v>
      </c>
    </row>
    <row r="317" spans="1:19">
      <c r="A317" s="308">
        <v>6</v>
      </c>
      <c r="B317" s="308">
        <v>6</v>
      </c>
      <c r="C317" s="308" t="s">
        <v>27</v>
      </c>
      <c r="D317" s="308" t="s">
        <v>6</v>
      </c>
      <c r="E317" s="308">
        <v>537</v>
      </c>
      <c r="H317" s="308">
        <v>6</v>
      </c>
      <c r="I317" s="308">
        <v>6</v>
      </c>
      <c r="J317" s="308" t="s">
        <v>26</v>
      </c>
      <c r="K317" s="308" t="s">
        <v>6</v>
      </c>
      <c r="L317" s="308">
        <v>234</v>
      </c>
    </row>
    <row r="318" spans="1:19">
      <c r="A318" s="308">
        <v>30</v>
      </c>
      <c r="B318" s="308">
        <v>30</v>
      </c>
      <c r="C318" s="308" t="s">
        <v>27</v>
      </c>
      <c r="D318" s="308" t="s">
        <v>6</v>
      </c>
      <c r="E318" s="308">
        <v>133</v>
      </c>
      <c r="H318" s="308">
        <v>6</v>
      </c>
      <c r="I318" s="308">
        <v>6</v>
      </c>
      <c r="J318" s="308" t="s">
        <v>26</v>
      </c>
      <c r="K318" s="308" t="s">
        <v>6</v>
      </c>
      <c r="L318" s="308">
        <v>257</v>
      </c>
    </row>
    <row r="319" spans="1:19">
      <c r="A319" s="308">
        <v>12</v>
      </c>
      <c r="B319" s="308">
        <v>12</v>
      </c>
      <c r="C319" s="308" t="s">
        <v>27</v>
      </c>
      <c r="D319" s="308" t="s">
        <v>6</v>
      </c>
      <c r="E319" s="308">
        <v>566</v>
      </c>
      <c r="H319" s="308">
        <v>6</v>
      </c>
      <c r="I319" s="308">
        <v>6</v>
      </c>
      <c r="J319" s="308" t="s">
        <v>26</v>
      </c>
      <c r="K319" s="308" t="s">
        <v>9</v>
      </c>
      <c r="L319" s="308">
        <v>676</v>
      </c>
    </row>
    <row r="320" spans="1:19">
      <c r="A320" s="308">
        <v>30</v>
      </c>
      <c r="B320" s="308">
        <v>30</v>
      </c>
      <c r="C320" s="308" t="s">
        <v>27</v>
      </c>
      <c r="D320" s="308" t="s">
        <v>6</v>
      </c>
      <c r="E320" s="308">
        <v>140</v>
      </c>
      <c r="H320" s="308">
        <v>6</v>
      </c>
      <c r="I320" s="308">
        <v>6</v>
      </c>
      <c r="J320" s="308" t="s">
        <v>26</v>
      </c>
      <c r="K320" s="308" t="s">
        <v>9</v>
      </c>
      <c r="L320" s="308">
        <v>2019</v>
      </c>
    </row>
    <row r="321" spans="1:12">
      <c r="A321" s="308">
        <v>12</v>
      </c>
      <c r="B321" s="308">
        <v>12</v>
      </c>
      <c r="C321" s="308" t="s">
        <v>27</v>
      </c>
      <c r="D321" s="308" t="s">
        <v>6</v>
      </c>
      <c r="E321" s="308">
        <v>555</v>
      </c>
      <c r="H321" s="308">
        <v>6</v>
      </c>
      <c r="I321" s="308">
        <v>6</v>
      </c>
      <c r="J321" s="308" t="s">
        <v>26</v>
      </c>
      <c r="K321" s="308" t="s">
        <v>9</v>
      </c>
      <c r="L321" s="308">
        <v>2025</v>
      </c>
    </row>
    <row r="322" spans="1:12">
      <c r="A322" s="308">
        <v>6</v>
      </c>
      <c r="B322" s="308">
        <v>6</v>
      </c>
      <c r="C322" s="308" t="s">
        <v>28</v>
      </c>
      <c r="D322" s="308" t="s">
        <v>6</v>
      </c>
      <c r="E322" s="308">
        <v>280</v>
      </c>
      <c r="H322" s="308">
        <v>12</v>
      </c>
      <c r="I322" s="308">
        <v>12</v>
      </c>
      <c r="J322" s="308" t="s">
        <v>26</v>
      </c>
      <c r="K322" s="308" t="s">
        <v>9</v>
      </c>
      <c r="L322" s="308">
        <v>567</v>
      </c>
    </row>
    <row r="323" spans="1:12">
      <c r="A323" s="308">
        <v>6</v>
      </c>
      <c r="B323" s="308">
        <v>6</v>
      </c>
      <c r="C323" s="308" t="s">
        <v>28</v>
      </c>
      <c r="D323" s="308" t="s">
        <v>6</v>
      </c>
      <c r="E323" s="308">
        <v>275</v>
      </c>
      <c r="H323" s="308">
        <v>30</v>
      </c>
      <c r="I323" s="308">
        <v>30</v>
      </c>
      <c r="J323" s="308" t="s">
        <v>26</v>
      </c>
      <c r="K323" s="308" t="s">
        <v>9</v>
      </c>
      <c r="L323" s="308">
        <v>112</v>
      </c>
    </row>
    <row r="324" spans="1:12">
      <c r="A324" s="308">
        <v>6</v>
      </c>
      <c r="B324" s="308">
        <v>6</v>
      </c>
      <c r="C324" s="308" t="s">
        <v>28</v>
      </c>
      <c r="D324" s="308" t="s">
        <v>6</v>
      </c>
      <c r="E324" s="308">
        <v>639</v>
      </c>
      <c r="H324" s="308">
        <v>12</v>
      </c>
      <c r="I324" s="308">
        <v>12</v>
      </c>
      <c r="J324" s="308" t="s">
        <v>26</v>
      </c>
      <c r="K324" s="308" t="s">
        <v>9</v>
      </c>
      <c r="L324" s="308">
        <v>9151</v>
      </c>
    </row>
    <row r="325" spans="1:12">
      <c r="A325" s="308">
        <v>12</v>
      </c>
      <c r="B325" s="308">
        <v>12</v>
      </c>
      <c r="C325" s="308" t="s">
        <v>28</v>
      </c>
      <c r="D325" s="308" t="s">
        <v>9</v>
      </c>
      <c r="E325" s="308">
        <v>69013</v>
      </c>
      <c r="H325" s="308">
        <v>6</v>
      </c>
      <c r="I325" s="308">
        <v>6</v>
      </c>
      <c r="J325" s="308" t="s">
        <v>26</v>
      </c>
      <c r="K325" s="308" t="s">
        <v>9</v>
      </c>
      <c r="L325" s="308">
        <v>9153</v>
      </c>
    </row>
    <row r="326" spans="1:12">
      <c r="A326" s="308">
        <v>6</v>
      </c>
      <c r="B326" s="308">
        <v>6</v>
      </c>
      <c r="C326" s="308" t="s">
        <v>28</v>
      </c>
      <c r="D326" s="308" t="s">
        <v>6</v>
      </c>
      <c r="E326" s="308">
        <v>2135</v>
      </c>
      <c r="H326" s="308">
        <v>6</v>
      </c>
      <c r="I326" s="308">
        <v>6</v>
      </c>
      <c r="J326" s="308" t="s">
        <v>26</v>
      </c>
      <c r="K326" s="308" t="s">
        <v>9</v>
      </c>
      <c r="L326" s="308">
        <v>9143</v>
      </c>
    </row>
    <row r="327" spans="1:12">
      <c r="A327" s="308">
        <v>6</v>
      </c>
      <c r="B327" s="308">
        <v>6</v>
      </c>
      <c r="C327" s="308" t="s">
        <v>28</v>
      </c>
      <c r="D327" s="308" t="s">
        <v>9</v>
      </c>
      <c r="E327" s="308">
        <v>637</v>
      </c>
      <c r="H327" s="308">
        <v>120</v>
      </c>
      <c r="I327" s="308">
        <v>120</v>
      </c>
      <c r="J327" s="308" t="s">
        <v>26</v>
      </c>
      <c r="K327" s="308" t="s">
        <v>9</v>
      </c>
      <c r="L327" s="308">
        <v>164</v>
      </c>
    </row>
    <row r="328" spans="1:12">
      <c r="A328" s="308">
        <v>18</v>
      </c>
      <c r="B328" s="308">
        <v>18</v>
      </c>
      <c r="C328" s="308" t="s">
        <v>28</v>
      </c>
      <c r="D328" s="308" t="s">
        <v>6</v>
      </c>
      <c r="E328" s="308">
        <v>153</v>
      </c>
      <c r="H328" s="308">
        <v>60</v>
      </c>
      <c r="I328" s="308">
        <v>60</v>
      </c>
      <c r="J328" s="308" t="s">
        <v>26</v>
      </c>
      <c r="K328" s="308" t="s">
        <v>9</v>
      </c>
      <c r="L328" s="308">
        <v>199</v>
      </c>
    </row>
    <row r="329" spans="1:12">
      <c r="A329" s="308">
        <v>6</v>
      </c>
      <c r="B329" s="308">
        <v>6</v>
      </c>
      <c r="C329" s="308" t="s">
        <v>28</v>
      </c>
      <c r="D329" s="308" t="s">
        <v>9</v>
      </c>
      <c r="E329" s="308">
        <v>2092</v>
      </c>
      <c r="H329" s="308">
        <v>6</v>
      </c>
      <c r="I329" s="308">
        <v>6</v>
      </c>
      <c r="J329" s="308" t="s">
        <v>26</v>
      </c>
      <c r="K329" s="308" t="s">
        <v>9</v>
      </c>
      <c r="L329" s="308">
        <v>15002</v>
      </c>
    </row>
    <row r="330" spans="1:12">
      <c r="A330" s="308">
        <v>6</v>
      </c>
      <c r="B330" s="308">
        <v>6</v>
      </c>
      <c r="C330" s="308" t="s">
        <v>28</v>
      </c>
      <c r="D330" s="308" t="s">
        <v>6</v>
      </c>
      <c r="E330" s="308">
        <v>239</v>
      </c>
      <c r="H330" s="308">
        <v>6</v>
      </c>
      <c r="I330" s="308">
        <v>6</v>
      </c>
      <c r="J330" s="308" t="s">
        <v>16</v>
      </c>
      <c r="K330" s="308" t="s">
        <v>9</v>
      </c>
      <c r="L330" s="308">
        <v>2043</v>
      </c>
    </row>
    <row r="331" spans="1:12">
      <c r="A331" s="308">
        <v>6</v>
      </c>
      <c r="B331" s="308">
        <v>6</v>
      </c>
      <c r="C331" s="308" t="s">
        <v>28</v>
      </c>
      <c r="D331" s="308" t="s">
        <v>6</v>
      </c>
      <c r="E331" s="308">
        <v>284</v>
      </c>
      <c r="H331" s="308">
        <v>12</v>
      </c>
      <c r="I331" s="308">
        <v>12</v>
      </c>
      <c r="J331" s="308" t="s">
        <v>16</v>
      </c>
      <c r="K331" s="308" t="s">
        <v>9</v>
      </c>
      <c r="L331" s="308">
        <v>247</v>
      </c>
    </row>
    <row r="332" spans="1:12">
      <c r="A332" s="308">
        <v>6</v>
      </c>
      <c r="B332" s="308">
        <v>6</v>
      </c>
      <c r="C332" s="308" t="s">
        <v>28</v>
      </c>
      <c r="D332" s="308" t="s">
        <v>9</v>
      </c>
      <c r="E332" s="308">
        <v>261</v>
      </c>
      <c r="H332" s="308">
        <v>30</v>
      </c>
      <c r="I332" s="308">
        <v>30</v>
      </c>
      <c r="J332" s="308" t="s">
        <v>15</v>
      </c>
      <c r="K332" s="308" t="s">
        <v>6</v>
      </c>
      <c r="L332" s="308">
        <v>120</v>
      </c>
    </row>
    <row r="333" spans="1:12">
      <c r="A333" s="308">
        <v>6</v>
      </c>
      <c r="B333" s="308">
        <v>6</v>
      </c>
      <c r="C333" s="308" t="s">
        <v>28</v>
      </c>
      <c r="D333" s="308" t="s">
        <v>9</v>
      </c>
      <c r="E333" s="308">
        <v>244</v>
      </c>
      <c r="H333" s="308">
        <v>30</v>
      </c>
      <c r="I333" s="308">
        <v>30</v>
      </c>
      <c r="J333" s="308" t="s">
        <v>15</v>
      </c>
      <c r="K333" s="308" t="s">
        <v>6</v>
      </c>
      <c r="L333" s="308">
        <v>147</v>
      </c>
    </row>
    <row r="334" spans="1:12">
      <c r="A334" s="308">
        <v>6</v>
      </c>
      <c r="B334" s="308">
        <v>6</v>
      </c>
      <c r="C334" s="308" t="s">
        <v>28</v>
      </c>
      <c r="D334" s="308" t="s">
        <v>9</v>
      </c>
      <c r="E334" s="308">
        <v>291</v>
      </c>
      <c r="H334" s="308">
        <v>12</v>
      </c>
      <c r="I334" s="308">
        <v>12</v>
      </c>
      <c r="J334" s="308" t="s">
        <v>15</v>
      </c>
      <c r="K334" s="308" t="s">
        <v>6</v>
      </c>
      <c r="L334" s="308">
        <v>520</v>
      </c>
    </row>
    <row r="335" spans="1:12">
      <c r="A335" s="308">
        <v>6</v>
      </c>
      <c r="B335" s="308">
        <v>6</v>
      </c>
      <c r="C335" s="308" t="s">
        <v>28</v>
      </c>
      <c r="D335" s="308" t="s">
        <v>9</v>
      </c>
      <c r="E335" s="308">
        <v>2057</v>
      </c>
      <c r="H335" s="308">
        <v>6</v>
      </c>
      <c r="I335" s="308">
        <v>6</v>
      </c>
      <c r="J335" s="308" t="s">
        <v>26</v>
      </c>
      <c r="K335" s="308" t="s">
        <v>6</v>
      </c>
      <c r="L335" s="308">
        <v>9405</v>
      </c>
    </row>
    <row r="336" spans="1:12">
      <c r="A336" s="308">
        <v>30</v>
      </c>
      <c r="B336" s="308">
        <v>30</v>
      </c>
      <c r="C336" s="308" t="s">
        <v>28</v>
      </c>
      <c r="D336" s="308" t="s">
        <v>6</v>
      </c>
      <c r="E336" s="308">
        <v>506</v>
      </c>
      <c r="H336" s="308">
        <v>12</v>
      </c>
      <c r="I336" s="308">
        <v>12</v>
      </c>
      <c r="J336" s="308" t="s">
        <v>26</v>
      </c>
      <c r="K336" s="308" t="s">
        <v>6</v>
      </c>
      <c r="L336" s="308">
        <v>9411</v>
      </c>
    </row>
    <row r="337" spans="1:12">
      <c r="A337" s="308">
        <v>60</v>
      </c>
      <c r="B337" s="308">
        <v>60</v>
      </c>
      <c r="C337" s="308" t="s">
        <v>28</v>
      </c>
      <c r="D337" s="308" t="s">
        <v>9</v>
      </c>
      <c r="E337" s="308">
        <v>132</v>
      </c>
      <c r="H337" s="308">
        <v>120</v>
      </c>
      <c r="I337" s="308">
        <v>120</v>
      </c>
      <c r="J337" s="308" t="s">
        <v>26</v>
      </c>
      <c r="K337" s="308" t="s">
        <v>9</v>
      </c>
      <c r="L337" s="308">
        <v>522</v>
      </c>
    </row>
    <row r="338" spans="1:12">
      <c r="A338" s="308">
        <v>6</v>
      </c>
      <c r="B338" s="308">
        <v>6</v>
      </c>
      <c r="C338" s="308" t="s">
        <v>28</v>
      </c>
      <c r="D338" s="308" t="s">
        <v>9</v>
      </c>
      <c r="E338" s="308">
        <v>134</v>
      </c>
      <c r="H338" s="308">
        <v>6</v>
      </c>
      <c r="I338" s="308">
        <v>6</v>
      </c>
      <c r="J338" s="308" t="s">
        <v>16</v>
      </c>
      <c r="K338" s="308" t="s">
        <v>6</v>
      </c>
      <c r="L338" s="308">
        <v>2043</v>
      </c>
    </row>
    <row r="339" spans="1:12">
      <c r="A339" s="308">
        <v>54</v>
      </c>
      <c r="B339" s="308">
        <v>54</v>
      </c>
      <c r="C339" s="308" t="s">
        <v>28</v>
      </c>
      <c r="D339" s="308" t="s">
        <v>9</v>
      </c>
      <c r="E339" s="308">
        <v>134</v>
      </c>
      <c r="H339" s="308">
        <v>12</v>
      </c>
      <c r="I339" s="308">
        <v>12</v>
      </c>
      <c r="J339" s="308" t="s">
        <v>16</v>
      </c>
      <c r="K339" s="308" t="s">
        <v>6</v>
      </c>
      <c r="L339" s="308">
        <v>247</v>
      </c>
    </row>
    <row r="340" spans="1:12">
      <c r="A340" s="308">
        <v>30</v>
      </c>
      <c r="B340" s="308">
        <v>30</v>
      </c>
      <c r="C340" s="308" t="s">
        <v>28</v>
      </c>
      <c r="D340" s="308" t="s">
        <v>6</v>
      </c>
      <c r="E340" s="308">
        <v>154</v>
      </c>
      <c r="H340" s="308">
        <v>6</v>
      </c>
      <c r="I340" s="308">
        <v>6</v>
      </c>
      <c r="J340" s="308" t="s">
        <v>16</v>
      </c>
      <c r="K340" s="308" t="s">
        <v>6</v>
      </c>
      <c r="L340" s="308">
        <v>2079</v>
      </c>
    </row>
    <row r="341" spans="1:12">
      <c r="A341" s="308">
        <v>60</v>
      </c>
      <c r="B341" s="308">
        <v>60</v>
      </c>
      <c r="C341" s="308" t="s">
        <v>28</v>
      </c>
      <c r="D341" s="308" t="s">
        <v>9</v>
      </c>
      <c r="E341" s="308">
        <v>305</v>
      </c>
      <c r="H341" s="308">
        <v>12</v>
      </c>
      <c r="I341" s="308">
        <v>12</v>
      </c>
      <c r="J341" s="308" t="s">
        <v>16</v>
      </c>
      <c r="K341" s="308" t="s">
        <v>6</v>
      </c>
      <c r="L341" s="308">
        <v>651</v>
      </c>
    </row>
    <row r="342" spans="1:12">
      <c r="A342" s="308">
        <v>30</v>
      </c>
      <c r="B342" s="308">
        <v>30</v>
      </c>
      <c r="C342" s="308" t="s">
        <v>28</v>
      </c>
      <c r="D342" s="308" t="s">
        <v>9</v>
      </c>
      <c r="E342" s="308">
        <v>138</v>
      </c>
      <c r="H342" s="308">
        <v>6</v>
      </c>
      <c r="I342" s="308">
        <v>6</v>
      </c>
      <c r="J342" s="308" t="s">
        <v>16</v>
      </c>
      <c r="K342" s="308" t="s">
        <v>6</v>
      </c>
      <c r="L342" s="308">
        <v>648</v>
      </c>
    </row>
    <row r="343" spans="1:12">
      <c r="A343" s="308">
        <v>30</v>
      </c>
      <c r="B343" s="308">
        <v>30</v>
      </c>
      <c r="C343" s="308" t="s">
        <v>28</v>
      </c>
      <c r="D343" s="308" t="s">
        <v>6</v>
      </c>
      <c r="E343" s="308">
        <v>532</v>
      </c>
      <c r="H343" s="308">
        <v>120</v>
      </c>
      <c r="I343" s="308">
        <v>120</v>
      </c>
      <c r="J343" s="308" t="s">
        <v>16</v>
      </c>
      <c r="K343" s="308" t="s">
        <v>6</v>
      </c>
      <c r="L343" s="308">
        <v>161</v>
      </c>
    </row>
    <row r="344" spans="1:12">
      <c r="A344" s="308">
        <v>42</v>
      </c>
      <c r="B344" s="308">
        <v>42</v>
      </c>
      <c r="C344" s="308" t="s">
        <v>28</v>
      </c>
      <c r="D344" s="308" t="s">
        <v>9</v>
      </c>
      <c r="E344" s="308">
        <v>136</v>
      </c>
      <c r="H344" s="308">
        <v>6</v>
      </c>
      <c r="I344" s="308">
        <v>6</v>
      </c>
      <c r="J344" s="308" t="s">
        <v>16</v>
      </c>
      <c r="K344" s="308" t="s">
        <v>6</v>
      </c>
      <c r="L344" s="308">
        <v>153</v>
      </c>
    </row>
    <row r="345" spans="1:12">
      <c r="A345" s="308">
        <v>24</v>
      </c>
      <c r="B345" s="308">
        <v>24</v>
      </c>
      <c r="C345" s="308" t="s">
        <v>28</v>
      </c>
      <c r="D345" s="308" t="s">
        <v>9</v>
      </c>
      <c r="E345" s="308">
        <v>540</v>
      </c>
      <c r="H345" s="308">
        <v>24</v>
      </c>
      <c r="I345" s="308">
        <v>24</v>
      </c>
      <c r="J345" s="308" t="s">
        <v>16</v>
      </c>
      <c r="K345" s="308" t="s">
        <v>6</v>
      </c>
      <c r="L345" s="308">
        <v>153</v>
      </c>
    </row>
    <row r="346" spans="1:12">
      <c r="A346" s="308">
        <v>6</v>
      </c>
      <c r="B346" s="308">
        <v>6</v>
      </c>
      <c r="C346" s="308" t="s">
        <v>27</v>
      </c>
      <c r="D346" s="308" t="s">
        <v>6</v>
      </c>
      <c r="E346" s="308">
        <v>9402</v>
      </c>
      <c r="H346" s="308">
        <v>6</v>
      </c>
      <c r="I346" s="308">
        <v>6</v>
      </c>
      <c r="J346" s="308" t="s">
        <v>16</v>
      </c>
      <c r="K346" s="308" t="s">
        <v>6</v>
      </c>
      <c r="L346" s="308">
        <v>2007</v>
      </c>
    </row>
    <row r="347" spans="1:12">
      <c r="A347" s="308">
        <v>18</v>
      </c>
      <c r="B347" s="308">
        <v>18</v>
      </c>
      <c r="C347" s="308" t="s">
        <v>27</v>
      </c>
      <c r="D347" s="308" t="s">
        <v>6</v>
      </c>
      <c r="E347" s="308">
        <v>142</v>
      </c>
      <c r="H347" s="308">
        <v>6</v>
      </c>
      <c r="I347" s="308">
        <v>6</v>
      </c>
      <c r="J347" s="308" t="s">
        <v>16</v>
      </c>
      <c r="K347" s="308" t="s">
        <v>6</v>
      </c>
      <c r="L347" s="308">
        <v>9210</v>
      </c>
    </row>
    <row r="348" spans="1:12">
      <c r="A348" s="308">
        <v>12</v>
      </c>
      <c r="B348" s="308">
        <v>12</v>
      </c>
      <c r="C348" s="308" t="s">
        <v>27</v>
      </c>
      <c r="D348" s="308" t="s">
        <v>6</v>
      </c>
      <c r="E348" s="308">
        <v>170</v>
      </c>
      <c r="H348" s="308">
        <v>12</v>
      </c>
      <c r="I348" s="308">
        <v>12</v>
      </c>
      <c r="J348" s="308" t="s">
        <v>16</v>
      </c>
      <c r="K348" s="308" t="s">
        <v>6</v>
      </c>
      <c r="L348" s="308">
        <v>114</v>
      </c>
    </row>
    <row r="349" spans="1:12">
      <c r="A349" s="308">
        <v>6</v>
      </c>
      <c r="B349" s="308">
        <v>6</v>
      </c>
      <c r="C349" s="308" t="s">
        <v>28</v>
      </c>
      <c r="D349" s="308" t="s">
        <v>6</v>
      </c>
      <c r="E349" s="308">
        <v>1471</v>
      </c>
      <c r="H349" s="308">
        <v>6</v>
      </c>
      <c r="I349" s="308">
        <v>6</v>
      </c>
      <c r="J349" s="308" t="s">
        <v>16</v>
      </c>
      <c r="K349" s="308" t="s">
        <v>6</v>
      </c>
      <c r="L349" s="308">
        <v>2027</v>
      </c>
    </row>
    <row r="350" spans="1:12">
      <c r="A350" s="308">
        <v>180</v>
      </c>
      <c r="B350" s="308">
        <v>180</v>
      </c>
      <c r="C350" s="308" t="s">
        <v>29</v>
      </c>
      <c r="D350" s="308" t="s">
        <v>6</v>
      </c>
      <c r="E350" s="308">
        <v>161</v>
      </c>
      <c r="H350" s="308">
        <v>6</v>
      </c>
      <c r="I350" s="308">
        <v>6</v>
      </c>
      <c r="J350" s="308" t="s">
        <v>16</v>
      </c>
      <c r="K350" s="308" t="s">
        <v>6</v>
      </c>
      <c r="L350" s="308">
        <v>2035</v>
      </c>
    </row>
    <row r="351" spans="1:12">
      <c r="A351" s="308">
        <v>18</v>
      </c>
      <c r="B351" s="308">
        <v>18</v>
      </c>
      <c r="C351" s="308" t="s">
        <v>29</v>
      </c>
      <c r="D351" s="308" t="s">
        <v>6</v>
      </c>
      <c r="E351" s="308">
        <v>505</v>
      </c>
      <c r="H351" s="308">
        <v>12</v>
      </c>
      <c r="I351" s="308">
        <v>12</v>
      </c>
      <c r="J351" s="308" t="s">
        <v>16</v>
      </c>
      <c r="K351" s="308" t="s">
        <v>6</v>
      </c>
      <c r="L351" s="308">
        <v>2097</v>
      </c>
    </row>
    <row r="352" spans="1:12">
      <c r="A352" s="308">
        <v>30</v>
      </c>
      <c r="B352" s="308">
        <v>30</v>
      </c>
      <c r="C352" s="308" t="s">
        <v>29</v>
      </c>
      <c r="D352" s="308" t="s">
        <v>6</v>
      </c>
      <c r="E352" s="308">
        <v>130</v>
      </c>
      <c r="H352" s="308">
        <v>6</v>
      </c>
      <c r="I352" s="308">
        <v>6</v>
      </c>
      <c r="J352" s="308" t="s">
        <v>16</v>
      </c>
      <c r="K352" s="308" t="s">
        <v>6</v>
      </c>
      <c r="L352" s="308">
        <v>219</v>
      </c>
    </row>
    <row r="353" spans="1:12">
      <c r="A353" s="308">
        <v>12</v>
      </c>
      <c r="B353" s="308">
        <v>12</v>
      </c>
      <c r="C353" s="308" t="s">
        <v>29</v>
      </c>
      <c r="D353" s="308" t="s">
        <v>6</v>
      </c>
      <c r="E353" s="308">
        <v>519</v>
      </c>
      <c r="H353" s="308">
        <v>6</v>
      </c>
      <c r="I353" s="308">
        <v>6</v>
      </c>
      <c r="J353" s="308" t="s">
        <v>16</v>
      </c>
      <c r="K353" s="308" t="s">
        <v>6</v>
      </c>
      <c r="L353" s="308">
        <v>403</v>
      </c>
    </row>
    <row r="354" spans="1:12">
      <c r="A354" s="308">
        <v>60</v>
      </c>
      <c r="B354" s="308">
        <v>60</v>
      </c>
      <c r="C354" s="308" t="s">
        <v>30</v>
      </c>
      <c r="D354" s="308" t="s">
        <v>6</v>
      </c>
      <c r="E354" s="308">
        <v>304</v>
      </c>
      <c r="H354" s="308">
        <v>6</v>
      </c>
      <c r="I354" s="308">
        <v>6</v>
      </c>
      <c r="J354" s="308" t="s">
        <v>16</v>
      </c>
      <c r="K354" s="308" t="s">
        <v>6</v>
      </c>
      <c r="L354" s="308">
        <v>653</v>
      </c>
    </row>
    <row r="355" spans="1:12">
      <c r="A355" s="308">
        <v>6</v>
      </c>
      <c r="B355" s="308">
        <v>6</v>
      </c>
      <c r="C355" s="308" t="s">
        <v>30</v>
      </c>
      <c r="D355" s="308" t="s">
        <v>9</v>
      </c>
      <c r="E355" s="308">
        <v>69041</v>
      </c>
      <c r="H355" s="308">
        <v>60</v>
      </c>
      <c r="I355" s="308">
        <v>60</v>
      </c>
      <c r="J355" s="308" t="s">
        <v>16</v>
      </c>
      <c r="K355" s="308" t="s">
        <v>6</v>
      </c>
      <c r="L355" s="308">
        <v>157</v>
      </c>
    </row>
    <row r="356" spans="1:12">
      <c r="A356" s="308">
        <v>6</v>
      </c>
      <c r="B356" s="308">
        <v>6</v>
      </c>
      <c r="C356" s="308" t="s">
        <v>30</v>
      </c>
      <c r="D356" s="308" t="s">
        <v>6</v>
      </c>
      <c r="E356" s="308">
        <v>298</v>
      </c>
      <c r="H356" s="308">
        <v>12</v>
      </c>
      <c r="I356" s="308">
        <v>12</v>
      </c>
      <c r="J356" s="308" t="s">
        <v>16</v>
      </c>
      <c r="K356" s="308" t="s">
        <v>6</v>
      </c>
      <c r="L356" s="308">
        <v>627</v>
      </c>
    </row>
    <row r="357" spans="1:12">
      <c r="A357" s="308">
        <v>12</v>
      </c>
      <c r="B357" s="308">
        <v>12</v>
      </c>
      <c r="C357" s="308" t="s">
        <v>30</v>
      </c>
      <c r="D357" s="308" t="s">
        <v>6</v>
      </c>
      <c r="E357" s="308">
        <v>565</v>
      </c>
      <c r="H357" s="308">
        <v>24</v>
      </c>
      <c r="I357" s="308">
        <v>24</v>
      </c>
      <c r="J357" s="308" t="s">
        <v>16</v>
      </c>
      <c r="K357" s="308" t="s">
        <v>6</v>
      </c>
      <c r="L357" s="308">
        <v>549</v>
      </c>
    </row>
    <row r="358" spans="1:12">
      <c r="A358" s="308">
        <v>12</v>
      </c>
      <c r="B358" s="308">
        <v>12</v>
      </c>
      <c r="C358" s="308" t="s">
        <v>30</v>
      </c>
      <c r="D358" s="308" t="s">
        <v>9</v>
      </c>
      <c r="E358" s="308">
        <v>665</v>
      </c>
      <c r="H358" s="308">
        <v>60</v>
      </c>
      <c r="I358" s="308">
        <v>60</v>
      </c>
      <c r="J358" s="308" t="s">
        <v>16</v>
      </c>
      <c r="K358" s="308" t="s">
        <v>6</v>
      </c>
      <c r="L358" s="308">
        <v>174</v>
      </c>
    </row>
    <row r="359" spans="1:12">
      <c r="A359" s="308">
        <v>12</v>
      </c>
      <c r="B359" s="308">
        <v>12</v>
      </c>
      <c r="C359" s="308" t="s">
        <v>30</v>
      </c>
      <c r="D359" s="308" t="s">
        <v>9</v>
      </c>
      <c r="E359" s="308">
        <v>276</v>
      </c>
      <c r="H359" s="308">
        <v>120</v>
      </c>
      <c r="I359" s="308">
        <v>120</v>
      </c>
      <c r="J359" s="308" t="s">
        <v>16</v>
      </c>
      <c r="K359" s="308" t="s">
        <v>6</v>
      </c>
      <c r="L359" s="308">
        <v>160</v>
      </c>
    </row>
    <row r="360" spans="1:12">
      <c r="A360" s="308">
        <v>30</v>
      </c>
      <c r="B360" s="308">
        <v>30</v>
      </c>
      <c r="C360" s="308" t="s">
        <v>30</v>
      </c>
      <c r="D360" s="308" t="s">
        <v>6</v>
      </c>
      <c r="E360" s="308">
        <v>505</v>
      </c>
      <c r="H360" s="308">
        <v>60</v>
      </c>
      <c r="I360" s="308">
        <v>60</v>
      </c>
      <c r="J360" s="308" t="s">
        <v>16</v>
      </c>
      <c r="K360" s="308" t="s">
        <v>6</v>
      </c>
      <c r="L360" s="308">
        <v>155</v>
      </c>
    </row>
    <row r="361" spans="1:12">
      <c r="A361" s="308">
        <v>12</v>
      </c>
      <c r="B361" s="308">
        <v>12</v>
      </c>
      <c r="C361" s="308" t="s">
        <v>30</v>
      </c>
      <c r="D361" s="308" t="s">
        <v>6</v>
      </c>
      <c r="E361" s="308">
        <v>153</v>
      </c>
      <c r="H361" s="308">
        <v>6</v>
      </c>
      <c r="I361" s="308">
        <v>6</v>
      </c>
      <c r="J361" s="308" t="s">
        <v>18</v>
      </c>
      <c r="K361" s="308" t="s">
        <v>6</v>
      </c>
      <c r="L361" s="308">
        <v>2122</v>
      </c>
    </row>
    <row r="362" spans="1:12">
      <c r="A362" s="308">
        <v>60</v>
      </c>
      <c r="B362" s="308">
        <v>60</v>
      </c>
      <c r="C362" s="308" t="s">
        <v>30</v>
      </c>
      <c r="D362" s="308" t="s">
        <v>9</v>
      </c>
      <c r="E362" s="308">
        <v>174</v>
      </c>
      <c r="H362" s="308">
        <v>6</v>
      </c>
      <c r="I362" s="308">
        <v>6</v>
      </c>
      <c r="J362" s="308" t="s">
        <v>18</v>
      </c>
      <c r="K362" s="308" t="s">
        <v>6</v>
      </c>
      <c r="L362" s="308">
        <v>633</v>
      </c>
    </row>
    <row r="363" spans="1:12">
      <c r="A363" s="308">
        <v>150</v>
      </c>
      <c r="B363" s="308">
        <v>150</v>
      </c>
      <c r="C363" s="308" t="s">
        <v>30</v>
      </c>
      <c r="D363" s="308" t="s">
        <v>6</v>
      </c>
      <c r="E363" s="308">
        <v>130</v>
      </c>
      <c r="H363" s="308">
        <v>6</v>
      </c>
      <c r="I363" s="308">
        <v>6</v>
      </c>
      <c r="J363" s="308" t="s">
        <v>18</v>
      </c>
      <c r="K363" s="308" t="s">
        <v>6</v>
      </c>
      <c r="L363" s="308">
        <v>289</v>
      </c>
    </row>
    <row r="364" spans="1:12">
      <c r="A364" s="308">
        <v>30</v>
      </c>
      <c r="B364" s="308">
        <v>30</v>
      </c>
      <c r="C364" s="308" t="s">
        <v>30</v>
      </c>
      <c r="D364" s="308" t="s">
        <v>6</v>
      </c>
      <c r="E364" s="308">
        <v>506</v>
      </c>
      <c r="H364" s="308">
        <v>60</v>
      </c>
      <c r="I364" s="308">
        <v>60</v>
      </c>
      <c r="J364" s="308" t="s">
        <v>18</v>
      </c>
      <c r="K364" s="308" t="s">
        <v>6</v>
      </c>
      <c r="L364" s="308">
        <v>124</v>
      </c>
    </row>
    <row r="365" spans="1:12">
      <c r="A365" s="308">
        <v>60</v>
      </c>
      <c r="B365" s="308">
        <v>60</v>
      </c>
      <c r="C365" s="308" t="s">
        <v>30</v>
      </c>
      <c r="D365" s="308" t="s">
        <v>6</v>
      </c>
      <c r="E365" s="308">
        <v>175</v>
      </c>
      <c r="H365" s="308">
        <v>30</v>
      </c>
      <c r="I365" s="308">
        <v>30</v>
      </c>
      <c r="J365" s="308" t="s">
        <v>18</v>
      </c>
      <c r="K365" s="308" t="s">
        <v>6</v>
      </c>
      <c r="L365" s="308">
        <v>511</v>
      </c>
    </row>
    <row r="366" spans="1:12">
      <c r="A366" s="308">
        <v>30</v>
      </c>
      <c r="B366" s="308">
        <v>30</v>
      </c>
      <c r="C366" s="308" t="s">
        <v>30</v>
      </c>
      <c r="D366" s="308" t="s">
        <v>6</v>
      </c>
      <c r="E366" s="308">
        <v>154</v>
      </c>
      <c r="H366" s="308">
        <v>6</v>
      </c>
      <c r="I366" s="308">
        <v>6</v>
      </c>
      <c r="J366" s="308" t="s">
        <v>18</v>
      </c>
      <c r="K366" s="308" t="s">
        <v>6</v>
      </c>
      <c r="L366" s="308">
        <v>9309</v>
      </c>
    </row>
    <row r="367" spans="1:12">
      <c r="A367" s="308">
        <v>120</v>
      </c>
      <c r="B367" s="308">
        <v>120</v>
      </c>
      <c r="C367" s="308" t="s">
        <v>30</v>
      </c>
      <c r="D367" s="308" t="s">
        <v>9</v>
      </c>
      <c r="E367" s="308">
        <v>136</v>
      </c>
      <c r="H367" s="308">
        <v>12</v>
      </c>
      <c r="I367" s="308">
        <v>12</v>
      </c>
      <c r="J367" s="308" t="s">
        <v>18</v>
      </c>
      <c r="K367" s="308" t="s">
        <v>6</v>
      </c>
      <c r="L367" s="308">
        <v>565</v>
      </c>
    </row>
    <row r="368" spans="1:12">
      <c r="A368" s="308">
        <v>30</v>
      </c>
      <c r="B368" s="308">
        <v>30</v>
      </c>
      <c r="C368" s="308" t="s">
        <v>30</v>
      </c>
      <c r="D368" s="308" t="s">
        <v>9</v>
      </c>
      <c r="E368" s="308">
        <v>114</v>
      </c>
      <c r="H368" s="308">
        <v>6</v>
      </c>
      <c r="I368" s="308">
        <v>6</v>
      </c>
      <c r="J368" s="308" t="s">
        <v>18</v>
      </c>
      <c r="K368" s="308" t="s">
        <v>6</v>
      </c>
      <c r="L368" s="308">
        <v>685</v>
      </c>
    </row>
    <row r="369" spans="1:12">
      <c r="A369" s="308">
        <v>60</v>
      </c>
      <c r="B369" s="308">
        <v>60</v>
      </c>
      <c r="C369" s="308" t="s">
        <v>30</v>
      </c>
      <c r="D369" s="308" t="s">
        <v>9</v>
      </c>
      <c r="E369" s="308">
        <v>524</v>
      </c>
      <c r="H369" s="308">
        <v>6</v>
      </c>
      <c r="I369" s="308">
        <v>6</v>
      </c>
      <c r="J369" s="308" t="s">
        <v>18</v>
      </c>
      <c r="K369" s="308" t="s">
        <v>6</v>
      </c>
      <c r="L369" s="308">
        <v>255</v>
      </c>
    </row>
    <row r="370" spans="1:12">
      <c r="A370" s="308">
        <v>60</v>
      </c>
      <c r="B370" s="308">
        <v>60</v>
      </c>
      <c r="C370" s="308" t="s">
        <v>30</v>
      </c>
      <c r="D370" s="308" t="s">
        <v>6</v>
      </c>
      <c r="E370" s="308">
        <v>186</v>
      </c>
      <c r="H370" s="308">
        <v>6</v>
      </c>
      <c r="I370" s="308">
        <v>6</v>
      </c>
      <c r="J370" s="308" t="s">
        <v>18</v>
      </c>
      <c r="K370" s="308" t="s">
        <v>6</v>
      </c>
      <c r="L370" s="308">
        <v>69058</v>
      </c>
    </row>
    <row r="371" spans="1:12">
      <c r="A371" s="308">
        <v>60</v>
      </c>
      <c r="B371" s="308">
        <v>60</v>
      </c>
      <c r="C371" s="308" t="s">
        <v>30</v>
      </c>
      <c r="D371" s="308" t="s">
        <v>9</v>
      </c>
      <c r="E371" s="308">
        <v>158</v>
      </c>
      <c r="H371" s="308">
        <v>12</v>
      </c>
      <c r="I371" s="308">
        <v>12</v>
      </c>
      <c r="J371" s="308" t="s">
        <v>18</v>
      </c>
      <c r="K371" s="308" t="s">
        <v>6</v>
      </c>
      <c r="L371" s="308">
        <v>220</v>
      </c>
    </row>
    <row r="372" spans="1:12">
      <c r="A372" s="308">
        <v>120</v>
      </c>
      <c r="B372" s="308">
        <v>120</v>
      </c>
      <c r="C372" s="308" t="s">
        <v>30</v>
      </c>
      <c r="D372" s="308" t="s">
        <v>9</v>
      </c>
      <c r="E372" s="308">
        <v>178</v>
      </c>
      <c r="H372" s="308">
        <v>42</v>
      </c>
      <c r="I372" s="308">
        <v>42</v>
      </c>
      <c r="J372" s="308" t="s">
        <v>18</v>
      </c>
      <c r="K372" s="308" t="s">
        <v>6</v>
      </c>
      <c r="L372" s="308">
        <v>136</v>
      </c>
    </row>
    <row r="373" spans="1:12">
      <c r="A373" s="308">
        <v>48</v>
      </c>
      <c r="B373" s="308">
        <v>48</v>
      </c>
      <c r="C373" s="308" t="s">
        <v>30</v>
      </c>
      <c r="D373" s="308" t="s">
        <v>6</v>
      </c>
      <c r="E373" s="308">
        <v>305</v>
      </c>
      <c r="H373" s="308">
        <v>30</v>
      </c>
      <c r="I373" s="308">
        <v>30</v>
      </c>
      <c r="J373" s="308" t="s">
        <v>18</v>
      </c>
      <c r="K373" s="308" t="s">
        <v>6</v>
      </c>
      <c r="L373" s="308">
        <v>524</v>
      </c>
    </row>
    <row r="374" spans="1:12">
      <c r="A374" s="308">
        <v>120</v>
      </c>
      <c r="B374" s="308">
        <v>120</v>
      </c>
      <c r="C374" s="308" t="s">
        <v>30</v>
      </c>
      <c r="D374" s="308" t="s">
        <v>9</v>
      </c>
      <c r="E374" s="308">
        <v>162</v>
      </c>
      <c r="H374" s="308">
        <v>60</v>
      </c>
      <c r="I374" s="308">
        <v>60</v>
      </c>
      <c r="J374" s="308" t="s">
        <v>18</v>
      </c>
      <c r="K374" s="308" t="s">
        <v>6</v>
      </c>
      <c r="L374" s="308">
        <v>506</v>
      </c>
    </row>
    <row r="375" spans="1:12">
      <c r="A375" s="308">
        <v>60</v>
      </c>
      <c r="B375" s="308">
        <v>60</v>
      </c>
      <c r="C375" s="308" t="s">
        <v>30</v>
      </c>
      <c r="D375" s="308" t="s">
        <v>9</v>
      </c>
      <c r="E375" s="308">
        <v>196</v>
      </c>
      <c r="H375" s="308">
        <v>12</v>
      </c>
      <c r="I375" s="308">
        <v>12</v>
      </c>
      <c r="J375" s="308" t="s">
        <v>18</v>
      </c>
      <c r="K375" s="308" t="s">
        <v>6</v>
      </c>
      <c r="L375" s="308">
        <v>510</v>
      </c>
    </row>
    <row r="376" spans="1:12">
      <c r="A376" s="308">
        <v>48</v>
      </c>
      <c r="B376" s="308">
        <v>48</v>
      </c>
      <c r="C376" s="308" t="s">
        <v>32</v>
      </c>
      <c r="D376" s="308" t="s">
        <v>9</v>
      </c>
      <c r="E376" s="308">
        <v>559</v>
      </c>
      <c r="H376" s="308">
        <v>30</v>
      </c>
      <c r="I376" s="308">
        <v>30</v>
      </c>
      <c r="J376" s="308" t="s">
        <v>18</v>
      </c>
      <c r="K376" s="308" t="s">
        <v>6</v>
      </c>
      <c r="L376" s="308">
        <v>154</v>
      </c>
    </row>
    <row r="377" spans="1:12">
      <c r="A377" s="308">
        <v>12</v>
      </c>
      <c r="B377" s="308">
        <v>12</v>
      </c>
      <c r="C377" s="308" t="s">
        <v>30</v>
      </c>
      <c r="D377" s="308" t="s">
        <v>9</v>
      </c>
      <c r="E377" s="308">
        <v>533</v>
      </c>
      <c r="H377" s="308">
        <v>30</v>
      </c>
      <c r="I377" s="308">
        <v>30</v>
      </c>
      <c r="J377" s="308" t="s">
        <v>18</v>
      </c>
      <c r="K377" s="308" t="s">
        <v>6</v>
      </c>
      <c r="L377" s="308">
        <v>132</v>
      </c>
    </row>
    <row r="378" spans="1:12">
      <c r="A378" s="308">
        <v>30</v>
      </c>
      <c r="B378" s="308">
        <v>30</v>
      </c>
      <c r="C378" s="308" t="s">
        <v>30</v>
      </c>
      <c r="D378" s="308" t="s">
        <v>6</v>
      </c>
      <c r="E378" s="308">
        <v>187</v>
      </c>
      <c r="H378" s="308">
        <v>30</v>
      </c>
      <c r="I378" s="308">
        <v>30</v>
      </c>
      <c r="J378" s="308" t="s">
        <v>18</v>
      </c>
      <c r="K378" s="308" t="s">
        <v>6</v>
      </c>
      <c r="L378" s="308">
        <v>180</v>
      </c>
    </row>
    <row r="379" spans="1:12">
      <c r="A379" s="308">
        <v>30</v>
      </c>
      <c r="B379" s="308">
        <v>30</v>
      </c>
      <c r="C379" s="308" t="s">
        <v>30</v>
      </c>
      <c r="D379" s="308" t="s">
        <v>6</v>
      </c>
      <c r="E379" s="308">
        <v>147</v>
      </c>
      <c r="H379" s="308">
        <v>6</v>
      </c>
      <c r="I379" s="308">
        <v>6</v>
      </c>
      <c r="J379" s="308" t="s">
        <v>18</v>
      </c>
      <c r="K379" s="308" t="s">
        <v>6</v>
      </c>
      <c r="L379" s="308">
        <v>305</v>
      </c>
    </row>
    <row r="380" spans="1:12">
      <c r="A380" s="308">
        <v>60</v>
      </c>
      <c r="B380" s="308">
        <v>60</v>
      </c>
      <c r="C380" s="308" t="s">
        <v>30</v>
      </c>
      <c r="D380" s="308" t="s">
        <v>9</v>
      </c>
      <c r="E380" s="308">
        <v>119</v>
      </c>
      <c r="H380" s="308">
        <v>54</v>
      </c>
      <c r="I380" s="308">
        <v>54</v>
      </c>
      <c r="J380" s="308" t="s">
        <v>18</v>
      </c>
      <c r="K380" s="308" t="s">
        <v>6</v>
      </c>
      <c r="L380" s="308">
        <v>305</v>
      </c>
    </row>
    <row r="381" spans="1:12">
      <c r="A381" s="308">
        <v>180</v>
      </c>
      <c r="B381" s="308">
        <v>180</v>
      </c>
      <c r="C381" s="308" t="s">
        <v>30</v>
      </c>
      <c r="D381" s="308" t="s">
        <v>6</v>
      </c>
      <c r="E381" s="308">
        <v>144</v>
      </c>
      <c r="H381" s="308">
        <v>12</v>
      </c>
      <c r="I381" s="308">
        <v>12</v>
      </c>
      <c r="J381" s="308" t="s">
        <v>19</v>
      </c>
      <c r="K381" s="308" t="s">
        <v>9</v>
      </c>
      <c r="L381" s="308">
        <v>556</v>
      </c>
    </row>
    <row r="382" spans="1:12">
      <c r="A382" s="308">
        <v>30</v>
      </c>
      <c r="B382" s="308">
        <v>30</v>
      </c>
      <c r="C382" s="308" t="s">
        <v>30</v>
      </c>
      <c r="D382" s="308" t="s">
        <v>9</v>
      </c>
      <c r="E382" s="308">
        <v>517</v>
      </c>
      <c r="H382" s="308">
        <v>6</v>
      </c>
      <c r="I382" s="308">
        <v>6</v>
      </c>
      <c r="J382" s="308" t="s">
        <v>19</v>
      </c>
      <c r="K382" s="308" t="s">
        <v>9</v>
      </c>
      <c r="L382" s="308">
        <v>669</v>
      </c>
    </row>
    <row r="383" spans="1:12">
      <c r="A383" s="308">
        <v>150</v>
      </c>
      <c r="B383" s="308">
        <v>150</v>
      </c>
      <c r="C383" s="308" t="s">
        <v>30</v>
      </c>
      <c r="D383" s="308" t="s">
        <v>6</v>
      </c>
      <c r="E383" s="308">
        <v>519</v>
      </c>
      <c r="H383" s="308">
        <v>6</v>
      </c>
      <c r="I383" s="308">
        <v>6</v>
      </c>
      <c r="J383" s="308" t="s">
        <v>19</v>
      </c>
      <c r="K383" s="308" t="s">
        <v>9</v>
      </c>
      <c r="L383" s="308">
        <v>213</v>
      </c>
    </row>
    <row r="384" spans="1:12">
      <c r="A384" s="308">
        <v>114</v>
      </c>
      <c r="B384" s="308">
        <v>114</v>
      </c>
      <c r="C384" s="308" t="s">
        <v>30</v>
      </c>
      <c r="D384" s="308" t="s">
        <v>9</v>
      </c>
      <c r="E384" s="308">
        <v>522</v>
      </c>
      <c r="H384" s="308">
        <v>60</v>
      </c>
      <c r="I384" s="308">
        <v>60</v>
      </c>
      <c r="J384" s="308" t="s">
        <v>19</v>
      </c>
      <c r="K384" s="308" t="s">
        <v>6</v>
      </c>
      <c r="L384" s="308">
        <v>161</v>
      </c>
    </row>
    <row r="385" spans="1:12">
      <c r="A385" s="308"/>
      <c r="B385" s="308"/>
      <c r="C385" s="308"/>
      <c r="D385" s="308"/>
      <c r="E385" s="308"/>
      <c r="H385" s="308">
        <v>12</v>
      </c>
      <c r="I385" s="308">
        <v>12</v>
      </c>
      <c r="J385" s="308" t="s">
        <v>19</v>
      </c>
      <c r="K385" s="308" t="s">
        <v>9</v>
      </c>
      <c r="L385" s="308">
        <v>630</v>
      </c>
    </row>
    <row r="386" spans="1:12">
      <c r="A386" s="308"/>
      <c r="B386" s="308"/>
      <c r="C386" s="308"/>
      <c r="D386" s="308"/>
      <c r="E386" s="308"/>
      <c r="H386" s="308">
        <v>6</v>
      </c>
      <c r="I386" s="308">
        <v>6</v>
      </c>
      <c r="J386" s="308" t="s">
        <v>19</v>
      </c>
      <c r="K386" s="308" t="s">
        <v>9</v>
      </c>
      <c r="L386" s="308">
        <v>265</v>
      </c>
    </row>
    <row r="387" spans="1:12">
      <c r="A387" s="308"/>
      <c r="B387" s="308"/>
      <c r="C387" s="308"/>
      <c r="D387" s="308"/>
      <c r="E387" s="308"/>
      <c r="H387" s="308">
        <v>6</v>
      </c>
      <c r="I387" s="308">
        <v>6</v>
      </c>
      <c r="J387" s="308" t="s">
        <v>19</v>
      </c>
      <c r="K387" s="308" t="s">
        <v>9</v>
      </c>
      <c r="L387" s="308">
        <v>2093</v>
      </c>
    </row>
    <row r="388" spans="1:12">
      <c r="A388" s="308"/>
      <c r="B388" s="308"/>
      <c r="C388" s="308"/>
      <c r="D388" s="308"/>
      <c r="E388" s="308"/>
      <c r="H388" s="308">
        <v>6</v>
      </c>
      <c r="I388" s="308">
        <v>6</v>
      </c>
      <c r="J388" s="308" t="s">
        <v>19</v>
      </c>
      <c r="K388" s="308" t="s">
        <v>9</v>
      </c>
      <c r="L388" s="308">
        <v>2089</v>
      </c>
    </row>
    <row r="389" spans="1:12">
      <c r="A389" s="308"/>
      <c r="B389" s="308"/>
      <c r="C389" s="308"/>
      <c r="D389" s="308"/>
      <c r="E389" s="308"/>
      <c r="H389" s="308">
        <v>30</v>
      </c>
      <c r="I389" s="308">
        <v>30</v>
      </c>
      <c r="J389" s="308" t="s">
        <v>19</v>
      </c>
      <c r="K389" s="308" t="s">
        <v>9</v>
      </c>
      <c r="L389" s="308">
        <v>137</v>
      </c>
    </row>
    <row r="390" spans="1:12">
      <c r="A390" s="308"/>
      <c r="B390" s="308"/>
      <c r="C390" s="308"/>
      <c r="D390" s="308"/>
      <c r="E390" s="308"/>
      <c r="H390" s="308">
        <v>12</v>
      </c>
      <c r="I390" s="308">
        <v>12</v>
      </c>
      <c r="J390" s="308" t="s">
        <v>19</v>
      </c>
      <c r="K390" s="308" t="s">
        <v>9</v>
      </c>
      <c r="L390" s="308">
        <v>114</v>
      </c>
    </row>
    <row r="391" spans="1:12">
      <c r="A391" s="308"/>
      <c r="B391" s="308"/>
      <c r="C391" s="308"/>
      <c r="D391" s="308"/>
      <c r="E391" s="308"/>
      <c r="H391" s="308">
        <v>12</v>
      </c>
      <c r="I391" s="308">
        <v>12</v>
      </c>
      <c r="J391" s="308" t="s">
        <v>19</v>
      </c>
      <c r="K391" s="308" t="s">
        <v>9</v>
      </c>
      <c r="L391" s="308">
        <v>237</v>
      </c>
    </row>
    <row r="392" spans="1:12">
      <c r="A392" s="308"/>
      <c r="B392" s="308"/>
      <c r="C392" s="308"/>
      <c r="D392" s="308"/>
      <c r="E392" s="308"/>
      <c r="H392" s="308">
        <v>12</v>
      </c>
      <c r="I392" s="308">
        <v>12</v>
      </c>
      <c r="J392" s="308" t="s">
        <v>19</v>
      </c>
      <c r="K392" s="308" t="s">
        <v>9</v>
      </c>
      <c r="L392" s="308">
        <v>69014</v>
      </c>
    </row>
    <row r="393" spans="1:12">
      <c r="A393" s="308"/>
      <c r="B393" s="308"/>
      <c r="C393" s="308"/>
      <c r="D393" s="308"/>
      <c r="E393" s="308"/>
      <c r="H393" s="308">
        <v>30</v>
      </c>
      <c r="I393" s="308">
        <v>30</v>
      </c>
      <c r="J393" s="308" t="s">
        <v>19</v>
      </c>
      <c r="K393" s="308" t="s">
        <v>9</v>
      </c>
      <c r="L393" s="308">
        <v>189</v>
      </c>
    </row>
    <row r="394" spans="1:12">
      <c r="A394" s="308"/>
      <c r="B394" s="308"/>
      <c r="C394" s="308"/>
      <c r="D394" s="308"/>
      <c r="E394" s="308"/>
      <c r="H394" s="308">
        <v>60</v>
      </c>
      <c r="I394" s="308">
        <v>60</v>
      </c>
      <c r="J394" s="308" t="s">
        <v>19</v>
      </c>
      <c r="K394" s="308" t="s">
        <v>9</v>
      </c>
      <c r="L394" s="308">
        <v>515</v>
      </c>
    </row>
    <row r="395" spans="1:12">
      <c r="A395" s="308"/>
      <c r="B395" s="308"/>
      <c r="C395" s="308"/>
      <c r="D395" s="308"/>
      <c r="E395" s="308"/>
      <c r="H395" s="308">
        <v>30</v>
      </c>
      <c r="I395" s="308">
        <v>30</v>
      </c>
      <c r="J395" s="308" t="s">
        <v>19</v>
      </c>
      <c r="K395" s="308" t="s">
        <v>9</v>
      </c>
      <c r="L395" s="308">
        <v>131</v>
      </c>
    </row>
    <row r="396" spans="1:12">
      <c r="A396" s="308"/>
      <c r="B396" s="308"/>
      <c r="C396" s="308"/>
      <c r="D396" s="308"/>
      <c r="E396" s="308"/>
      <c r="H396" s="308">
        <v>12</v>
      </c>
      <c r="I396" s="308">
        <v>12</v>
      </c>
      <c r="J396" s="308" t="s">
        <v>19</v>
      </c>
      <c r="K396" s="308" t="s">
        <v>9</v>
      </c>
      <c r="L396" s="308">
        <v>176</v>
      </c>
    </row>
    <row r="397" spans="1:12">
      <c r="A397" s="308"/>
      <c r="B397" s="308"/>
      <c r="C397" s="308"/>
      <c r="D397" s="308"/>
      <c r="E397" s="308"/>
      <c r="H397" s="308">
        <v>12</v>
      </c>
      <c r="I397" s="308">
        <v>12</v>
      </c>
      <c r="J397" s="308" t="s">
        <v>19</v>
      </c>
      <c r="K397" s="308" t="s">
        <v>9</v>
      </c>
      <c r="L397" s="308">
        <v>148</v>
      </c>
    </row>
    <row r="398" spans="1:12">
      <c r="A398" s="308"/>
      <c r="B398" s="308"/>
      <c r="C398" s="308"/>
      <c r="D398" s="308"/>
      <c r="E398" s="308"/>
      <c r="H398" s="308">
        <v>12</v>
      </c>
      <c r="I398" s="308">
        <v>12</v>
      </c>
      <c r="J398" s="308" t="s">
        <v>19</v>
      </c>
      <c r="K398" s="308" t="s">
        <v>9</v>
      </c>
      <c r="L398" s="308">
        <v>563</v>
      </c>
    </row>
    <row r="399" spans="1:12">
      <c r="A399" s="308"/>
      <c r="B399" s="308"/>
      <c r="C399" s="308"/>
      <c r="D399" s="308"/>
      <c r="E399" s="308"/>
      <c r="H399" s="308">
        <v>6</v>
      </c>
      <c r="I399" s="308">
        <v>6</v>
      </c>
      <c r="J399" s="308" t="s">
        <v>19</v>
      </c>
      <c r="K399" s="308" t="s">
        <v>9</v>
      </c>
      <c r="L399" s="308">
        <v>537</v>
      </c>
    </row>
    <row r="400" spans="1:12">
      <c r="A400" s="308"/>
      <c r="B400" s="308"/>
      <c r="C400" s="308"/>
      <c r="D400" s="308"/>
      <c r="E400" s="308"/>
      <c r="H400" s="308">
        <v>6</v>
      </c>
      <c r="I400" s="308">
        <v>6</v>
      </c>
      <c r="J400" s="308" t="s">
        <v>19</v>
      </c>
      <c r="K400" s="308" t="s">
        <v>9</v>
      </c>
      <c r="L400" s="308">
        <v>538</v>
      </c>
    </row>
    <row r="401" spans="1:12">
      <c r="A401" s="308"/>
      <c r="B401" s="308"/>
      <c r="C401" s="308"/>
      <c r="D401" s="308"/>
      <c r="E401" s="308"/>
      <c r="H401" s="308">
        <v>12</v>
      </c>
      <c r="I401" s="308">
        <v>12</v>
      </c>
      <c r="J401" s="308" t="s">
        <v>19</v>
      </c>
      <c r="K401" s="308" t="s">
        <v>9</v>
      </c>
      <c r="L401" s="308">
        <v>527</v>
      </c>
    </row>
    <row r="402" spans="1:12">
      <c r="A402" s="308"/>
      <c r="B402" s="308"/>
      <c r="C402" s="308"/>
      <c r="D402" s="308"/>
      <c r="E402" s="308"/>
      <c r="H402" s="308">
        <v>6</v>
      </c>
      <c r="I402" s="308">
        <v>6</v>
      </c>
      <c r="J402" s="308" t="s">
        <v>19</v>
      </c>
      <c r="K402" s="308" t="s">
        <v>9</v>
      </c>
      <c r="L402" s="308">
        <v>523</v>
      </c>
    </row>
    <row r="403" spans="1:12">
      <c r="A403" s="308"/>
      <c r="B403" s="308"/>
      <c r="C403" s="308"/>
      <c r="D403" s="308"/>
      <c r="E403" s="308"/>
      <c r="H403" s="308">
        <v>12</v>
      </c>
      <c r="I403" s="308">
        <v>12</v>
      </c>
      <c r="J403" s="308" t="s">
        <v>19</v>
      </c>
      <c r="K403" s="308" t="s">
        <v>9</v>
      </c>
      <c r="L403" s="308">
        <v>504</v>
      </c>
    </row>
    <row r="404" spans="1:12">
      <c r="A404" s="308"/>
      <c r="B404" s="308"/>
      <c r="C404" s="308"/>
      <c r="D404" s="308"/>
      <c r="E404" s="308"/>
      <c r="H404" s="308">
        <v>6</v>
      </c>
      <c r="I404" s="308">
        <v>6</v>
      </c>
      <c r="J404" s="308" t="s">
        <v>16</v>
      </c>
      <c r="K404" s="308" t="s">
        <v>6</v>
      </c>
      <c r="L404" s="308">
        <v>142</v>
      </c>
    </row>
    <row r="405" spans="1:12">
      <c r="A405" s="308"/>
      <c r="B405" s="308"/>
      <c r="C405" s="308"/>
      <c r="D405" s="308"/>
      <c r="E405" s="308"/>
      <c r="H405" s="308">
        <v>54</v>
      </c>
      <c r="I405" s="308">
        <v>54</v>
      </c>
      <c r="J405" s="308" t="s">
        <v>16</v>
      </c>
      <c r="K405" s="308" t="s">
        <v>6</v>
      </c>
      <c r="L405" s="308">
        <v>142</v>
      </c>
    </row>
    <row r="406" spans="1:12">
      <c r="A406" s="308"/>
      <c r="B406" s="308"/>
      <c r="C406" s="308"/>
      <c r="D406" s="308"/>
      <c r="E406" s="308"/>
      <c r="H406" s="308">
        <v>12</v>
      </c>
      <c r="I406" s="308">
        <v>12</v>
      </c>
      <c r="J406" s="308" t="s">
        <v>18</v>
      </c>
      <c r="K406" s="308" t="s">
        <v>6</v>
      </c>
      <c r="L406" s="308">
        <v>56202</v>
      </c>
    </row>
    <row r="407" spans="1:12">
      <c r="A407" s="308"/>
      <c r="B407" s="308"/>
      <c r="C407" s="308"/>
      <c r="D407" s="308"/>
      <c r="E407" s="308"/>
      <c r="H407" s="308">
        <v>18</v>
      </c>
      <c r="I407" s="308">
        <v>18</v>
      </c>
      <c r="J407" s="308" t="s">
        <v>18</v>
      </c>
      <c r="K407" s="308" t="s">
        <v>6</v>
      </c>
      <c r="L407" s="308">
        <v>517</v>
      </c>
    </row>
    <row r="408" spans="1:12">
      <c r="A408" s="308"/>
      <c r="B408" s="308"/>
      <c r="C408" s="308"/>
      <c r="D408" s="308"/>
      <c r="E408" s="308"/>
      <c r="H408" s="308">
        <v>12</v>
      </c>
      <c r="I408" s="308">
        <v>12</v>
      </c>
      <c r="J408" s="308" t="s">
        <v>18</v>
      </c>
      <c r="K408" s="308" t="s">
        <v>6</v>
      </c>
      <c r="L408" s="308">
        <v>536</v>
      </c>
    </row>
    <row r="409" spans="1:12">
      <c r="A409" s="308"/>
      <c r="B409" s="308"/>
      <c r="C409" s="308"/>
      <c r="D409" s="308"/>
      <c r="E409" s="308"/>
      <c r="H409" s="308">
        <v>60</v>
      </c>
      <c r="I409" s="308">
        <v>60</v>
      </c>
      <c r="J409" s="308" t="s">
        <v>19</v>
      </c>
      <c r="K409" s="308" t="s">
        <v>6</v>
      </c>
      <c r="L409" s="308">
        <v>120</v>
      </c>
    </row>
    <row r="410" spans="1:12">
      <c r="A410" s="308"/>
      <c r="B410" s="308"/>
      <c r="C410" s="308"/>
      <c r="D410" s="308"/>
      <c r="E410" s="308"/>
      <c r="H410" s="308">
        <v>30</v>
      </c>
      <c r="I410" s="308">
        <v>30</v>
      </c>
      <c r="J410" s="308" t="s">
        <v>19</v>
      </c>
      <c r="K410" s="308" t="s">
        <v>9</v>
      </c>
      <c r="L410" s="308">
        <v>170</v>
      </c>
    </row>
    <row r="411" spans="1:12">
      <c r="A411" s="308"/>
      <c r="B411" s="308"/>
      <c r="C411" s="308"/>
      <c r="D411" s="308"/>
      <c r="E411" s="308"/>
      <c r="H411" s="308">
        <v>6</v>
      </c>
      <c r="I411" s="308">
        <v>6</v>
      </c>
      <c r="J411" s="308" t="s">
        <v>19</v>
      </c>
      <c r="K411" s="308" t="s">
        <v>9</v>
      </c>
      <c r="L411" s="308">
        <v>4200</v>
      </c>
    </row>
    <row r="412" spans="1:12">
      <c r="A412" s="308"/>
      <c r="B412" s="308"/>
      <c r="C412" s="308"/>
      <c r="D412" s="308"/>
      <c r="E412" s="308"/>
      <c r="H412" s="308">
        <v>6</v>
      </c>
      <c r="I412" s="308">
        <v>6</v>
      </c>
      <c r="J412" s="308" t="s">
        <v>19</v>
      </c>
      <c r="K412" s="308" t="s">
        <v>6</v>
      </c>
      <c r="L412" s="308">
        <v>529</v>
      </c>
    </row>
    <row r="413" spans="1:12">
      <c r="H413" s="308">
        <v>54</v>
      </c>
      <c r="I413" s="308">
        <v>54</v>
      </c>
      <c r="J413" s="308" t="s">
        <v>19</v>
      </c>
      <c r="K413" s="308" t="s">
        <v>6</v>
      </c>
      <c r="L413" s="308">
        <v>529</v>
      </c>
    </row>
    <row r="414" spans="1:12">
      <c r="H414" s="308">
        <v>30</v>
      </c>
      <c r="I414" s="308">
        <v>30</v>
      </c>
      <c r="J414" s="308" t="s">
        <v>19</v>
      </c>
      <c r="K414" s="308" t="s">
        <v>6</v>
      </c>
      <c r="L414" s="308">
        <v>175</v>
      </c>
    </row>
    <row r="415" spans="1:12">
      <c r="H415" s="308">
        <v>18</v>
      </c>
      <c r="I415" s="308">
        <v>18</v>
      </c>
      <c r="J415" s="308" t="s">
        <v>19</v>
      </c>
      <c r="K415" s="308" t="s">
        <v>6</v>
      </c>
      <c r="L415" s="308">
        <v>185</v>
      </c>
    </row>
    <row r="416" spans="1:12">
      <c r="H416" s="308">
        <v>6</v>
      </c>
      <c r="I416" s="308">
        <v>6</v>
      </c>
      <c r="J416" s="308" t="s">
        <v>19</v>
      </c>
      <c r="K416" s="308" t="s">
        <v>6</v>
      </c>
      <c r="L416" s="308">
        <v>525</v>
      </c>
    </row>
    <row r="417" spans="8:12">
      <c r="H417" s="308">
        <v>6</v>
      </c>
      <c r="I417" s="308">
        <v>6</v>
      </c>
      <c r="J417" s="308" t="s">
        <v>19</v>
      </c>
      <c r="K417" s="308" t="s">
        <v>6</v>
      </c>
      <c r="L417" s="308">
        <v>674</v>
      </c>
    </row>
    <row r="418" spans="8:12">
      <c r="H418" s="308">
        <v>6</v>
      </c>
      <c r="I418" s="308">
        <v>6</v>
      </c>
      <c r="J418" s="308" t="s">
        <v>21</v>
      </c>
      <c r="K418" s="308" t="s">
        <v>6</v>
      </c>
      <c r="L418" s="308">
        <v>2096</v>
      </c>
    </row>
    <row r="419" spans="8:12">
      <c r="H419" s="308">
        <v>60</v>
      </c>
      <c r="I419" s="308">
        <v>60</v>
      </c>
      <c r="J419" s="308" t="s">
        <v>21</v>
      </c>
      <c r="K419" s="308" t="s">
        <v>6</v>
      </c>
      <c r="L419" s="308">
        <v>301</v>
      </c>
    </row>
    <row r="420" spans="8:12">
      <c r="H420" s="308">
        <v>6</v>
      </c>
      <c r="I420" s="308">
        <v>6</v>
      </c>
      <c r="J420" s="308" t="s">
        <v>21</v>
      </c>
      <c r="K420" s="308" t="s">
        <v>6</v>
      </c>
      <c r="L420" s="308">
        <v>215</v>
      </c>
    </row>
    <row r="421" spans="8:12">
      <c r="H421" s="308">
        <v>6</v>
      </c>
      <c r="I421" s="308">
        <v>6</v>
      </c>
      <c r="J421" s="308" t="s">
        <v>21</v>
      </c>
      <c r="K421" s="308" t="s">
        <v>6</v>
      </c>
      <c r="L421" s="308">
        <v>2075</v>
      </c>
    </row>
    <row r="422" spans="8:12">
      <c r="H422" s="308">
        <v>6</v>
      </c>
      <c r="I422" s="308">
        <v>6</v>
      </c>
      <c r="J422" s="308" t="s">
        <v>21</v>
      </c>
      <c r="K422" s="308" t="s">
        <v>6</v>
      </c>
      <c r="L422" s="308">
        <v>2094</v>
      </c>
    </row>
    <row r="423" spans="8:12">
      <c r="H423" s="308">
        <v>12</v>
      </c>
      <c r="I423" s="308">
        <v>12</v>
      </c>
      <c r="J423" s="308" t="s">
        <v>21</v>
      </c>
      <c r="K423" s="308" t="s">
        <v>6</v>
      </c>
      <c r="L423" s="308">
        <v>287</v>
      </c>
    </row>
    <row r="424" spans="8:12">
      <c r="H424" s="308">
        <v>6</v>
      </c>
      <c r="I424" s="308">
        <v>6</v>
      </c>
      <c r="J424" s="308" t="s">
        <v>21</v>
      </c>
      <c r="K424" s="308" t="s">
        <v>6</v>
      </c>
      <c r="L424" s="308">
        <v>684</v>
      </c>
    </row>
    <row r="425" spans="8:12">
      <c r="H425" s="308">
        <v>60</v>
      </c>
      <c r="I425" s="308">
        <v>60</v>
      </c>
      <c r="J425" s="308" t="s">
        <v>21</v>
      </c>
      <c r="K425" s="308" t="s">
        <v>6</v>
      </c>
      <c r="L425" s="308">
        <v>157</v>
      </c>
    </row>
    <row r="426" spans="8:12">
      <c r="H426" s="308">
        <v>6</v>
      </c>
      <c r="I426" s="308">
        <v>6</v>
      </c>
      <c r="J426" s="308" t="s">
        <v>21</v>
      </c>
      <c r="K426" s="308" t="s">
        <v>6</v>
      </c>
      <c r="L426" s="308">
        <v>2120</v>
      </c>
    </row>
    <row r="427" spans="8:12">
      <c r="H427" s="308">
        <v>6</v>
      </c>
      <c r="I427" s="308">
        <v>6</v>
      </c>
      <c r="J427" s="308" t="s">
        <v>21</v>
      </c>
      <c r="K427" s="308" t="s">
        <v>6</v>
      </c>
      <c r="L427" s="308">
        <v>661</v>
      </c>
    </row>
    <row r="428" spans="8:12">
      <c r="H428" s="308">
        <v>30</v>
      </c>
      <c r="I428" s="308">
        <v>30</v>
      </c>
      <c r="J428" s="308" t="s">
        <v>21</v>
      </c>
      <c r="K428" s="308" t="s">
        <v>6</v>
      </c>
      <c r="L428" s="308">
        <v>135</v>
      </c>
    </row>
    <row r="429" spans="8:12">
      <c r="H429" s="308">
        <v>60</v>
      </c>
      <c r="I429" s="308">
        <v>60</v>
      </c>
      <c r="J429" s="308" t="s">
        <v>21</v>
      </c>
      <c r="K429" s="308" t="s">
        <v>6</v>
      </c>
      <c r="L429" s="308">
        <v>518</v>
      </c>
    </row>
    <row r="430" spans="8:12">
      <c r="H430" s="308">
        <v>120</v>
      </c>
      <c r="I430" s="308">
        <v>120</v>
      </c>
      <c r="J430" s="308" t="s">
        <v>21</v>
      </c>
      <c r="K430" s="308" t="s">
        <v>6</v>
      </c>
      <c r="L430" s="308">
        <v>505</v>
      </c>
    </row>
    <row r="431" spans="8:12">
      <c r="H431" s="308">
        <v>6</v>
      </c>
      <c r="I431" s="308">
        <v>6</v>
      </c>
      <c r="J431" s="308" t="s">
        <v>21</v>
      </c>
      <c r="K431" s="308" t="s">
        <v>6</v>
      </c>
      <c r="L431" s="308">
        <v>285</v>
      </c>
    </row>
    <row r="432" spans="8:12">
      <c r="H432" s="308">
        <v>6</v>
      </c>
      <c r="I432" s="308">
        <v>6</v>
      </c>
      <c r="J432" s="308" t="s">
        <v>21</v>
      </c>
      <c r="K432" s="308" t="s">
        <v>6</v>
      </c>
      <c r="L432" s="308">
        <v>639</v>
      </c>
    </row>
    <row r="433" spans="8:12">
      <c r="H433" s="308">
        <v>60</v>
      </c>
      <c r="I433" s="308">
        <v>60</v>
      </c>
      <c r="J433" s="308" t="s">
        <v>21</v>
      </c>
      <c r="K433" s="308" t="s">
        <v>9</v>
      </c>
      <c r="L433" s="308">
        <v>196</v>
      </c>
    </row>
    <row r="434" spans="8:12">
      <c r="H434" s="308">
        <v>60</v>
      </c>
      <c r="I434" s="308">
        <v>60</v>
      </c>
      <c r="J434" s="308" t="s">
        <v>21</v>
      </c>
      <c r="K434" s="308" t="s">
        <v>6</v>
      </c>
      <c r="L434" s="308">
        <v>134</v>
      </c>
    </row>
    <row r="435" spans="8:12">
      <c r="H435" s="308">
        <v>60</v>
      </c>
      <c r="I435" s="308">
        <v>60</v>
      </c>
      <c r="J435" s="308" t="s">
        <v>19</v>
      </c>
      <c r="K435" s="308" t="s">
        <v>6</v>
      </c>
      <c r="L435" s="308">
        <v>120</v>
      </c>
    </row>
    <row r="436" spans="8:12">
      <c r="H436" s="308">
        <v>30</v>
      </c>
      <c r="I436" s="308">
        <v>30</v>
      </c>
      <c r="J436" s="308" t="s">
        <v>19</v>
      </c>
      <c r="K436" s="308" t="s">
        <v>6</v>
      </c>
      <c r="L436" s="308">
        <v>170</v>
      </c>
    </row>
    <row r="437" spans="8:12">
      <c r="H437" s="308">
        <v>24</v>
      </c>
      <c r="I437" s="308">
        <v>24</v>
      </c>
      <c r="J437" s="308" t="s">
        <v>19</v>
      </c>
      <c r="K437" s="308" t="s">
        <v>6</v>
      </c>
      <c r="L437" s="308">
        <v>535</v>
      </c>
    </row>
    <row r="438" spans="8:12">
      <c r="H438" s="308">
        <v>18</v>
      </c>
      <c r="I438" s="308">
        <v>18</v>
      </c>
      <c r="J438" s="308" t="s">
        <v>19</v>
      </c>
      <c r="K438" s="308" t="s">
        <v>6</v>
      </c>
      <c r="L438" s="308">
        <v>569</v>
      </c>
    </row>
    <row r="439" spans="8:12">
      <c r="H439" s="308">
        <v>30</v>
      </c>
      <c r="I439" s="308">
        <v>30</v>
      </c>
      <c r="J439" s="308" t="s">
        <v>21</v>
      </c>
      <c r="K439" s="308" t="s">
        <v>9</v>
      </c>
      <c r="L439" s="308">
        <v>147</v>
      </c>
    </row>
    <row r="440" spans="8:12">
      <c r="H440" s="308">
        <v>6</v>
      </c>
      <c r="I440" s="308">
        <v>6</v>
      </c>
      <c r="J440" s="308" t="s">
        <v>19</v>
      </c>
      <c r="K440" s="308" t="s">
        <v>6</v>
      </c>
      <c r="L440" s="308">
        <v>4200</v>
      </c>
    </row>
    <row r="441" spans="8:12">
      <c r="H441" s="308">
        <v>6</v>
      </c>
      <c r="I441" s="308">
        <v>6</v>
      </c>
      <c r="J441" s="308" t="s">
        <v>31</v>
      </c>
      <c r="K441" s="308" t="s">
        <v>6</v>
      </c>
      <c r="L441" s="308">
        <v>2011</v>
      </c>
    </row>
    <row r="442" spans="8:12">
      <c r="H442" s="308">
        <v>6</v>
      </c>
      <c r="I442" s="308">
        <v>6</v>
      </c>
      <c r="J442" s="308" t="s">
        <v>31</v>
      </c>
      <c r="K442" s="308" t="s">
        <v>6</v>
      </c>
      <c r="L442" s="308">
        <v>2047</v>
      </c>
    </row>
    <row r="443" spans="8:12">
      <c r="H443" s="308">
        <v>6</v>
      </c>
      <c r="I443" s="308">
        <v>6</v>
      </c>
      <c r="J443" s="308" t="s">
        <v>31</v>
      </c>
      <c r="K443" s="308" t="s">
        <v>6</v>
      </c>
      <c r="L443" s="308">
        <v>229</v>
      </c>
    </row>
    <row r="444" spans="8:12">
      <c r="H444" s="308">
        <v>6</v>
      </c>
      <c r="I444" s="308">
        <v>6</v>
      </c>
      <c r="J444" s="308" t="s">
        <v>31</v>
      </c>
      <c r="K444" s="308" t="s">
        <v>6</v>
      </c>
      <c r="L444" s="308">
        <v>293</v>
      </c>
    </row>
    <row r="445" spans="8:12">
      <c r="H445" s="308">
        <v>12</v>
      </c>
      <c r="I445" s="308">
        <v>12</v>
      </c>
      <c r="J445" s="308" t="s">
        <v>31</v>
      </c>
      <c r="K445" s="308" t="s">
        <v>6</v>
      </c>
      <c r="L445" s="308">
        <v>654</v>
      </c>
    </row>
    <row r="446" spans="8:12">
      <c r="H446" s="308">
        <v>6</v>
      </c>
      <c r="I446" s="308">
        <v>6</v>
      </c>
      <c r="J446" s="308" t="s">
        <v>31</v>
      </c>
      <c r="K446" s="308" t="s">
        <v>6</v>
      </c>
      <c r="L446" s="308">
        <v>291</v>
      </c>
    </row>
    <row r="447" spans="8:12">
      <c r="H447" s="308">
        <v>60</v>
      </c>
      <c r="I447" s="308">
        <v>60</v>
      </c>
      <c r="J447" s="308" t="s">
        <v>31</v>
      </c>
      <c r="K447" s="308" t="s">
        <v>6</v>
      </c>
      <c r="L447" s="308">
        <v>124</v>
      </c>
    </row>
    <row r="448" spans="8:12">
      <c r="H448" s="308">
        <v>6</v>
      </c>
      <c r="I448" s="308">
        <v>6</v>
      </c>
      <c r="J448" s="308" t="s">
        <v>31</v>
      </c>
      <c r="K448" s="308" t="s">
        <v>6</v>
      </c>
      <c r="L448" s="308">
        <v>69023</v>
      </c>
    </row>
    <row r="449" spans="8:12">
      <c r="H449" s="308">
        <v>12</v>
      </c>
      <c r="I449" s="308">
        <v>12</v>
      </c>
      <c r="J449" s="308" t="s">
        <v>31</v>
      </c>
      <c r="K449" s="308" t="s">
        <v>6</v>
      </c>
      <c r="L449" s="308">
        <v>69072</v>
      </c>
    </row>
    <row r="450" spans="8:12">
      <c r="H450" s="308">
        <v>6</v>
      </c>
      <c r="I450" s="308">
        <v>6</v>
      </c>
      <c r="J450" s="308" t="s">
        <v>31</v>
      </c>
      <c r="K450" s="308" t="s">
        <v>6</v>
      </c>
      <c r="L450" s="308">
        <v>640</v>
      </c>
    </row>
    <row r="451" spans="8:12">
      <c r="H451" s="308">
        <v>6</v>
      </c>
      <c r="I451" s="308">
        <v>6</v>
      </c>
      <c r="J451" s="308" t="s">
        <v>31</v>
      </c>
      <c r="K451" s="308" t="s">
        <v>6</v>
      </c>
      <c r="L451" s="308">
        <v>406</v>
      </c>
    </row>
    <row r="452" spans="8:12">
      <c r="H452" s="308">
        <v>6</v>
      </c>
      <c r="I452" s="308">
        <v>6</v>
      </c>
      <c r="J452" s="308" t="s">
        <v>31</v>
      </c>
      <c r="K452" s="308" t="s">
        <v>6</v>
      </c>
      <c r="L452" s="308">
        <v>2028</v>
      </c>
    </row>
    <row r="453" spans="8:12">
      <c r="H453" s="308">
        <v>6</v>
      </c>
      <c r="I453" s="308">
        <v>6</v>
      </c>
      <c r="J453" s="308" t="s">
        <v>31</v>
      </c>
      <c r="K453" s="308" t="s">
        <v>6</v>
      </c>
      <c r="L453" s="308">
        <v>659</v>
      </c>
    </row>
    <row r="454" spans="8:12">
      <c r="H454" s="308">
        <v>6</v>
      </c>
      <c r="I454" s="308">
        <v>6</v>
      </c>
      <c r="J454" s="308" t="s">
        <v>31</v>
      </c>
      <c r="K454" s="308" t="s">
        <v>6</v>
      </c>
      <c r="L454" s="308">
        <v>693</v>
      </c>
    </row>
    <row r="455" spans="8:12">
      <c r="H455" s="308">
        <v>6</v>
      </c>
      <c r="I455" s="308">
        <v>6</v>
      </c>
      <c r="J455" s="308" t="s">
        <v>31</v>
      </c>
      <c r="K455" s="308" t="s">
        <v>6</v>
      </c>
      <c r="L455" s="308">
        <v>2006</v>
      </c>
    </row>
    <row r="456" spans="8:12">
      <c r="H456" s="308">
        <v>30</v>
      </c>
      <c r="I456" s="308">
        <v>30</v>
      </c>
      <c r="J456" s="308" t="s">
        <v>31</v>
      </c>
      <c r="K456" s="308" t="s">
        <v>6</v>
      </c>
      <c r="L456" s="308">
        <v>135</v>
      </c>
    </row>
    <row r="457" spans="8:12">
      <c r="H457" s="308">
        <v>30</v>
      </c>
      <c r="I457" s="308">
        <v>30</v>
      </c>
      <c r="J457" s="308" t="s">
        <v>31</v>
      </c>
      <c r="K457" s="308" t="s">
        <v>6</v>
      </c>
      <c r="L457" s="308">
        <v>186</v>
      </c>
    </row>
    <row r="458" spans="8:12">
      <c r="H458" s="308">
        <v>12</v>
      </c>
      <c r="I458" s="308">
        <v>12</v>
      </c>
      <c r="J458" s="308" t="s">
        <v>31</v>
      </c>
      <c r="K458" s="308" t="s">
        <v>6</v>
      </c>
      <c r="L458" s="308">
        <v>566</v>
      </c>
    </row>
    <row r="459" spans="8:12">
      <c r="H459" s="308">
        <v>6</v>
      </c>
      <c r="I459" s="308">
        <v>6</v>
      </c>
      <c r="J459" s="308" t="s">
        <v>31</v>
      </c>
      <c r="K459" s="308" t="s">
        <v>6</v>
      </c>
      <c r="L459" s="308">
        <v>508</v>
      </c>
    </row>
    <row r="460" spans="8:12">
      <c r="H460" s="308">
        <v>24</v>
      </c>
      <c r="I460" s="308">
        <v>24</v>
      </c>
      <c r="J460" s="308" t="s">
        <v>31</v>
      </c>
      <c r="K460" s="308" t="s">
        <v>6</v>
      </c>
      <c r="L460" s="308">
        <v>508</v>
      </c>
    </row>
    <row r="461" spans="8:12">
      <c r="H461" s="308">
        <v>24</v>
      </c>
      <c r="I461" s="308">
        <v>24</v>
      </c>
      <c r="J461" s="308" t="s">
        <v>31</v>
      </c>
      <c r="K461" s="308" t="s">
        <v>6</v>
      </c>
      <c r="L461" s="308">
        <v>534</v>
      </c>
    </row>
    <row r="462" spans="8:12">
      <c r="H462" s="308">
        <v>6</v>
      </c>
      <c r="I462" s="308">
        <v>6</v>
      </c>
      <c r="J462" s="308" t="s">
        <v>22</v>
      </c>
      <c r="K462" s="308" t="s">
        <v>6</v>
      </c>
      <c r="L462" s="308">
        <v>267</v>
      </c>
    </row>
    <row r="463" spans="8:12">
      <c r="H463" s="308">
        <v>6</v>
      </c>
      <c r="I463" s="308">
        <v>6</v>
      </c>
      <c r="J463" s="308" t="s">
        <v>22</v>
      </c>
      <c r="K463" s="308" t="s">
        <v>6</v>
      </c>
      <c r="L463" s="308">
        <v>409</v>
      </c>
    </row>
    <row r="464" spans="8:12">
      <c r="H464" s="308">
        <v>6</v>
      </c>
      <c r="I464" s="308">
        <v>6</v>
      </c>
      <c r="J464" s="308" t="s">
        <v>22</v>
      </c>
      <c r="K464" s="308" t="s">
        <v>6</v>
      </c>
      <c r="L464" s="308">
        <v>404</v>
      </c>
    </row>
    <row r="465" spans="8:12">
      <c r="H465" s="308">
        <v>6</v>
      </c>
      <c r="I465" s="308">
        <v>6</v>
      </c>
      <c r="J465" s="308" t="s">
        <v>22</v>
      </c>
      <c r="K465" s="308" t="s">
        <v>6</v>
      </c>
      <c r="L465" s="308">
        <v>279</v>
      </c>
    </row>
    <row r="466" spans="8:12">
      <c r="H466" s="308">
        <v>6</v>
      </c>
      <c r="I466" s="308">
        <v>6</v>
      </c>
      <c r="J466" s="308" t="s">
        <v>22</v>
      </c>
      <c r="K466" s="308" t="s">
        <v>6</v>
      </c>
      <c r="L466" s="308">
        <v>560</v>
      </c>
    </row>
    <row r="467" spans="8:12">
      <c r="H467" s="308">
        <v>6</v>
      </c>
      <c r="I467" s="308">
        <v>6</v>
      </c>
      <c r="J467" s="308" t="s">
        <v>22</v>
      </c>
      <c r="K467" s="308" t="s">
        <v>6</v>
      </c>
      <c r="L467" s="308">
        <v>2118</v>
      </c>
    </row>
    <row r="468" spans="8:12">
      <c r="H468" s="308">
        <v>6</v>
      </c>
      <c r="I468" s="308">
        <v>6</v>
      </c>
      <c r="J468" s="308" t="s">
        <v>22</v>
      </c>
      <c r="K468" s="308" t="s">
        <v>6</v>
      </c>
      <c r="L468" s="308">
        <v>232</v>
      </c>
    </row>
    <row r="469" spans="8:12">
      <c r="H469" s="308">
        <v>6</v>
      </c>
      <c r="I469" s="308">
        <v>6</v>
      </c>
      <c r="J469" s="308" t="s">
        <v>22</v>
      </c>
      <c r="K469" s="308" t="s">
        <v>6</v>
      </c>
      <c r="L469" s="308">
        <v>230</v>
      </c>
    </row>
    <row r="470" spans="8:12">
      <c r="H470" s="308">
        <v>6</v>
      </c>
      <c r="I470" s="308">
        <v>6</v>
      </c>
      <c r="J470" s="308" t="s">
        <v>22</v>
      </c>
      <c r="K470" s="308" t="s">
        <v>6</v>
      </c>
      <c r="L470" s="308">
        <v>278</v>
      </c>
    </row>
    <row r="471" spans="8:12">
      <c r="H471" s="308">
        <v>6</v>
      </c>
      <c r="I471" s="308">
        <v>6</v>
      </c>
      <c r="J471" s="308" t="s">
        <v>22</v>
      </c>
      <c r="K471" s="308" t="s">
        <v>6</v>
      </c>
      <c r="L471" s="308">
        <v>234</v>
      </c>
    </row>
    <row r="472" spans="8:12">
      <c r="H472" s="308">
        <v>6</v>
      </c>
      <c r="I472" s="308">
        <v>6</v>
      </c>
      <c r="J472" s="308" t="s">
        <v>22</v>
      </c>
      <c r="K472" s="308" t="s">
        <v>6</v>
      </c>
      <c r="L472" s="308">
        <v>257</v>
      </c>
    </row>
    <row r="473" spans="8:12">
      <c r="H473" s="308">
        <v>6</v>
      </c>
      <c r="I473" s="308">
        <v>6</v>
      </c>
      <c r="J473" s="308" t="s">
        <v>22</v>
      </c>
      <c r="K473" s="308" t="s">
        <v>6</v>
      </c>
      <c r="L473" s="308">
        <v>680</v>
      </c>
    </row>
    <row r="474" spans="8:12">
      <c r="H474" s="308">
        <v>30</v>
      </c>
      <c r="I474" s="308">
        <v>30</v>
      </c>
      <c r="J474" s="308" t="s">
        <v>22</v>
      </c>
      <c r="K474" s="308" t="s">
        <v>6</v>
      </c>
      <c r="L474" s="308">
        <v>154</v>
      </c>
    </row>
    <row r="475" spans="8:12">
      <c r="H475" s="308">
        <v>120</v>
      </c>
      <c r="I475" s="308">
        <v>120</v>
      </c>
      <c r="J475" s="308" t="s">
        <v>22</v>
      </c>
      <c r="K475" s="308" t="s">
        <v>6</v>
      </c>
      <c r="L475" s="308">
        <v>304</v>
      </c>
    </row>
    <row r="476" spans="8:12">
      <c r="H476" s="308">
        <v>12</v>
      </c>
      <c r="I476" s="308">
        <v>12</v>
      </c>
      <c r="J476" s="308" t="s">
        <v>23</v>
      </c>
      <c r="K476" s="308" t="s">
        <v>9</v>
      </c>
      <c r="L476" s="308">
        <v>290</v>
      </c>
    </row>
    <row r="477" spans="8:12">
      <c r="H477" s="308">
        <v>6</v>
      </c>
      <c r="I477" s="308">
        <v>6</v>
      </c>
      <c r="J477" s="308" t="s">
        <v>23</v>
      </c>
      <c r="K477" s="308" t="s">
        <v>9</v>
      </c>
      <c r="L477" s="308">
        <v>2061</v>
      </c>
    </row>
    <row r="478" spans="8:12">
      <c r="H478" s="308">
        <v>6</v>
      </c>
      <c r="I478" s="308">
        <v>6</v>
      </c>
      <c r="J478" s="308" t="s">
        <v>23</v>
      </c>
      <c r="K478" s="308" t="s">
        <v>9</v>
      </c>
      <c r="L478" s="308">
        <v>2043</v>
      </c>
    </row>
    <row r="479" spans="8:12">
      <c r="H479" s="308">
        <v>6</v>
      </c>
      <c r="I479" s="308">
        <v>6</v>
      </c>
      <c r="J479" s="308" t="s">
        <v>23</v>
      </c>
      <c r="K479" s="308" t="s">
        <v>9</v>
      </c>
      <c r="L479" s="308">
        <v>262</v>
      </c>
    </row>
    <row r="480" spans="8:12">
      <c r="H480" s="308">
        <v>6</v>
      </c>
      <c r="I480" s="308">
        <v>6</v>
      </c>
      <c r="J480" s="308" t="s">
        <v>23</v>
      </c>
      <c r="K480" s="308" t="s">
        <v>9</v>
      </c>
      <c r="L480" s="308">
        <v>249</v>
      </c>
    </row>
    <row r="481" spans="8:12">
      <c r="H481" s="308">
        <v>6</v>
      </c>
      <c r="I481" s="308">
        <v>6</v>
      </c>
      <c r="J481" s="308" t="s">
        <v>23</v>
      </c>
      <c r="K481" s="308" t="s">
        <v>9</v>
      </c>
      <c r="L481" s="308">
        <v>2035</v>
      </c>
    </row>
    <row r="482" spans="8:12">
      <c r="H482" s="308">
        <v>6</v>
      </c>
      <c r="I482" s="308">
        <v>6</v>
      </c>
      <c r="J482" s="308" t="s">
        <v>23</v>
      </c>
      <c r="K482" s="308" t="s">
        <v>9</v>
      </c>
      <c r="L482" s="308">
        <v>401</v>
      </c>
    </row>
    <row r="483" spans="8:12">
      <c r="H483" s="308">
        <v>6</v>
      </c>
      <c r="I483" s="308">
        <v>6</v>
      </c>
      <c r="J483" s="308" t="s">
        <v>31</v>
      </c>
      <c r="K483" s="308" t="s">
        <v>6</v>
      </c>
      <c r="L483" s="308">
        <v>562</v>
      </c>
    </row>
    <row r="484" spans="8:12">
      <c r="H484" s="308">
        <v>30</v>
      </c>
      <c r="I484" s="308">
        <v>30</v>
      </c>
      <c r="J484" s="308" t="s">
        <v>31</v>
      </c>
      <c r="K484" s="308" t="s">
        <v>6</v>
      </c>
      <c r="L484" s="308">
        <v>171</v>
      </c>
    </row>
    <row r="485" spans="8:12">
      <c r="H485" s="308">
        <v>12</v>
      </c>
      <c r="I485" s="308">
        <v>12</v>
      </c>
      <c r="J485" s="308" t="s">
        <v>22</v>
      </c>
      <c r="K485" s="308" t="s">
        <v>6</v>
      </c>
      <c r="L485" s="308">
        <v>545</v>
      </c>
    </row>
    <row r="486" spans="8:12">
      <c r="H486" s="308">
        <v>6</v>
      </c>
      <c r="I486" s="308">
        <v>6</v>
      </c>
      <c r="J486" s="308" t="s">
        <v>22</v>
      </c>
      <c r="K486" s="308" t="s">
        <v>9</v>
      </c>
      <c r="L486" s="308">
        <v>9409</v>
      </c>
    </row>
    <row r="487" spans="8:12">
      <c r="H487" s="308">
        <v>6</v>
      </c>
      <c r="I487" s="308">
        <v>6</v>
      </c>
      <c r="J487" s="308" t="s">
        <v>22</v>
      </c>
      <c r="K487" s="308" t="s">
        <v>6</v>
      </c>
      <c r="L487" s="308">
        <v>4200</v>
      </c>
    </row>
    <row r="488" spans="8:12">
      <c r="H488" s="308">
        <v>6</v>
      </c>
      <c r="I488" s="308">
        <v>6</v>
      </c>
      <c r="J488" s="308" t="s">
        <v>22</v>
      </c>
      <c r="K488" s="308" t="s">
        <v>6</v>
      </c>
      <c r="L488" s="308">
        <v>4200</v>
      </c>
    </row>
    <row r="489" spans="8:12">
      <c r="H489" s="308">
        <v>6</v>
      </c>
      <c r="I489" s="308">
        <v>6</v>
      </c>
      <c r="J489" s="308" t="s">
        <v>22</v>
      </c>
      <c r="K489" s="308" t="s">
        <v>6</v>
      </c>
      <c r="L489" s="308">
        <v>4200</v>
      </c>
    </row>
    <row r="490" spans="8:12">
      <c r="H490" s="308">
        <v>12</v>
      </c>
      <c r="I490" s="308">
        <v>12</v>
      </c>
      <c r="J490" s="308" t="s">
        <v>23</v>
      </c>
      <c r="K490" s="308" t="s">
        <v>6</v>
      </c>
      <c r="L490" s="308">
        <v>290</v>
      </c>
    </row>
    <row r="491" spans="8:12">
      <c r="H491" s="308">
        <v>6</v>
      </c>
      <c r="I491" s="308">
        <v>6</v>
      </c>
      <c r="J491" s="308" t="s">
        <v>23</v>
      </c>
      <c r="K491" s="308" t="s">
        <v>6</v>
      </c>
      <c r="L491" s="308">
        <v>2061</v>
      </c>
    </row>
    <row r="492" spans="8:12">
      <c r="H492" s="308">
        <v>6</v>
      </c>
      <c r="I492" s="308">
        <v>6</v>
      </c>
      <c r="J492" s="308" t="s">
        <v>23</v>
      </c>
      <c r="K492" s="308" t="s">
        <v>6</v>
      </c>
      <c r="L492" s="308">
        <v>2043</v>
      </c>
    </row>
    <row r="493" spans="8:12">
      <c r="H493" s="308">
        <v>6</v>
      </c>
      <c r="I493" s="308">
        <v>6</v>
      </c>
      <c r="J493" s="308" t="s">
        <v>23</v>
      </c>
      <c r="K493" s="308" t="s">
        <v>6</v>
      </c>
      <c r="L493" s="308">
        <v>262</v>
      </c>
    </row>
    <row r="494" spans="8:12">
      <c r="H494" s="308">
        <v>6</v>
      </c>
      <c r="I494" s="308">
        <v>6</v>
      </c>
      <c r="J494" s="308" t="s">
        <v>23</v>
      </c>
      <c r="K494" s="308" t="s">
        <v>6</v>
      </c>
      <c r="L494" s="308">
        <v>249</v>
      </c>
    </row>
    <row r="495" spans="8:12">
      <c r="H495" s="308">
        <v>6</v>
      </c>
      <c r="I495" s="308">
        <v>6</v>
      </c>
      <c r="J495" s="308" t="s">
        <v>23</v>
      </c>
      <c r="K495" s="308" t="s">
        <v>6</v>
      </c>
      <c r="L495" s="308">
        <v>2035</v>
      </c>
    </row>
    <row r="496" spans="8:12">
      <c r="H496" s="308">
        <v>6</v>
      </c>
      <c r="I496" s="308">
        <v>6</v>
      </c>
      <c r="J496" s="308" t="s">
        <v>23</v>
      </c>
      <c r="K496" s="308" t="s">
        <v>6</v>
      </c>
      <c r="L496" s="308">
        <v>401</v>
      </c>
    </row>
    <row r="497" spans="8:12">
      <c r="H497" s="308">
        <v>60</v>
      </c>
      <c r="I497" s="308">
        <v>60</v>
      </c>
      <c r="J497" s="308" t="s">
        <v>23</v>
      </c>
      <c r="K497" s="308" t="s">
        <v>6</v>
      </c>
      <c r="L497" s="308">
        <v>158</v>
      </c>
    </row>
    <row r="498" spans="8:12">
      <c r="H498" s="308">
        <v>12</v>
      </c>
      <c r="I498" s="308">
        <v>12</v>
      </c>
      <c r="J498" s="308" t="s">
        <v>23</v>
      </c>
      <c r="K498" s="308" t="s">
        <v>6</v>
      </c>
      <c r="L498" s="308">
        <v>114</v>
      </c>
    </row>
    <row r="499" spans="8:12">
      <c r="H499" s="308">
        <v>6</v>
      </c>
      <c r="I499" s="308">
        <v>6</v>
      </c>
      <c r="J499" s="308" t="s">
        <v>23</v>
      </c>
      <c r="K499" s="308" t="s">
        <v>6</v>
      </c>
      <c r="L499" s="308">
        <v>2007</v>
      </c>
    </row>
    <row r="500" spans="8:12">
      <c r="H500" s="308">
        <v>12</v>
      </c>
      <c r="I500" s="308">
        <v>12</v>
      </c>
      <c r="J500" s="308" t="s">
        <v>23</v>
      </c>
      <c r="K500" s="308" t="s">
        <v>6</v>
      </c>
      <c r="L500" s="308">
        <v>561</v>
      </c>
    </row>
    <row r="501" spans="8:12">
      <c r="H501" s="308">
        <v>6</v>
      </c>
      <c r="I501" s="308">
        <v>6</v>
      </c>
      <c r="J501" s="308" t="s">
        <v>23</v>
      </c>
      <c r="K501" s="308" t="s">
        <v>6</v>
      </c>
      <c r="L501" s="308">
        <v>2027</v>
      </c>
    </row>
    <row r="502" spans="8:12">
      <c r="H502" s="308">
        <v>24</v>
      </c>
      <c r="I502" s="308">
        <v>24</v>
      </c>
      <c r="J502" s="308" t="s">
        <v>23</v>
      </c>
      <c r="K502" s="308" t="s">
        <v>6</v>
      </c>
      <c r="L502" s="308">
        <v>135</v>
      </c>
    </row>
    <row r="503" spans="8:12">
      <c r="H503" s="308">
        <v>60</v>
      </c>
      <c r="I503" s="308">
        <v>60</v>
      </c>
      <c r="J503" s="308" t="s">
        <v>23</v>
      </c>
      <c r="K503" s="308" t="s">
        <v>6</v>
      </c>
      <c r="L503" s="308">
        <v>155</v>
      </c>
    </row>
    <row r="504" spans="8:12">
      <c r="H504" s="308">
        <v>30</v>
      </c>
      <c r="I504" s="308">
        <v>30</v>
      </c>
      <c r="J504" s="308" t="s">
        <v>23</v>
      </c>
      <c r="K504" s="308" t="s">
        <v>6</v>
      </c>
      <c r="L504" s="308">
        <v>162</v>
      </c>
    </row>
    <row r="505" spans="8:12">
      <c r="H505" s="308">
        <v>18</v>
      </c>
      <c r="I505" s="308">
        <v>18</v>
      </c>
      <c r="J505" s="308" t="s">
        <v>23</v>
      </c>
      <c r="K505" s="308" t="s">
        <v>6</v>
      </c>
      <c r="L505" s="308">
        <v>158</v>
      </c>
    </row>
    <row r="506" spans="8:12">
      <c r="H506" s="308">
        <v>30</v>
      </c>
      <c r="I506" s="308">
        <v>30</v>
      </c>
      <c r="J506" s="308" t="s">
        <v>24</v>
      </c>
      <c r="K506" s="308" t="s">
        <v>6</v>
      </c>
      <c r="L506" s="308">
        <v>514</v>
      </c>
    </row>
    <row r="507" spans="8:12">
      <c r="H507" s="308">
        <v>30</v>
      </c>
      <c r="I507" s="308">
        <v>30</v>
      </c>
      <c r="J507" s="308" t="s">
        <v>24</v>
      </c>
      <c r="K507" s="308" t="s">
        <v>6</v>
      </c>
      <c r="L507" s="308">
        <v>159</v>
      </c>
    </row>
    <row r="508" spans="8:12">
      <c r="H508" s="308">
        <v>120</v>
      </c>
      <c r="I508" s="308">
        <v>120</v>
      </c>
      <c r="J508" s="308" t="s">
        <v>24</v>
      </c>
      <c r="K508" s="308" t="s">
        <v>6</v>
      </c>
      <c r="L508" s="308">
        <v>141</v>
      </c>
    </row>
    <row r="509" spans="8:12">
      <c r="H509" s="308">
        <v>60</v>
      </c>
      <c r="I509" s="308">
        <v>60</v>
      </c>
      <c r="J509" s="308" t="s">
        <v>25</v>
      </c>
      <c r="K509" s="308" t="s">
        <v>6</v>
      </c>
      <c r="L509" s="308">
        <v>511</v>
      </c>
    </row>
    <row r="510" spans="8:12">
      <c r="H510" s="308">
        <v>30</v>
      </c>
      <c r="I510" s="308">
        <v>30</v>
      </c>
      <c r="J510" s="308" t="s">
        <v>25</v>
      </c>
      <c r="K510" s="308" t="s">
        <v>6</v>
      </c>
      <c r="L510" s="308">
        <v>180</v>
      </c>
    </row>
    <row r="511" spans="8:12">
      <c r="H511" s="308">
        <v>6</v>
      </c>
      <c r="I511" s="308">
        <v>6</v>
      </c>
      <c r="J511" s="308" t="s">
        <v>25</v>
      </c>
      <c r="K511" s="308" t="s">
        <v>6</v>
      </c>
      <c r="L511" s="308">
        <v>2065</v>
      </c>
    </row>
    <row r="512" spans="8:12">
      <c r="H512" s="308">
        <v>6</v>
      </c>
      <c r="I512" s="308">
        <v>6</v>
      </c>
      <c r="J512" s="308" t="s">
        <v>25</v>
      </c>
      <c r="K512" s="308" t="s">
        <v>6</v>
      </c>
      <c r="L512" s="308">
        <v>281</v>
      </c>
    </row>
    <row r="513" spans="8:12">
      <c r="H513" s="308">
        <v>6</v>
      </c>
      <c r="I513" s="308">
        <v>6</v>
      </c>
      <c r="J513" s="308" t="s">
        <v>25</v>
      </c>
      <c r="K513" s="308" t="s">
        <v>6</v>
      </c>
      <c r="L513" s="308">
        <v>255</v>
      </c>
    </row>
    <row r="514" spans="8:12">
      <c r="H514" s="308">
        <v>30</v>
      </c>
      <c r="I514" s="308">
        <v>30</v>
      </c>
      <c r="J514" s="308" t="s">
        <v>25</v>
      </c>
      <c r="K514" s="308" t="s">
        <v>6</v>
      </c>
      <c r="L514" s="308">
        <v>153</v>
      </c>
    </row>
    <row r="515" spans="8:12">
      <c r="H515" s="308">
        <v>6</v>
      </c>
      <c r="I515" s="308">
        <v>6</v>
      </c>
      <c r="J515" s="308" t="s">
        <v>25</v>
      </c>
      <c r="K515" s="308" t="s">
        <v>9</v>
      </c>
      <c r="L515" s="308">
        <v>2076</v>
      </c>
    </row>
    <row r="516" spans="8:12">
      <c r="H516" s="308">
        <v>6</v>
      </c>
      <c r="I516" s="308">
        <v>6</v>
      </c>
      <c r="J516" s="308" t="s">
        <v>25</v>
      </c>
      <c r="K516" s="308" t="s">
        <v>9</v>
      </c>
      <c r="L516" s="308">
        <v>2085</v>
      </c>
    </row>
    <row r="517" spans="8:12">
      <c r="H517" s="308">
        <v>12</v>
      </c>
      <c r="I517" s="308">
        <v>12</v>
      </c>
      <c r="J517" s="308" t="s">
        <v>25</v>
      </c>
      <c r="K517" s="308" t="s">
        <v>6</v>
      </c>
      <c r="L517" s="308">
        <v>220</v>
      </c>
    </row>
    <row r="518" spans="8:12">
      <c r="H518" s="308">
        <v>30</v>
      </c>
      <c r="I518" s="308">
        <v>30</v>
      </c>
      <c r="J518" s="308" t="s">
        <v>25</v>
      </c>
      <c r="K518" s="308" t="s">
        <v>6</v>
      </c>
      <c r="L518" s="308">
        <v>152</v>
      </c>
    </row>
    <row r="519" spans="8:12">
      <c r="H519" s="308">
        <v>12</v>
      </c>
      <c r="I519" s="308">
        <v>12</v>
      </c>
      <c r="J519" s="308" t="s">
        <v>25</v>
      </c>
      <c r="K519" s="308" t="s">
        <v>6</v>
      </c>
      <c r="L519" s="308">
        <v>565</v>
      </c>
    </row>
    <row r="520" spans="8:12">
      <c r="H520" s="308">
        <v>6</v>
      </c>
      <c r="I520" s="308">
        <v>6</v>
      </c>
      <c r="J520" s="308" t="s">
        <v>25</v>
      </c>
      <c r="K520" s="308" t="s">
        <v>9</v>
      </c>
      <c r="L520" s="308">
        <v>2060</v>
      </c>
    </row>
    <row r="521" spans="8:12">
      <c r="H521" s="308">
        <v>60</v>
      </c>
      <c r="I521" s="308">
        <v>60</v>
      </c>
      <c r="J521" s="308" t="s">
        <v>25</v>
      </c>
      <c r="K521" s="308" t="s">
        <v>9</v>
      </c>
      <c r="L521" s="308">
        <v>196</v>
      </c>
    </row>
    <row r="522" spans="8:12">
      <c r="H522" s="308">
        <v>30</v>
      </c>
      <c r="I522" s="308">
        <v>30</v>
      </c>
      <c r="J522" s="308" t="s">
        <v>25</v>
      </c>
      <c r="K522" s="308" t="s">
        <v>9</v>
      </c>
      <c r="L522" s="308">
        <v>158</v>
      </c>
    </row>
    <row r="523" spans="8:12">
      <c r="H523" s="308">
        <v>30</v>
      </c>
      <c r="I523" s="308">
        <v>30</v>
      </c>
      <c r="J523" s="308" t="s">
        <v>25</v>
      </c>
      <c r="K523" s="308" t="s">
        <v>9</v>
      </c>
      <c r="L523" s="308">
        <v>122</v>
      </c>
    </row>
    <row r="524" spans="8:12">
      <c r="H524" s="308">
        <v>18</v>
      </c>
      <c r="I524" s="308">
        <v>18</v>
      </c>
      <c r="J524" s="308" t="s">
        <v>23</v>
      </c>
      <c r="K524" s="308" t="s">
        <v>6</v>
      </c>
      <c r="L524" s="308">
        <v>533</v>
      </c>
    </row>
    <row r="525" spans="8:12">
      <c r="H525" s="308">
        <v>18</v>
      </c>
      <c r="I525" s="308">
        <v>18</v>
      </c>
      <c r="J525" s="308" t="s">
        <v>25</v>
      </c>
      <c r="K525" s="308" t="s">
        <v>6</v>
      </c>
      <c r="L525" s="308">
        <v>517</v>
      </c>
    </row>
    <row r="526" spans="8:12">
      <c r="H526" s="308">
        <v>30</v>
      </c>
      <c r="I526" s="308">
        <v>30</v>
      </c>
      <c r="J526" s="308" t="s">
        <v>25</v>
      </c>
      <c r="K526" s="308" t="s">
        <v>6</v>
      </c>
      <c r="L526" s="308">
        <v>119</v>
      </c>
    </row>
    <row r="527" spans="8:12">
      <c r="H527" s="308">
        <v>30</v>
      </c>
      <c r="I527" s="308">
        <v>30</v>
      </c>
      <c r="J527" s="308" t="s">
        <v>25</v>
      </c>
      <c r="K527" s="308" t="s">
        <v>9</v>
      </c>
      <c r="L527" s="308">
        <v>147</v>
      </c>
    </row>
    <row r="528" spans="8:12">
      <c r="H528" s="308">
        <v>30</v>
      </c>
      <c r="I528" s="308">
        <v>30</v>
      </c>
      <c r="J528" s="308" t="s">
        <v>25</v>
      </c>
      <c r="K528" s="308" t="s">
        <v>9</v>
      </c>
      <c r="L528" s="308">
        <v>184</v>
      </c>
    </row>
    <row r="529" spans="8:12">
      <c r="H529" s="308">
        <v>60</v>
      </c>
      <c r="I529" s="308">
        <v>60</v>
      </c>
      <c r="J529" s="308" t="s">
        <v>25</v>
      </c>
      <c r="K529" s="308" t="s">
        <v>9</v>
      </c>
      <c r="L529" s="308">
        <v>522</v>
      </c>
    </row>
    <row r="530" spans="8:12">
      <c r="H530" s="308">
        <v>60</v>
      </c>
      <c r="I530" s="308">
        <v>60</v>
      </c>
      <c r="J530" s="308" t="s">
        <v>27</v>
      </c>
      <c r="K530" s="308" t="s">
        <v>6</v>
      </c>
      <c r="L530" s="308">
        <v>199</v>
      </c>
    </row>
    <row r="531" spans="8:12">
      <c r="H531" s="308">
        <v>6</v>
      </c>
      <c r="I531" s="308">
        <v>6</v>
      </c>
      <c r="J531" s="308" t="s">
        <v>27</v>
      </c>
      <c r="K531" s="308" t="s">
        <v>6</v>
      </c>
      <c r="L531" s="308">
        <v>253</v>
      </c>
    </row>
    <row r="532" spans="8:12">
      <c r="H532" s="308">
        <v>6</v>
      </c>
      <c r="I532" s="308">
        <v>6</v>
      </c>
      <c r="J532" s="308" t="s">
        <v>27</v>
      </c>
      <c r="K532" s="308" t="s">
        <v>6</v>
      </c>
      <c r="L532" s="308">
        <v>2031</v>
      </c>
    </row>
    <row r="533" spans="8:12">
      <c r="H533" s="308">
        <v>6</v>
      </c>
      <c r="I533" s="308">
        <v>6</v>
      </c>
      <c r="J533" s="308" t="s">
        <v>27</v>
      </c>
      <c r="K533" s="308" t="s">
        <v>6</v>
      </c>
      <c r="L533" s="308">
        <v>2029</v>
      </c>
    </row>
    <row r="534" spans="8:12">
      <c r="H534" s="308">
        <v>6</v>
      </c>
      <c r="I534" s="308">
        <v>6</v>
      </c>
      <c r="J534" s="308" t="s">
        <v>27</v>
      </c>
      <c r="K534" s="308" t="s">
        <v>6</v>
      </c>
      <c r="L534" s="308">
        <v>2010</v>
      </c>
    </row>
    <row r="535" spans="8:12">
      <c r="H535" s="308">
        <v>6</v>
      </c>
      <c r="I535" s="308">
        <v>6</v>
      </c>
      <c r="J535" s="308" t="s">
        <v>27</v>
      </c>
      <c r="K535" s="308" t="s">
        <v>6</v>
      </c>
      <c r="L535" s="308">
        <v>697</v>
      </c>
    </row>
    <row r="536" spans="8:12">
      <c r="H536" s="308">
        <v>6</v>
      </c>
      <c r="I536" s="308">
        <v>6</v>
      </c>
      <c r="J536" s="308" t="s">
        <v>27</v>
      </c>
      <c r="K536" s="308" t="s">
        <v>6</v>
      </c>
      <c r="L536" s="308">
        <v>243</v>
      </c>
    </row>
    <row r="537" spans="8:12">
      <c r="H537" s="308">
        <v>12</v>
      </c>
      <c r="I537" s="308">
        <v>12</v>
      </c>
      <c r="J537" s="308" t="s">
        <v>27</v>
      </c>
      <c r="K537" s="308" t="s">
        <v>6</v>
      </c>
      <c r="L537" s="308">
        <v>246</v>
      </c>
    </row>
    <row r="538" spans="8:12">
      <c r="H538" s="308">
        <v>6</v>
      </c>
      <c r="I538" s="308">
        <v>6</v>
      </c>
      <c r="J538" s="308" t="s">
        <v>27</v>
      </c>
      <c r="K538" s="308" t="s">
        <v>6</v>
      </c>
      <c r="L538" s="308">
        <v>513</v>
      </c>
    </row>
    <row r="539" spans="8:12">
      <c r="H539" s="308">
        <v>24</v>
      </c>
      <c r="I539" s="308">
        <v>24</v>
      </c>
      <c r="J539" s="308" t="s">
        <v>27</v>
      </c>
      <c r="K539" s="308" t="s">
        <v>6</v>
      </c>
      <c r="L539" s="308">
        <v>513</v>
      </c>
    </row>
    <row r="540" spans="8:12">
      <c r="H540" s="308">
        <v>12</v>
      </c>
      <c r="I540" s="308">
        <v>12</v>
      </c>
      <c r="J540" s="308" t="s">
        <v>27</v>
      </c>
      <c r="K540" s="308" t="s">
        <v>6</v>
      </c>
      <c r="L540" s="308">
        <v>689</v>
      </c>
    </row>
    <row r="541" spans="8:12">
      <c r="H541" s="308">
        <v>6</v>
      </c>
      <c r="I541" s="308">
        <v>6</v>
      </c>
      <c r="J541" s="308" t="s">
        <v>27</v>
      </c>
      <c r="K541" s="308" t="s">
        <v>6</v>
      </c>
      <c r="L541" s="308">
        <v>645</v>
      </c>
    </row>
    <row r="542" spans="8:12">
      <c r="H542" s="308">
        <v>6</v>
      </c>
      <c r="I542" s="308">
        <v>6</v>
      </c>
      <c r="J542" s="308" t="s">
        <v>27</v>
      </c>
      <c r="K542" s="308" t="s">
        <v>6</v>
      </c>
      <c r="L542" s="308">
        <v>252</v>
      </c>
    </row>
    <row r="543" spans="8:12">
      <c r="H543" s="308">
        <v>6</v>
      </c>
      <c r="I543" s="308">
        <v>6</v>
      </c>
      <c r="J543" s="308" t="s">
        <v>27</v>
      </c>
      <c r="K543" s="308" t="s">
        <v>6</v>
      </c>
      <c r="L543" s="308">
        <v>226</v>
      </c>
    </row>
    <row r="544" spans="8:12">
      <c r="H544" s="308">
        <v>12</v>
      </c>
      <c r="I544" s="308">
        <v>12</v>
      </c>
      <c r="J544" s="308" t="s">
        <v>27</v>
      </c>
      <c r="K544" s="308" t="s">
        <v>6</v>
      </c>
      <c r="L544" s="308">
        <v>630</v>
      </c>
    </row>
    <row r="545" spans="8:12">
      <c r="H545" s="308">
        <v>6</v>
      </c>
      <c r="I545" s="308">
        <v>6</v>
      </c>
      <c r="J545" s="308" t="s">
        <v>27</v>
      </c>
      <c r="K545" s="308" t="s">
        <v>6</v>
      </c>
      <c r="L545" s="308">
        <v>2096</v>
      </c>
    </row>
    <row r="546" spans="8:12">
      <c r="H546" s="308">
        <v>30</v>
      </c>
      <c r="I546" s="308">
        <v>30</v>
      </c>
      <c r="J546" s="308" t="s">
        <v>27</v>
      </c>
      <c r="K546" s="308" t="s">
        <v>6</v>
      </c>
      <c r="L546" s="308">
        <v>510</v>
      </c>
    </row>
    <row r="547" spans="8:12">
      <c r="H547" s="308">
        <v>60</v>
      </c>
      <c r="I547" s="308">
        <v>60</v>
      </c>
      <c r="J547" s="308" t="s">
        <v>27</v>
      </c>
      <c r="K547" s="308" t="s">
        <v>6</v>
      </c>
      <c r="L547" s="308">
        <v>176</v>
      </c>
    </row>
    <row r="548" spans="8:12">
      <c r="H548" s="308">
        <v>30</v>
      </c>
      <c r="I548" s="308">
        <v>30</v>
      </c>
      <c r="J548" s="308" t="s">
        <v>27</v>
      </c>
      <c r="K548" s="308" t="s">
        <v>6</v>
      </c>
      <c r="L548" s="308">
        <v>189</v>
      </c>
    </row>
    <row r="549" spans="8:12">
      <c r="H549" s="308">
        <v>18</v>
      </c>
      <c r="I549" s="308">
        <v>18</v>
      </c>
      <c r="J549" s="308" t="s">
        <v>27</v>
      </c>
      <c r="K549" s="308" t="s">
        <v>6</v>
      </c>
      <c r="L549" s="308">
        <v>186</v>
      </c>
    </row>
    <row r="550" spans="8:12">
      <c r="H550" s="308">
        <v>60</v>
      </c>
      <c r="I550" s="308">
        <v>60</v>
      </c>
      <c r="J550" s="308" t="s">
        <v>27</v>
      </c>
      <c r="K550" s="308" t="s">
        <v>6</v>
      </c>
      <c r="L550" s="308">
        <v>175</v>
      </c>
    </row>
    <row r="551" spans="8:12">
      <c r="H551" s="308">
        <v>30</v>
      </c>
      <c r="I551" s="308">
        <v>30</v>
      </c>
      <c r="J551" s="308" t="s">
        <v>27</v>
      </c>
      <c r="K551" s="308" t="s">
        <v>6</v>
      </c>
      <c r="L551" s="308">
        <v>128</v>
      </c>
    </row>
    <row r="552" spans="8:12">
      <c r="H552" s="308">
        <v>48</v>
      </c>
      <c r="I552" s="308">
        <v>48</v>
      </c>
      <c r="J552" s="308" t="s">
        <v>27</v>
      </c>
      <c r="K552" s="308" t="s">
        <v>6</v>
      </c>
      <c r="L552" s="308">
        <v>127</v>
      </c>
    </row>
    <row r="553" spans="8:12">
      <c r="H553" s="308">
        <v>30</v>
      </c>
      <c r="I553" s="308">
        <v>30</v>
      </c>
      <c r="J553" s="308" t="s">
        <v>27</v>
      </c>
      <c r="K553" s="308" t="s">
        <v>6</v>
      </c>
      <c r="L553" s="308">
        <v>541</v>
      </c>
    </row>
    <row r="554" spans="8:12">
      <c r="H554" s="308">
        <v>18</v>
      </c>
      <c r="I554" s="308">
        <v>18</v>
      </c>
      <c r="J554" s="308" t="s">
        <v>27</v>
      </c>
      <c r="K554" s="308" t="s">
        <v>6</v>
      </c>
      <c r="L554" s="308">
        <v>527</v>
      </c>
    </row>
    <row r="555" spans="8:12">
      <c r="H555" s="308">
        <v>12</v>
      </c>
      <c r="I555" s="308">
        <v>12</v>
      </c>
      <c r="J555" s="308" t="s">
        <v>27</v>
      </c>
      <c r="K555" s="308" t="s">
        <v>6</v>
      </c>
      <c r="L555" s="308">
        <v>2069</v>
      </c>
    </row>
    <row r="556" spans="8:12">
      <c r="H556" s="308">
        <v>6</v>
      </c>
      <c r="I556" s="308">
        <v>6</v>
      </c>
      <c r="J556" s="308" t="s">
        <v>27</v>
      </c>
      <c r="K556" s="308" t="s">
        <v>6</v>
      </c>
      <c r="L556" s="308">
        <v>262</v>
      </c>
    </row>
    <row r="557" spans="8:12">
      <c r="H557" s="308">
        <v>6</v>
      </c>
      <c r="I557" s="308">
        <v>6</v>
      </c>
      <c r="J557" s="308" t="s">
        <v>27</v>
      </c>
      <c r="K557" s="308" t="s">
        <v>6</v>
      </c>
      <c r="L557" s="308">
        <v>263</v>
      </c>
    </row>
    <row r="558" spans="8:12">
      <c r="H558" s="308">
        <v>6</v>
      </c>
      <c r="I558" s="308">
        <v>6</v>
      </c>
      <c r="J558" s="308" t="s">
        <v>27</v>
      </c>
      <c r="K558" s="308" t="s">
        <v>6</v>
      </c>
      <c r="L558" s="308">
        <v>537</v>
      </c>
    </row>
    <row r="559" spans="8:12">
      <c r="H559" s="308">
        <v>6</v>
      </c>
      <c r="I559" s="308">
        <v>6</v>
      </c>
      <c r="J559" s="308" t="s">
        <v>27</v>
      </c>
      <c r="K559" s="308" t="s">
        <v>6</v>
      </c>
      <c r="L559" s="308">
        <v>133</v>
      </c>
    </row>
    <row r="560" spans="8:12">
      <c r="H560" s="308">
        <v>54</v>
      </c>
      <c r="I560" s="308">
        <v>54</v>
      </c>
      <c r="J560" s="308" t="s">
        <v>27</v>
      </c>
      <c r="K560" s="308" t="s">
        <v>6</v>
      </c>
      <c r="L560" s="308">
        <v>133</v>
      </c>
    </row>
    <row r="561" spans="8:12">
      <c r="H561" s="308">
        <v>30</v>
      </c>
      <c r="I561" s="308">
        <v>30</v>
      </c>
      <c r="J561" s="308" t="s">
        <v>27</v>
      </c>
      <c r="K561" s="308" t="s">
        <v>6</v>
      </c>
      <c r="L561" s="308">
        <v>534</v>
      </c>
    </row>
    <row r="562" spans="8:12">
      <c r="H562" s="308">
        <v>6</v>
      </c>
      <c r="I562" s="308">
        <v>6</v>
      </c>
      <c r="J562" s="308" t="s">
        <v>27</v>
      </c>
      <c r="K562" s="308" t="s">
        <v>6</v>
      </c>
      <c r="L562" s="308">
        <v>4203</v>
      </c>
    </row>
    <row r="563" spans="8:12">
      <c r="H563" s="308">
        <v>30</v>
      </c>
      <c r="I563" s="308">
        <v>30</v>
      </c>
      <c r="J563" s="308" t="s">
        <v>27</v>
      </c>
      <c r="K563" s="308" t="s">
        <v>6</v>
      </c>
      <c r="L563" s="308">
        <v>185</v>
      </c>
    </row>
    <row r="564" spans="8:12">
      <c r="H564" s="308">
        <v>6</v>
      </c>
      <c r="I564" s="308">
        <v>6</v>
      </c>
      <c r="J564" s="308" t="s">
        <v>28</v>
      </c>
      <c r="K564" s="308" t="s">
        <v>6</v>
      </c>
      <c r="L564" s="308">
        <v>275</v>
      </c>
    </row>
    <row r="565" spans="8:12">
      <c r="H565" s="308">
        <v>6</v>
      </c>
      <c r="I565" s="308">
        <v>6</v>
      </c>
      <c r="J565" s="308" t="s">
        <v>28</v>
      </c>
      <c r="K565" s="308" t="s">
        <v>9</v>
      </c>
      <c r="L565" s="308">
        <v>2072</v>
      </c>
    </row>
    <row r="566" spans="8:12">
      <c r="H566" s="308">
        <v>18</v>
      </c>
      <c r="I566" s="308">
        <v>18</v>
      </c>
      <c r="J566" s="308" t="s">
        <v>28</v>
      </c>
      <c r="K566" s="308" t="s">
        <v>9</v>
      </c>
      <c r="L566" s="308">
        <v>559</v>
      </c>
    </row>
    <row r="567" spans="8:12">
      <c r="H567" s="308">
        <v>30</v>
      </c>
      <c r="I567" s="308">
        <v>30</v>
      </c>
      <c r="J567" s="308" t="s">
        <v>28</v>
      </c>
      <c r="K567" s="308" t="s">
        <v>9</v>
      </c>
      <c r="L567" s="308">
        <v>69013</v>
      </c>
    </row>
    <row r="568" spans="8:12">
      <c r="H568" s="308">
        <v>18</v>
      </c>
      <c r="I568" s="308">
        <v>18</v>
      </c>
      <c r="J568" s="308" t="s">
        <v>28</v>
      </c>
      <c r="K568" s="308" t="s">
        <v>9</v>
      </c>
      <c r="L568" s="308">
        <v>657</v>
      </c>
    </row>
    <row r="569" spans="8:12">
      <c r="H569" s="308">
        <v>6</v>
      </c>
      <c r="I569" s="308">
        <v>6</v>
      </c>
      <c r="J569" s="308" t="s">
        <v>28</v>
      </c>
      <c r="K569" s="308" t="s">
        <v>6</v>
      </c>
      <c r="L569" s="308">
        <v>2135</v>
      </c>
    </row>
    <row r="570" spans="8:12">
      <c r="H570" s="308">
        <v>12</v>
      </c>
      <c r="I570" s="308">
        <v>12</v>
      </c>
      <c r="J570" s="308" t="s">
        <v>28</v>
      </c>
      <c r="K570" s="308" t="s">
        <v>6</v>
      </c>
      <c r="L570" s="308">
        <v>153</v>
      </c>
    </row>
    <row r="571" spans="8:12">
      <c r="H571" s="308">
        <v>6</v>
      </c>
      <c r="I571" s="308">
        <v>6</v>
      </c>
      <c r="J571" s="308" t="s">
        <v>28</v>
      </c>
      <c r="K571" s="308" t="s">
        <v>9</v>
      </c>
      <c r="L571" s="308">
        <v>272</v>
      </c>
    </row>
    <row r="572" spans="8:12">
      <c r="H572" s="308">
        <v>18</v>
      </c>
      <c r="I572" s="308">
        <v>18</v>
      </c>
      <c r="J572" s="308" t="s">
        <v>28</v>
      </c>
      <c r="K572" s="308" t="s">
        <v>6</v>
      </c>
      <c r="L572" s="308">
        <v>114</v>
      </c>
    </row>
    <row r="573" spans="8:12">
      <c r="H573" s="308">
        <v>6</v>
      </c>
      <c r="I573" s="308">
        <v>6</v>
      </c>
      <c r="J573" s="308" t="s">
        <v>28</v>
      </c>
      <c r="K573" s="308" t="s">
        <v>6</v>
      </c>
      <c r="L573" s="308">
        <v>2084</v>
      </c>
    </row>
    <row r="574" spans="8:12">
      <c r="H574" s="308">
        <v>6</v>
      </c>
      <c r="I574" s="308">
        <v>6</v>
      </c>
      <c r="J574" s="308" t="s">
        <v>28</v>
      </c>
      <c r="K574" s="308" t="s">
        <v>6</v>
      </c>
      <c r="L574" s="308">
        <v>69002</v>
      </c>
    </row>
    <row r="575" spans="8:12">
      <c r="H575" s="308">
        <v>6</v>
      </c>
      <c r="I575" s="308">
        <v>6</v>
      </c>
      <c r="J575" s="308" t="s">
        <v>28</v>
      </c>
      <c r="K575" s="308" t="s">
        <v>9</v>
      </c>
      <c r="L575" s="308">
        <v>242</v>
      </c>
    </row>
    <row r="576" spans="8:12">
      <c r="H576" s="308">
        <v>6</v>
      </c>
      <c r="I576" s="308">
        <v>6</v>
      </c>
      <c r="J576" s="308" t="s">
        <v>28</v>
      </c>
      <c r="K576" s="308" t="s">
        <v>6</v>
      </c>
      <c r="L576" s="308">
        <v>284</v>
      </c>
    </row>
    <row r="577" spans="8:12">
      <c r="H577" s="308">
        <v>6</v>
      </c>
      <c r="I577" s="308">
        <v>6</v>
      </c>
      <c r="J577" s="308" t="s">
        <v>28</v>
      </c>
      <c r="K577" s="308" t="s">
        <v>9</v>
      </c>
      <c r="L577" s="308">
        <v>261</v>
      </c>
    </row>
    <row r="578" spans="8:12">
      <c r="H578" s="308">
        <v>6</v>
      </c>
      <c r="I578" s="308">
        <v>6</v>
      </c>
      <c r="J578" s="308" t="s">
        <v>28</v>
      </c>
      <c r="K578" s="308" t="s">
        <v>6</v>
      </c>
      <c r="L578" s="308">
        <v>268</v>
      </c>
    </row>
    <row r="579" spans="8:12">
      <c r="H579" s="308">
        <v>6</v>
      </c>
      <c r="I579" s="308">
        <v>6</v>
      </c>
      <c r="J579" s="308" t="s">
        <v>28</v>
      </c>
      <c r="K579" s="308" t="s">
        <v>9</v>
      </c>
      <c r="L579" s="308">
        <v>244</v>
      </c>
    </row>
    <row r="580" spans="8:12">
      <c r="H580" s="308">
        <v>6</v>
      </c>
      <c r="I580" s="308">
        <v>6</v>
      </c>
      <c r="J580" s="308" t="s">
        <v>28</v>
      </c>
      <c r="K580" s="308" t="s">
        <v>9</v>
      </c>
      <c r="L580" s="308">
        <v>291</v>
      </c>
    </row>
    <row r="581" spans="8:12">
      <c r="H581" s="308">
        <v>6</v>
      </c>
      <c r="I581" s="308">
        <v>6</v>
      </c>
      <c r="J581" s="308" t="s">
        <v>28</v>
      </c>
      <c r="K581" s="308" t="s">
        <v>9</v>
      </c>
      <c r="L581" s="308">
        <v>2115</v>
      </c>
    </row>
    <row r="582" spans="8:12">
      <c r="H582" s="308">
        <v>30</v>
      </c>
      <c r="I582" s="308">
        <v>30</v>
      </c>
      <c r="J582" s="308" t="s">
        <v>28</v>
      </c>
      <c r="K582" s="308" t="s">
        <v>6</v>
      </c>
      <c r="L582" s="308">
        <v>506</v>
      </c>
    </row>
    <row r="583" spans="8:12">
      <c r="H583" s="308">
        <v>60</v>
      </c>
      <c r="I583" s="308">
        <v>60</v>
      </c>
      <c r="J583" s="308" t="s">
        <v>28</v>
      </c>
      <c r="K583" s="308" t="s">
        <v>9</v>
      </c>
      <c r="L583" s="308">
        <v>134</v>
      </c>
    </row>
    <row r="584" spans="8:12">
      <c r="H584" s="308">
        <v>30</v>
      </c>
      <c r="I584" s="308">
        <v>30</v>
      </c>
      <c r="J584" s="308" t="s">
        <v>28</v>
      </c>
      <c r="K584" s="308" t="s">
        <v>6</v>
      </c>
      <c r="L584" s="308">
        <v>154</v>
      </c>
    </row>
    <row r="585" spans="8:12">
      <c r="H585" s="308">
        <v>60</v>
      </c>
      <c r="I585" s="308">
        <v>60</v>
      </c>
      <c r="J585" s="308" t="s">
        <v>28</v>
      </c>
      <c r="K585" s="308" t="s">
        <v>9</v>
      </c>
      <c r="L585" s="308">
        <v>138</v>
      </c>
    </row>
    <row r="586" spans="8:12">
      <c r="H586" s="308">
        <v>30</v>
      </c>
      <c r="I586" s="308">
        <v>30</v>
      </c>
      <c r="J586" s="308" t="s">
        <v>28</v>
      </c>
      <c r="K586" s="308" t="s">
        <v>9</v>
      </c>
      <c r="L586" s="308">
        <v>136</v>
      </c>
    </row>
    <row r="587" spans="8:12">
      <c r="H587" s="308">
        <v>12</v>
      </c>
      <c r="I587" s="308">
        <v>12</v>
      </c>
      <c r="J587" s="308" t="s">
        <v>28</v>
      </c>
      <c r="K587" s="308" t="s">
        <v>9</v>
      </c>
      <c r="L587" s="308">
        <v>540</v>
      </c>
    </row>
    <row r="588" spans="8:12">
      <c r="H588" s="308">
        <v>6</v>
      </c>
      <c r="I588" s="308">
        <v>6</v>
      </c>
      <c r="J588" s="308" t="s">
        <v>28</v>
      </c>
      <c r="K588" s="308" t="s">
        <v>9</v>
      </c>
      <c r="L588" s="308">
        <v>9141</v>
      </c>
    </row>
    <row r="589" spans="8:12">
      <c r="H589" s="308">
        <v>6</v>
      </c>
      <c r="I589" s="308">
        <v>6</v>
      </c>
      <c r="J589" s="308" t="s">
        <v>27</v>
      </c>
      <c r="K589" s="308" t="s">
        <v>6</v>
      </c>
      <c r="L589" s="308">
        <v>9419</v>
      </c>
    </row>
    <row r="590" spans="8:12">
      <c r="H590" s="308">
        <v>30</v>
      </c>
      <c r="I590" s="308">
        <v>30</v>
      </c>
      <c r="J590" s="308" t="s">
        <v>27</v>
      </c>
      <c r="K590" s="308" t="s">
        <v>6</v>
      </c>
      <c r="L590" s="308">
        <v>142</v>
      </c>
    </row>
    <row r="591" spans="8:12">
      <c r="H591" s="308">
        <v>30</v>
      </c>
      <c r="I591" s="308">
        <v>30</v>
      </c>
      <c r="J591" s="308" t="s">
        <v>27</v>
      </c>
      <c r="K591" s="308" t="s">
        <v>6</v>
      </c>
      <c r="L591" s="308">
        <v>170</v>
      </c>
    </row>
    <row r="592" spans="8:12">
      <c r="H592" s="308">
        <v>12</v>
      </c>
      <c r="I592" s="308">
        <v>12</v>
      </c>
      <c r="J592" s="308" t="s">
        <v>27</v>
      </c>
      <c r="K592" s="308" t="s">
        <v>6</v>
      </c>
      <c r="L592" s="308">
        <v>533</v>
      </c>
    </row>
    <row r="593" spans="8:12">
      <c r="H593" s="308">
        <v>60</v>
      </c>
      <c r="I593" s="308">
        <v>60</v>
      </c>
      <c r="J593" s="308" t="s">
        <v>28</v>
      </c>
      <c r="K593" s="308" t="s">
        <v>9</v>
      </c>
      <c r="L593" s="308">
        <v>542</v>
      </c>
    </row>
    <row r="594" spans="8:12">
      <c r="H594" s="308">
        <v>60</v>
      </c>
      <c r="I594" s="308">
        <v>60</v>
      </c>
      <c r="J594" s="308" t="s">
        <v>29</v>
      </c>
      <c r="K594" s="308" t="s">
        <v>6</v>
      </c>
      <c r="L594" s="308">
        <v>516</v>
      </c>
    </row>
    <row r="595" spans="8:12">
      <c r="H595" s="308">
        <v>60</v>
      </c>
      <c r="I595" s="308">
        <v>60</v>
      </c>
      <c r="J595" s="308" t="s">
        <v>29</v>
      </c>
      <c r="K595" s="308" t="s">
        <v>6</v>
      </c>
      <c r="L595" s="308">
        <v>161</v>
      </c>
    </row>
    <row r="596" spans="8:12">
      <c r="H596" s="308">
        <v>90</v>
      </c>
      <c r="I596" s="308">
        <v>90</v>
      </c>
      <c r="J596" s="308" t="s">
        <v>29</v>
      </c>
      <c r="K596" s="308" t="s">
        <v>6</v>
      </c>
      <c r="L596" s="308">
        <v>130</v>
      </c>
    </row>
    <row r="597" spans="8:12">
      <c r="H597" s="308">
        <v>60</v>
      </c>
      <c r="I597" s="308">
        <v>60</v>
      </c>
      <c r="J597" s="308" t="s">
        <v>29</v>
      </c>
      <c r="K597" s="308" t="s">
        <v>6</v>
      </c>
      <c r="L597" s="308">
        <v>162</v>
      </c>
    </row>
    <row r="598" spans="8:12">
      <c r="H598" s="308">
        <v>12</v>
      </c>
      <c r="I598" s="308">
        <v>12</v>
      </c>
      <c r="J598" s="308" t="s">
        <v>29</v>
      </c>
      <c r="K598" s="308" t="s">
        <v>6</v>
      </c>
      <c r="L598" s="308">
        <v>561</v>
      </c>
    </row>
    <row r="599" spans="8:12">
      <c r="H599" s="308">
        <v>6</v>
      </c>
      <c r="I599" s="308">
        <v>6</v>
      </c>
      <c r="J599" s="308" t="s">
        <v>29</v>
      </c>
      <c r="K599" s="308" t="s">
        <v>6</v>
      </c>
      <c r="L599" s="308">
        <v>186</v>
      </c>
    </row>
    <row r="600" spans="8:12">
      <c r="H600" s="308">
        <v>84</v>
      </c>
      <c r="I600" s="308">
        <v>84</v>
      </c>
      <c r="J600" s="308" t="s">
        <v>29</v>
      </c>
      <c r="K600" s="308" t="s">
        <v>6</v>
      </c>
      <c r="L600" s="308">
        <v>186</v>
      </c>
    </row>
    <row r="601" spans="8:12">
      <c r="H601" s="308">
        <v>30</v>
      </c>
      <c r="I601" s="308">
        <v>30</v>
      </c>
      <c r="J601" s="308" t="s">
        <v>30</v>
      </c>
      <c r="K601" s="308" t="s">
        <v>6</v>
      </c>
      <c r="L601" s="308">
        <v>514</v>
      </c>
    </row>
    <row r="602" spans="8:12">
      <c r="H602" s="308">
        <v>30</v>
      </c>
      <c r="I602" s="308">
        <v>30</v>
      </c>
      <c r="J602" s="308" t="s">
        <v>30</v>
      </c>
      <c r="K602" s="308" t="s">
        <v>6</v>
      </c>
      <c r="L602" s="308">
        <v>180</v>
      </c>
    </row>
    <row r="603" spans="8:12">
      <c r="H603" s="308">
        <v>90</v>
      </c>
      <c r="I603" s="308">
        <v>90</v>
      </c>
      <c r="J603" s="308" t="s">
        <v>30</v>
      </c>
      <c r="K603" s="308" t="s">
        <v>6</v>
      </c>
      <c r="L603" s="308">
        <v>511</v>
      </c>
    </row>
    <row r="604" spans="8:12">
      <c r="H604" s="308">
        <v>30</v>
      </c>
      <c r="I604" s="308">
        <v>30</v>
      </c>
      <c r="J604" s="308" t="s">
        <v>30</v>
      </c>
      <c r="K604" s="308" t="s">
        <v>6</v>
      </c>
      <c r="L604" s="308">
        <v>155</v>
      </c>
    </row>
    <row r="605" spans="8:12">
      <c r="H605" s="308">
        <v>120</v>
      </c>
      <c r="I605" s="308">
        <v>120</v>
      </c>
      <c r="J605" s="308" t="s">
        <v>30</v>
      </c>
      <c r="K605" s="308" t="s">
        <v>6</v>
      </c>
      <c r="L605" s="308">
        <v>304</v>
      </c>
    </row>
    <row r="606" spans="8:12">
      <c r="H606" s="308">
        <v>6</v>
      </c>
      <c r="I606" s="308">
        <v>6</v>
      </c>
      <c r="J606" s="308" t="s">
        <v>30</v>
      </c>
      <c r="K606" s="308" t="s">
        <v>6</v>
      </c>
      <c r="L606" s="308">
        <v>289</v>
      </c>
    </row>
    <row r="607" spans="8:12">
      <c r="H607" s="308">
        <v>6</v>
      </c>
      <c r="I607" s="308">
        <v>6</v>
      </c>
      <c r="J607" s="308" t="s">
        <v>30</v>
      </c>
      <c r="K607" s="308" t="s">
        <v>9</v>
      </c>
      <c r="L607" s="308">
        <v>69041</v>
      </c>
    </row>
    <row r="608" spans="8:12">
      <c r="H608" s="308">
        <v>120</v>
      </c>
      <c r="I608" s="308">
        <v>120</v>
      </c>
      <c r="J608" s="308" t="s">
        <v>30</v>
      </c>
      <c r="K608" s="308" t="s">
        <v>6</v>
      </c>
      <c r="L608" s="308">
        <v>135</v>
      </c>
    </row>
    <row r="609" spans="8:12">
      <c r="H609" s="308">
        <v>120</v>
      </c>
      <c r="I609" s="308">
        <v>120</v>
      </c>
      <c r="J609" s="308" t="s">
        <v>30</v>
      </c>
      <c r="K609" s="308" t="s">
        <v>6</v>
      </c>
      <c r="L609" s="308">
        <v>161</v>
      </c>
    </row>
    <row r="610" spans="8:12">
      <c r="H610" s="308">
        <v>30</v>
      </c>
      <c r="I610" s="308">
        <v>30</v>
      </c>
      <c r="J610" s="308" t="s">
        <v>30</v>
      </c>
      <c r="K610" s="308" t="s">
        <v>6</v>
      </c>
      <c r="L610" s="308">
        <v>159</v>
      </c>
    </row>
    <row r="611" spans="8:12">
      <c r="H611" s="308">
        <v>18</v>
      </c>
      <c r="I611" s="308">
        <v>18</v>
      </c>
      <c r="J611" s="308" t="s">
        <v>30</v>
      </c>
      <c r="K611" s="308" t="s">
        <v>9</v>
      </c>
      <c r="L611" s="308">
        <v>276</v>
      </c>
    </row>
    <row r="612" spans="8:12">
      <c r="H612" s="308">
        <v>120</v>
      </c>
      <c r="I612" s="308">
        <v>120</v>
      </c>
      <c r="J612" s="308" t="s">
        <v>30</v>
      </c>
      <c r="K612" s="308" t="s">
        <v>6</v>
      </c>
      <c r="L612" s="308">
        <v>505</v>
      </c>
    </row>
    <row r="613" spans="8:12">
      <c r="H613" s="308">
        <v>30</v>
      </c>
      <c r="I613" s="308">
        <v>30</v>
      </c>
      <c r="J613" s="308" t="s">
        <v>30</v>
      </c>
      <c r="K613" s="308" t="s">
        <v>9</v>
      </c>
      <c r="L613" s="308">
        <v>112</v>
      </c>
    </row>
    <row r="614" spans="8:12">
      <c r="H614" s="308">
        <v>12</v>
      </c>
      <c r="I614" s="308">
        <v>12</v>
      </c>
      <c r="J614" s="308" t="s">
        <v>30</v>
      </c>
      <c r="K614" s="308" t="s">
        <v>9</v>
      </c>
      <c r="L614" s="308">
        <v>167</v>
      </c>
    </row>
    <row r="615" spans="8:12">
      <c r="H615" s="308">
        <v>30</v>
      </c>
      <c r="I615" s="308">
        <v>30</v>
      </c>
      <c r="J615" s="308" t="s">
        <v>30</v>
      </c>
      <c r="K615" s="308" t="s">
        <v>6</v>
      </c>
      <c r="L615" s="308">
        <v>506</v>
      </c>
    </row>
    <row r="616" spans="8:12">
      <c r="H616" s="308">
        <v>6</v>
      </c>
      <c r="I616" s="308">
        <v>6</v>
      </c>
      <c r="J616" s="308" t="s">
        <v>30</v>
      </c>
      <c r="K616" s="308" t="s">
        <v>9</v>
      </c>
      <c r="L616" s="308">
        <v>280</v>
      </c>
    </row>
    <row r="617" spans="8:12">
      <c r="H617" s="308">
        <v>30</v>
      </c>
      <c r="I617" s="308">
        <v>30</v>
      </c>
      <c r="J617" s="308" t="s">
        <v>30</v>
      </c>
      <c r="K617" s="308" t="s">
        <v>6</v>
      </c>
      <c r="L617" s="308">
        <v>154</v>
      </c>
    </row>
    <row r="618" spans="8:12">
      <c r="H618" s="308">
        <v>60</v>
      </c>
      <c r="I618" s="308">
        <v>60</v>
      </c>
      <c r="J618" s="308" t="s">
        <v>30</v>
      </c>
      <c r="K618" s="308" t="s">
        <v>9</v>
      </c>
      <c r="L618" s="308">
        <v>140</v>
      </c>
    </row>
    <row r="619" spans="8:12">
      <c r="H619" s="308">
        <v>48</v>
      </c>
      <c r="I619" s="308">
        <v>48</v>
      </c>
      <c r="J619" s="308" t="s">
        <v>30</v>
      </c>
      <c r="K619" s="308" t="s">
        <v>9</v>
      </c>
      <c r="L619" s="308">
        <v>524</v>
      </c>
    </row>
    <row r="620" spans="8:12">
      <c r="H620" s="308">
        <v>30</v>
      </c>
      <c r="I620" s="308">
        <v>30</v>
      </c>
      <c r="J620" s="308" t="s">
        <v>30</v>
      </c>
      <c r="K620" s="308" t="s">
        <v>6</v>
      </c>
      <c r="L620" s="308">
        <v>133</v>
      </c>
    </row>
    <row r="621" spans="8:12">
      <c r="H621" s="308">
        <v>60</v>
      </c>
      <c r="I621" s="308">
        <v>60</v>
      </c>
      <c r="J621" s="308" t="s">
        <v>30</v>
      </c>
      <c r="K621" s="308" t="s">
        <v>9</v>
      </c>
      <c r="L621" s="308">
        <v>158</v>
      </c>
    </row>
    <row r="622" spans="8:12">
      <c r="H622" s="308">
        <v>120</v>
      </c>
      <c r="I622" s="308">
        <v>120</v>
      </c>
      <c r="J622" s="308" t="s">
        <v>30</v>
      </c>
      <c r="K622" s="308" t="s">
        <v>9</v>
      </c>
      <c r="L622" s="308">
        <v>178</v>
      </c>
    </row>
    <row r="623" spans="8:12">
      <c r="H623" s="308">
        <v>60</v>
      </c>
      <c r="I623" s="308">
        <v>60</v>
      </c>
      <c r="J623" s="308" t="s">
        <v>30</v>
      </c>
      <c r="K623" s="308" t="s">
        <v>6</v>
      </c>
      <c r="L623" s="308">
        <v>305</v>
      </c>
    </row>
    <row r="624" spans="8:12">
      <c r="H624" s="308">
        <v>60</v>
      </c>
      <c r="I624" s="308">
        <v>60</v>
      </c>
      <c r="J624" s="308" t="s">
        <v>30</v>
      </c>
      <c r="K624" s="308" t="s">
        <v>9</v>
      </c>
      <c r="L624" s="308">
        <v>162</v>
      </c>
    </row>
    <row r="625" spans="8:12">
      <c r="H625" s="308">
        <v>90</v>
      </c>
      <c r="I625" s="308">
        <v>90</v>
      </c>
      <c r="J625" s="308" t="s">
        <v>30</v>
      </c>
      <c r="K625" s="308" t="s">
        <v>9</v>
      </c>
      <c r="L625" s="308">
        <v>196</v>
      </c>
    </row>
    <row r="626" spans="8:12">
      <c r="H626" s="308">
        <v>30</v>
      </c>
      <c r="I626" s="308">
        <v>30</v>
      </c>
      <c r="J626" s="308" t="s">
        <v>30</v>
      </c>
      <c r="K626" s="308" t="s">
        <v>6</v>
      </c>
      <c r="L626" s="308">
        <v>147</v>
      </c>
    </row>
    <row r="627" spans="8:12">
      <c r="H627" s="308">
        <v>60</v>
      </c>
      <c r="I627" s="308">
        <v>60</v>
      </c>
      <c r="J627" s="308" t="s">
        <v>30</v>
      </c>
      <c r="K627" s="308" t="s">
        <v>9</v>
      </c>
      <c r="L627" s="308">
        <v>119</v>
      </c>
    </row>
    <row r="628" spans="8:12">
      <c r="H628" s="308">
        <v>12</v>
      </c>
      <c r="I628" s="308">
        <v>12</v>
      </c>
      <c r="J628" s="308" t="s">
        <v>30</v>
      </c>
      <c r="K628" s="308" t="s">
        <v>9</v>
      </c>
      <c r="L628" s="308">
        <v>517</v>
      </c>
    </row>
    <row r="629" spans="8:12">
      <c r="H629" s="308">
        <v>30</v>
      </c>
      <c r="I629" s="308">
        <v>30</v>
      </c>
      <c r="J629" s="308" t="s">
        <v>30</v>
      </c>
      <c r="K629" s="308" t="s">
        <v>9</v>
      </c>
      <c r="L629" s="308">
        <v>171</v>
      </c>
    </row>
    <row r="630" spans="8:12">
      <c r="H630" s="308">
        <v>6</v>
      </c>
      <c r="I630" s="308">
        <v>6</v>
      </c>
      <c r="J630" s="308" t="s">
        <v>30</v>
      </c>
      <c r="K630" s="308" t="s">
        <v>9</v>
      </c>
      <c r="L630" s="308">
        <v>522</v>
      </c>
    </row>
    <row r="631" spans="8:12">
      <c r="H631" s="308">
        <v>54</v>
      </c>
      <c r="I631" s="308">
        <v>54</v>
      </c>
      <c r="J631" s="308" t="s">
        <v>30</v>
      </c>
      <c r="K631" s="308" t="s">
        <v>9</v>
      </c>
      <c r="L631" s="308">
        <v>522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544"/>
  <sheetViews>
    <sheetView showGridLines="0" zoomScale="69" zoomScaleNormal="69" workbookViewId="0">
      <pane xSplit="4" ySplit="10" topLeftCell="E67" activePane="bottomRight" state="frozen"/>
      <selection pane="topRight"/>
      <selection pane="bottomLeft"/>
      <selection pane="bottomRight" activeCell="C77" sqref="C77"/>
    </sheetView>
  </sheetViews>
  <sheetFormatPr defaultColWidth="9.140625" defaultRowHeight="12.75" outlineLevelRow="1"/>
  <cols>
    <col min="1" max="1" width="6.140625" style="185" customWidth="1"/>
    <col min="2" max="2" width="4.140625" style="185" hidden="1" customWidth="1"/>
    <col min="3" max="3" width="29.5703125" style="5" customWidth="1"/>
    <col min="4" max="4" width="19.85546875" style="5" customWidth="1"/>
    <col min="5" max="5" width="9.5703125" style="180" customWidth="1"/>
    <col min="6" max="6" width="10.28515625" style="180" customWidth="1"/>
    <col min="7" max="7" width="8.42578125" style="180" customWidth="1"/>
    <col min="8" max="9" width="9.5703125" style="180" customWidth="1"/>
    <col min="10" max="10" width="9.7109375" style="180" customWidth="1"/>
    <col min="11" max="11" width="10.140625" style="185" customWidth="1"/>
    <col min="12" max="12" width="8.140625" style="185" customWidth="1"/>
    <col min="13" max="13" width="7.5703125" style="185" hidden="1" customWidth="1"/>
    <col min="14" max="14" width="7.42578125" style="186" hidden="1" customWidth="1"/>
    <col min="15" max="15" width="11.28515625" style="187" customWidth="1"/>
    <col min="16" max="16" width="13.7109375" style="183" hidden="1" customWidth="1"/>
    <col min="17" max="18" width="0" style="183" hidden="1" customWidth="1"/>
    <col min="19" max="19" width="12.85546875" style="332" customWidth="1"/>
    <col min="20" max="16384" width="9.140625" style="183"/>
  </cols>
  <sheetData>
    <row r="1" spans="1:19" s="179" customFormat="1" ht="18.75">
      <c r="A1" s="188" t="s">
        <v>33</v>
      </c>
      <c r="B1" s="188"/>
      <c r="C1" s="337">
        <v>44285</v>
      </c>
      <c r="D1" s="189" t="s">
        <v>34</v>
      </c>
      <c r="E1" s="190">
        <v>125900</v>
      </c>
      <c r="F1" s="190">
        <v>190700</v>
      </c>
      <c r="G1" s="191">
        <v>330000</v>
      </c>
      <c r="H1" s="191">
        <v>224000</v>
      </c>
      <c r="I1" s="191">
        <v>330000</v>
      </c>
      <c r="J1" s="191">
        <v>330000</v>
      </c>
      <c r="K1" s="216">
        <v>264000</v>
      </c>
      <c r="L1" s="216">
        <v>374000</v>
      </c>
      <c r="M1" s="64">
        <v>290400</v>
      </c>
      <c r="N1" s="217"/>
      <c r="O1" s="218"/>
      <c r="S1" s="330"/>
    </row>
    <row r="2" spans="1:19" s="179" customFormat="1" ht="19.5" customHeight="1">
      <c r="A2" s="188"/>
      <c r="B2" s="188"/>
      <c r="C2" s="192"/>
      <c r="D2" s="193"/>
      <c r="E2" s="194">
        <v>3284683</v>
      </c>
      <c r="F2" s="195">
        <v>3352387</v>
      </c>
      <c r="G2" s="196">
        <v>3373113</v>
      </c>
      <c r="H2" s="194">
        <v>3384346</v>
      </c>
      <c r="I2" s="195">
        <v>3384347</v>
      </c>
      <c r="J2" s="196">
        <v>3479885</v>
      </c>
      <c r="K2" s="194">
        <v>3495074</v>
      </c>
      <c r="L2" s="194">
        <v>3408152</v>
      </c>
      <c r="M2" s="219">
        <v>3360436</v>
      </c>
      <c r="N2" s="220"/>
      <c r="O2" s="319" t="s">
        <v>35</v>
      </c>
      <c r="P2" s="321" t="s">
        <v>36</v>
      </c>
      <c r="Q2" s="322" t="s">
        <v>37</v>
      </c>
      <c r="S2" s="330"/>
    </row>
    <row r="3" spans="1:19" s="180" customFormat="1" ht="36.75" customHeight="1">
      <c r="A3" s="317" t="s">
        <v>38</v>
      </c>
      <c r="B3" s="197"/>
      <c r="C3" s="318" t="s">
        <v>39</v>
      </c>
      <c r="D3" s="318" t="s">
        <v>40</v>
      </c>
      <c r="E3" s="198" t="s">
        <v>41</v>
      </c>
      <c r="F3" s="199" t="s">
        <v>42</v>
      </c>
      <c r="G3" s="200" t="s">
        <v>43</v>
      </c>
      <c r="H3" s="198" t="s">
        <v>44</v>
      </c>
      <c r="I3" s="199" t="s">
        <v>45</v>
      </c>
      <c r="J3" s="200" t="s">
        <v>46</v>
      </c>
      <c r="K3" s="198" t="s">
        <v>47</v>
      </c>
      <c r="L3" s="198" t="s">
        <v>48</v>
      </c>
      <c r="M3" s="221" t="s">
        <v>49</v>
      </c>
      <c r="N3" s="222"/>
      <c r="O3" s="320"/>
      <c r="P3" s="321"/>
      <c r="Q3" s="321"/>
      <c r="S3" s="331"/>
    </row>
    <row r="4" spans="1:19" s="180" customFormat="1" ht="22.5">
      <c r="A4" s="317"/>
      <c r="B4" s="201"/>
      <c r="C4" s="318"/>
      <c r="D4" s="318"/>
      <c r="E4" s="202" t="s">
        <v>1</v>
      </c>
      <c r="F4" s="203" t="s">
        <v>1</v>
      </c>
      <c r="G4" s="204" t="s">
        <v>1</v>
      </c>
      <c r="H4" s="202" t="s">
        <v>1</v>
      </c>
      <c r="I4" s="203" t="s">
        <v>1</v>
      </c>
      <c r="J4" s="204" t="s">
        <v>1</v>
      </c>
      <c r="K4" s="202" t="s">
        <v>1</v>
      </c>
      <c r="L4" s="202" t="s">
        <v>1</v>
      </c>
      <c r="M4" s="223" t="s">
        <v>1</v>
      </c>
      <c r="N4" s="224"/>
      <c r="O4" s="320"/>
      <c r="P4" s="321"/>
      <c r="Q4" s="239"/>
      <c r="S4" s="331">
        <f>+SUM(S69,S125,S215,S284,S355,S374,S398,S10,S435)</f>
        <v>1007.2</v>
      </c>
    </row>
    <row r="5" spans="1:19" s="181" customFormat="1" ht="17.25">
      <c r="A5" s="205"/>
      <c r="B5" s="205"/>
      <c r="C5" s="42"/>
      <c r="D5" s="42" t="s">
        <v>39</v>
      </c>
      <c r="E5" s="206">
        <f t="shared" ref="E5:N5" si="0">+SUM(E6:E9)</f>
        <v>8</v>
      </c>
      <c r="F5" s="206">
        <f t="shared" si="0"/>
        <v>0</v>
      </c>
      <c r="G5" s="206">
        <f t="shared" si="0"/>
        <v>0</v>
      </c>
      <c r="H5" s="206">
        <f t="shared" si="0"/>
        <v>0</v>
      </c>
      <c r="I5" s="206">
        <f t="shared" si="0"/>
        <v>0</v>
      </c>
      <c r="J5" s="206">
        <f t="shared" si="0"/>
        <v>0</v>
      </c>
      <c r="K5" s="206">
        <f t="shared" si="0"/>
        <v>0</v>
      </c>
      <c r="L5" s="206">
        <f t="shared" si="0"/>
        <v>0</v>
      </c>
      <c r="M5" s="206">
        <f t="shared" si="0"/>
        <v>0</v>
      </c>
      <c r="N5" s="206">
        <f t="shared" si="0"/>
        <v>0</v>
      </c>
      <c r="O5" s="225">
        <f>+SUMPRODUCT($E$1:$M$1,E5:M5)</f>
        <v>1007200</v>
      </c>
      <c r="S5" s="331"/>
    </row>
    <row r="6" spans="1:19" s="182" customFormat="1">
      <c r="A6" s="207"/>
      <c r="B6" s="207"/>
      <c r="C6" s="46"/>
      <c r="D6" s="46" t="s">
        <v>50</v>
      </c>
      <c r="E6" s="208">
        <f t="shared" ref="E6:N6" si="1">+SUM(E10,E69,E125,E215,E284)</f>
        <v>8</v>
      </c>
      <c r="F6" s="208">
        <f t="shared" si="1"/>
        <v>0</v>
      </c>
      <c r="G6" s="208">
        <f t="shared" si="1"/>
        <v>0</v>
      </c>
      <c r="H6" s="208">
        <f t="shared" si="1"/>
        <v>0</v>
      </c>
      <c r="I6" s="208">
        <f t="shared" si="1"/>
        <v>0</v>
      </c>
      <c r="J6" s="208">
        <f t="shared" si="1"/>
        <v>0</v>
      </c>
      <c r="K6" s="208">
        <f t="shared" si="1"/>
        <v>0</v>
      </c>
      <c r="L6" s="208">
        <f t="shared" si="1"/>
        <v>0</v>
      </c>
      <c r="M6" s="226">
        <f t="shared" si="1"/>
        <v>0</v>
      </c>
      <c r="N6" s="226">
        <f t="shared" si="1"/>
        <v>0</v>
      </c>
      <c r="O6" s="227">
        <f>+SUMPRODUCT($E$1:$M$1,E6:M6)</f>
        <v>1007200</v>
      </c>
      <c r="S6" s="331"/>
    </row>
    <row r="7" spans="1:19" s="180" customFormat="1">
      <c r="A7" s="207"/>
      <c r="B7" s="207"/>
      <c r="C7" s="46"/>
      <c r="D7" s="46" t="s">
        <v>51</v>
      </c>
      <c r="E7" s="208">
        <f t="shared" ref="E7:L7" si="2">+SUM(E374,E398,E435,E355)</f>
        <v>0</v>
      </c>
      <c r="F7" s="208">
        <f t="shared" si="2"/>
        <v>0</v>
      </c>
      <c r="G7" s="208">
        <f t="shared" si="2"/>
        <v>0</v>
      </c>
      <c r="H7" s="208">
        <f t="shared" si="2"/>
        <v>0</v>
      </c>
      <c r="I7" s="208">
        <f t="shared" si="2"/>
        <v>0</v>
      </c>
      <c r="J7" s="208">
        <f t="shared" si="2"/>
        <v>0</v>
      </c>
      <c r="K7" s="208">
        <f t="shared" si="2"/>
        <v>0</v>
      </c>
      <c r="L7" s="208">
        <f t="shared" si="2"/>
        <v>0</v>
      </c>
      <c r="M7" s="226">
        <f>+SUM(M355,M374,M398,M435)</f>
        <v>0</v>
      </c>
      <c r="N7" s="226">
        <f>+SUM(N355,N374,N398,N435)</f>
        <v>0</v>
      </c>
      <c r="O7" s="227">
        <f>+SUMPRODUCT($E$1:$M$1,E7:M7)</f>
        <v>0</v>
      </c>
      <c r="S7" s="331"/>
    </row>
    <row r="8" spans="1:19" s="180" customFormat="1">
      <c r="A8" s="207"/>
      <c r="B8" s="207"/>
      <c r="C8" s="46"/>
      <c r="D8" s="46" t="s">
        <v>52</v>
      </c>
      <c r="E8" s="208">
        <f t="shared" ref="E8:L8" si="3">+E471</f>
        <v>0</v>
      </c>
      <c r="F8" s="208">
        <f t="shared" si="3"/>
        <v>0</v>
      </c>
      <c r="G8" s="208">
        <f t="shared" si="3"/>
        <v>0</v>
      </c>
      <c r="H8" s="208">
        <f t="shared" si="3"/>
        <v>0</v>
      </c>
      <c r="I8" s="208">
        <f t="shared" si="3"/>
        <v>0</v>
      </c>
      <c r="J8" s="208">
        <f t="shared" si="3"/>
        <v>0</v>
      </c>
      <c r="K8" s="208">
        <f t="shared" si="3"/>
        <v>0</v>
      </c>
      <c r="L8" s="208">
        <f t="shared" si="3"/>
        <v>0</v>
      </c>
      <c r="M8" s="226">
        <f>M471</f>
        <v>0</v>
      </c>
      <c r="N8" s="226">
        <f>N471</f>
        <v>0</v>
      </c>
      <c r="O8" s="227">
        <f>+SUMPRODUCT($E$1:$M$1,E8:M8)</f>
        <v>0</v>
      </c>
      <c r="S8" s="331"/>
    </row>
    <row r="9" spans="1:19">
      <c r="A9" s="207">
        <v>807</v>
      </c>
      <c r="B9" s="207"/>
      <c r="C9" s="46" t="s">
        <v>53</v>
      </c>
      <c r="D9" s="46" t="s">
        <v>53</v>
      </c>
      <c r="E9" s="208">
        <f>(SUMIFS('nabati '!B$3:B$9277,'nabati '!$C3:$C9277,Daily!$C$1)/6)-E6-E7-E8</f>
        <v>0</v>
      </c>
      <c r="F9" s="208">
        <f>+(SUMIFS('nabati '!I$3:I$9277,'nabati '!$J$3:$J$9277,Daily!$C$1)/6)-F6-F7-F8</f>
        <v>0</v>
      </c>
      <c r="G9" s="208">
        <f>+(SUMIFS('nabati '!P$3:P$9277,'nabati '!$Q$3:$Q$9277,Daily!$C$1)/60)-G6-G7-G8</f>
        <v>0</v>
      </c>
      <c r="H9" s="208">
        <f>+(SUMIFS('nabati '!W$3:W$9277,'nabati '!$X$3:$X$9277,Daily!$C$1)/6)-H6-H7-H8</f>
        <v>0</v>
      </c>
      <c r="I9" s="208">
        <f>+(SUMIFS('nabati '!AD$3:AD$9277,'nabati '!$AE$3:$AE$9277,Daily!$C$1)/60)-I6-I7-I8</f>
        <v>0</v>
      </c>
      <c r="J9" s="208">
        <f>+(SUMIFS('nabati '!AK$3:AK$9277,'nabati '!$AL$3:$AL$9277,Daily!$C$1)/60)-J6-J7-J8</f>
        <v>0</v>
      </c>
      <c r="K9" s="208">
        <f>+(SUMIFS('nabati '!AR$3:AR$9277,'nabati '!$AS$3:$AS$9277,Daily!$C$1)/60)-K6-K7-K8</f>
        <v>0</v>
      </c>
      <c r="L9" s="208">
        <f>+(SUMIFS('nabati '!AY$3:AY$9277,'nabati '!$AZ$3:$AZ$9277,Daily!$C$1)/20)-L6-L7-L8</f>
        <v>0</v>
      </c>
      <c r="M9" s="226">
        <f>+SUM(M13,M72,M128,M218,M287)</f>
        <v>0</v>
      </c>
      <c r="N9" s="226">
        <f>+SUM(N13,N72,N128,N218,N287)</f>
        <v>0</v>
      </c>
      <c r="O9" s="208">
        <f>+SUMPRODUCT($E$1:$M$1,E9:M9)</f>
        <v>0</v>
      </c>
      <c r="P9" s="228"/>
    </row>
    <row r="10" spans="1:19">
      <c r="A10" s="209"/>
      <c r="B10" s="209"/>
      <c r="C10" s="210"/>
      <c r="D10" s="53" t="s">
        <v>54</v>
      </c>
      <c r="E10" s="211">
        <f t="shared" ref="E10:N10" si="4">+SUM(E11:E68)</f>
        <v>8</v>
      </c>
      <c r="F10" s="211">
        <f t="shared" si="4"/>
        <v>0</v>
      </c>
      <c r="G10" s="211">
        <f t="shared" si="4"/>
        <v>0</v>
      </c>
      <c r="H10" s="211">
        <f t="shared" si="4"/>
        <v>0</v>
      </c>
      <c r="I10" s="211">
        <f t="shared" si="4"/>
        <v>0</v>
      </c>
      <c r="J10" s="211">
        <f t="shared" si="4"/>
        <v>0</v>
      </c>
      <c r="K10" s="211">
        <f t="shared" si="4"/>
        <v>0</v>
      </c>
      <c r="L10" s="211">
        <f t="shared" si="4"/>
        <v>0</v>
      </c>
      <c r="M10" s="211">
        <f t="shared" si="4"/>
        <v>0</v>
      </c>
      <c r="N10" s="229">
        <f t="shared" si="4"/>
        <v>0</v>
      </c>
      <c r="O10" s="230">
        <f t="shared" ref="O10:O25" si="5">+SUMPRODUCT($E$1:$N$1,E10:N10)</f>
        <v>1007200</v>
      </c>
      <c r="P10" s="231">
        <v>13477000</v>
      </c>
      <c r="Q10" s="240">
        <f>O10/P10*100</f>
        <v>7.4734733249239449</v>
      </c>
      <c r="S10" s="332">
        <f>+O10/1000</f>
        <v>1007.2</v>
      </c>
    </row>
    <row r="11" spans="1:19" s="160" customFormat="1" ht="15">
      <c r="A11" s="55" t="s">
        <v>55</v>
      </c>
      <c r="B11" s="56" t="s">
        <v>56</v>
      </c>
      <c r="C11" s="212" t="s">
        <v>57</v>
      </c>
      <c r="D11" s="57" t="s">
        <v>58</v>
      </c>
      <c r="E11" s="115">
        <f>+SUMIFS('nabati '!B:B,'nabati '!$E:$E,Daily!$A11,'nabati '!$C:$C,Daily!$C$1)/6</f>
        <v>0</v>
      </c>
      <c r="F11" s="115">
        <f>+SUMIFS('nabati '!I:I,'nabati '!$L:$L,Daily!$A11,'nabati '!$J:$J,Daily!$C$1)/6</f>
        <v>0</v>
      </c>
      <c r="G11" s="115">
        <f>+SUMIFS('nabati '!P:P,'nabati '!$S:$S,Daily!$A11,'nabati '!$Q:$Q,Daily!$C$1)/60</f>
        <v>0</v>
      </c>
      <c r="H11" s="115">
        <f>+SUMIFS('nabati '!W:W,'nabati '!$Z:$Z,Daily!$A11,'nabati '!$X:$X,Daily!$C$1)/6</f>
        <v>0</v>
      </c>
      <c r="I11" s="115">
        <f>+SUMIFS('nabati '!AD:AD,'nabati '!$AG:$AG,Daily!$A11,'nabati '!$AE:$AE,Daily!$C$1)/60</f>
        <v>0</v>
      </c>
      <c r="J11" s="115">
        <f>+SUMIFS('nabati '!AK:AK,'nabati '!$AN:$AN,Daily!$A11,'nabati '!$AL:$AL,Daily!$C$1)/60</f>
        <v>0</v>
      </c>
      <c r="K11" s="115">
        <f>+SUMIFS('nabati '!AR:AR,'nabati '!$AU:$AU,Daily!$A11,'nabati '!$AS:$AS,Daily!$C$1)/60</f>
        <v>0</v>
      </c>
      <c r="L11" s="115">
        <f>+SUMIFS('nabati '!AY:AY,'nabati '!$BB:$BB,Daily!$A11,'nabati '!$AZ:$AZ,Daily!$C$1)/20</f>
        <v>0</v>
      </c>
      <c r="M11" s="232">
        <f>+SUMIFS('nabati '!BF:BF,'nabati '!$BI:$BI,Daily!$A11,'nabati '!$BG:$BG,Daily!$C$1)/6</f>
        <v>0</v>
      </c>
      <c r="N11" s="233">
        <f>+SUMIFS('nabati '!BM:BM,'nabati '!BP:BP,Daily!$A11,'nabati '!BN:BN,Daily!$C$1)/6</f>
        <v>0</v>
      </c>
      <c r="O11" s="115">
        <f t="shared" si="5"/>
        <v>0</v>
      </c>
      <c r="P11" s="234"/>
      <c r="S11" s="333"/>
    </row>
    <row r="12" spans="1:19" s="160" customFormat="1" ht="15" outlineLevel="1">
      <c r="A12" s="55" t="s">
        <v>59</v>
      </c>
      <c r="B12" s="56" t="s">
        <v>56</v>
      </c>
      <c r="C12" s="212" t="s">
        <v>60</v>
      </c>
      <c r="D12" s="57" t="s">
        <v>58</v>
      </c>
      <c r="E12" s="115">
        <f>+SUMIFS('nabati '!B:B,'nabati '!$E:$E,Daily!$A12,'nabati '!$C:$C,Daily!$C$1)/6</f>
        <v>0</v>
      </c>
      <c r="F12" s="115">
        <f>+SUMIFS('nabati '!I:I,'nabati '!$L:$L,Daily!$A12,'nabati '!$J:$J,Daily!$C$1)/6</f>
        <v>0</v>
      </c>
      <c r="G12" s="115">
        <f>+SUMIFS('nabati '!P:P,'nabati '!$S:$S,Daily!$A12,'nabati '!$Q:$Q,Daily!$C$1)/60</f>
        <v>0</v>
      </c>
      <c r="H12" s="115">
        <f>+SUMIFS('nabati '!W:W,'nabati '!$Z:$Z,Daily!$A12,'nabati '!$X:$X,Daily!$C$1)/6</f>
        <v>0</v>
      </c>
      <c r="I12" s="115">
        <f>+SUMIFS('nabati '!AD:AD,'nabati '!$AG:$AG,Daily!$A12,'nabati '!$AE:$AE,Daily!$C$1)/60</f>
        <v>0</v>
      </c>
      <c r="J12" s="115">
        <f>+SUMIFS('nabati '!AK:AK,'nabati '!$AN:$AN,Daily!$A12,'nabati '!$AL:$AL,Daily!$C$1)/60</f>
        <v>0</v>
      </c>
      <c r="K12" s="115">
        <f>+SUMIFS('nabati '!AR:AR,'nabati '!$AU:$AU,Daily!$A12,'nabati '!$AS:$AS,Daily!$C$1)/60</f>
        <v>0</v>
      </c>
      <c r="L12" s="115">
        <f>+SUMIFS('nabati '!AY:AY,'nabati '!$BB:$BB,Daily!$A12,'nabati '!$AZ:$AZ,Daily!$C$1)/20</f>
        <v>0</v>
      </c>
      <c r="M12" s="232">
        <f>+SUMIFS('nabati '!BF:BF,'nabati '!$BI:$BI,Daily!$A12,'nabati '!$BG:$BG,Daily!$C$1)/6</f>
        <v>0</v>
      </c>
      <c r="N12" s="233">
        <f>+SUMIFS('nabati '!BM:BM,'nabati '!BP:BP,Daily!$A12,'nabati '!BN:BN,Daily!$C$1)/6</f>
        <v>0</v>
      </c>
      <c r="O12" s="115">
        <f t="shared" si="5"/>
        <v>0</v>
      </c>
      <c r="P12" s="234"/>
      <c r="S12" s="333"/>
    </row>
    <row r="13" spans="1:19" s="160" customFormat="1" ht="15" outlineLevel="1">
      <c r="A13" s="55" t="s">
        <v>61</v>
      </c>
      <c r="B13" s="56" t="s">
        <v>56</v>
      </c>
      <c r="C13" s="212" t="s">
        <v>62</v>
      </c>
      <c r="D13" s="57" t="s">
        <v>58</v>
      </c>
      <c r="E13" s="115">
        <f>+SUMIFS('nabati '!B:B,'nabati '!$E:$E,Daily!$A13,'nabati '!$C:$C,Daily!$C$1)/6</f>
        <v>0</v>
      </c>
      <c r="F13" s="115">
        <f>+SUMIFS('nabati '!I:I,'nabati '!$L:$L,Daily!$A13,'nabati '!$J:$J,Daily!$C$1)/6</f>
        <v>0</v>
      </c>
      <c r="G13" s="115">
        <f>+SUMIFS('nabati '!P:P,'nabati '!$S:$S,Daily!$A13,'nabati '!$Q:$Q,Daily!$C$1)/60</f>
        <v>0</v>
      </c>
      <c r="H13" s="115">
        <f>+SUMIFS('nabati '!W:W,'nabati '!$Z:$Z,Daily!$A13,'nabati '!$X:$X,Daily!$C$1)/6</f>
        <v>0</v>
      </c>
      <c r="I13" s="115">
        <f>+SUMIFS('nabati '!AD:AD,'nabati '!$AG:$AG,Daily!$A13,'nabati '!$AE:$AE,Daily!$C$1)/60</f>
        <v>0</v>
      </c>
      <c r="J13" s="115">
        <f>+SUMIFS('nabati '!AK:AK,'nabati '!$AN:$AN,Daily!$A13,'nabati '!$AL:$AL,Daily!$C$1)/60</f>
        <v>0</v>
      </c>
      <c r="K13" s="115">
        <f>+SUMIFS('nabati '!AR:AR,'nabati '!$AU:$AU,Daily!$A13,'nabati '!$AS:$AS,Daily!$C$1)/60</f>
        <v>0</v>
      </c>
      <c r="L13" s="115">
        <f>+SUMIFS('nabati '!AY:AY,'nabati '!$BB:$BB,Daily!$A13,'nabati '!$AZ:$AZ,Daily!$C$1)/20</f>
        <v>0</v>
      </c>
      <c r="M13" s="232">
        <f>+SUMIFS('nabati '!BF:BF,'nabati '!$BI:$BI,Daily!$A13,'nabati '!$BG:$BG,Daily!$C$1)/6</f>
        <v>0</v>
      </c>
      <c r="N13" s="233">
        <f>+SUMIFS('nabati '!BM:BM,'nabati '!BP:BP,Daily!$A13,'nabati '!BN:BN,Daily!$C$1)/6</f>
        <v>0</v>
      </c>
      <c r="O13" s="115">
        <f t="shared" si="5"/>
        <v>0</v>
      </c>
      <c r="P13" s="234"/>
      <c r="S13" s="333"/>
    </row>
    <row r="14" spans="1:19" s="160" customFormat="1" ht="15" outlineLevel="1">
      <c r="A14" s="55" t="s">
        <v>63</v>
      </c>
      <c r="B14" s="56" t="s">
        <v>56</v>
      </c>
      <c r="C14" s="212" t="s">
        <v>64</v>
      </c>
      <c r="D14" s="57" t="s">
        <v>58</v>
      </c>
      <c r="E14" s="115">
        <f>+SUMIFS('nabati '!B:B,'nabati '!$E:$E,Daily!$A14,'nabati '!$C:$C,Daily!$C$1)/6</f>
        <v>0</v>
      </c>
      <c r="F14" s="115">
        <f>+SUMIFS('nabati '!I:I,'nabati '!$L:$L,Daily!$A14,'nabati '!$J:$J,Daily!$C$1)/6</f>
        <v>0</v>
      </c>
      <c r="G14" s="115">
        <f>+SUMIFS('nabati '!P:P,'nabati '!$S:$S,Daily!$A14,'nabati '!$Q:$Q,Daily!$C$1)/60</f>
        <v>0</v>
      </c>
      <c r="H14" s="115">
        <f>+SUMIFS('nabati '!W:W,'nabati '!$Z:$Z,Daily!$A14,'nabati '!$X:$X,Daily!$C$1)/6</f>
        <v>0</v>
      </c>
      <c r="I14" s="115">
        <f>+SUMIFS('nabati '!AD:AD,'nabati '!$AG:$AG,Daily!$A14,'nabati '!$AE:$AE,Daily!$C$1)/60</f>
        <v>0</v>
      </c>
      <c r="J14" s="115">
        <f>+SUMIFS('nabati '!AK:AK,'nabati '!$AN:$AN,Daily!$A14,'nabati '!$AL:$AL,Daily!$C$1)/60</f>
        <v>0</v>
      </c>
      <c r="K14" s="115">
        <f>+SUMIFS('nabati '!AR:AR,'nabati '!$AU:$AU,Daily!$A14,'nabati '!$AS:$AS,Daily!$C$1)/60</f>
        <v>0</v>
      </c>
      <c r="L14" s="115">
        <f>+SUMIFS('nabati '!AY:AY,'nabati '!$BB:$BB,Daily!$A14,'nabati '!$AZ:$AZ,Daily!$C$1)/20</f>
        <v>0</v>
      </c>
      <c r="M14" s="232">
        <f>+SUMIFS('nabati '!BF:BF,'nabati '!$BI:$BI,Daily!$A14,'nabati '!$BG:$BG,Daily!$C$1)/6</f>
        <v>0</v>
      </c>
      <c r="N14" s="233">
        <f>+SUMIFS('nabati '!BM:BM,'nabati '!BP:BP,Daily!$A14,'nabati '!BN:BN,Daily!$C$1)/6</f>
        <v>0</v>
      </c>
      <c r="O14" s="115">
        <f t="shared" si="5"/>
        <v>0</v>
      </c>
      <c r="P14" s="234"/>
      <c r="S14" s="333"/>
    </row>
    <row r="15" spans="1:19" s="160" customFormat="1" ht="15" outlineLevel="1">
      <c r="A15" s="55" t="s">
        <v>65</v>
      </c>
      <c r="B15" s="56" t="s">
        <v>56</v>
      </c>
      <c r="C15" s="212" t="s">
        <v>66</v>
      </c>
      <c r="D15" s="57" t="s">
        <v>58</v>
      </c>
      <c r="E15" s="115">
        <f>+SUMIFS('nabati '!B:B,'nabati '!$E:$E,Daily!$A15,'nabati '!$C:$C,Daily!$C$1)/6</f>
        <v>0</v>
      </c>
      <c r="F15" s="115">
        <f>+SUMIFS('nabati '!I:I,'nabati '!$L:$L,Daily!$A15,'nabati '!$J:$J,Daily!$C$1)/6</f>
        <v>0</v>
      </c>
      <c r="G15" s="115">
        <f>+SUMIFS('nabati '!P:P,'nabati '!$S:$S,Daily!$A15,'nabati '!$Q:$Q,Daily!$C$1)/60</f>
        <v>0</v>
      </c>
      <c r="H15" s="115">
        <f>+SUMIFS('nabati '!W:W,'nabati '!$Z:$Z,Daily!$A15,'nabati '!$X:$X,Daily!$C$1)/6</f>
        <v>0</v>
      </c>
      <c r="I15" s="115">
        <f>+SUMIFS('nabati '!AD:AD,'nabati '!$AG:$AG,Daily!$A15,'nabati '!$AE:$AE,Daily!$C$1)/60</f>
        <v>0</v>
      </c>
      <c r="J15" s="115">
        <f>+SUMIFS('nabati '!AK:AK,'nabati '!$AN:$AN,Daily!$A15,'nabati '!$AL:$AL,Daily!$C$1)/60</f>
        <v>0</v>
      </c>
      <c r="K15" s="115">
        <f>+SUMIFS('nabati '!AR:AR,'nabati '!$AU:$AU,Daily!$A15,'nabati '!$AS:$AS,Daily!$C$1)/60</f>
        <v>0</v>
      </c>
      <c r="L15" s="115">
        <f>+SUMIFS('nabati '!AY:AY,'nabati '!$BB:$BB,Daily!$A15,'nabati '!$AZ:$AZ,Daily!$C$1)/20</f>
        <v>0</v>
      </c>
      <c r="M15" s="232">
        <f>+SUMIFS('nabati '!BF:BF,'nabati '!$BI:$BI,Daily!$A15,'nabati '!$BG:$BG,Daily!$C$1)/6</f>
        <v>0</v>
      </c>
      <c r="N15" s="233">
        <f>+SUMIFS('nabati '!BM:BM,'nabati '!BP:BP,Daily!$A15,'nabati '!BN:BN,Daily!$C$1)/6</f>
        <v>0</v>
      </c>
      <c r="O15" s="115">
        <f t="shared" si="5"/>
        <v>0</v>
      </c>
      <c r="P15" s="234"/>
      <c r="S15" s="333"/>
    </row>
    <row r="16" spans="1:19" s="160" customFormat="1" ht="15" outlineLevel="1">
      <c r="A16" s="55" t="s">
        <v>67</v>
      </c>
      <c r="B16" s="56" t="s">
        <v>56</v>
      </c>
      <c r="C16" s="212" t="s">
        <v>68</v>
      </c>
      <c r="D16" s="57" t="s">
        <v>58</v>
      </c>
      <c r="E16" s="115">
        <f>+SUMIFS('nabati '!B:B,'nabati '!$E:$E,Daily!$A16,'nabati '!$C:$C,Daily!$C$1)/6</f>
        <v>0</v>
      </c>
      <c r="F16" s="115">
        <f>+SUMIFS('nabati '!I:I,'nabati '!$L:$L,Daily!$A16,'nabati '!$J:$J,Daily!$C$1)/6</f>
        <v>0</v>
      </c>
      <c r="G16" s="115">
        <f>+SUMIFS('nabati '!P:P,'nabati '!$S:$S,Daily!$A16,'nabati '!$Q:$Q,Daily!$C$1)/60</f>
        <v>0</v>
      </c>
      <c r="H16" s="115">
        <f>+SUMIFS('nabati '!W:W,'nabati '!$Z:$Z,Daily!$A16,'nabati '!$X:$X,Daily!$C$1)/6</f>
        <v>0</v>
      </c>
      <c r="I16" s="115">
        <f>+SUMIFS('nabati '!AD:AD,'nabati '!$AG:$AG,Daily!$A16,'nabati '!$AE:$AE,Daily!$C$1)/60</f>
        <v>0</v>
      </c>
      <c r="J16" s="115">
        <f>+SUMIFS('nabati '!AK:AK,'nabati '!$AN:$AN,Daily!$A16,'nabati '!$AL:$AL,Daily!$C$1)/60</f>
        <v>0</v>
      </c>
      <c r="K16" s="115">
        <f>+SUMIFS('nabati '!AR:AR,'nabati '!$AU:$AU,Daily!$A16,'nabati '!$AS:$AS,Daily!$C$1)/60</f>
        <v>0</v>
      </c>
      <c r="L16" s="115">
        <f>+SUMIFS('nabati '!AY:AY,'nabati '!$BB:$BB,Daily!$A16,'nabati '!$AZ:$AZ,Daily!$C$1)/20</f>
        <v>0</v>
      </c>
      <c r="M16" s="232">
        <f>+SUMIFS('nabati '!BF:BF,'nabati '!$BI:$BI,Daily!$A16,'nabati '!$BG:$BG,Daily!$C$1)/6</f>
        <v>0</v>
      </c>
      <c r="N16" s="233">
        <f>+SUMIFS('nabati '!BM:BM,'nabati '!BP:BP,Daily!$A16,'nabati '!BN:BN,Daily!$C$1)/6</f>
        <v>0</v>
      </c>
      <c r="O16" s="115">
        <f t="shared" si="5"/>
        <v>0</v>
      </c>
      <c r="P16" s="234"/>
      <c r="S16" s="333"/>
    </row>
    <row r="17" spans="1:19" s="160" customFormat="1" ht="15" outlineLevel="1">
      <c r="A17" s="55" t="s">
        <v>69</v>
      </c>
      <c r="B17" s="56" t="s">
        <v>56</v>
      </c>
      <c r="C17" s="212" t="s">
        <v>70</v>
      </c>
      <c r="D17" s="57" t="s">
        <v>58</v>
      </c>
      <c r="E17" s="115">
        <f>+SUMIFS('nabati '!B:B,'nabati '!$E:$E,Daily!$A17,'nabati '!$C:$C,Daily!$C$1)/6</f>
        <v>0</v>
      </c>
      <c r="F17" s="115">
        <f>+SUMIFS('nabati '!I:I,'nabati '!$L:$L,Daily!$A17,'nabati '!$J:$J,Daily!$C$1)/6</f>
        <v>0</v>
      </c>
      <c r="G17" s="115">
        <f>+SUMIFS('nabati '!P:P,'nabati '!$S:$S,Daily!$A17,'nabati '!$Q:$Q,Daily!$C$1)/60</f>
        <v>0</v>
      </c>
      <c r="H17" s="115">
        <f>+SUMIFS('nabati '!W:W,'nabati '!$Z:$Z,Daily!$A17,'nabati '!$X:$X,Daily!$C$1)/6</f>
        <v>0</v>
      </c>
      <c r="I17" s="115">
        <f>+SUMIFS('nabati '!AD:AD,'nabati '!$AG:$AG,Daily!$A17,'nabati '!$AE:$AE,Daily!$C$1)/60</f>
        <v>0</v>
      </c>
      <c r="J17" s="115">
        <f>+SUMIFS('nabati '!AK:AK,'nabati '!$AN:$AN,Daily!$A17,'nabati '!$AL:$AL,Daily!$C$1)/60</f>
        <v>0</v>
      </c>
      <c r="K17" s="115">
        <f>+SUMIFS('nabati '!AR:AR,'nabati '!$AU:$AU,Daily!$A17,'nabati '!$AS:$AS,Daily!$C$1)/60</f>
        <v>0</v>
      </c>
      <c r="L17" s="115">
        <f>+SUMIFS('nabati '!AY:AY,'nabati '!$BB:$BB,Daily!$A17,'nabati '!$AZ:$AZ,Daily!$C$1)/20</f>
        <v>0</v>
      </c>
      <c r="M17" s="232">
        <f>+SUMIFS('nabati '!BF:BF,'nabati '!$BI:$BI,Daily!$A17,'nabati '!$BG:$BG,Daily!$C$1)/6</f>
        <v>0</v>
      </c>
      <c r="N17" s="233">
        <f>+SUMIFS('nabati '!BM:BM,'nabati '!BP:BP,Daily!$A17,'nabati '!BN:BN,Daily!$C$1)/6</f>
        <v>0</v>
      </c>
      <c r="O17" s="115">
        <f t="shared" si="5"/>
        <v>0</v>
      </c>
      <c r="P17" s="234"/>
      <c r="S17" s="333"/>
    </row>
    <row r="18" spans="1:19" s="160" customFormat="1" ht="15" outlineLevel="1">
      <c r="A18" s="55" t="s">
        <v>71</v>
      </c>
      <c r="B18" s="56" t="s">
        <v>56</v>
      </c>
      <c r="C18" s="212" t="s">
        <v>72</v>
      </c>
      <c r="D18" s="57" t="s">
        <v>58</v>
      </c>
      <c r="E18" s="115">
        <f>+SUMIFS('nabati '!B:B,'nabati '!$E:$E,Daily!$A18,'nabati '!$C:$C,Daily!$C$1)/6</f>
        <v>0</v>
      </c>
      <c r="F18" s="115">
        <f>+SUMIFS('nabati '!I:I,'nabati '!$L:$L,Daily!$A18,'nabati '!$J:$J,Daily!$C$1)/6</f>
        <v>0</v>
      </c>
      <c r="G18" s="115">
        <f>+SUMIFS('nabati '!P:P,'nabati '!$S:$S,Daily!$A18,'nabati '!$Q:$Q,Daily!$C$1)/60</f>
        <v>0</v>
      </c>
      <c r="H18" s="115">
        <f>+SUMIFS('nabati '!W:W,'nabati '!$Z:$Z,Daily!$A18,'nabati '!$X:$X,Daily!$C$1)/6</f>
        <v>0</v>
      </c>
      <c r="I18" s="115">
        <f>+SUMIFS('nabati '!AD:AD,'nabati '!$AG:$AG,Daily!$A18,'nabati '!$AE:$AE,Daily!$C$1)/60</f>
        <v>0</v>
      </c>
      <c r="J18" s="115">
        <f>+SUMIFS('nabati '!AK:AK,'nabati '!$AN:$AN,Daily!$A18,'nabati '!$AL:$AL,Daily!$C$1)/60</f>
        <v>0</v>
      </c>
      <c r="K18" s="115">
        <f>+SUMIFS('nabati '!AR:AR,'nabati '!$AU:$AU,Daily!$A18,'nabati '!$AS:$AS,Daily!$C$1)/60</f>
        <v>0</v>
      </c>
      <c r="L18" s="115">
        <f>+SUMIFS('nabati '!AY:AY,'nabati '!$BB:$BB,Daily!$A18,'nabati '!$AZ:$AZ,Daily!$C$1)/20</f>
        <v>0</v>
      </c>
      <c r="M18" s="232">
        <f>+SUMIFS('nabati '!BF:BF,'nabati '!$BI:$BI,Daily!$A18,'nabati '!$BG:$BG,Daily!$C$1)/6</f>
        <v>0</v>
      </c>
      <c r="N18" s="233">
        <f>+SUMIFS('nabati '!BM:BM,'nabati '!BP:BP,Daily!$A18,'nabati '!BN:BN,Daily!$C$1)/6</f>
        <v>0</v>
      </c>
      <c r="O18" s="115">
        <f t="shared" si="5"/>
        <v>0</v>
      </c>
      <c r="P18" s="234"/>
      <c r="S18" s="333"/>
    </row>
    <row r="19" spans="1:19" s="160" customFormat="1" ht="15" outlineLevel="1">
      <c r="A19" s="55" t="s">
        <v>73</v>
      </c>
      <c r="B19" s="56" t="s">
        <v>56</v>
      </c>
      <c r="C19" s="212" t="s">
        <v>74</v>
      </c>
      <c r="D19" s="57" t="s">
        <v>58</v>
      </c>
      <c r="E19" s="115">
        <f>+SUMIFS('nabati '!B:B,'nabati '!$E:$E,Daily!$A19,'nabati '!$C:$C,Daily!$C$1)/6</f>
        <v>8</v>
      </c>
      <c r="F19" s="115">
        <f>+SUMIFS('nabati '!I:I,'nabati '!$L:$L,Daily!$A19,'nabati '!$J:$J,Daily!$C$1)/6</f>
        <v>0</v>
      </c>
      <c r="G19" s="115">
        <f>+SUMIFS('nabati '!P:P,'nabati '!$S:$S,Daily!$A19,'nabati '!$Q:$Q,Daily!$C$1)/60</f>
        <v>0</v>
      </c>
      <c r="H19" s="115">
        <f>+SUMIFS('nabati '!W:W,'nabati '!$Z:$Z,Daily!$A19,'nabati '!$X:$X,Daily!$C$1)/6</f>
        <v>0</v>
      </c>
      <c r="I19" s="115">
        <f>+SUMIFS('nabati '!AD:AD,'nabati '!$AG:$AG,Daily!$A19,'nabati '!$AE:$AE,Daily!$C$1)/60</f>
        <v>0</v>
      </c>
      <c r="J19" s="115">
        <f>+SUMIFS('nabati '!AK:AK,'nabati '!$AN:$AN,Daily!$A19,'nabati '!$AL:$AL,Daily!$C$1)/60</f>
        <v>0</v>
      </c>
      <c r="K19" s="115">
        <f>+SUMIFS('nabati '!AR:AR,'nabati '!$AU:$AU,Daily!$A19,'nabati '!$AS:$AS,Daily!$C$1)/60</f>
        <v>0</v>
      </c>
      <c r="L19" s="115">
        <f>+SUMIFS('nabati '!AY:AY,'nabati '!$BB:$BB,Daily!$A19,'nabati '!$AZ:$AZ,Daily!$C$1)/20</f>
        <v>0</v>
      </c>
      <c r="M19" s="232">
        <f>+SUMIFS('nabati '!BF:BF,'nabati '!$BI:$BI,Daily!$A19,'nabati '!$BG:$BG,Daily!$C$1)/6</f>
        <v>0</v>
      </c>
      <c r="N19" s="233">
        <f>+SUMIFS('nabati '!BM:BM,'nabati '!BP:BP,Daily!$A19,'nabati '!BN:BN,Daily!$C$1)/6</f>
        <v>0</v>
      </c>
      <c r="O19" s="115">
        <f t="shared" si="5"/>
        <v>1007200</v>
      </c>
      <c r="P19" s="234"/>
      <c r="S19" s="333"/>
    </row>
    <row r="20" spans="1:19" s="160" customFormat="1" ht="15" outlineLevel="1">
      <c r="A20" s="55" t="s">
        <v>75</v>
      </c>
      <c r="B20" s="56" t="s">
        <v>56</v>
      </c>
      <c r="C20" s="212" t="s">
        <v>76</v>
      </c>
      <c r="D20" s="57" t="s">
        <v>58</v>
      </c>
      <c r="E20" s="115">
        <f>+SUMIFS('nabati '!B:B,'nabati '!$E:$E,Daily!$A20,'nabati '!$C:$C,Daily!$C$1)/6</f>
        <v>0</v>
      </c>
      <c r="F20" s="115">
        <f>+SUMIFS('nabati '!I:I,'nabati '!$L:$L,Daily!$A20,'nabati '!$J:$J,Daily!$C$1)/6</f>
        <v>0</v>
      </c>
      <c r="G20" s="115">
        <f>+SUMIFS('nabati '!P:P,'nabati '!$S:$S,Daily!$A20,'nabati '!$Q:$Q,Daily!$C$1)/60</f>
        <v>0</v>
      </c>
      <c r="H20" s="115">
        <f>+SUMIFS('nabati '!W:W,'nabati '!$Z:$Z,Daily!$A20,'nabati '!$X:$X,Daily!$C$1)/6</f>
        <v>0</v>
      </c>
      <c r="I20" s="115">
        <f>+SUMIFS('nabati '!AD:AD,'nabati '!$AG:$AG,Daily!$A20,'nabati '!$AE:$AE,Daily!$C$1)/60</f>
        <v>0</v>
      </c>
      <c r="J20" s="115">
        <f>+SUMIFS('nabati '!AK:AK,'nabati '!$AN:$AN,Daily!$A20,'nabati '!$AL:$AL,Daily!$C$1)/60</f>
        <v>0</v>
      </c>
      <c r="K20" s="115">
        <f>+SUMIFS('nabati '!AR:AR,'nabati '!$AU:$AU,Daily!$A20,'nabati '!$AS:$AS,Daily!$C$1)/60</f>
        <v>0</v>
      </c>
      <c r="L20" s="115">
        <f>+SUMIFS('nabati '!AY:AY,'nabati '!$BB:$BB,Daily!$A20,'nabati '!$AZ:$AZ,Daily!$C$1)/20</f>
        <v>0</v>
      </c>
      <c r="M20" s="232">
        <f>+SUMIFS('nabati '!BF:BF,'nabati '!$BI:$BI,Daily!$A20,'nabati '!$BG:$BG,Daily!$C$1)/6</f>
        <v>0</v>
      </c>
      <c r="N20" s="233">
        <f>+SUMIFS('nabati '!BM:BM,'nabati '!BP:BP,Daily!$A20,'nabati '!BN:BN,Daily!$C$1)/6</f>
        <v>0</v>
      </c>
      <c r="O20" s="115">
        <f t="shared" si="5"/>
        <v>0</v>
      </c>
      <c r="P20" s="234"/>
      <c r="S20" s="333"/>
    </row>
    <row r="21" spans="1:19" s="1" customFormat="1" ht="15" outlineLevel="1">
      <c r="A21" s="55">
        <v>4201</v>
      </c>
      <c r="B21" s="56" t="s">
        <v>56</v>
      </c>
      <c r="C21" s="212" t="s">
        <v>77</v>
      </c>
      <c r="D21" s="57" t="s">
        <v>58</v>
      </c>
      <c r="E21" s="213">
        <f>+SUMIFS('nabati '!B:B,'nabati '!$E:$E,Daily!$A21,'nabati '!$C:$C,Daily!$C$1)/6</f>
        <v>0</v>
      </c>
      <c r="F21" s="213">
        <f>+SUMIFS('nabati '!I:I,'nabati '!$L:$L,Daily!$A21,'nabati '!$J:$J,Daily!$C$1)/6</f>
        <v>0</v>
      </c>
      <c r="G21" s="213">
        <f>+SUMIFS('nabati '!P:P,'nabati '!$S:$S,Daily!$A21,'nabati '!$Q:$Q,Daily!$C$1)/60</f>
        <v>0</v>
      </c>
      <c r="H21" s="213">
        <f>+SUMIFS('nabati '!W:W,'nabati '!$Z:$Z,Daily!$A21,'nabati '!$X:$X,Daily!$C$1)/6</f>
        <v>0</v>
      </c>
      <c r="I21" s="213">
        <f>+SUMIFS('nabati '!AD:AD,'nabati '!$AG:$AG,Daily!$A21,'nabati '!$AE:$AE,Daily!$C$1)/60</f>
        <v>0</v>
      </c>
      <c r="J21" s="213">
        <f>+SUMIFS('nabati '!AK:AK,'nabati '!$AN:$AN,Daily!$A21,'nabati '!$AL:$AL,Daily!$C$1)/60</f>
        <v>0</v>
      </c>
      <c r="K21" s="213">
        <f>+SUMIFS('nabati '!AR:AR,'nabati '!$AU:$AU,Daily!$A21,'nabati '!$AS:$AS,Daily!$C$1)/60</f>
        <v>0</v>
      </c>
      <c r="L21" s="213">
        <f>+SUMIFS('nabati '!AY:AY,'nabati '!$BB:$BB,Daily!$A21,'nabati '!$AZ:$AZ,Daily!$C$1)/20</f>
        <v>0</v>
      </c>
      <c r="M21" s="235">
        <f>+SUMIFS('nabati '!BF:BF,'nabati '!$BI:$BI,Daily!$A21,'nabati '!$BG:$BG,Daily!$C$1)/6</f>
        <v>0</v>
      </c>
      <c r="N21" s="236">
        <f>+SUMIFS('nabati '!BM:BM,'nabati '!BP:BP,Daily!$A21,'nabati '!BN:BN,Daily!$C$1)/6</f>
        <v>0</v>
      </c>
      <c r="O21" s="213">
        <f t="shared" si="5"/>
        <v>0</v>
      </c>
      <c r="P21" s="237"/>
      <c r="S21" s="334"/>
    </row>
    <row r="22" spans="1:19" s="1" customFormat="1" ht="15" outlineLevel="1">
      <c r="A22" s="55">
        <v>220</v>
      </c>
      <c r="B22" s="56" t="s">
        <v>78</v>
      </c>
      <c r="C22" s="214" t="s">
        <v>79</v>
      </c>
      <c r="D22" s="57" t="s">
        <v>58</v>
      </c>
      <c r="E22" s="213">
        <f>+SUMIFS('nabati '!B:B,'nabati '!$E:$E,Daily!$A22,'nabati '!$C:$C,Daily!$C$1)/6</f>
        <v>0</v>
      </c>
      <c r="F22" s="213">
        <f>+SUMIFS('nabati '!I:I,'nabati '!$L:$L,Daily!$A22,'nabati '!$J:$J,Daily!$C$1)/6</f>
        <v>0</v>
      </c>
      <c r="G22" s="213">
        <f>+SUMIFS('nabati '!P:P,'nabati '!$S:$S,Daily!$A22,'nabati '!$Q:$Q,Daily!$C$1)/60</f>
        <v>0</v>
      </c>
      <c r="H22" s="213">
        <f>+SUMIFS('nabati '!W:W,'nabati '!$Z:$Z,Daily!$A22,'nabati '!$X:$X,Daily!$C$1)/6</f>
        <v>0</v>
      </c>
      <c r="I22" s="213">
        <f>+SUMIFS('nabati '!AD:AD,'nabati '!$AG:$AG,Daily!$A22,'nabati '!$AE:$AE,Daily!$C$1)/60</f>
        <v>0</v>
      </c>
      <c r="J22" s="213">
        <f>+SUMIFS('nabati '!AK:AK,'nabati '!$AN:$AN,Daily!$A22,'nabati '!$AL:$AL,Daily!$C$1)/60</f>
        <v>0</v>
      </c>
      <c r="K22" s="213">
        <f>+SUMIFS('nabati '!AR:AR,'nabati '!$AU:$AU,Daily!$A22,'nabati '!$AS:$AS,Daily!$C$1)/60</f>
        <v>0</v>
      </c>
      <c r="L22" s="213">
        <f>+SUMIFS('nabati '!AY:AY,'nabati '!$BB:$BB,Daily!$A22,'nabati '!$AZ:$AZ,Daily!$C$1)/20</f>
        <v>0</v>
      </c>
      <c r="M22" s="235">
        <f>+SUMIFS('nabati '!BF:BF,'nabati '!$BI:$BI,Daily!$A22,'nabati '!$BG:$BG,Daily!$C$1)/6</f>
        <v>0</v>
      </c>
      <c r="N22" s="236">
        <f>+SUMIFS('nabati '!BM:BM,'nabati '!BP:BP,Daily!$A22,'nabati '!BN:BN,Daily!$C$1)/6</f>
        <v>0</v>
      </c>
      <c r="O22" s="213">
        <f t="shared" si="5"/>
        <v>0</v>
      </c>
      <c r="P22" s="237"/>
      <c r="S22" s="334"/>
    </row>
    <row r="23" spans="1:19" s="1" customFormat="1" ht="15" outlineLevel="1">
      <c r="A23" s="55">
        <v>222</v>
      </c>
      <c r="B23" s="56" t="s">
        <v>78</v>
      </c>
      <c r="C23" s="214" t="s">
        <v>80</v>
      </c>
      <c r="D23" s="57" t="s">
        <v>58</v>
      </c>
      <c r="E23" s="213">
        <f>+SUMIFS('nabati '!B:B,'nabati '!$E:$E,Daily!$A23,'nabati '!$C:$C,Daily!$C$1)/6</f>
        <v>0</v>
      </c>
      <c r="F23" s="213">
        <f>+SUMIFS('nabati '!I:I,'nabati '!$L:$L,Daily!$A23,'nabati '!$J:$J,Daily!$C$1)/6</f>
        <v>0</v>
      </c>
      <c r="G23" s="213">
        <f>+SUMIFS('nabati '!P:P,'nabati '!$S:$S,Daily!$A23,'nabati '!$Q:$Q,Daily!$C$1)/60</f>
        <v>0</v>
      </c>
      <c r="H23" s="213">
        <f>+SUMIFS('nabati '!W:W,'nabati '!$Z:$Z,Daily!$A23,'nabati '!$X:$X,Daily!$C$1)/6</f>
        <v>0</v>
      </c>
      <c r="I23" s="213">
        <f>+SUMIFS('nabati '!AD:AD,'nabati '!$AG:$AG,Daily!$A23,'nabati '!$AE:$AE,Daily!$C$1)/60</f>
        <v>0</v>
      </c>
      <c r="J23" s="213">
        <f>+SUMIFS('nabati '!AK:AK,'nabati '!$AN:$AN,Daily!$A23,'nabati '!$AL:$AL,Daily!$C$1)/60</f>
        <v>0</v>
      </c>
      <c r="K23" s="213">
        <f>+SUMIFS('nabati '!AR:AR,'nabati '!$AU:$AU,Daily!$A23,'nabati '!$AS:$AS,Daily!$C$1)/60</f>
        <v>0</v>
      </c>
      <c r="L23" s="213">
        <f>+SUMIFS('nabati '!AY:AY,'nabati '!$BB:$BB,Daily!$A23,'nabati '!$AZ:$AZ,Daily!$C$1)/20</f>
        <v>0</v>
      </c>
      <c r="M23" s="235">
        <f>+SUMIFS('nabati '!BF:BF,'nabati '!$BI:$BI,Daily!$A23,'nabati '!$BG:$BG,Daily!$C$1)/6</f>
        <v>0</v>
      </c>
      <c r="N23" s="236">
        <f>+SUMIFS('nabati '!BM:BM,'nabati '!BP:BP,Daily!$A23,'nabati '!BN:BN,Daily!$C$1)/6</f>
        <v>0</v>
      </c>
      <c r="O23" s="213">
        <f t="shared" si="5"/>
        <v>0</v>
      </c>
      <c r="P23" s="237"/>
      <c r="S23" s="334"/>
    </row>
    <row r="24" spans="1:19" s="1" customFormat="1" ht="15" outlineLevel="1">
      <c r="A24" s="61">
        <v>2035</v>
      </c>
      <c r="B24" s="56" t="s">
        <v>78</v>
      </c>
      <c r="C24" s="214" t="s">
        <v>81</v>
      </c>
      <c r="D24" s="57" t="s">
        <v>58</v>
      </c>
      <c r="E24" s="213">
        <f>+SUMIFS('nabati '!B:B,'nabati '!$E:$E,Daily!$A24,'nabati '!$C:$C,Daily!$C$1)/6</f>
        <v>0</v>
      </c>
      <c r="F24" s="213">
        <f>+SUMIFS('nabati '!I:I,'nabati '!$L:$L,Daily!$A24,'nabati '!$J:$J,Daily!$C$1)/6</f>
        <v>0</v>
      </c>
      <c r="G24" s="213">
        <f>+SUMIFS('nabati '!P:P,'nabati '!$S:$S,Daily!$A24,'nabati '!$Q:$Q,Daily!$C$1)/60</f>
        <v>0</v>
      </c>
      <c r="H24" s="213">
        <f>+SUMIFS('nabati '!W:W,'nabati '!$Z:$Z,Daily!$A24,'nabati '!$X:$X,Daily!$C$1)/6</f>
        <v>0</v>
      </c>
      <c r="I24" s="213">
        <f>+SUMIFS('nabati '!AD:AD,'nabati '!$AG:$AG,Daily!$A24,'nabati '!$AE:$AE,Daily!$C$1)/60</f>
        <v>0</v>
      </c>
      <c r="J24" s="213">
        <f>+SUMIFS('nabati '!AK:AK,'nabati '!$AN:$AN,Daily!$A24,'nabati '!$AL:$AL,Daily!$C$1)/60</f>
        <v>0</v>
      </c>
      <c r="K24" s="213">
        <f>+SUMIFS('nabati '!AR:AR,'nabati '!$AU:$AU,Daily!$A24,'nabati '!$AS:$AS,Daily!$C$1)/60</f>
        <v>0</v>
      </c>
      <c r="L24" s="213">
        <f>+SUMIFS('nabati '!AY:AY,'nabati '!$BB:$BB,Daily!$A24,'nabati '!$AZ:$AZ,Daily!$C$1)/20</f>
        <v>0</v>
      </c>
      <c r="M24" s="235">
        <f>+SUMIFS('nabati '!BF:BF,'nabati '!$BI:$BI,Daily!$A24,'nabati '!$BG:$BG,Daily!$C$1)/6</f>
        <v>0</v>
      </c>
      <c r="N24" s="236">
        <f>+SUMIFS('nabati '!BM:BM,'nabati '!BP:BP,Daily!$A24,'nabati '!BN:BN,Daily!$C$1)/6</f>
        <v>0</v>
      </c>
      <c r="O24" s="213">
        <f t="shared" si="5"/>
        <v>0</v>
      </c>
      <c r="P24" s="237"/>
      <c r="S24" s="334"/>
    </row>
    <row r="25" spans="1:19" s="1" customFormat="1" ht="15" outlineLevel="1">
      <c r="A25" s="55">
        <v>259</v>
      </c>
      <c r="B25" s="56" t="s">
        <v>78</v>
      </c>
      <c r="C25" s="214" t="s">
        <v>82</v>
      </c>
      <c r="D25" s="57" t="s">
        <v>58</v>
      </c>
      <c r="E25" s="213">
        <f>+SUMIFS('nabati '!B:B,'nabati '!$E:$E,Daily!$A25,'nabati '!$C:$C,Daily!$C$1)/6</f>
        <v>0</v>
      </c>
      <c r="F25" s="213">
        <f>+SUMIFS('nabati '!I:I,'nabati '!$L:$L,Daily!$A25,'nabati '!$J:$J,Daily!$C$1)/6</f>
        <v>0</v>
      </c>
      <c r="G25" s="213">
        <f>+SUMIFS('nabati '!P:P,'nabati '!$S:$S,Daily!$A25,'nabati '!$Q:$Q,Daily!$C$1)/60</f>
        <v>0</v>
      </c>
      <c r="H25" s="213">
        <f>+SUMIFS('nabati '!W:W,'nabati '!$Z:$Z,Daily!$A25,'nabati '!$X:$X,Daily!$C$1)/6</f>
        <v>0</v>
      </c>
      <c r="I25" s="213">
        <f>+SUMIFS('nabati '!AD:AD,'nabati '!$AG:$AG,Daily!$A25,'nabati '!$AE:$AE,Daily!$C$1)/60</f>
        <v>0</v>
      </c>
      <c r="J25" s="213">
        <f>+SUMIFS('nabati '!AK:AK,'nabati '!$AN:$AN,Daily!$A25,'nabati '!$AL:$AL,Daily!$C$1)/60</f>
        <v>0</v>
      </c>
      <c r="K25" s="213">
        <f>+SUMIFS('nabati '!AR:AR,'nabati '!$AU:$AU,Daily!$A25,'nabati '!$AS:$AS,Daily!$C$1)/60</f>
        <v>0</v>
      </c>
      <c r="L25" s="213">
        <f>+SUMIFS('nabati '!AY:AY,'nabati '!$BB:$BB,Daily!$A25,'nabati '!$AZ:$AZ,Daily!$C$1)/20</f>
        <v>0</v>
      </c>
      <c r="M25" s="235">
        <f>+SUMIFS('nabati '!BF:BF,'nabati '!$BI:$BI,Daily!$A25,'nabati '!$BG:$BG,Daily!$C$1)/6</f>
        <v>0</v>
      </c>
      <c r="N25" s="236">
        <f>+SUMIFS('nabati '!BM:BM,'nabati '!BP:BP,Daily!$A25,'nabati '!BN:BN,Daily!$C$1)/6</f>
        <v>0</v>
      </c>
      <c r="O25" s="213">
        <f t="shared" si="5"/>
        <v>0</v>
      </c>
      <c r="P25" s="237"/>
      <c r="S25" s="334"/>
    </row>
    <row r="26" spans="1:19" s="1" customFormat="1" ht="15" outlineLevel="1">
      <c r="A26" s="55">
        <v>275</v>
      </c>
      <c r="B26" s="56" t="s">
        <v>78</v>
      </c>
      <c r="C26" s="214" t="s">
        <v>83</v>
      </c>
      <c r="D26" s="57" t="s">
        <v>58</v>
      </c>
      <c r="E26" s="213">
        <f>+SUMIFS('nabati '!B:B,'nabati '!$E:$E,Daily!$A26,'nabati '!$C:$C,Daily!$C$1)/6</f>
        <v>0</v>
      </c>
      <c r="F26" s="213">
        <f>+SUMIFS('nabati '!I:I,'nabati '!$L:$L,Daily!$A26,'nabati '!$J:$J,Daily!$C$1)/6</f>
        <v>0</v>
      </c>
      <c r="G26" s="213">
        <f>+SUMIFS('nabati '!P:P,'nabati '!$S:$S,Daily!$A26,'nabati '!$Q:$Q,Daily!$C$1)/60</f>
        <v>0</v>
      </c>
      <c r="H26" s="213">
        <f>+SUMIFS('nabati '!W:W,'nabati '!$Z:$Z,Daily!$A26,'nabati '!$X:$X,Daily!$C$1)/6</f>
        <v>0</v>
      </c>
      <c r="I26" s="213">
        <f>+SUMIFS('nabati '!AD:AD,'nabati '!$AG:$AG,Daily!$A26,'nabati '!$AE:$AE,Daily!$C$1)/60</f>
        <v>0</v>
      </c>
      <c r="J26" s="213">
        <f>+SUMIFS('nabati '!AK:AK,'nabati '!$AN:$AN,Daily!$A26,'nabati '!$AL:$AL,Daily!$C$1)/60</f>
        <v>0</v>
      </c>
      <c r="K26" s="213">
        <f>+SUMIFS('nabati '!AR:AR,'nabati '!$AU:$AU,Daily!$A26,'nabati '!$AS:$AS,Daily!$C$1)/60</f>
        <v>0</v>
      </c>
      <c r="L26" s="213">
        <f>+SUMIFS('nabati '!AY:AY,'nabati '!$BB:$BB,Daily!$A26,'nabati '!$AZ:$AZ,Daily!$C$1)/20</f>
        <v>0</v>
      </c>
      <c r="M26" s="235">
        <f>+SUMIFS('nabati '!BF:BF,'nabati '!$BI:$BI,Daily!$A26,'nabati '!$BG:$BG,Daily!$C$1)/6</f>
        <v>0</v>
      </c>
      <c r="N26" s="236">
        <f>+SUMIFS('nabati '!BM:BM,'nabati '!BP:BP,Daily!$A26,'nabati '!BN:BN,Daily!$C$1)/6</f>
        <v>0</v>
      </c>
      <c r="O26" s="213">
        <f t="shared" ref="O26:O29" si="6">+SUMPRODUCT($E$1:$N$1,E26:N26)</f>
        <v>0</v>
      </c>
      <c r="P26" s="237"/>
      <c r="S26" s="334"/>
    </row>
    <row r="27" spans="1:19" s="1" customFormat="1" ht="15" outlineLevel="1">
      <c r="A27" s="55">
        <v>280</v>
      </c>
      <c r="B27" s="56" t="s">
        <v>78</v>
      </c>
      <c r="C27" s="214" t="s">
        <v>84</v>
      </c>
      <c r="D27" s="57" t="s">
        <v>58</v>
      </c>
      <c r="E27" s="213">
        <f>+SUMIFS('nabati '!B:B,'nabati '!$E:$E,Daily!$A27,'nabati '!$C:$C,Daily!$C$1)/6</f>
        <v>0</v>
      </c>
      <c r="F27" s="213">
        <f>+SUMIFS('nabati '!I:I,'nabati '!$L:$L,Daily!$A27,'nabati '!$J:$J,Daily!$C$1)/6</f>
        <v>0</v>
      </c>
      <c r="G27" s="213">
        <f>+SUMIFS('nabati '!P:P,'nabati '!$S:$S,Daily!$A27,'nabati '!$Q:$Q,Daily!$C$1)/60</f>
        <v>0</v>
      </c>
      <c r="H27" s="213">
        <f>+SUMIFS('nabati '!W:W,'nabati '!$Z:$Z,Daily!$A27,'nabati '!$X:$X,Daily!$C$1)/6</f>
        <v>0</v>
      </c>
      <c r="I27" s="213">
        <f>+SUMIFS('nabati '!AD:AD,'nabati '!$AG:$AG,Daily!$A27,'nabati '!$AE:$AE,Daily!$C$1)/60</f>
        <v>0</v>
      </c>
      <c r="J27" s="213">
        <f>+SUMIFS('nabati '!AK:AK,'nabati '!$AN:$AN,Daily!$A27,'nabati '!$AL:$AL,Daily!$C$1)/60</f>
        <v>0</v>
      </c>
      <c r="K27" s="213">
        <f>+SUMIFS('nabati '!AR:AR,'nabati '!$AU:$AU,Daily!$A27,'nabati '!$AS:$AS,Daily!$C$1)/60</f>
        <v>0</v>
      </c>
      <c r="L27" s="213">
        <f>+SUMIFS('nabati '!AY:AY,'nabati '!$BB:$BB,Daily!$A27,'nabati '!$AZ:$AZ,Daily!$C$1)/20</f>
        <v>0</v>
      </c>
      <c r="M27" s="235">
        <f>+SUMIFS('nabati '!BF:BF,'nabati '!$BI:$BI,Daily!$A27,'nabati '!$BG:$BG,Daily!$C$1)/6</f>
        <v>0</v>
      </c>
      <c r="N27" s="236">
        <f>+SUMIFS('nabati '!BM:BM,'nabati '!BP:BP,Daily!$A27,'nabati '!BN:BN,Daily!$C$1)/6</f>
        <v>0</v>
      </c>
      <c r="O27" s="213">
        <f t="shared" si="6"/>
        <v>0</v>
      </c>
      <c r="P27" s="237"/>
      <c r="S27" s="334"/>
    </row>
    <row r="28" spans="1:19" s="1" customFormat="1" ht="15" outlineLevel="1">
      <c r="A28" s="55">
        <v>285</v>
      </c>
      <c r="B28" s="56" t="s">
        <v>78</v>
      </c>
      <c r="C28" s="214" t="s">
        <v>85</v>
      </c>
      <c r="D28" s="57" t="s">
        <v>58</v>
      </c>
      <c r="E28" s="213">
        <f>+SUMIFS('nabati '!B:B,'nabati '!$E:$E,Daily!$A28,'nabati '!$C:$C,Daily!$C$1)/6</f>
        <v>0</v>
      </c>
      <c r="F28" s="213">
        <f>+SUMIFS('nabati '!I:I,'nabati '!$L:$L,Daily!$A28,'nabati '!$J:$J,Daily!$C$1)/6</f>
        <v>0</v>
      </c>
      <c r="G28" s="213">
        <f>+SUMIFS('nabati '!P:P,'nabati '!$S:$S,Daily!$A28,'nabati '!$Q:$Q,Daily!$C$1)/60</f>
        <v>0</v>
      </c>
      <c r="H28" s="213">
        <f>+SUMIFS('nabati '!W:W,'nabati '!$Z:$Z,Daily!$A28,'nabati '!$X:$X,Daily!$C$1)/6</f>
        <v>0</v>
      </c>
      <c r="I28" s="213">
        <f>+SUMIFS('nabati '!AD:AD,'nabati '!$AG:$AG,Daily!$A28,'nabati '!$AE:$AE,Daily!$C$1)/60</f>
        <v>0</v>
      </c>
      <c r="J28" s="213">
        <f>+SUMIFS('nabati '!AK:AK,'nabati '!$AN:$AN,Daily!$A28,'nabati '!$AL:$AL,Daily!$C$1)/60</f>
        <v>0</v>
      </c>
      <c r="K28" s="213">
        <f>+SUMIFS('nabati '!AR:AR,'nabati '!$AU:$AU,Daily!$A28,'nabati '!$AS:$AS,Daily!$C$1)/60</f>
        <v>0</v>
      </c>
      <c r="L28" s="213">
        <f>+SUMIFS('nabati '!AY:AY,'nabati '!$BB:$BB,Daily!$A28,'nabati '!$AZ:$AZ,Daily!$C$1)/20</f>
        <v>0</v>
      </c>
      <c r="M28" s="235">
        <f>+SUMIFS('nabati '!BF:BF,'nabati '!$BI:$BI,Daily!$A28,'nabati '!$BG:$BG,Daily!$C$1)/6</f>
        <v>0</v>
      </c>
      <c r="N28" s="236">
        <f>+SUMIFS('nabati '!BM:BM,'nabati '!BP:BP,Daily!$A28,'nabati '!BN:BN,Daily!$C$1)/6</f>
        <v>0</v>
      </c>
      <c r="O28" s="213">
        <f t="shared" si="6"/>
        <v>0</v>
      </c>
      <c r="P28" s="237"/>
      <c r="S28" s="334"/>
    </row>
    <row r="29" spans="1:19" s="1" customFormat="1" ht="15" outlineLevel="1">
      <c r="A29" s="55">
        <v>287</v>
      </c>
      <c r="B29" s="56" t="s">
        <v>78</v>
      </c>
      <c r="C29" s="214" t="s">
        <v>86</v>
      </c>
      <c r="D29" s="57" t="s">
        <v>58</v>
      </c>
      <c r="E29" s="213">
        <f>+SUMIFS('nabati '!B:B,'nabati '!$E:$E,Daily!$A29,'nabati '!$C:$C,Daily!$C$1)/6</f>
        <v>0</v>
      </c>
      <c r="F29" s="213">
        <f>+SUMIFS('nabati '!I:I,'nabati '!$L:$L,Daily!$A29,'nabati '!$J:$J,Daily!$C$1)/6</f>
        <v>0</v>
      </c>
      <c r="G29" s="213">
        <f>+SUMIFS('nabati '!P:P,'nabati '!$S:$S,Daily!$A29,'nabati '!$Q:$Q,Daily!$C$1)/60</f>
        <v>0</v>
      </c>
      <c r="H29" s="213">
        <f>+SUMIFS('nabati '!W:W,'nabati '!$Z:$Z,Daily!$A29,'nabati '!$X:$X,Daily!$C$1)/6</f>
        <v>0</v>
      </c>
      <c r="I29" s="213">
        <f>+SUMIFS('nabati '!AD:AD,'nabati '!$AG:$AG,Daily!$A29,'nabati '!$AE:$AE,Daily!$C$1)/60</f>
        <v>0</v>
      </c>
      <c r="J29" s="213">
        <f>+SUMIFS('nabati '!AK:AK,'nabati '!$AN:$AN,Daily!$A29,'nabati '!$AL:$AL,Daily!$C$1)/60</f>
        <v>0</v>
      </c>
      <c r="K29" s="213">
        <f>+SUMIFS('nabati '!AR:AR,'nabati '!$AU:$AU,Daily!$A29,'nabati '!$AS:$AS,Daily!$C$1)/60</f>
        <v>0</v>
      </c>
      <c r="L29" s="213">
        <f>+SUMIFS('nabati '!AY:AY,'nabati '!$BB:$BB,Daily!$A29,'nabati '!$AZ:$AZ,Daily!$C$1)/20</f>
        <v>0</v>
      </c>
      <c r="M29" s="235">
        <f>+SUMIFS('nabati '!BF:BF,'nabati '!$BI:$BI,Daily!$A29,'nabati '!$BG:$BG,Daily!$C$1)/6</f>
        <v>0</v>
      </c>
      <c r="N29" s="236">
        <f>+SUMIFS('nabati '!BM:BM,'nabati '!BP:BP,Daily!$A29,'nabati '!BN:BN,Daily!$C$1)/6</f>
        <v>0</v>
      </c>
      <c r="O29" s="213">
        <f t="shared" si="6"/>
        <v>0</v>
      </c>
      <c r="P29" s="237"/>
      <c r="S29" s="334"/>
    </row>
    <row r="30" spans="1:19" s="1" customFormat="1" ht="15" outlineLevel="1">
      <c r="A30" s="55">
        <v>401</v>
      </c>
      <c r="B30" s="56" t="s">
        <v>78</v>
      </c>
      <c r="C30" s="214" t="s">
        <v>87</v>
      </c>
      <c r="D30" s="57" t="s">
        <v>58</v>
      </c>
      <c r="E30" s="213">
        <f>+SUMIFS('nabati '!B:B,'nabati '!$E:$E,Daily!$A30,'nabati '!$C:$C,Daily!$C$1)/6</f>
        <v>0</v>
      </c>
      <c r="F30" s="213">
        <f>+SUMIFS('nabati '!I:I,'nabati '!$L:$L,Daily!$A30,'nabati '!$J:$J,Daily!$C$1)/6</f>
        <v>0</v>
      </c>
      <c r="G30" s="213">
        <f>+SUMIFS('nabati '!P:P,'nabati '!$S:$S,Daily!$A30,'nabati '!$Q:$Q,Daily!$C$1)/60</f>
        <v>0</v>
      </c>
      <c r="H30" s="213">
        <f>+SUMIFS('nabati '!W:W,'nabati '!$Z:$Z,Daily!$A30,'nabati '!$X:$X,Daily!$C$1)/6</f>
        <v>0</v>
      </c>
      <c r="I30" s="213">
        <f>+SUMIFS('nabati '!AD:AD,'nabati '!$AG:$AG,Daily!$A30,'nabati '!$AE:$AE,Daily!$C$1)/60</f>
        <v>0</v>
      </c>
      <c r="J30" s="213">
        <f>+SUMIFS('nabati '!AK:AK,'nabati '!$AN:$AN,Daily!$A30,'nabati '!$AL:$AL,Daily!$C$1)/60</f>
        <v>0</v>
      </c>
      <c r="K30" s="213">
        <f>+SUMIFS('nabati '!AR:AR,'nabati '!$AU:$AU,Daily!$A30,'nabati '!$AS:$AS,Daily!$C$1)/60</f>
        <v>0</v>
      </c>
      <c r="L30" s="213">
        <f>+SUMIFS('nabati '!AY:AY,'nabati '!$BB:$BB,Daily!$A30,'nabati '!$AZ:$AZ,Daily!$C$1)/20</f>
        <v>0</v>
      </c>
      <c r="M30" s="235">
        <f>+SUMIFS('nabati '!BF:BF,'nabati '!$BI:$BI,Daily!$A30,'nabati '!$BG:$BG,Daily!$C$1)/6</f>
        <v>0</v>
      </c>
      <c r="N30" s="236">
        <f>+SUMIFS('nabati '!BM:BM,'nabati '!BP:BP,Daily!$A30,'nabati '!BN:BN,Daily!$C$1)/6</f>
        <v>0</v>
      </c>
      <c r="O30" s="213">
        <f t="shared" ref="O30:O47" si="7">+SUMPRODUCT($E$1:$N$1,E30:N30)</f>
        <v>0</v>
      </c>
      <c r="P30" s="237"/>
      <c r="S30" s="334"/>
    </row>
    <row r="31" spans="1:19" s="1" customFormat="1" ht="15" outlineLevel="1">
      <c r="A31" s="55">
        <v>403</v>
      </c>
      <c r="B31" s="56" t="s">
        <v>78</v>
      </c>
      <c r="C31" s="214" t="s">
        <v>88</v>
      </c>
      <c r="D31" s="57" t="s">
        <v>58</v>
      </c>
      <c r="E31" s="213">
        <f>+SUMIFS('nabati '!B:B,'nabati '!$E:$E,Daily!$A31,'nabati '!$C:$C,Daily!$C$1)/6</f>
        <v>0</v>
      </c>
      <c r="F31" s="213">
        <f>+SUMIFS('nabati '!I:I,'nabati '!$L:$L,Daily!$A31,'nabati '!$J:$J,Daily!$C$1)/6</f>
        <v>0</v>
      </c>
      <c r="G31" s="213">
        <f>+SUMIFS('nabati '!P:P,'nabati '!$S:$S,Daily!$A31,'nabati '!$Q:$Q,Daily!$C$1)/60</f>
        <v>0</v>
      </c>
      <c r="H31" s="213">
        <f>+SUMIFS('nabati '!W:W,'nabati '!$Z:$Z,Daily!$A31,'nabati '!$X:$X,Daily!$C$1)/6</f>
        <v>0</v>
      </c>
      <c r="I31" s="213">
        <f>+SUMIFS('nabati '!AD:AD,'nabati '!$AG:$AG,Daily!$A31,'nabati '!$AE:$AE,Daily!$C$1)/60</f>
        <v>0</v>
      </c>
      <c r="J31" s="213">
        <f>+SUMIFS('nabati '!AK:AK,'nabati '!$AN:$AN,Daily!$A31,'nabati '!$AL:$AL,Daily!$C$1)/60</f>
        <v>0</v>
      </c>
      <c r="K31" s="213">
        <f>+SUMIFS('nabati '!AR:AR,'nabati '!$AU:$AU,Daily!$A31,'nabati '!$AS:$AS,Daily!$C$1)/60</f>
        <v>0</v>
      </c>
      <c r="L31" s="213">
        <f>+SUMIFS('nabati '!AY:AY,'nabati '!$BB:$BB,Daily!$A31,'nabati '!$AZ:$AZ,Daily!$C$1)/20</f>
        <v>0</v>
      </c>
      <c r="M31" s="235">
        <f>+SUMIFS('nabati '!BF:BF,'nabati '!$BI:$BI,Daily!$A31,'nabati '!$BG:$BG,Daily!$C$1)/6</f>
        <v>0</v>
      </c>
      <c r="N31" s="236">
        <f>+SUMIFS('nabati '!BM:BM,'nabati '!BP:BP,Daily!$A31,'nabati '!BN:BN,Daily!$C$1)/6</f>
        <v>0</v>
      </c>
      <c r="O31" s="213">
        <f t="shared" si="7"/>
        <v>0</v>
      </c>
      <c r="P31" s="237"/>
      <c r="S31" s="334"/>
    </row>
    <row r="32" spans="1:19" s="160" customFormat="1" ht="15" outlineLevel="1">
      <c r="A32" s="55">
        <v>405</v>
      </c>
      <c r="B32" s="56" t="s">
        <v>78</v>
      </c>
      <c r="C32" s="214" t="s">
        <v>89</v>
      </c>
      <c r="D32" s="57" t="s">
        <v>58</v>
      </c>
      <c r="E32" s="115">
        <f>+SUMIFS('nabati '!B:B,'nabati '!$E:$E,Daily!$A32,'nabati '!$C:$C,Daily!$C$1)/6</f>
        <v>0</v>
      </c>
      <c r="F32" s="115">
        <f>+SUMIFS('nabati '!I:I,'nabati '!$L:$L,Daily!$A32,'nabati '!$J:$J,Daily!$C$1)/6</f>
        <v>0</v>
      </c>
      <c r="G32" s="115">
        <f>+SUMIFS('nabati '!P:P,'nabati '!$S:$S,Daily!$A32,'nabati '!$Q:$Q,Daily!$C$1)/60</f>
        <v>0</v>
      </c>
      <c r="H32" s="115">
        <f>+SUMIFS('nabati '!W:W,'nabati '!$Z:$Z,Daily!$A32,'nabati '!$X:$X,Daily!$C$1)/6</f>
        <v>0</v>
      </c>
      <c r="I32" s="115">
        <f>+SUMIFS('nabati '!AD:AD,'nabati '!$AG:$AG,Daily!$A32,'nabati '!$AE:$AE,Daily!$C$1)/60</f>
        <v>0</v>
      </c>
      <c r="J32" s="115">
        <f>+SUMIFS('nabati '!AK:AK,'nabati '!$AN:$AN,Daily!$A32,'nabati '!$AL:$AL,Daily!$C$1)/60</f>
        <v>0</v>
      </c>
      <c r="K32" s="115">
        <f>+SUMIFS('nabati '!AR:AR,'nabati '!$AU:$AU,Daily!$A32,'nabati '!$AS:$AS,Daily!$C$1)/60</f>
        <v>0</v>
      </c>
      <c r="L32" s="115">
        <f>+SUMIFS('nabati '!AY:AY,'nabati '!$BB:$BB,Daily!$A32,'nabati '!$AZ:$AZ,Daily!$C$1)/20</f>
        <v>0</v>
      </c>
      <c r="M32" s="232">
        <f>+SUMIFS('nabati '!BF:BF,'nabati '!$BI:$BI,Daily!$A32,'nabati '!$BG:$BG,Daily!$C$1)/6</f>
        <v>0</v>
      </c>
      <c r="N32" s="233">
        <f>+SUMIFS('nabati '!BM:BM,'nabati '!BP:BP,Daily!$A32,'nabati '!BN:BN,Daily!$C$1)/6</f>
        <v>0</v>
      </c>
      <c r="O32" s="115">
        <f t="shared" si="7"/>
        <v>0</v>
      </c>
      <c r="P32" s="234"/>
      <c r="S32" s="333"/>
    </row>
    <row r="33" spans="1:19" s="1" customFormat="1" ht="15" outlineLevel="1">
      <c r="A33" s="55">
        <v>406</v>
      </c>
      <c r="B33" s="56" t="s">
        <v>78</v>
      </c>
      <c r="C33" s="214" t="s">
        <v>90</v>
      </c>
      <c r="D33" s="57" t="s">
        <v>58</v>
      </c>
      <c r="E33" s="213">
        <f>+SUMIFS('nabati '!B:B,'nabati '!$E:$E,Daily!$A33,'nabati '!$C:$C,Daily!$C$1)/6</f>
        <v>0</v>
      </c>
      <c r="F33" s="213">
        <f>+SUMIFS('nabati '!I:I,'nabati '!$L:$L,Daily!$A33,'nabati '!$J:$J,Daily!$C$1)/6</f>
        <v>0</v>
      </c>
      <c r="G33" s="213">
        <f>+SUMIFS('nabati '!P:P,'nabati '!$S:$S,Daily!$A33,'nabati '!$Q:$Q,Daily!$C$1)/60</f>
        <v>0</v>
      </c>
      <c r="H33" s="213">
        <f>+SUMIFS('nabati '!W:W,'nabati '!$Z:$Z,Daily!$A33,'nabati '!$X:$X,Daily!$C$1)/6</f>
        <v>0</v>
      </c>
      <c r="I33" s="213">
        <f>+SUMIFS('nabati '!AD:AD,'nabati '!$AG:$AG,Daily!$A33,'nabati '!$AE:$AE,Daily!$C$1)/60</f>
        <v>0</v>
      </c>
      <c r="J33" s="213">
        <f>+SUMIFS('nabati '!AK:AK,'nabati '!$AN:$AN,Daily!$A33,'nabati '!$AL:$AL,Daily!$C$1)/60</f>
        <v>0</v>
      </c>
      <c r="K33" s="213">
        <f>+SUMIFS('nabati '!AR:AR,'nabati '!$AU:$AU,Daily!$A33,'nabati '!$AS:$AS,Daily!$C$1)/60</f>
        <v>0</v>
      </c>
      <c r="L33" s="213">
        <f>+SUMIFS('nabati '!AY:AY,'nabati '!$BB:$BB,Daily!$A33,'nabati '!$AZ:$AZ,Daily!$C$1)/20</f>
        <v>0</v>
      </c>
      <c r="M33" s="235">
        <f>+SUMIFS('nabati '!BF:BF,'nabati '!$BI:$BI,Daily!$A33,'nabati '!$BG:$BG,Daily!$C$1)/6</f>
        <v>0</v>
      </c>
      <c r="N33" s="236">
        <f>+SUMIFS('nabati '!BM:BM,'nabati '!BP:BP,Daily!$A33,'nabati '!BN:BN,Daily!$C$1)/6</f>
        <v>0</v>
      </c>
      <c r="O33" s="213">
        <f t="shared" si="7"/>
        <v>0</v>
      </c>
      <c r="P33" s="237"/>
      <c r="S33" s="334"/>
    </row>
    <row r="34" spans="1:19" s="1" customFormat="1" ht="15" outlineLevel="1">
      <c r="A34" s="55">
        <v>639</v>
      </c>
      <c r="B34" s="56" t="s">
        <v>78</v>
      </c>
      <c r="C34" s="214" t="s">
        <v>91</v>
      </c>
      <c r="D34" s="57" t="s">
        <v>58</v>
      </c>
      <c r="E34" s="213">
        <f>+SUMIFS('nabati '!B:B,'nabati '!$E:$E,Daily!$A34,'nabati '!$C:$C,Daily!$C$1)/6</f>
        <v>0</v>
      </c>
      <c r="F34" s="213">
        <f>+SUMIFS('nabati '!I:I,'nabati '!$L:$L,Daily!$A34,'nabati '!$J:$J,Daily!$C$1)/6</f>
        <v>0</v>
      </c>
      <c r="G34" s="213">
        <f>+SUMIFS('nabati '!P:P,'nabati '!$S:$S,Daily!$A34,'nabati '!$Q:$Q,Daily!$C$1)/60</f>
        <v>0</v>
      </c>
      <c r="H34" s="213">
        <f>+SUMIFS('nabati '!W:W,'nabati '!$Z:$Z,Daily!$A34,'nabati '!$X:$X,Daily!$C$1)/6</f>
        <v>0</v>
      </c>
      <c r="I34" s="213">
        <f>+SUMIFS('nabati '!AD:AD,'nabati '!$AG:$AG,Daily!$A34,'nabati '!$AE:$AE,Daily!$C$1)/60</f>
        <v>0</v>
      </c>
      <c r="J34" s="213">
        <f>+SUMIFS('nabati '!AK:AK,'nabati '!$AN:$AN,Daily!$A34,'nabati '!$AL:$AL,Daily!$C$1)/60</f>
        <v>0</v>
      </c>
      <c r="K34" s="213">
        <f>+SUMIFS('nabati '!AR:AR,'nabati '!$AU:$AU,Daily!$A34,'nabati '!$AS:$AS,Daily!$C$1)/60</f>
        <v>0</v>
      </c>
      <c r="L34" s="213">
        <f>+SUMIFS('nabati '!AY:AY,'nabati '!$BB:$BB,Daily!$A34,'nabati '!$AZ:$AZ,Daily!$C$1)/20</f>
        <v>0</v>
      </c>
      <c r="M34" s="235">
        <f>+SUMIFS('nabati '!BF:BF,'nabati '!$BI:$BI,Daily!$A34,'nabati '!$BG:$BG,Daily!$C$1)/6</f>
        <v>0</v>
      </c>
      <c r="N34" s="236">
        <f>+SUMIFS('nabati '!BM:BM,'nabati '!BP:BP,Daily!$A34,'nabati '!BN:BN,Daily!$C$1)/6</f>
        <v>0</v>
      </c>
      <c r="O34" s="213">
        <f t="shared" si="7"/>
        <v>0</v>
      </c>
      <c r="P34" s="237"/>
      <c r="S34" s="334"/>
    </row>
    <row r="35" spans="1:19" s="1" customFormat="1" ht="15" outlineLevel="1">
      <c r="A35" s="55">
        <v>641</v>
      </c>
      <c r="B35" s="56" t="s">
        <v>78</v>
      </c>
      <c r="C35" s="214" t="s">
        <v>92</v>
      </c>
      <c r="D35" s="57" t="s">
        <v>58</v>
      </c>
      <c r="E35" s="213">
        <f>+SUMIFS('nabati '!B:B,'nabati '!$E:$E,Daily!$A35,'nabati '!$C:$C,Daily!$C$1)/6</f>
        <v>0</v>
      </c>
      <c r="F35" s="213">
        <f>+SUMIFS('nabati '!I:I,'nabati '!$L:$L,Daily!$A35,'nabati '!$J:$J,Daily!$C$1)/6</f>
        <v>0</v>
      </c>
      <c r="G35" s="213">
        <f>+SUMIFS('nabati '!P:P,'nabati '!$S:$S,Daily!$A35,'nabati '!$Q:$Q,Daily!$C$1)/60</f>
        <v>0</v>
      </c>
      <c r="H35" s="213">
        <f>+SUMIFS('nabati '!W:W,'nabati '!$Z:$Z,Daily!$A35,'nabati '!$X:$X,Daily!$C$1)/6</f>
        <v>0</v>
      </c>
      <c r="I35" s="213">
        <f>+SUMIFS('nabati '!AD:AD,'nabati '!$AG:$AG,Daily!$A35,'nabati '!$AE:$AE,Daily!$C$1)/60</f>
        <v>0</v>
      </c>
      <c r="J35" s="213">
        <f>+SUMIFS('nabati '!AK:AK,'nabati '!$AN:$AN,Daily!$A35,'nabati '!$AL:$AL,Daily!$C$1)/60</f>
        <v>0</v>
      </c>
      <c r="K35" s="213">
        <f>+SUMIFS('nabati '!AR:AR,'nabati '!$AU:$AU,Daily!$A35,'nabati '!$AS:$AS,Daily!$C$1)/60</f>
        <v>0</v>
      </c>
      <c r="L35" s="213">
        <f>+SUMIFS('nabati '!AY:AY,'nabati '!$BB:$BB,Daily!$A35,'nabati '!$AZ:$AZ,Daily!$C$1)/20</f>
        <v>0</v>
      </c>
      <c r="M35" s="235">
        <f>+SUMIFS('nabati '!BF:BF,'nabati '!$BI:$BI,Daily!$A35,'nabati '!$BG:$BG,Daily!$C$1)/6</f>
        <v>0</v>
      </c>
      <c r="N35" s="236">
        <f>+SUMIFS('nabati '!BM:BM,'nabati '!BP:BP,Daily!$A35,'nabati '!BN:BN,Daily!$C$1)/6</f>
        <v>0</v>
      </c>
      <c r="O35" s="213">
        <f t="shared" si="7"/>
        <v>0</v>
      </c>
      <c r="P35" s="237"/>
      <c r="S35" s="334"/>
    </row>
    <row r="36" spans="1:19" s="1" customFormat="1" ht="15" outlineLevel="1">
      <c r="A36" s="55">
        <v>643</v>
      </c>
      <c r="B36" s="56" t="s">
        <v>78</v>
      </c>
      <c r="C36" s="214" t="s">
        <v>93</v>
      </c>
      <c r="D36" s="57" t="s">
        <v>58</v>
      </c>
      <c r="E36" s="213">
        <f>+SUMIFS('nabati '!B:B,'nabati '!$E:$E,Daily!$A36,'nabati '!$C:$C,Daily!$C$1)/6</f>
        <v>0</v>
      </c>
      <c r="F36" s="213">
        <f>+SUMIFS('nabati '!I:I,'nabati '!$L:$L,Daily!$A36,'nabati '!$J:$J,Daily!$C$1)/6</f>
        <v>0</v>
      </c>
      <c r="G36" s="213">
        <f>+SUMIFS('nabati '!P:P,'nabati '!$S:$S,Daily!$A36,'nabati '!$Q:$Q,Daily!$C$1)/60</f>
        <v>0</v>
      </c>
      <c r="H36" s="213">
        <f>+SUMIFS('nabati '!W:W,'nabati '!$Z:$Z,Daily!$A36,'nabati '!$X:$X,Daily!$C$1)/6</f>
        <v>0</v>
      </c>
      <c r="I36" s="213">
        <f>+SUMIFS('nabati '!AD:AD,'nabati '!$AG:$AG,Daily!$A36,'nabati '!$AE:$AE,Daily!$C$1)/60</f>
        <v>0</v>
      </c>
      <c r="J36" s="213">
        <f>+SUMIFS('nabati '!AK:AK,'nabati '!$AN:$AN,Daily!$A36,'nabati '!$AL:$AL,Daily!$C$1)/60</f>
        <v>0</v>
      </c>
      <c r="K36" s="213">
        <f>+SUMIFS('nabati '!AR:AR,'nabati '!$AU:$AU,Daily!$A36,'nabati '!$AS:$AS,Daily!$C$1)/60</f>
        <v>0</v>
      </c>
      <c r="L36" s="213">
        <f>+SUMIFS('nabati '!AY:AY,'nabati '!$BB:$BB,Daily!$A36,'nabati '!$AZ:$AZ,Daily!$C$1)/20</f>
        <v>0</v>
      </c>
      <c r="M36" s="235">
        <f>+SUMIFS('nabati '!BF:BF,'nabati '!$BI:$BI,Daily!$A36,'nabati '!$BG:$BG,Daily!$C$1)/6</f>
        <v>0</v>
      </c>
      <c r="N36" s="236">
        <f>+SUMIFS('nabati '!BM:BM,'nabati '!BP:BP,Daily!$A36,'nabati '!BN:BN,Daily!$C$1)/6</f>
        <v>0</v>
      </c>
      <c r="O36" s="213">
        <f t="shared" si="7"/>
        <v>0</v>
      </c>
      <c r="P36" s="237"/>
      <c r="S36" s="334"/>
    </row>
    <row r="37" spans="1:19" s="1" customFormat="1" ht="15" outlineLevel="1">
      <c r="A37" s="55">
        <v>653</v>
      </c>
      <c r="B37" s="56" t="s">
        <v>78</v>
      </c>
      <c r="C37" s="214" t="s">
        <v>94</v>
      </c>
      <c r="D37" s="57" t="s">
        <v>58</v>
      </c>
      <c r="E37" s="213">
        <f>+SUMIFS('nabati '!B:B,'nabati '!$E:$E,Daily!$A37,'nabati '!$C:$C,Daily!$C$1)/6</f>
        <v>0</v>
      </c>
      <c r="F37" s="213">
        <f>+SUMIFS('nabati '!I:I,'nabati '!$L:$L,Daily!$A37,'nabati '!$J:$J,Daily!$C$1)/6</f>
        <v>0</v>
      </c>
      <c r="G37" s="213">
        <f>+SUMIFS('nabati '!P:P,'nabati '!$S:$S,Daily!$A37,'nabati '!$Q:$Q,Daily!$C$1)/60</f>
        <v>0</v>
      </c>
      <c r="H37" s="213">
        <f>+SUMIFS('nabati '!W:W,'nabati '!$Z:$Z,Daily!$A37,'nabati '!$X:$X,Daily!$C$1)/6</f>
        <v>0</v>
      </c>
      <c r="I37" s="213">
        <f>+SUMIFS('nabati '!AD:AD,'nabati '!$AG:$AG,Daily!$A37,'nabati '!$AE:$AE,Daily!$C$1)/60</f>
        <v>0</v>
      </c>
      <c r="J37" s="213">
        <f>+SUMIFS('nabati '!AK:AK,'nabati '!$AN:$AN,Daily!$A37,'nabati '!$AL:$AL,Daily!$C$1)/60</f>
        <v>0</v>
      </c>
      <c r="K37" s="213">
        <f>+SUMIFS('nabati '!AR:AR,'nabati '!$AU:$AU,Daily!$A37,'nabati '!$AS:$AS,Daily!$C$1)/60</f>
        <v>0</v>
      </c>
      <c r="L37" s="213">
        <f>+SUMIFS('nabati '!AY:AY,'nabati '!$BB:$BB,Daily!$A37,'nabati '!$AZ:$AZ,Daily!$C$1)/20</f>
        <v>0</v>
      </c>
      <c r="M37" s="235">
        <f>+SUMIFS('nabati '!BF:BF,'nabati '!$BI:$BI,Daily!$A37,'nabati '!$BG:$BG,Daily!$C$1)/6</f>
        <v>0</v>
      </c>
      <c r="N37" s="236">
        <f>+SUMIFS('nabati '!BM:BM,'nabati '!BP:BP,Daily!$A37,'nabati '!BN:BN,Daily!$C$1)/6</f>
        <v>0</v>
      </c>
      <c r="O37" s="213">
        <f t="shared" si="7"/>
        <v>0</v>
      </c>
      <c r="P37" s="237"/>
      <c r="S37" s="334"/>
    </row>
    <row r="38" spans="1:19" s="1" customFormat="1" ht="15" outlineLevel="1">
      <c r="A38" s="55">
        <v>656</v>
      </c>
      <c r="B38" s="56" t="s">
        <v>78</v>
      </c>
      <c r="C38" s="214" t="s">
        <v>95</v>
      </c>
      <c r="D38" s="57" t="s">
        <v>58</v>
      </c>
      <c r="E38" s="213">
        <f>+SUMIFS('nabati '!B:B,'nabati '!$E:$E,Daily!$A38,'nabati '!$C:$C,Daily!$C$1)/6</f>
        <v>0</v>
      </c>
      <c r="F38" s="213">
        <f>+SUMIFS('nabati '!I:I,'nabati '!$L:$L,Daily!$A38,'nabati '!$J:$J,Daily!$C$1)/6</f>
        <v>0</v>
      </c>
      <c r="G38" s="213">
        <f>+SUMIFS('nabati '!P:P,'nabati '!$S:$S,Daily!$A38,'nabati '!$Q:$Q,Daily!$C$1)/60</f>
        <v>0</v>
      </c>
      <c r="H38" s="213">
        <f>+SUMIFS('nabati '!W:W,'nabati '!$Z:$Z,Daily!$A38,'nabati '!$X:$X,Daily!$C$1)/6</f>
        <v>0</v>
      </c>
      <c r="I38" s="213">
        <f>+SUMIFS('nabati '!AD:AD,'nabati '!$AG:$AG,Daily!$A38,'nabati '!$AE:$AE,Daily!$C$1)/60</f>
        <v>0</v>
      </c>
      <c r="J38" s="213">
        <f>+SUMIFS('nabati '!AK:AK,'nabati '!$AN:$AN,Daily!$A38,'nabati '!$AL:$AL,Daily!$C$1)/60</f>
        <v>0</v>
      </c>
      <c r="K38" s="213">
        <f>+SUMIFS('nabati '!AR:AR,'nabati '!$AU:$AU,Daily!$A38,'nabati '!$AS:$AS,Daily!$C$1)/60</f>
        <v>0</v>
      </c>
      <c r="L38" s="213">
        <f>+SUMIFS('nabati '!AY:AY,'nabati '!$BB:$BB,Daily!$A38,'nabati '!$AZ:$AZ,Daily!$C$1)/20</f>
        <v>0</v>
      </c>
      <c r="M38" s="235">
        <f>+SUMIFS('nabati '!BF:BF,'nabati '!$BI:$BI,Daily!$A38,'nabati '!$BG:$BG,Daily!$C$1)/6</f>
        <v>0</v>
      </c>
      <c r="N38" s="236">
        <f>+SUMIFS('nabati '!BM:BM,'nabati '!BP:BP,Daily!$A38,'nabati '!BN:BN,Daily!$C$1)/6</f>
        <v>0</v>
      </c>
      <c r="O38" s="213">
        <f t="shared" si="7"/>
        <v>0</v>
      </c>
      <c r="P38" s="237"/>
      <c r="S38" s="334"/>
    </row>
    <row r="39" spans="1:19" s="1" customFormat="1" ht="15" outlineLevel="1">
      <c r="A39" s="55">
        <v>663</v>
      </c>
      <c r="B39" s="56" t="s">
        <v>78</v>
      </c>
      <c r="C39" s="214" t="s">
        <v>96</v>
      </c>
      <c r="D39" s="57" t="s">
        <v>58</v>
      </c>
      <c r="E39" s="213">
        <f>+SUMIFS('nabati '!B:B,'nabati '!$E:$E,Daily!$A39,'nabati '!$C:$C,Daily!$C$1)/6</f>
        <v>0</v>
      </c>
      <c r="F39" s="213">
        <f>+SUMIFS('nabati '!I:I,'nabati '!$L:$L,Daily!$A39,'nabati '!$J:$J,Daily!$C$1)/6</f>
        <v>0</v>
      </c>
      <c r="G39" s="213">
        <f>+SUMIFS('nabati '!P:P,'nabati '!$S:$S,Daily!$A39,'nabati '!$Q:$Q,Daily!$C$1)/60</f>
        <v>0</v>
      </c>
      <c r="H39" s="213">
        <f>+SUMIFS('nabati '!W:W,'nabati '!$Z:$Z,Daily!$A39,'nabati '!$X:$X,Daily!$C$1)/6</f>
        <v>0</v>
      </c>
      <c r="I39" s="213">
        <f>+SUMIFS('nabati '!AD:AD,'nabati '!$AG:$AG,Daily!$A39,'nabati '!$AE:$AE,Daily!$C$1)/60</f>
        <v>0</v>
      </c>
      <c r="J39" s="213">
        <f>+SUMIFS('nabati '!AK:AK,'nabati '!$AN:$AN,Daily!$A39,'nabati '!$AL:$AL,Daily!$C$1)/60</f>
        <v>0</v>
      </c>
      <c r="K39" s="213">
        <f>+SUMIFS('nabati '!AR:AR,'nabati '!$AU:$AU,Daily!$A39,'nabati '!$AS:$AS,Daily!$C$1)/60</f>
        <v>0</v>
      </c>
      <c r="L39" s="213">
        <f>+SUMIFS('nabati '!AY:AY,'nabati '!$BB:$BB,Daily!$A39,'nabati '!$AZ:$AZ,Daily!$C$1)/20</f>
        <v>0</v>
      </c>
      <c r="M39" s="235">
        <f>+SUMIFS('nabati '!BF:BF,'nabati '!$BI:$BI,Daily!$A39,'nabati '!$BG:$BG,Daily!$C$1)/6</f>
        <v>0</v>
      </c>
      <c r="N39" s="236">
        <f>+SUMIFS('nabati '!BM:BM,'nabati '!BP:BP,Daily!$A39,'nabati '!BN:BN,Daily!$C$1)/6</f>
        <v>0</v>
      </c>
      <c r="O39" s="213">
        <f t="shared" si="7"/>
        <v>0</v>
      </c>
      <c r="P39" s="237"/>
      <c r="S39" s="334"/>
    </row>
    <row r="40" spans="1:19" s="1" customFormat="1" ht="15" outlineLevel="1">
      <c r="A40" s="55">
        <v>680</v>
      </c>
      <c r="B40" s="56" t="s">
        <v>78</v>
      </c>
      <c r="C40" s="214" t="s">
        <v>97</v>
      </c>
      <c r="D40" s="57" t="s">
        <v>58</v>
      </c>
      <c r="E40" s="213">
        <f>+SUMIFS('nabati '!B:B,'nabati '!$E:$E,Daily!$A40,'nabati '!$C:$C,Daily!$C$1)/6</f>
        <v>0</v>
      </c>
      <c r="F40" s="213">
        <f>+SUMIFS('nabati '!I:I,'nabati '!$L:$L,Daily!$A40,'nabati '!$J:$J,Daily!$C$1)/6</f>
        <v>0</v>
      </c>
      <c r="G40" s="213">
        <f>+SUMIFS('nabati '!P:P,'nabati '!$S:$S,Daily!$A40,'nabati '!$Q:$Q,Daily!$C$1)/60</f>
        <v>0</v>
      </c>
      <c r="H40" s="213">
        <f>+SUMIFS('nabati '!W:W,'nabati '!$Z:$Z,Daily!$A40,'nabati '!$X:$X,Daily!$C$1)/6</f>
        <v>0</v>
      </c>
      <c r="I40" s="213">
        <f>+SUMIFS('nabati '!AD:AD,'nabati '!$AG:$AG,Daily!$A40,'nabati '!$AE:$AE,Daily!$C$1)/60</f>
        <v>0</v>
      </c>
      <c r="J40" s="213">
        <f>+SUMIFS('nabati '!AK:AK,'nabati '!$AN:$AN,Daily!$A40,'nabati '!$AL:$AL,Daily!$C$1)/60</f>
        <v>0</v>
      </c>
      <c r="K40" s="213">
        <f>+SUMIFS('nabati '!AR:AR,'nabati '!$AU:$AU,Daily!$A40,'nabati '!$AS:$AS,Daily!$C$1)/60</f>
        <v>0</v>
      </c>
      <c r="L40" s="213">
        <f>+SUMIFS('nabati '!AY:AY,'nabati '!$BB:$BB,Daily!$A40,'nabati '!$AZ:$AZ,Daily!$C$1)/20</f>
        <v>0</v>
      </c>
      <c r="M40" s="235">
        <f>+SUMIFS('nabati '!BF:BF,'nabati '!$BI:$BI,Daily!$A40,'nabati '!$BG:$BG,Daily!$C$1)/6</f>
        <v>0</v>
      </c>
      <c r="N40" s="236">
        <f>+SUMIFS('nabati '!BM:BM,'nabati '!BP:BP,Daily!$A40,'nabati '!BN:BN,Daily!$C$1)/6</f>
        <v>0</v>
      </c>
      <c r="O40" s="213">
        <f t="shared" si="7"/>
        <v>0</v>
      </c>
      <c r="P40" s="237"/>
      <c r="S40" s="334"/>
    </row>
    <row r="41" spans="1:19" s="1" customFormat="1" ht="15" outlineLevel="1">
      <c r="A41" s="55">
        <v>684</v>
      </c>
      <c r="B41" s="56" t="s">
        <v>78</v>
      </c>
      <c r="C41" s="214" t="s">
        <v>98</v>
      </c>
      <c r="D41" s="57" t="s">
        <v>58</v>
      </c>
      <c r="E41" s="213">
        <f>+SUMIFS('nabati '!B:B,'nabati '!$E:$E,Daily!$A41,'nabati '!$C:$C,Daily!$C$1)/6</f>
        <v>0</v>
      </c>
      <c r="F41" s="213">
        <f>+SUMIFS('nabati '!I:I,'nabati '!$L:$L,Daily!$A41,'nabati '!$J:$J,Daily!$C$1)/6</f>
        <v>0</v>
      </c>
      <c r="G41" s="213">
        <f>+SUMIFS('nabati '!P:P,'nabati '!$S:$S,Daily!$A41,'nabati '!$Q:$Q,Daily!$C$1)/60</f>
        <v>0</v>
      </c>
      <c r="H41" s="213">
        <f>+SUMIFS('nabati '!W:W,'nabati '!$Z:$Z,Daily!$A41,'nabati '!$X:$X,Daily!$C$1)/6</f>
        <v>0</v>
      </c>
      <c r="I41" s="213">
        <f>+SUMIFS('nabati '!AD:AD,'nabati '!$AG:$AG,Daily!$A41,'nabati '!$AE:$AE,Daily!$C$1)/60</f>
        <v>0</v>
      </c>
      <c r="J41" s="213">
        <f>+SUMIFS('nabati '!AK:AK,'nabati '!$AN:$AN,Daily!$A41,'nabati '!$AL:$AL,Daily!$C$1)/60</f>
        <v>0</v>
      </c>
      <c r="K41" s="213">
        <f>+SUMIFS('nabati '!AR:AR,'nabati '!$AU:$AU,Daily!$A41,'nabati '!$AS:$AS,Daily!$C$1)/60</f>
        <v>0</v>
      </c>
      <c r="L41" s="213">
        <f>+SUMIFS('nabati '!AY:AY,'nabati '!$BB:$BB,Daily!$A41,'nabati '!$AZ:$AZ,Daily!$C$1)/20</f>
        <v>0</v>
      </c>
      <c r="M41" s="235">
        <f>+SUMIFS('nabati '!BF:BF,'nabati '!$BI:$BI,Daily!$A41,'nabati '!$BG:$BG,Daily!$C$1)/6</f>
        <v>0</v>
      </c>
      <c r="N41" s="236">
        <f>+SUMIFS('nabati '!BM:BM,'nabati '!BP:BP,Daily!$A41,'nabati '!BN:BN,Daily!$C$1)/6</f>
        <v>0</v>
      </c>
      <c r="O41" s="213">
        <f t="shared" si="7"/>
        <v>0</v>
      </c>
      <c r="P41" s="237"/>
      <c r="S41" s="334"/>
    </row>
    <row r="42" spans="1:19" s="1" customFormat="1" ht="15" outlineLevel="1">
      <c r="A42" s="55">
        <v>685</v>
      </c>
      <c r="B42" s="56" t="s">
        <v>78</v>
      </c>
      <c r="C42" s="214" t="s">
        <v>99</v>
      </c>
      <c r="D42" s="57" t="s">
        <v>58</v>
      </c>
      <c r="E42" s="213">
        <f>+SUMIFS('nabati '!B:B,'nabati '!$E:$E,Daily!$A42,'nabati '!$C:$C,Daily!$C$1)/6</f>
        <v>0</v>
      </c>
      <c r="F42" s="213">
        <f>+SUMIFS('nabati '!I:I,'nabati '!$L:$L,Daily!$A42,'nabati '!$J:$J,Daily!$C$1)/6</f>
        <v>0</v>
      </c>
      <c r="G42" s="213">
        <f>+SUMIFS('nabati '!P:P,'nabati '!$S:$S,Daily!$A42,'nabati '!$Q:$Q,Daily!$C$1)/60</f>
        <v>0</v>
      </c>
      <c r="H42" s="213">
        <f>+SUMIFS('nabati '!W:W,'nabati '!$Z:$Z,Daily!$A42,'nabati '!$X:$X,Daily!$C$1)/6</f>
        <v>0</v>
      </c>
      <c r="I42" s="213">
        <f>+SUMIFS('nabati '!AD:AD,'nabati '!$AG:$AG,Daily!$A42,'nabati '!$AE:$AE,Daily!$C$1)/60</f>
        <v>0</v>
      </c>
      <c r="J42" s="213">
        <f>+SUMIFS('nabati '!AK:AK,'nabati '!$AN:$AN,Daily!$A42,'nabati '!$AL:$AL,Daily!$C$1)/60</f>
        <v>0</v>
      </c>
      <c r="K42" s="213">
        <f>+SUMIFS('nabati '!AR:AR,'nabati '!$AU:$AU,Daily!$A42,'nabati '!$AS:$AS,Daily!$C$1)/60</f>
        <v>0</v>
      </c>
      <c r="L42" s="213">
        <f>+SUMIFS('nabati '!AY:AY,'nabati '!$BB:$BB,Daily!$A42,'nabati '!$AZ:$AZ,Daily!$C$1)/20</f>
        <v>0</v>
      </c>
      <c r="M42" s="235">
        <f>+SUMIFS('nabati '!BF:BF,'nabati '!$BI:$BI,Daily!$A42,'nabati '!$BG:$BG,Daily!$C$1)/6</f>
        <v>0</v>
      </c>
      <c r="N42" s="236">
        <f>+SUMIFS('nabati '!BM:BM,'nabati '!BP:BP,Daily!$A42,'nabati '!BN:BN,Daily!$C$1)/6</f>
        <v>0</v>
      </c>
      <c r="O42" s="213">
        <f t="shared" si="7"/>
        <v>0</v>
      </c>
      <c r="P42" s="237"/>
      <c r="S42" s="334"/>
    </row>
    <row r="43" spans="1:19" s="1" customFormat="1" ht="15" outlineLevel="1">
      <c r="A43" s="55">
        <v>687</v>
      </c>
      <c r="B43" s="56" t="s">
        <v>78</v>
      </c>
      <c r="C43" s="214" t="s">
        <v>100</v>
      </c>
      <c r="D43" s="57" t="s">
        <v>58</v>
      </c>
      <c r="E43" s="213">
        <f>+SUMIFS('nabati '!B:B,'nabati '!$E:$E,Daily!$A43,'nabati '!$C:$C,Daily!$C$1)/6</f>
        <v>0</v>
      </c>
      <c r="F43" s="213">
        <f>+SUMIFS('nabati '!I:I,'nabati '!$L:$L,Daily!$A43,'nabati '!$J:$J,Daily!$C$1)/6</f>
        <v>0</v>
      </c>
      <c r="G43" s="213">
        <f>+SUMIFS('nabati '!P:P,'nabati '!$S:$S,Daily!$A43,'nabati '!$Q:$Q,Daily!$C$1)/60</f>
        <v>0</v>
      </c>
      <c r="H43" s="213">
        <f>+SUMIFS('nabati '!W:W,'nabati '!$Z:$Z,Daily!$A43,'nabati '!$X:$X,Daily!$C$1)/6</f>
        <v>0</v>
      </c>
      <c r="I43" s="213">
        <f>+SUMIFS('nabati '!AD:AD,'nabati '!$AG:$AG,Daily!$A43,'nabati '!$AE:$AE,Daily!$C$1)/60</f>
        <v>0</v>
      </c>
      <c r="J43" s="213">
        <f>+SUMIFS('nabati '!AK:AK,'nabati '!$AN:$AN,Daily!$A43,'nabati '!$AL:$AL,Daily!$C$1)/60</f>
        <v>0</v>
      </c>
      <c r="K43" s="213">
        <f>+SUMIFS('nabati '!AR:AR,'nabati '!$AU:$AU,Daily!$A43,'nabati '!$AS:$AS,Daily!$C$1)/60</f>
        <v>0</v>
      </c>
      <c r="L43" s="213">
        <f>+SUMIFS('nabati '!AY:AY,'nabati '!$BB:$BB,Daily!$A43,'nabati '!$AZ:$AZ,Daily!$C$1)/20</f>
        <v>0</v>
      </c>
      <c r="M43" s="235">
        <f>+SUMIFS('nabati '!BF:BF,'nabati '!$BI:$BI,Daily!$A43,'nabati '!$BG:$BG,Daily!$C$1)/6</f>
        <v>0</v>
      </c>
      <c r="N43" s="236">
        <f>+SUMIFS('nabati '!BM:BM,'nabati '!BP:BP,Daily!$A43,'nabati '!BN:BN,Daily!$C$1)/6</f>
        <v>0</v>
      </c>
      <c r="O43" s="213">
        <f t="shared" si="7"/>
        <v>0</v>
      </c>
      <c r="P43" s="237"/>
      <c r="S43" s="334"/>
    </row>
    <row r="44" spans="1:19" s="1" customFormat="1" ht="15" outlineLevel="1">
      <c r="A44" s="55">
        <v>692</v>
      </c>
      <c r="B44" s="56" t="s">
        <v>78</v>
      </c>
      <c r="C44" s="214" t="s">
        <v>101</v>
      </c>
      <c r="D44" s="57" t="s">
        <v>58</v>
      </c>
      <c r="E44" s="213">
        <f>+SUMIFS('nabati '!B:B,'nabati '!$E:$E,Daily!$A44,'nabati '!$C:$C,Daily!$C$1)/6</f>
        <v>0</v>
      </c>
      <c r="F44" s="213">
        <f>+SUMIFS('nabati '!I:I,'nabati '!$L:$L,Daily!$A44,'nabati '!$J:$J,Daily!$C$1)/6</f>
        <v>0</v>
      </c>
      <c r="G44" s="213">
        <f>+SUMIFS('nabati '!P:P,'nabati '!$S:$S,Daily!$A44,'nabati '!$Q:$Q,Daily!$C$1)/60</f>
        <v>0</v>
      </c>
      <c r="H44" s="213">
        <f>+SUMIFS('nabati '!W:W,'nabati '!$Z:$Z,Daily!$A44,'nabati '!$X:$X,Daily!$C$1)/6</f>
        <v>0</v>
      </c>
      <c r="I44" s="213">
        <f>+SUMIFS('nabati '!AD:AD,'nabati '!$AG:$AG,Daily!$A44,'nabati '!$AE:$AE,Daily!$C$1)/60</f>
        <v>0</v>
      </c>
      <c r="J44" s="213">
        <f>+SUMIFS('nabati '!AK:AK,'nabati '!$AN:$AN,Daily!$A44,'nabati '!$AL:$AL,Daily!$C$1)/60</f>
        <v>0</v>
      </c>
      <c r="K44" s="213">
        <f>+SUMIFS('nabati '!AR:AR,'nabati '!$AU:$AU,Daily!$A44,'nabati '!$AS:$AS,Daily!$C$1)/60</f>
        <v>0</v>
      </c>
      <c r="L44" s="213">
        <f>+SUMIFS('nabati '!AY:AY,'nabati '!$BB:$BB,Daily!$A44,'nabati '!$AZ:$AZ,Daily!$C$1)/20</f>
        <v>0</v>
      </c>
      <c r="M44" s="235">
        <f>+SUMIFS('nabati '!BF:BF,'nabati '!$BI:$BI,Daily!$A44,'nabati '!$BG:$BG,Daily!$C$1)/6</f>
        <v>0</v>
      </c>
      <c r="N44" s="238">
        <f>+SUMIFS('nabati '!BM:BM,'nabati '!BP:BP,Daily!$A44,'nabati '!BN:BN,Daily!$C$1)/6</f>
        <v>0</v>
      </c>
      <c r="O44" s="213">
        <f t="shared" si="7"/>
        <v>0</v>
      </c>
      <c r="P44" s="237"/>
      <c r="S44" s="334"/>
    </row>
    <row r="45" spans="1:19" s="1" customFormat="1" ht="15" outlineLevel="1">
      <c r="A45" s="55">
        <v>697</v>
      </c>
      <c r="B45" s="56" t="s">
        <v>78</v>
      </c>
      <c r="C45" s="214" t="s">
        <v>102</v>
      </c>
      <c r="D45" s="57" t="s">
        <v>58</v>
      </c>
      <c r="E45" s="213">
        <f>+SUMIFS('nabati '!B:B,'nabati '!$E:$E,Daily!$A45,'nabati '!$C:$C,Daily!$C$1)/6</f>
        <v>0</v>
      </c>
      <c r="F45" s="213">
        <f>+SUMIFS('nabati '!I:I,'nabati '!$L:$L,Daily!$A45,'nabati '!$J:$J,Daily!$C$1)/6</f>
        <v>0</v>
      </c>
      <c r="G45" s="213">
        <f>+SUMIFS('nabati '!P:P,'nabati '!$S:$S,Daily!$A45,'nabati '!$Q:$Q,Daily!$C$1)/60</f>
        <v>0</v>
      </c>
      <c r="H45" s="213">
        <f>+SUMIFS('nabati '!W:W,'nabati '!$Z:$Z,Daily!$A45,'nabati '!$X:$X,Daily!$C$1)/6</f>
        <v>0</v>
      </c>
      <c r="I45" s="213">
        <f>+SUMIFS('nabati '!AD:AD,'nabati '!$AG:$AG,Daily!$A45,'nabati '!$AE:$AE,Daily!$C$1)/60</f>
        <v>0</v>
      </c>
      <c r="J45" s="213">
        <f>+SUMIFS('nabati '!AK:AK,'nabati '!$AN:$AN,Daily!$A45,'nabati '!$AL:$AL,Daily!$C$1)/60</f>
        <v>0</v>
      </c>
      <c r="K45" s="213">
        <f>+SUMIFS('nabati '!AR:AR,'nabati '!$AU:$AU,Daily!$A45,'nabati '!$AS:$AS,Daily!$C$1)/60</f>
        <v>0</v>
      </c>
      <c r="L45" s="213">
        <f>+SUMIFS('nabati '!AY:AY,'nabati '!$BB:$BB,Daily!$A45,'nabati '!$AZ:$AZ,Daily!$C$1)/20</f>
        <v>0</v>
      </c>
      <c r="M45" s="235">
        <f>+SUMIFS('nabati '!BF:BF,'nabati '!$BI:$BI,Daily!$A45,'nabati '!$BG:$BG,Daily!$C$1)/6</f>
        <v>0</v>
      </c>
      <c r="N45" s="236">
        <f>+SUMIFS('nabati '!BM:BM,'nabati '!BP:BP,Daily!$A45,'nabati '!BN:BN,Daily!$C$1)/6</f>
        <v>0</v>
      </c>
      <c r="O45" s="213">
        <f t="shared" si="7"/>
        <v>0</v>
      </c>
      <c r="P45" s="237"/>
      <c r="S45" s="334"/>
    </row>
    <row r="46" spans="1:19" s="1" customFormat="1" ht="15" outlineLevel="1">
      <c r="A46" s="55">
        <v>2005</v>
      </c>
      <c r="B46" s="56" t="s">
        <v>78</v>
      </c>
      <c r="C46" s="214" t="s">
        <v>103</v>
      </c>
      <c r="D46" s="57" t="s">
        <v>58</v>
      </c>
      <c r="E46" s="213">
        <f>+SUMIFS('nabati '!B:B,'nabati '!$E:$E,Daily!$A46,'nabati '!$C:$C,Daily!$C$1)/6</f>
        <v>0</v>
      </c>
      <c r="F46" s="213">
        <f>+SUMIFS('nabati '!I:I,'nabati '!$L:$L,Daily!$A46,'nabati '!$J:$J,Daily!$C$1)/6</f>
        <v>0</v>
      </c>
      <c r="G46" s="213">
        <f>+SUMIFS('nabati '!P:P,'nabati '!$S:$S,Daily!$A46,'nabati '!$Q:$Q,Daily!$C$1)/60</f>
        <v>0</v>
      </c>
      <c r="H46" s="213">
        <f>+SUMIFS('nabati '!W:W,'nabati '!$Z:$Z,Daily!$A46,'nabati '!$X:$X,Daily!$C$1)/6</f>
        <v>0</v>
      </c>
      <c r="I46" s="213">
        <f>+SUMIFS('nabati '!AD:AD,'nabati '!$AG:$AG,Daily!$A46,'nabati '!$AE:$AE,Daily!$C$1)/60</f>
        <v>0</v>
      </c>
      <c r="J46" s="213">
        <f>+SUMIFS('nabati '!AK:AK,'nabati '!$AN:$AN,Daily!$A46,'nabati '!$AL:$AL,Daily!$C$1)/60</f>
        <v>0</v>
      </c>
      <c r="K46" s="213">
        <f>+SUMIFS('nabati '!AR:AR,'nabati '!$AU:$AU,Daily!$A46,'nabati '!$AS:$AS,Daily!$C$1)/60</f>
        <v>0</v>
      </c>
      <c r="L46" s="213">
        <f>+SUMIFS('nabati '!AY:AY,'nabati '!$BB:$BB,Daily!$A46,'nabati '!$AZ:$AZ,Daily!$C$1)/20</f>
        <v>0</v>
      </c>
      <c r="M46" s="235">
        <f>+SUMIFS('nabati '!BF:BF,'nabati '!$BI:$BI,Daily!$A46,'nabati '!$BG:$BG,Daily!$C$1)/6</f>
        <v>0</v>
      </c>
      <c r="N46" s="236">
        <f>+SUMIFS('nabati '!BM:BM,'nabati '!BP:BP,Daily!$A46,'nabati '!BN:BN,Daily!$C$1)/6</f>
        <v>0</v>
      </c>
      <c r="O46" s="213">
        <f t="shared" si="7"/>
        <v>0</v>
      </c>
      <c r="P46" s="237"/>
      <c r="S46" s="334"/>
    </row>
    <row r="47" spans="1:19" s="1" customFormat="1" ht="15" outlineLevel="1">
      <c r="A47" s="55">
        <v>2010</v>
      </c>
      <c r="B47" s="56" t="s">
        <v>78</v>
      </c>
      <c r="C47" s="214" t="s">
        <v>104</v>
      </c>
      <c r="D47" s="57" t="s">
        <v>58</v>
      </c>
      <c r="E47" s="213">
        <f>+SUMIFS('nabati '!B:B,'nabati '!$E:$E,Daily!$A47,'nabati '!$C:$C,Daily!$C$1)/6</f>
        <v>0</v>
      </c>
      <c r="F47" s="213">
        <f>+SUMIFS('nabati '!I:I,'nabati '!$L:$L,Daily!$A47,'nabati '!$J:$J,Daily!$C$1)/6</f>
        <v>0</v>
      </c>
      <c r="G47" s="213">
        <f>+SUMIFS('nabati '!P:P,'nabati '!$S:$S,Daily!$A47,'nabati '!$Q:$Q,Daily!$C$1)/60</f>
        <v>0</v>
      </c>
      <c r="H47" s="213">
        <f>+SUMIFS('nabati '!W:W,'nabati '!$Z:$Z,Daily!$A47,'nabati '!$X:$X,Daily!$C$1)/6</f>
        <v>0</v>
      </c>
      <c r="I47" s="213">
        <f>+SUMIFS('nabati '!AD:AD,'nabati '!$AG:$AG,Daily!$A47,'nabati '!$AE:$AE,Daily!$C$1)/60</f>
        <v>0</v>
      </c>
      <c r="J47" s="213">
        <f>+SUMIFS('nabati '!AK:AK,'nabati '!$AN:$AN,Daily!$A47,'nabati '!$AL:$AL,Daily!$C$1)/60</f>
        <v>0</v>
      </c>
      <c r="K47" s="213">
        <f>+SUMIFS('nabati '!AR:AR,'nabati '!$AU:$AU,Daily!$A47,'nabati '!$AS:$AS,Daily!$C$1)/60</f>
        <v>0</v>
      </c>
      <c r="L47" s="213">
        <f>+SUMIFS('nabati '!AY:AY,'nabati '!$BB:$BB,Daily!$A47,'nabati '!$AZ:$AZ,Daily!$C$1)/20</f>
        <v>0</v>
      </c>
      <c r="M47" s="235">
        <f>+SUMIFS('nabati '!BF:BF,'nabati '!$BI:$BI,Daily!$A47,'nabati '!$BG:$BG,Daily!$C$1)/6</f>
        <v>0</v>
      </c>
      <c r="N47" s="236">
        <f>+SUMIFS('nabati '!BM:BM,'nabati '!BP:BP,Daily!$A47,'nabati '!BN:BN,Daily!$C$1)/6</f>
        <v>0</v>
      </c>
      <c r="O47" s="213">
        <f t="shared" si="7"/>
        <v>0</v>
      </c>
      <c r="P47" s="237"/>
      <c r="S47" s="334"/>
    </row>
    <row r="48" spans="1:19" s="1" customFormat="1" ht="15" outlineLevel="1">
      <c r="A48" s="55">
        <v>2015</v>
      </c>
      <c r="B48" s="56" t="s">
        <v>78</v>
      </c>
      <c r="C48" s="214" t="s">
        <v>105</v>
      </c>
      <c r="D48" s="57" t="s">
        <v>58</v>
      </c>
      <c r="E48" s="213">
        <f>+SUMIFS('nabati '!B:B,'nabati '!$E:$E,Daily!$A48,'nabati '!$C:$C,Daily!$C$1)/6</f>
        <v>0</v>
      </c>
      <c r="F48" s="213">
        <f>+SUMIFS('nabati '!I:I,'nabati '!$L:$L,Daily!$A48,'nabati '!$J:$J,Daily!$C$1)/6</f>
        <v>0</v>
      </c>
      <c r="G48" s="213">
        <f>+SUMIFS('nabati '!P:P,'nabati '!$S:$S,Daily!$A48,'nabati '!$Q:$Q,Daily!$C$1)/60</f>
        <v>0</v>
      </c>
      <c r="H48" s="213">
        <f>+SUMIFS('nabati '!W:W,'nabati '!$Z:$Z,Daily!$A48,'nabati '!$X:$X,Daily!$C$1)/6</f>
        <v>0</v>
      </c>
      <c r="I48" s="213">
        <f>+SUMIFS('nabati '!AD:AD,'nabati '!$AG:$AG,Daily!$A48,'nabati '!$AE:$AE,Daily!$C$1)/60</f>
        <v>0</v>
      </c>
      <c r="J48" s="213">
        <f>+SUMIFS('nabati '!AK:AK,'nabati '!$AN:$AN,Daily!$A48,'nabati '!$AL:$AL,Daily!$C$1)/60</f>
        <v>0</v>
      </c>
      <c r="K48" s="213">
        <f>+SUMIFS('nabati '!AR:AR,'nabati '!$AU:$AU,Daily!$A48,'nabati '!$AS:$AS,Daily!$C$1)/60</f>
        <v>0</v>
      </c>
      <c r="L48" s="213">
        <f>+SUMIFS('nabati '!AY:AY,'nabati '!$BB:$BB,Daily!$A48,'nabati '!$AZ:$AZ,Daily!$C$1)/20</f>
        <v>0</v>
      </c>
      <c r="M48" s="235">
        <f>+SUMIFS('nabati '!BF:BF,'nabati '!$BI:$BI,Daily!$A48,'nabati '!$BG:$BG,Daily!$C$1)/6</f>
        <v>0</v>
      </c>
      <c r="N48" s="236">
        <f>+SUMIFS('nabati '!BM:BM,'nabati '!BP:BP,Daily!$A48,'nabati '!BN:BN,Daily!$C$1)/6</f>
        <v>0</v>
      </c>
      <c r="O48" s="213">
        <f t="shared" ref="O48:O60" si="8">+SUMPRODUCT($E$1:$N$1,E48:N48)</f>
        <v>0</v>
      </c>
      <c r="P48" s="237"/>
      <c r="S48" s="334"/>
    </row>
    <row r="49" spans="1:19" s="1" customFormat="1" ht="15" outlineLevel="1">
      <c r="A49" s="55">
        <v>2014</v>
      </c>
      <c r="B49" s="56" t="s">
        <v>78</v>
      </c>
      <c r="C49" s="214" t="s">
        <v>106</v>
      </c>
      <c r="D49" s="57" t="s">
        <v>58</v>
      </c>
      <c r="E49" s="213">
        <f>+SUMIFS('nabati '!B:B,'nabati '!$E:$E,Daily!$A49,'nabati '!$C:$C,Daily!$C$1)/6</f>
        <v>0</v>
      </c>
      <c r="F49" s="213">
        <f>+SUMIFS('nabati '!I:I,'nabati '!$L:$L,Daily!$A49,'nabati '!$J:$J,Daily!$C$1)/6</f>
        <v>0</v>
      </c>
      <c r="G49" s="213">
        <f>+SUMIFS('nabati '!P:P,'nabati '!$S:$S,Daily!$A49,'nabati '!$Q:$Q,Daily!$C$1)/60</f>
        <v>0</v>
      </c>
      <c r="H49" s="213">
        <f>+SUMIFS('nabati '!W:W,'nabati '!$Z:$Z,Daily!$A49,'nabati '!$X:$X,Daily!$C$1)/6</f>
        <v>0</v>
      </c>
      <c r="I49" s="213">
        <f>+SUMIFS('nabati '!AD:AD,'nabati '!$AG:$AG,Daily!$A49,'nabati '!$AE:$AE,Daily!$C$1)/60</f>
        <v>0</v>
      </c>
      <c r="J49" s="213">
        <f>+SUMIFS('nabati '!AK:AK,'nabati '!$AN:$AN,Daily!$A49,'nabati '!$AL:$AL,Daily!$C$1)/60</f>
        <v>0</v>
      </c>
      <c r="K49" s="213">
        <f>+SUMIFS('nabati '!AR:AR,'nabati '!$AU:$AU,Daily!$A49,'nabati '!$AS:$AS,Daily!$C$1)/60</f>
        <v>0</v>
      </c>
      <c r="L49" s="213">
        <f>+SUMIFS('nabati '!AY:AY,'nabati '!$BB:$BB,Daily!$A49,'nabati '!$AZ:$AZ,Daily!$C$1)/20</f>
        <v>0</v>
      </c>
      <c r="M49" s="235">
        <f>+SUMIFS('nabati '!BF:BF,'nabati '!$BI:$BI,Daily!$A49,'nabati '!$BG:$BG,Daily!$C$1)/6</f>
        <v>0</v>
      </c>
      <c r="N49" s="236">
        <f>+SUMIFS('nabati '!BM:BM,'nabati '!BP:BP,Daily!$A49,'nabati '!BN:BN,Daily!$C$1)/6</f>
        <v>0</v>
      </c>
      <c r="O49" s="213">
        <f t="shared" si="8"/>
        <v>0</v>
      </c>
      <c r="P49" s="237"/>
      <c r="S49" s="334"/>
    </row>
    <row r="50" spans="1:19" s="1" customFormat="1" ht="15" outlineLevel="1">
      <c r="A50" s="55">
        <v>2040</v>
      </c>
      <c r="B50" s="56" t="s">
        <v>78</v>
      </c>
      <c r="C50" s="214" t="s">
        <v>107</v>
      </c>
      <c r="D50" s="57" t="s">
        <v>58</v>
      </c>
      <c r="E50" s="213">
        <f>+SUMIFS('nabati '!B:B,'nabati '!$E:$E,Daily!$A50,'nabati '!$C:$C,Daily!$C$1)/6</f>
        <v>0</v>
      </c>
      <c r="F50" s="213">
        <f>+SUMIFS('nabati '!I:I,'nabati '!$L:$L,Daily!$A50,'nabati '!$J:$J,Daily!$C$1)/6</f>
        <v>0</v>
      </c>
      <c r="G50" s="213">
        <f>+SUMIFS('nabati '!P:P,'nabati '!$S:$S,Daily!$A50,'nabati '!$Q:$Q,Daily!$C$1)/60</f>
        <v>0</v>
      </c>
      <c r="H50" s="213">
        <f>+SUMIFS('nabati '!W:W,'nabati '!$Z:$Z,Daily!$A50,'nabati '!$X:$X,Daily!$C$1)/6</f>
        <v>0</v>
      </c>
      <c r="I50" s="213">
        <f>+SUMIFS('nabati '!AD:AD,'nabati '!$AG:$AG,Daily!$A50,'nabati '!$AE:$AE,Daily!$C$1)/60</f>
        <v>0</v>
      </c>
      <c r="J50" s="213">
        <f>+SUMIFS('nabati '!AK:AK,'nabati '!$AN:$AN,Daily!$A50,'nabati '!$AL:$AL,Daily!$C$1)/60</f>
        <v>0</v>
      </c>
      <c r="K50" s="213">
        <f>+SUMIFS('nabati '!AR:AR,'nabati '!$AU:$AU,Daily!$A50,'nabati '!$AS:$AS,Daily!$C$1)/60</f>
        <v>0</v>
      </c>
      <c r="L50" s="213">
        <f>+SUMIFS('nabati '!AY:AY,'nabati '!$BB:$BB,Daily!$A50,'nabati '!$AZ:$AZ,Daily!$C$1)/20</f>
        <v>0</v>
      </c>
      <c r="M50" s="235">
        <f>+SUMIFS('nabati '!BF:BF,'nabati '!$BI:$BI,Daily!$A50,'nabati '!$BG:$BG,Daily!$C$1)/6</f>
        <v>0</v>
      </c>
      <c r="N50" s="236">
        <f>+SUMIFS('nabati '!BM:BM,'nabati '!BP:BP,Daily!$A50,'nabati '!BN:BN,Daily!$C$1)/6</f>
        <v>0</v>
      </c>
      <c r="O50" s="213">
        <f t="shared" si="8"/>
        <v>0</v>
      </c>
      <c r="P50" s="237"/>
      <c r="S50" s="334"/>
    </row>
    <row r="51" spans="1:19" s="1" customFormat="1" ht="15" outlineLevel="1">
      <c r="A51" s="55">
        <v>2059</v>
      </c>
      <c r="B51" s="56" t="s">
        <v>78</v>
      </c>
      <c r="C51" s="214" t="s">
        <v>108</v>
      </c>
      <c r="D51" s="57" t="s">
        <v>58</v>
      </c>
      <c r="E51" s="213">
        <f>+SUMIFS('nabati '!B:B,'nabati '!$E:$E,Daily!$A51,'nabati '!$C:$C,Daily!$C$1)/6</f>
        <v>0</v>
      </c>
      <c r="F51" s="213">
        <f>+SUMIFS('nabati '!I:I,'nabati '!$L:$L,Daily!$A51,'nabati '!$J:$J,Daily!$C$1)/6</f>
        <v>0</v>
      </c>
      <c r="G51" s="213">
        <f>+SUMIFS('nabati '!P:P,'nabati '!$S:$S,Daily!$A51,'nabati '!$Q:$Q,Daily!$C$1)/60</f>
        <v>0</v>
      </c>
      <c r="H51" s="213">
        <f>+SUMIFS('nabati '!W:W,'nabati '!$Z:$Z,Daily!$A51,'nabati '!$X:$X,Daily!$C$1)/6</f>
        <v>0</v>
      </c>
      <c r="I51" s="213">
        <f>+SUMIFS('nabati '!AD:AD,'nabati '!$AG:$AG,Daily!$A51,'nabati '!$AE:$AE,Daily!$C$1)/60</f>
        <v>0</v>
      </c>
      <c r="J51" s="213">
        <f>+SUMIFS('nabati '!AK:AK,'nabati '!$AN:$AN,Daily!$A51,'nabati '!$AL:$AL,Daily!$C$1)/60</f>
        <v>0</v>
      </c>
      <c r="K51" s="213">
        <f>+SUMIFS('nabati '!AR:AR,'nabati '!$AU:$AU,Daily!$A51,'nabati '!$AS:$AS,Daily!$C$1)/60</f>
        <v>0</v>
      </c>
      <c r="L51" s="213">
        <f>+SUMIFS('nabati '!AY:AY,'nabati '!$BB:$BB,Daily!$A51,'nabati '!$AZ:$AZ,Daily!$C$1)/20</f>
        <v>0</v>
      </c>
      <c r="M51" s="235">
        <f>+SUMIFS('nabati '!BF:BF,'nabati '!$BI:$BI,Daily!$A51,'nabati '!$BG:$BG,Daily!$C$1)/6</f>
        <v>0</v>
      </c>
      <c r="N51" s="236">
        <f>+SUMIFS('nabati '!BM:BM,'nabati '!BP:BP,Daily!$A51,'nabati '!BN:BN,Daily!$C$1)/6</f>
        <v>0</v>
      </c>
      <c r="O51" s="213">
        <f t="shared" si="8"/>
        <v>0</v>
      </c>
      <c r="P51" s="237"/>
      <c r="S51" s="334"/>
    </row>
    <row r="52" spans="1:19" s="1" customFormat="1" ht="15" outlineLevel="1">
      <c r="A52" s="55">
        <v>2072</v>
      </c>
      <c r="B52" s="56" t="s">
        <v>78</v>
      </c>
      <c r="C52" s="214" t="s">
        <v>109</v>
      </c>
      <c r="D52" s="57" t="s">
        <v>58</v>
      </c>
      <c r="E52" s="215">
        <f>+SUMIFS('nabati '!B:B,'nabati '!$E:$E,Daily!$A52,'nabati '!$C:$C,Daily!$C$1)/6</f>
        <v>0</v>
      </c>
      <c r="F52" s="213">
        <f>+SUMIFS('nabati '!I:I,'nabati '!$L:$L,Daily!$A52,'nabati '!$J:$J,Daily!$C$1)/6</f>
        <v>0</v>
      </c>
      <c r="G52" s="213">
        <f>+SUMIFS('nabati '!P:P,'nabati '!$S:$S,Daily!$A52,'nabati '!$Q:$Q,Daily!$C$1)/60</f>
        <v>0</v>
      </c>
      <c r="H52" s="213">
        <f>+SUMIFS('nabati '!W:W,'nabati '!$Z:$Z,Daily!$A52,'nabati '!$X:$X,Daily!$C$1)/6</f>
        <v>0</v>
      </c>
      <c r="I52" s="213">
        <f>+SUMIFS('nabati '!AD:AD,'nabati '!$AG:$AG,Daily!$A52,'nabati '!$AE:$AE,Daily!$C$1)/60</f>
        <v>0</v>
      </c>
      <c r="J52" s="213">
        <f>+SUMIFS('nabati '!AK:AK,'nabati '!$AN:$AN,Daily!$A52,'nabati '!$AL:$AL,Daily!$C$1)/60</f>
        <v>0</v>
      </c>
      <c r="K52" s="213">
        <f>+SUMIFS('nabati '!AR:AR,'nabati '!$AU:$AU,Daily!$A52,'nabati '!$AS:$AS,Daily!$C$1)/60</f>
        <v>0</v>
      </c>
      <c r="L52" s="213">
        <f>+SUMIFS('nabati '!AY:AY,'nabati '!$BB:$BB,Daily!$A52,'nabati '!$AZ:$AZ,Daily!$C$1)/20</f>
        <v>0</v>
      </c>
      <c r="M52" s="235">
        <f>+SUMIFS('nabati '!BF:BF,'nabati '!$BI:$BI,Daily!$A52,'nabati '!$BG:$BG,Daily!$C$1)/6</f>
        <v>0</v>
      </c>
      <c r="N52" s="236">
        <f>+SUMIFS('nabati '!BM:BM,'nabati '!BP:BP,Daily!$A52,'nabati '!BN:BN,Daily!$C$1)/6</f>
        <v>0</v>
      </c>
      <c r="O52" s="213">
        <f t="shared" si="8"/>
        <v>0</v>
      </c>
      <c r="P52" s="237"/>
      <c r="S52" s="334"/>
    </row>
    <row r="53" spans="1:19" s="1" customFormat="1" ht="15" outlineLevel="1">
      <c r="A53" s="55">
        <v>2073</v>
      </c>
      <c r="B53" s="56" t="s">
        <v>78</v>
      </c>
      <c r="C53" s="214" t="s">
        <v>110</v>
      </c>
      <c r="D53" s="57" t="s">
        <v>58</v>
      </c>
      <c r="E53" s="215">
        <f>+SUMIFS('nabati '!B:B,'nabati '!$E:$E,Daily!$A53,'nabati '!$C:$C,Daily!$C$1)/6</f>
        <v>0</v>
      </c>
      <c r="F53" s="213">
        <f>+SUMIFS('nabati '!I:I,'nabati '!$L:$L,Daily!$A53,'nabati '!$J:$J,Daily!$C$1)/6</f>
        <v>0</v>
      </c>
      <c r="G53" s="213">
        <f>+SUMIFS('nabati '!P:P,'nabati '!$S:$S,Daily!$A53,'nabati '!$Q:$Q,Daily!$C$1)/60</f>
        <v>0</v>
      </c>
      <c r="H53" s="213">
        <f>+SUMIFS('nabati '!W:W,'nabati '!$Z:$Z,Daily!$A53,'nabati '!$X:$X,Daily!$C$1)/6</f>
        <v>0</v>
      </c>
      <c r="I53" s="213">
        <f>+SUMIFS('nabati '!AD:AD,'nabati '!$AG:$AG,Daily!$A53,'nabati '!$AE:$AE,Daily!$C$1)/60</f>
        <v>0</v>
      </c>
      <c r="J53" s="213">
        <f>+SUMIFS('nabati '!AK:AK,'nabati '!$AN:$AN,Daily!$A53,'nabati '!$AL:$AL,Daily!$C$1)/60</f>
        <v>0</v>
      </c>
      <c r="K53" s="213">
        <f>+SUMIFS('nabati '!AR:AR,'nabati '!$AU:$AU,Daily!$A53,'nabati '!$AS:$AS,Daily!$C$1)/60</f>
        <v>0</v>
      </c>
      <c r="L53" s="213">
        <f>+SUMIFS('nabati '!AY:AY,'nabati '!$BB:$BB,Daily!$A53,'nabati '!$AZ:$AZ,Daily!$C$1)/20</f>
        <v>0</v>
      </c>
      <c r="M53" s="235">
        <f>+SUMIFS('nabati '!BF:BF,'nabati '!$BI:$BI,Daily!$A53,'nabati '!$BG:$BG,Daily!$C$1)/6</f>
        <v>0</v>
      </c>
      <c r="N53" s="236">
        <f>+SUMIFS('nabati '!BM:BM,'nabati '!BP:BP,Daily!$A53,'nabati '!BN:BN,Daily!$C$1)/6</f>
        <v>0</v>
      </c>
      <c r="O53" s="213">
        <f t="shared" si="8"/>
        <v>0</v>
      </c>
      <c r="P53" s="237"/>
      <c r="S53" s="334"/>
    </row>
    <row r="54" spans="1:19" s="1" customFormat="1" ht="15" outlineLevel="1">
      <c r="A54" s="55">
        <v>2087</v>
      </c>
      <c r="B54" s="56" t="s">
        <v>78</v>
      </c>
      <c r="C54" s="214" t="s">
        <v>111</v>
      </c>
      <c r="D54" s="57" t="s">
        <v>58</v>
      </c>
      <c r="E54" s="215">
        <f>+SUMIFS('nabati '!B:B,'nabati '!$E:$E,Daily!$A54,'nabati '!$C:$C,Daily!$C$1)/6</f>
        <v>0</v>
      </c>
      <c r="F54" s="213">
        <f>+SUMIFS('nabati '!I:I,'nabati '!$L:$L,Daily!$A54,'nabati '!$J:$J,Daily!$C$1)/6</f>
        <v>0</v>
      </c>
      <c r="G54" s="213">
        <f>+SUMIFS('nabati '!P:P,'nabati '!$S:$S,Daily!$A54,'nabati '!$Q:$Q,Daily!$C$1)/60</f>
        <v>0</v>
      </c>
      <c r="H54" s="213">
        <f>+SUMIFS('nabati '!W:W,'nabati '!$Z:$Z,Daily!$A54,'nabati '!$X:$X,Daily!$C$1)/6</f>
        <v>0</v>
      </c>
      <c r="I54" s="213">
        <f>+SUMIFS('nabati '!AD:AD,'nabati '!$AG:$AG,Daily!$A54,'nabati '!$AE:$AE,Daily!$C$1)/60</f>
        <v>0</v>
      </c>
      <c r="J54" s="213">
        <f>+SUMIFS('nabati '!AK:AK,'nabati '!$AN:$AN,Daily!$A54,'nabati '!$AL:$AL,Daily!$C$1)/60</f>
        <v>0</v>
      </c>
      <c r="K54" s="213">
        <f>+SUMIFS('nabati '!AR:AR,'nabati '!$AU:$AU,Daily!$A54,'nabati '!$AS:$AS,Daily!$C$1)/60</f>
        <v>0</v>
      </c>
      <c r="L54" s="213">
        <f>+SUMIFS('nabati '!AY:AY,'nabati '!$BB:$BB,Daily!$A54,'nabati '!$AZ:$AZ,Daily!$C$1)/20</f>
        <v>0</v>
      </c>
      <c r="M54" s="235">
        <f>+SUMIFS('nabati '!BF:BF,'nabati '!$BI:$BI,Daily!$A54,'nabati '!$BG:$BG,Daily!$C$1)/6</f>
        <v>0</v>
      </c>
      <c r="N54" s="236">
        <f>+SUMIFS('nabati '!BM:BM,'nabati '!BP:BP,Daily!$A54,'nabati '!BN:BN,Daily!$C$1)/6</f>
        <v>0</v>
      </c>
      <c r="O54" s="213">
        <f t="shared" si="8"/>
        <v>0</v>
      </c>
      <c r="P54" s="237"/>
      <c r="S54" s="334"/>
    </row>
    <row r="55" spans="1:19" s="1" customFormat="1" ht="15" outlineLevel="1">
      <c r="A55" s="55">
        <v>2101</v>
      </c>
      <c r="B55" s="56" t="s">
        <v>78</v>
      </c>
      <c r="C55" s="214" t="s">
        <v>112</v>
      </c>
      <c r="D55" s="57" t="s">
        <v>58</v>
      </c>
      <c r="E55" s="215">
        <f>+SUMIFS('nabati '!B:B,'nabati '!$E:$E,Daily!$A55,'nabati '!$C:$C,Daily!$C$1)/6</f>
        <v>0</v>
      </c>
      <c r="F55" s="213">
        <f>+SUMIFS('nabati '!I:I,'nabati '!$L:$L,Daily!$A55,'nabati '!$J:$J,Daily!$C$1)/6</f>
        <v>0</v>
      </c>
      <c r="G55" s="213">
        <f>+SUMIFS('nabati '!P:P,'nabati '!$S:$S,Daily!$A55,'nabati '!$Q:$Q,Daily!$C$1)/60</f>
        <v>0</v>
      </c>
      <c r="H55" s="213">
        <f>+SUMIFS('nabati '!W:W,'nabati '!$Z:$Z,Daily!$A55,'nabati '!$X:$X,Daily!$C$1)/6</f>
        <v>0</v>
      </c>
      <c r="I55" s="213">
        <f>+SUMIFS('nabati '!AD:AD,'nabati '!$AG:$AG,Daily!$A55,'nabati '!$AE:$AE,Daily!$C$1)/60</f>
        <v>0</v>
      </c>
      <c r="J55" s="213">
        <f>+SUMIFS('nabati '!AK:AK,'nabati '!$AN:$AN,Daily!$A55,'nabati '!$AL:$AL,Daily!$C$1)/60</f>
        <v>0</v>
      </c>
      <c r="K55" s="213">
        <f>+SUMIFS('nabati '!AR:AR,'nabati '!$AU:$AU,Daily!$A55,'nabati '!$AS:$AS,Daily!$C$1)/60</f>
        <v>0</v>
      </c>
      <c r="L55" s="213">
        <f>+SUMIFS('nabati '!AY:AY,'nabati '!$BB:$BB,Daily!$A55,'nabati '!$AZ:$AZ,Daily!$C$1)/20</f>
        <v>0</v>
      </c>
      <c r="M55" s="235">
        <f>+SUMIFS('nabati '!BF:BF,'nabati '!$BI:$BI,Daily!$A55,'nabati '!$BG:$BG,Daily!$C$1)/6</f>
        <v>0</v>
      </c>
      <c r="N55" s="236">
        <f>+SUMIFS('nabati '!BM:BM,'nabati '!BP:BP,Daily!$A55,'nabati '!BN:BN,Daily!$C$1)/6</f>
        <v>0</v>
      </c>
      <c r="O55" s="213">
        <f t="shared" si="8"/>
        <v>0</v>
      </c>
      <c r="P55" s="237"/>
      <c r="S55" s="334"/>
    </row>
    <row r="56" spans="1:19" s="1" customFormat="1" ht="15" outlineLevel="1">
      <c r="A56" s="55">
        <v>2112</v>
      </c>
      <c r="B56" s="56" t="s">
        <v>78</v>
      </c>
      <c r="C56" s="214" t="s">
        <v>113</v>
      </c>
      <c r="D56" s="57" t="s">
        <v>58</v>
      </c>
      <c r="E56" s="215">
        <f>+SUMIFS('nabati '!B:B,'nabati '!$E:$E,Daily!$A56,'nabati '!$C:$C,Daily!$C$1)/6</f>
        <v>0</v>
      </c>
      <c r="F56" s="213">
        <f>+SUMIFS('nabati '!I:I,'nabati '!$L:$L,Daily!$A56,'nabati '!$J:$J,Daily!$C$1)/6</f>
        <v>0</v>
      </c>
      <c r="G56" s="213">
        <f>+SUMIFS('nabati '!P:P,'nabati '!$S:$S,Daily!$A56,'nabati '!$Q:$Q,Daily!$C$1)/60</f>
        <v>0</v>
      </c>
      <c r="H56" s="213">
        <f>+SUMIFS('nabati '!W:W,'nabati '!$Z:$Z,Daily!$A56,'nabati '!$X:$X,Daily!$C$1)/6</f>
        <v>0</v>
      </c>
      <c r="I56" s="213">
        <f>+SUMIFS('nabati '!AD:AD,'nabati '!$AG:$AG,Daily!$A56,'nabati '!$AE:$AE,Daily!$C$1)/60</f>
        <v>0</v>
      </c>
      <c r="J56" s="213">
        <f>+SUMIFS('nabati '!AK:AK,'nabati '!$AN:$AN,Daily!$A56,'nabati '!$AL:$AL,Daily!$C$1)/60</f>
        <v>0</v>
      </c>
      <c r="K56" s="213">
        <f>+SUMIFS('nabati '!AR:AR,'nabati '!$AU:$AU,Daily!$A56,'nabati '!$AS:$AS,Daily!$C$1)/60</f>
        <v>0</v>
      </c>
      <c r="L56" s="213">
        <f>+SUMIFS('nabati '!AY:AY,'nabati '!$BB:$BB,Daily!$A56,'nabati '!$AZ:$AZ,Daily!$C$1)/20</f>
        <v>0</v>
      </c>
      <c r="M56" s="235">
        <f>+SUMIFS('nabati '!BF:BF,'nabati '!$BI:$BI,Daily!$A56,'nabati '!$BG:$BG,Daily!$C$1)/6</f>
        <v>0</v>
      </c>
      <c r="N56" s="236">
        <f>+SUMIFS('nabati '!BM:BM,'nabati '!BP:BP,Daily!$A56,'nabati '!BN:BN,Daily!$C$1)/6</f>
        <v>0</v>
      </c>
      <c r="O56" s="213">
        <f t="shared" si="8"/>
        <v>0</v>
      </c>
      <c r="P56" s="237"/>
      <c r="S56" s="334"/>
    </row>
    <row r="57" spans="1:19" s="1" customFormat="1" ht="15" outlineLevel="1">
      <c r="A57" s="55">
        <v>2117</v>
      </c>
      <c r="B57" s="56" t="s">
        <v>78</v>
      </c>
      <c r="C57" s="214" t="s">
        <v>114</v>
      </c>
      <c r="D57" s="57" t="s">
        <v>58</v>
      </c>
      <c r="E57" s="215">
        <f>+SUMIFS('nabati '!B:B,'nabati '!$E:$E,Daily!$A57,'nabati '!$C:$C,Daily!$C$1)/6</f>
        <v>0</v>
      </c>
      <c r="F57" s="213">
        <f>+SUMIFS('nabati '!I:I,'nabati '!$L:$L,Daily!$A57,'nabati '!$J:$J,Daily!$C$1)/6</f>
        <v>0</v>
      </c>
      <c r="G57" s="213">
        <f>+SUMIFS('nabati '!P:P,'nabati '!$S:$S,Daily!$A57,'nabati '!$Q:$Q,Daily!$C$1)/60</f>
        <v>0</v>
      </c>
      <c r="H57" s="213">
        <f>+SUMIFS('nabati '!W:W,'nabati '!$Z:$Z,Daily!$A57,'nabati '!$X:$X,Daily!$C$1)/6</f>
        <v>0</v>
      </c>
      <c r="I57" s="213">
        <f>+SUMIFS('nabati '!AD:AD,'nabati '!$AG:$AG,Daily!$A57,'nabati '!$AE:$AE,Daily!$C$1)/60</f>
        <v>0</v>
      </c>
      <c r="J57" s="213">
        <f>+SUMIFS('nabati '!AK:AK,'nabati '!$AN:$AN,Daily!$A57,'nabati '!$AL:$AL,Daily!$C$1)/60</f>
        <v>0</v>
      </c>
      <c r="K57" s="213">
        <f>+SUMIFS('nabati '!AR:AR,'nabati '!$AU:$AU,Daily!$A57,'nabati '!$AS:$AS,Daily!$C$1)/60</f>
        <v>0</v>
      </c>
      <c r="L57" s="213">
        <f>+SUMIFS('nabati '!AY:AY,'nabati '!$BB:$BB,Daily!$A57,'nabati '!$AZ:$AZ,Daily!$C$1)/20</f>
        <v>0</v>
      </c>
      <c r="M57" s="235">
        <f>+SUMIFS('nabati '!BF:BF,'nabati '!$BI:$BI,Daily!$A57,'nabati '!$BG:$BG,Daily!$C$1)/6</f>
        <v>0</v>
      </c>
      <c r="N57" s="236">
        <f>+SUMIFS('nabati '!BM:BM,'nabati '!BP:BP,Daily!$A57,'nabati '!BN:BN,Daily!$C$1)/6</f>
        <v>0</v>
      </c>
      <c r="O57" s="213">
        <f t="shared" si="8"/>
        <v>0</v>
      </c>
      <c r="P57" s="237"/>
      <c r="S57" s="334"/>
    </row>
    <row r="58" spans="1:19" s="1" customFormat="1" ht="15" outlineLevel="1">
      <c r="A58" s="55">
        <v>2119</v>
      </c>
      <c r="B58" s="56" t="s">
        <v>78</v>
      </c>
      <c r="C58" s="214" t="s">
        <v>115</v>
      </c>
      <c r="D58" s="57" t="s">
        <v>58</v>
      </c>
      <c r="E58" s="215">
        <f>+SUMIFS('nabati '!B:B,'nabati '!$E:$E,Daily!$A58,'nabati '!$C:$C,Daily!$C$1)/6</f>
        <v>0</v>
      </c>
      <c r="F58" s="213">
        <f>+SUMIFS('nabati '!I:I,'nabati '!$L:$L,Daily!$A58,'nabati '!$J:$J,Daily!$C$1)/6</f>
        <v>0</v>
      </c>
      <c r="G58" s="213">
        <f>+SUMIFS('nabati '!P:P,'nabati '!$S:$S,Daily!$A58,'nabati '!$Q:$Q,Daily!$C$1)/60</f>
        <v>0</v>
      </c>
      <c r="H58" s="213">
        <f>+SUMIFS('nabati '!W:W,'nabati '!$Z:$Z,Daily!$A58,'nabati '!$X:$X,Daily!$C$1)/6</f>
        <v>0</v>
      </c>
      <c r="I58" s="213">
        <f>+SUMIFS('nabati '!AD:AD,'nabati '!$AG:$AG,Daily!$A58,'nabati '!$AE:$AE,Daily!$C$1)/60</f>
        <v>0</v>
      </c>
      <c r="J58" s="213">
        <f>+SUMIFS('nabati '!AK:AK,'nabati '!$AN:$AN,Daily!$A58,'nabati '!$AL:$AL,Daily!$C$1)/60</f>
        <v>0</v>
      </c>
      <c r="K58" s="213">
        <f>+SUMIFS('nabati '!AR:AR,'nabati '!$AU:$AU,Daily!$A58,'nabati '!$AS:$AS,Daily!$C$1)/60</f>
        <v>0</v>
      </c>
      <c r="L58" s="213">
        <f>+SUMIFS('nabati '!AY:AY,'nabati '!$BB:$BB,Daily!$A58,'nabati '!$AZ:$AZ,Daily!$C$1)/20</f>
        <v>0</v>
      </c>
      <c r="M58" s="235">
        <f>+SUMIFS('nabati '!BF:BF,'nabati '!$BI:$BI,Daily!$A58,'nabati '!$BG:$BG,Daily!$C$1)/6</f>
        <v>0</v>
      </c>
      <c r="N58" s="236">
        <f>+SUMIFS('nabati '!BM:BM,'nabati '!BP:BP,Daily!$A58,'nabati '!BN:BN,Daily!$C$1)/6</f>
        <v>0</v>
      </c>
      <c r="O58" s="213">
        <f t="shared" si="8"/>
        <v>0</v>
      </c>
      <c r="P58" s="237"/>
      <c r="S58" s="334"/>
    </row>
    <row r="59" spans="1:19" s="1" customFormat="1" ht="15" outlineLevel="1">
      <c r="A59" s="55">
        <v>277</v>
      </c>
      <c r="B59" s="56" t="s">
        <v>78</v>
      </c>
      <c r="C59" s="212" t="s">
        <v>116</v>
      </c>
      <c r="D59" s="57" t="s">
        <v>58</v>
      </c>
      <c r="E59" s="215">
        <f>+SUMIFS('nabati '!B:B,'nabati '!$E:$E,Daily!$A59,'nabati '!$C:$C,Daily!$C$1)/6</f>
        <v>0</v>
      </c>
      <c r="F59" s="213">
        <f>+SUMIFS('nabati '!I:I,'nabati '!$L:$L,Daily!$A59,'nabati '!$J:$J,Daily!$C$1)/6</f>
        <v>0</v>
      </c>
      <c r="G59" s="213">
        <f>+SUMIFS('nabati '!P:P,'nabati '!$S:$S,Daily!$A59,'nabati '!$Q:$Q,Daily!$C$1)/60</f>
        <v>0</v>
      </c>
      <c r="H59" s="213">
        <f>+SUMIFS('nabati '!W:W,'nabati '!$Z:$Z,Daily!$A59,'nabati '!$X:$X,Daily!$C$1)/6</f>
        <v>0</v>
      </c>
      <c r="I59" s="213">
        <f>+SUMIFS('nabati '!AD:AD,'nabati '!$AG:$AG,Daily!$A59,'nabati '!$AE:$AE,Daily!$C$1)/60</f>
        <v>0</v>
      </c>
      <c r="J59" s="213">
        <f>+SUMIFS('nabati '!AK:AK,'nabati '!$AN:$AN,Daily!$A59,'nabati '!$AL:$AL,Daily!$C$1)/60</f>
        <v>0</v>
      </c>
      <c r="K59" s="213">
        <f>+SUMIFS('nabati '!AR:AR,'nabati '!$AU:$AU,Daily!$A59,'nabati '!$AS:$AS,Daily!$C$1)/60</f>
        <v>0</v>
      </c>
      <c r="L59" s="213">
        <f>+SUMIFS('nabati '!AY:AY,'nabati '!$BB:$BB,Daily!$A59,'nabati '!$AZ:$AZ,Daily!$C$1)/20</f>
        <v>0</v>
      </c>
      <c r="M59" s="235">
        <f>+SUMIFS('nabati '!BF:BF,'nabati '!$BI:$BI,Daily!$A59,'nabati '!$BG:$BG,Daily!$C$1)/6</f>
        <v>0</v>
      </c>
      <c r="N59" s="236">
        <f>+SUMIFS('nabati '!BM:BM,'nabati '!BP:BP,Daily!$A59,'nabati '!BN:BN,Daily!$C$1)/6</f>
        <v>0</v>
      </c>
      <c r="O59" s="213">
        <f t="shared" si="8"/>
        <v>0</v>
      </c>
      <c r="P59" s="237"/>
      <c r="S59" s="334"/>
    </row>
    <row r="60" spans="1:19" s="1" customFormat="1" ht="15" outlineLevel="1">
      <c r="A60" s="55">
        <v>69005</v>
      </c>
      <c r="B60" s="56" t="s">
        <v>78</v>
      </c>
      <c r="C60" s="214" t="s">
        <v>117</v>
      </c>
      <c r="D60" s="57" t="s">
        <v>58</v>
      </c>
      <c r="E60" s="215">
        <f>+SUMIFS('nabati '!B:B,'nabati '!$E:$E,Daily!$A60,'nabati '!$C:$C,Daily!$C$1)/6</f>
        <v>0</v>
      </c>
      <c r="F60" s="213">
        <f>+SUMIFS('nabati '!I:I,'nabati '!$L:$L,Daily!$A60,'nabati '!$J:$J,Daily!$C$1)/6</f>
        <v>0</v>
      </c>
      <c r="G60" s="213">
        <f>+SUMIFS('nabati '!P:P,'nabati '!$S:$S,Daily!$A60,'nabati '!$Q:$Q,Daily!$C$1)/60</f>
        <v>0</v>
      </c>
      <c r="H60" s="213">
        <f>+SUMIFS('nabati '!W:W,'nabati '!$Z:$Z,Daily!$A60,'nabati '!$X:$X,Daily!$C$1)/6</f>
        <v>0</v>
      </c>
      <c r="I60" s="213">
        <f>+SUMIFS('nabati '!AD:AD,'nabati '!$AG:$AG,Daily!$A60,'nabati '!$AE:$AE,Daily!$C$1)/60</f>
        <v>0</v>
      </c>
      <c r="J60" s="213">
        <f>+SUMIFS('nabati '!AK:AK,'nabati '!$AN:$AN,Daily!$A60,'nabati '!$AL:$AL,Daily!$C$1)/60</f>
        <v>0</v>
      </c>
      <c r="K60" s="213">
        <f>+SUMIFS('nabati '!AR:AR,'nabati '!$AU:$AU,Daily!$A60,'nabati '!$AS:$AS,Daily!$C$1)/60</f>
        <v>0</v>
      </c>
      <c r="L60" s="213">
        <f>+SUMIFS('nabati '!AY:AY,'nabati '!$BB:$BB,Daily!$A60,'nabati '!$AZ:$AZ,Daily!$C$1)/20</f>
        <v>0</v>
      </c>
      <c r="M60" s="235">
        <f>+SUMIFS('nabati '!BF:BF,'nabati '!$BI:$BI,Daily!$A60,'nabati '!$BG:$BG,Daily!$C$1)/6</f>
        <v>0</v>
      </c>
      <c r="N60" s="236">
        <f>+SUMIFS('nabati '!BM:BM,'nabati '!BP:BP,Daily!$A60,'nabati '!BN:BN,Daily!$C$1)/6</f>
        <v>0</v>
      </c>
      <c r="O60" s="213">
        <f t="shared" si="8"/>
        <v>0</v>
      </c>
      <c r="P60" s="237"/>
      <c r="S60" s="334"/>
    </row>
    <row r="61" spans="1:19" s="1" customFormat="1" ht="15" outlineLevel="1">
      <c r="A61" s="55">
        <v>69025</v>
      </c>
      <c r="B61" s="56" t="s">
        <v>78</v>
      </c>
      <c r="C61" s="214" t="s">
        <v>118</v>
      </c>
      <c r="D61" s="57" t="s">
        <v>58</v>
      </c>
      <c r="E61" s="215">
        <f>+SUMIFS('nabati '!B:B,'nabati '!$E:$E,Daily!$A61,'nabati '!$C:$C,Daily!$C$1)/6</f>
        <v>0</v>
      </c>
      <c r="F61" s="213">
        <f>+SUMIFS('nabati '!I:I,'nabati '!$L:$L,Daily!$A61,'nabati '!$J:$J,Daily!$C$1)/6</f>
        <v>0</v>
      </c>
      <c r="G61" s="213">
        <f>+SUMIFS('nabati '!P:P,'nabati '!$S:$S,Daily!$A61,'nabati '!$Q:$Q,Daily!$C$1)/60</f>
        <v>0</v>
      </c>
      <c r="H61" s="213">
        <f>+SUMIFS('nabati '!W:W,'nabati '!$Z:$Z,Daily!$A61,'nabati '!$X:$X,Daily!$C$1)/6</f>
        <v>0</v>
      </c>
      <c r="I61" s="213">
        <f>+SUMIFS('nabati '!AD:AD,'nabati '!$AG:$AG,Daily!$A61,'nabati '!$AE:$AE,Daily!$C$1)/60</f>
        <v>0</v>
      </c>
      <c r="J61" s="213">
        <f>+SUMIFS('nabati '!AK:AK,'nabati '!$AN:$AN,Daily!$A61,'nabati '!$AL:$AL,Daily!$C$1)/60</f>
        <v>0</v>
      </c>
      <c r="K61" s="213">
        <f>+SUMIFS('nabati '!AR:AR,'nabati '!$AU:$AU,Daily!$A61,'nabati '!$AS:$AS,Daily!$C$1)/60</f>
        <v>0</v>
      </c>
      <c r="L61" s="213">
        <f>+SUMIFS('nabati '!AY:AY,'nabati '!$BB:$BB,Daily!$A61,'nabati '!$AZ:$AZ,Daily!$C$1)/20</f>
        <v>0</v>
      </c>
      <c r="M61" s="235">
        <f>+SUMIFS('nabati '!BF:BF,'nabati '!$BI:$BI,Daily!$A61,'nabati '!$BG:$BG,Daily!$C$1)/6</f>
        <v>0</v>
      </c>
      <c r="N61" s="236">
        <f>+SUMIFS('nabati '!BM:BM,'nabati '!BP:BP,Daily!$A61,'nabati '!BN:BN,Daily!$C$1)/6</f>
        <v>0</v>
      </c>
      <c r="O61" s="213">
        <f t="shared" ref="O61:O70" si="9">+SUMPRODUCT($E$1:$N$1,E61:N61)</f>
        <v>0</v>
      </c>
      <c r="P61" s="237"/>
      <c r="S61" s="334"/>
    </row>
    <row r="62" spans="1:19" s="1" customFormat="1" ht="15" outlineLevel="1">
      <c r="A62" s="55">
        <v>69048</v>
      </c>
      <c r="B62" s="56" t="s">
        <v>78</v>
      </c>
      <c r="C62" s="214" t="s">
        <v>119</v>
      </c>
      <c r="D62" s="57" t="s">
        <v>58</v>
      </c>
      <c r="E62" s="215">
        <f>+SUMIFS('nabati '!B:B,'nabati '!$E:$E,Daily!$A62,'nabati '!$C:$C,Daily!$C$1)/6</f>
        <v>0</v>
      </c>
      <c r="F62" s="213">
        <f>+SUMIFS('nabati '!I:I,'nabati '!$L:$L,Daily!$A62,'nabati '!$J:$J,Daily!$C$1)/6</f>
        <v>0</v>
      </c>
      <c r="G62" s="213">
        <f>+SUMIFS('nabati '!P:P,'nabati '!$S:$S,Daily!$A62,'nabati '!$Q:$Q,Daily!$C$1)/60</f>
        <v>0</v>
      </c>
      <c r="H62" s="213">
        <f>+SUMIFS('nabati '!W:W,'nabati '!$Z:$Z,Daily!$A62,'nabati '!$X:$X,Daily!$C$1)/6</f>
        <v>0</v>
      </c>
      <c r="I62" s="213">
        <f>+SUMIFS('nabati '!AD:AD,'nabati '!$AG:$AG,Daily!$A62,'nabati '!$AE:$AE,Daily!$C$1)/60</f>
        <v>0</v>
      </c>
      <c r="J62" s="213">
        <f>+SUMIFS('nabati '!AK:AK,'nabati '!$AN:$AN,Daily!$A62,'nabati '!$AL:$AL,Daily!$C$1)/60</f>
        <v>0</v>
      </c>
      <c r="K62" s="213">
        <f>+SUMIFS('nabati '!AR:AR,'nabati '!$AU:$AU,Daily!$A62,'nabati '!$AS:$AS,Daily!$C$1)/60</f>
        <v>0</v>
      </c>
      <c r="L62" s="213">
        <f>+SUMIFS('nabati '!AY:AY,'nabati '!$BB:$BB,Daily!$A62,'nabati '!$AZ:$AZ,Daily!$C$1)/20</f>
        <v>0</v>
      </c>
      <c r="M62" s="235">
        <f>+SUMIFS('nabati '!BF:BF,'nabati '!$BI:$BI,Daily!$A62,'nabati '!$BG:$BG,Daily!$C$1)/6</f>
        <v>0</v>
      </c>
      <c r="N62" s="236">
        <f>+SUMIFS('nabati '!BM:BM,'nabati '!BP:BP,Daily!$A62,'nabati '!BN:BN,Daily!$C$1)/6</f>
        <v>0</v>
      </c>
      <c r="O62" s="213">
        <f t="shared" si="9"/>
        <v>0</v>
      </c>
      <c r="P62" s="237"/>
      <c r="S62" s="334"/>
    </row>
    <row r="63" spans="1:19" s="1" customFormat="1" ht="15" outlineLevel="1">
      <c r="A63" s="62">
        <v>2122</v>
      </c>
      <c r="B63" s="56" t="s">
        <v>78</v>
      </c>
      <c r="C63" s="214" t="s">
        <v>120</v>
      </c>
      <c r="D63" s="57" t="s">
        <v>58</v>
      </c>
      <c r="E63" s="215">
        <f>+SUMIFS('nabati '!B:B,'nabati '!$E:$E,Daily!$A63,'nabati '!$C:$C,Daily!$C$1)/6</f>
        <v>0</v>
      </c>
      <c r="F63" s="213">
        <f>+SUMIFS('nabati '!I:I,'nabati '!$L:$L,Daily!$A63,'nabati '!$J:$J,Daily!$C$1)/6</f>
        <v>0</v>
      </c>
      <c r="G63" s="213">
        <f>+SUMIFS('nabati '!P:P,'nabati '!$S:$S,Daily!$A63,'nabati '!$Q:$Q,Daily!$C$1)/60</f>
        <v>0</v>
      </c>
      <c r="H63" s="213">
        <f>+SUMIFS('nabati '!W:W,'nabati '!$Z:$Z,Daily!$A63,'nabati '!$X:$X,Daily!$C$1)/6</f>
        <v>0</v>
      </c>
      <c r="I63" s="213">
        <f>+SUMIFS('nabati '!AD:AD,'nabati '!$AG:$AG,Daily!$A63,'nabati '!$AE:$AE,Daily!$C$1)/60</f>
        <v>0</v>
      </c>
      <c r="J63" s="213">
        <f>+SUMIFS('nabati '!AK:AK,'nabati '!$AN:$AN,Daily!$A63,'nabati '!$AL:$AL,Daily!$C$1)/60</f>
        <v>0</v>
      </c>
      <c r="K63" s="213">
        <f>+SUMIFS('nabati '!AR:AR,'nabati '!$AU:$AU,Daily!$A63,'nabati '!$AS:$AS,Daily!$C$1)/60</f>
        <v>0</v>
      </c>
      <c r="L63" s="213">
        <f>+SUMIFS('nabati '!AY:AY,'nabati '!$BB:$BB,Daily!$A63,'nabati '!$AZ:$AZ,Daily!$C$1)/20</f>
        <v>0</v>
      </c>
      <c r="M63" s="235">
        <f>+SUMIFS('nabati '!BF:BF,'nabati '!$BI:$BI,Daily!$A63,'nabati '!$BG:$BG,Daily!$C$1)/6</f>
        <v>0</v>
      </c>
      <c r="N63" s="236">
        <f>+SUMIFS('nabati '!BM:BM,'nabati '!BP:BP,Daily!$A63,'nabati '!BN:BN,Daily!$C$1)/6</f>
        <v>0</v>
      </c>
      <c r="O63" s="213">
        <f t="shared" si="9"/>
        <v>0</v>
      </c>
      <c r="P63" s="237"/>
      <c r="S63" s="334"/>
    </row>
    <row r="64" spans="1:19" s="1" customFormat="1" ht="15" outlineLevel="1">
      <c r="A64" s="62">
        <v>2142</v>
      </c>
      <c r="B64" s="56" t="s">
        <v>78</v>
      </c>
      <c r="C64" s="214" t="s">
        <v>121</v>
      </c>
      <c r="D64" s="57" t="s">
        <v>58</v>
      </c>
      <c r="E64" s="215">
        <f>+SUMIFS('nabati '!B:B,'nabati '!$E:$E,Daily!$A64,'nabati '!$C:$C,Daily!$C$1)/6</f>
        <v>0</v>
      </c>
      <c r="F64" s="213">
        <f>+SUMIFS('nabati '!I:I,'nabati '!$L:$L,Daily!$A64,'nabati '!$J:$J,Daily!$C$1)/6</f>
        <v>0</v>
      </c>
      <c r="G64" s="213">
        <f>+SUMIFS('nabati '!P:P,'nabati '!$S:$S,Daily!$A64,'nabati '!$Q:$Q,Daily!$C$1)/60</f>
        <v>0</v>
      </c>
      <c r="H64" s="213">
        <f>+SUMIFS('nabati '!W:W,'nabati '!$Z:$Z,Daily!$A64,'nabati '!$X:$X,Daily!$C$1)/6</f>
        <v>0</v>
      </c>
      <c r="I64" s="213">
        <f>+SUMIFS('nabati '!AD:AD,'nabati '!$AG:$AG,Daily!$A64,'nabati '!$AE:$AE,Daily!$C$1)/60</f>
        <v>0</v>
      </c>
      <c r="J64" s="213">
        <f>+SUMIFS('nabati '!AK:AK,'nabati '!$AN:$AN,Daily!$A64,'nabati '!$AL:$AL,Daily!$C$1)/60</f>
        <v>0</v>
      </c>
      <c r="K64" s="213">
        <f>+SUMIFS('nabati '!AR:AR,'nabati '!$AU:$AU,Daily!$A64,'nabati '!$AS:$AS,Daily!$C$1)/60</f>
        <v>0</v>
      </c>
      <c r="L64" s="213">
        <f>+SUMIFS('nabati '!AY:AY,'nabati '!$BB:$BB,Daily!$A64,'nabati '!$AZ:$AZ,Daily!$C$1)/20</f>
        <v>0</v>
      </c>
      <c r="M64" s="235">
        <f>+SUMIFS('nabati '!BF:BF,'nabati '!$BI:$BI,Daily!$A64,'nabati '!$BG:$BG,Daily!$C$1)/6</f>
        <v>0</v>
      </c>
      <c r="N64" s="236">
        <f>+SUMIFS('nabati '!BM:BM,'nabati '!BP:BP,Daily!$A64,'nabati '!BN:BN,Daily!$C$1)/6</f>
        <v>0</v>
      </c>
      <c r="O64" s="213">
        <f t="shared" si="9"/>
        <v>0</v>
      </c>
      <c r="P64" s="237"/>
      <c r="S64" s="334"/>
    </row>
    <row r="65" spans="1:19" s="1" customFormat="1" ht="15" outlineLevel="1">
      <c r="A65" s="62">
        <v>2133</v>
      </c>
      <c r="B65" s="56" t="s">
        <v>78</v>
      </c>
      <c r="C65" s="214" t="s">
        <v>122</v>
      </c>
      <c r="D65" s="57" t="s">
        <v>58</v>
      </c>
      <c r="E65" s="215">
        <f>+SUMIFS('nabati '!B:B,'nabati '!$E:$E,Daily!$A65,'nabati '!$C:$C,Daily!$C$1)/6</f>
        <v>0</v>
      </c>
      <c r="F65" s="213">
        <f>+SUMIFS('nabati '!I:I,'nabati '!$L:$L,Daily!$A65,'nabati '!$J:$J,Daily!$C$1)/6</f>
        <v>0</v>
      </c>
      <c r="G65" s="213">
        <f>+SUMIFS('nabati '!P:P,'nabati '!$S:$S,Daily!$A65,'nabati '!$Q:$Q,Daily!$C$1)/60</f>
        <v>0</v>
      </c>
      <c r="H65" s="213">
        <f>+SUMIFS('nabati '!W:W,'nabati '!$Z:$Z,Daily!$A65,'nabati '!$X:$X,Daily!$C$1)/6</f>
        <v>0</v>
      </c>
      <c r="I65" s="213">
        <f>+SUMIFS('nabati '!AD:AD,'nabati '!$AG:$AG,Daily!$A65,'nabati '!$AE:$AE,Daily!$C$1)/60</f>
        <v>0</v>
      </c>
      <c r="J65" s="213">
        <f>+SUMIFS('nabati '!AK:AK,'nabati '!$AN:$AN,Daily!$A65,'nabati '!$AL:$AL,Daily!$C$1)/60</f>
        <v>0</v>
      </c>
      <c r="K65" s="213">
        <f>+SUMIFS('nabati '!AR:AR,'nabati '!$AU:$AU,Daily!$A65,'nabati '!$AS:$AS,Daily!$C$1)/60</f>
        <v>0</v>
      </c>
      <c r="L65" s="213">
        <f>+SUMIFS('nabati '!AY:AY,'nabati '!$BB:$BB,Daily!$A65,'nabati '!$AZ:$AZ,Daily!$C$1)/20</f>
        <v>0</v>
      </c>
      <c r="M65" s="235">
        <f>+SUMIFS('nabati '!BF:BF,'nabati '!$BI:$BI,Daily!$A65,'nabati '!$BG:$BG,Daily!$C$1)/6</f>
        <v>0</v>
      </c>
      <c r="N65" s="236">
        <f>+SUMIFS('nabati '!BM:BM,'nabati '!BP:BP,Daily!$A65,'nabati '!BN:BN,Daily!$C$1)/6</f>
        <v>0</v>
      </c>
      <c r="O65" s="213">
        <f t="shared" si="9"/>
        <v>0</v>
      </c>
      <c r="P65" s="237"/>
      <c r="S65" s="334"/>
    </row>
    <row r="66" spans="1:19" s="1" customFormat="1" ht="15" outlineLevel="1">
      <c r="A66" s="62">
        <v>2125</v>
      </c>
      <c r="B66" s="56" t="s">
        <v>78</v>
      </c>
      <c r="C66" s="214" t="s">
        <v>123</v>
      </c>
      <c r="D66" s="57" t="s">
        <v>58</v>
      </c>
      <c r="E66" s="215">
        <f>+SUMIFS('nabati '!B:B,'nabati '!$E:$E,Daily!$A66,'nabati '!$C:$C,Daily!$C$1)/6</f>
        <v>0</v>
      </c>
      <c r="F66" s="213">
        <f>+SUMIFS('nabati '!I:I,'nabati '!$L:$L,Daily!$A66,'nabati '!$J:$J,Daily!$C$1)/6</f>
        <v>0</v>
      </c>
      <c r="G66" s="213">
        <f>+SUMIFS('nabati '!P:P,'nabati '!$S:$S,Daily!$A66,'nabati '!$Q:$Q,Daily!$C$1)/60</f>
        <v>0</v>
      </c>
      <c r="H66" s="213">
        <f>+SUMIFS('nabati '!W:W,'nabati '!$Z:$Z,Daily!$A66,'nabati '!$X:$X,Daily!$C$1)/6</f>
        <v>0</v>
      </c>
      <c r="I66" s="213">
        <f>+SUMIFS('nabati '!AD:AD,'nabati '!$AG:$AG,Daily!$A66,'nabati '!$AE:$AE,Daily!$C$1)/60</f>
        <v>0</v>
      </c>
      <c r="J66" s="213">
        <f>+SUMIFS('nabati '!AK:AK,'nabati '!$AN:$AN,Daily!$A66,'nabati '!$AL:$AL,Daily!$C$1)/60</f>
        <v>0</v>
      </c>
      <c r="K66" s="213">
        <f>+SUMIFS('nabati '!AR:AR,'nabati '!$AU:$AU,Daily!$A66,'nabati '!$AS:$AS,Daily!$C$1)/60</f>
        <v>0</v>
      </c>
      <c r="L66" s="213">
        <f>+SUMIFS('nabati '!AY:AY,'nabati '!$BB:$BB,Daily!$A66,'nabati '!$AZ:$AZ,Daily!$C$1)/20</f>
        <v>0</v>
      </c>
      <c r="M66" s="235">
        <f>+SUMIFS('nabati '!BF:BF,'nabati '!$BI:$BI,Daily!$A66,'nabati '!$BG:$BG,Daily!$C$1)/6</f>
        <v>0</v>
      </c>
      <c r="N66" s="236">
        <f>+SUMIFS('nabati '!BM:BM,'nabati '!BP:BP,Daily!$A66,'nabati '!BN:BN,Daily!$C$1)/6</f>
        <v>0</v>
      </c>
      <c r="O66" s="213">
        <f t="shared" si="9"/>
        <v>0</v>
      </c>
      <c r="P66" s="237"/>
      <c r="S66" s="334"/>
    </row>
    <row r="67" spans="1:19" s="1" customFormat="1" outlineLevel="1">
      <c r="A67" s="151">
        <v>212</v>
      </c>
      <c r="B67" s="62" t="s">
        <v>78</v>
      </c>
      <c r="C67" s="60" t="s">
        <v>124</v>
      </c>
      <c r="D67" s="57" t="s">
        <v>58</v>
      </c>
      <c r="E67" s="215">
        <f>+SUMIFS('nabati '!B:B,'nabati '!$E:$E,Daily!$A67,'nabati '!$C:$C,Daily!$C$1)/6</f>
        <v>0</v>
      </c>
      <c r="F67" s="215">
        <f>+SUMIFS('nabati '!I:I,'nabati '!$L:$L,Daily!$A67,'nabati '!$J:$J,Daily!$C$1)/6</f>
        <v>0</v>
      </c>
      <c r="G67" s="215">
        <f>+SUMIFS('nabati '!P:P,'nabati '!$S:$S,Daily!$A67,'nabati '!$Q:$Q,Daily!$C$1)/60</f>
        <v>0</v>
      </c>
      <c r="H67" s="215">
        <f>+SUMIFS('nabati '!W:W,'nabati '!$Z:$Z,Daily!$A67,'nabati '!$X:$X,Daily!$C$1)/6</f>
        <v>0</v>
      </c>
      <c r="I67" s="215">
        <f>+SUMIFS('nabati '!AD:AD,'nabati '!$AG:$AG,Daily!$A67,'nabati '!$AE:$AE,Daily!$C$1)/60</f>
        <v>0</v>
      </c>
      <c r="J67" s="215">
        <f>+SUMIFS('nabati '!AK:AK,'nabati '!$AN:$AN,Daily!$A67,'nabati '!$AL:$AL,Daily!$C$1)/60</f>
        <v>0</v>
      </c>
      <c r="K67" s="215">
        <f>+SUMIFS('nabati '!AR:AR,'nabati '!$AU:$AU,Daily!$A67,'nabati '!$AS:$AS,Daily!$C$1)/60</f>
        <v>0</v>
      </c>
      <c r="L67" s="215">
        <f>+SUMIFS('nabati '!AY:AY,'nabati '!$BB:$BB,Daily!$A67,'nabati '!$AZ:$AZ,Daily!$C$1)/20</f>
        <v>0</v>
      </c>
      <c r="M67" s="248">
        <f>+SUMIFS('nabati '!BF:BF,'nabati '!$BI:$BI,Daily!$A67,'nabati '!$BG:$BG,Daily!$C$1)/6</f>
        <v>0</v>
      </c>
      <c r="N67" s="249">
        <f>+SUMIFS('nabati '!BM:BM,'nabati '!BP:BP,Daily!$A67,'nabati '!BN:BN,Daily!$C$1)/6</f>
        <v>0</v>
      </c>
      <c r="O67" s="215">
        <f t="shared" si="9"/>
        <v>0</v>
      </c>
      <c r="P67" s="237"/>
      <c r="S67" s="334"/>
    </row>
    <row r="68" spans="1:19" s="1" customFormat="1">
      <c r="A68" s="241">
        <v>2131</v>
      </c>
      <c r="B68" s="134" t="s">
        <v>78</v>
      </c>
      <c r="C68" s="60" t="s">
        <v>125</v>
      </c>
      <c r="D68" s="135" t="s">
        <v>58</v>
      </c>
      <c r="E68" s="215">
        <f>+SUMIFS('nabati '!B:B,'nabati '!$E:$E,Daily!$A68,'nabati '!$C:$C,Daily!$C$1)/6</f>
        <v>0</v>
      </c>
      <c r="F68" s="215">
        <f>+SUMIFS('nabati '!I:I,'nabati '!$L:$L,Daily!$A68,'nabati '!$J:$J,Daily!$C$1)/6</f>
        <v>0</v>
      </c>
      <c r="G68" s="215">
        <f>+SUMIFS('nabati '!P:P,'nabati '!$S:$S,Daily!$A68,'nabati '!$Q:$Q,Daily!$C$1)/60</f>
        <v>0</v>
      </c>
      <c r="H68" s="215">
        <f>+SUMIFS('nabati '!W:W,'nabati '!$Z:$Z,Daily!$A68,'nabati '!$X:$X,Daily!$C$1)/6</f>
        <v>0</v>
      </c>
      <c r="I68" s="215">
        <f>+SUMIFS('nabati '!AD:AD,'nabati '!$AG:$AG,Daily!$A68,'nabati '!$AE:$AE,Daily!$C$1)/60</f>
        <v>0</v>
      </c>
      <c r="J68" s="215">
        <f>+SUMIFS('nabati '!AK:AK,'nabati '!$AN:$AN,Daily!$A68,'nabati '!$AL:$AL,Daily!$C$1)/60</f>
        <v>0</v>
      </c>
      <c r="K68" s="215">
        <f>+SUMIFS('nabati '!AR:AR,'nabati '!$AU:$AU,Daily!$A68,'nabati '!$AS:$AS,Daily!$C$1)/60</f>
        <v>0</v>
      </c>
      <c r="L68" s="215">
        <f>+SUMIFS('nabati '!AY:AY,'nabati '!$BB:$BB,Daily!$A68,'nabati '!$AZ:$AZ,Daily!$C$1)/20</f>
        <v>0</v>
      </c>
      <c r="M68" s="248">
        <f>+SUMIFS('nabati '!BF:BF,'nabati '!$BI:$BI,Daily!$A68,'nabati '!$BG:$BG,Daily!$C$1)/6</f>
        <v>0</v>
      </c>
      <c r="N68" s="249">
        <f>+SUMIFS('nabati '!BM:BM,'nabati '!BP:BP,Daily!$A68,'nabati '!BN:BN,Daily!$C$1)/6</f>
        <v>0</v>
      </c>
      <c r="O68" s="215">
        <f t="shared" si="9"/>
        <v>0</v>
      </c>
      <c r="P68" s="237"/>
      <c r="S68" s="334"/>
    </row>
    <row r="69" spans="1:19">
      <c r="A69" s="209"/>
      <c r="B69" s="242"/>
      <c r="C69" s="53"/>
      <c r="D69" s="210" t="s">
        <v>126</v>
      </c>
      <c r="E69" s="230">
        <f t="shared" ref="E69:N69" si="10">+SUM(E70:E124)</f>
        <v>0</v>
      </c>
      <c r="F69" s="230">
        <f t="shared" si="10"/>
        <v>0</v>
      </c>
      <c r="G69" s="230">
        <f t="shared" si="10"/>
        <v>0</v>
      </c>
      <c r="H69" s="230">
        <f t="shared" si="10"/>
        <v>0</v>
      </c>
      <c r="I69" s="230">
        <f t="shared" si="10"/>
        <v>0</v>
      </c>
      <c r="J69" s="230">
        <f t="shared" si="10"/>
        <v>0</v>
      </c>
      <c r="K69" s="230">
        <f t="shared" si="10"/>
        <v>0</v>
      </c>
      <c r="L69" s="230">
        <f t="shared" si="10"/>
        <v>0</v>
      </c>
      <c r="M69" s="250">
        <f t="shared" si="10"/>
        <v>0</v>
      </c>
      <c r="N69" s="229">
        <f t="shared" si="10"/>
        <v>0</v>
      </c>
      <c r="O69" s="230">
        <f t="shared" si="9"/>
        <v>0</v>
      </c>
      <c r="P69" s="231">
        <v>10188000</v>
      </c>
      <c r="Q69" s="261">
        <f>O69/P69*100</f>
        <v>0</v>
      </c>
      <c r="S69" s="332">
        <f>+O69/1000</f>
        <v>0</v>
      </c>
    </row>
    <row r="70" spans="1:19" s="160" customFormat="1">
      <c r="A70" s="56" t="s">
        <v>127</v>
      </c>
      <c r="B70" s="55" t="s">
        <v>56</v>
      </c>
      <c r="C70" s="57" t="s">
        <v>128</v>
      </c>
      <c r="D70" s="57" t="s">
        <v>129</v>
      </c>
      <c r="E70" s="115">
        <f>+SUMIFS('nabati '!B:B,'nabati '!$E:$E,Daily!$A70,'nabati '!$C:$C,Daily!$C$1)/6</f>
        <v>0</v>
      </c>
      <c r="F70" s="115">
        <f>+SUMIFS('nabati '!I:I,'nabati '!$L:$L,Daily!$A70,'nabati '!$J:$J,Daily!$C$1)/6</f>
        <v>0</v>
      </c>
      <c r="G70" s="115">
        <f>+SUMIFS('nabati '!P:P,'nabati '!$S:$S,Daily!$A70,'nabati '!$Q:$Q,Daily!$C$1)/60</f>
        <v>0</v>
      </c>
      <c r="H70" s="115">
        <f>+SUMIFS('nabati '!W:W,'nabati '!$Z:$Z,Daily!$A70,'nabati '!$X:$X,Daily!$C$1)/6</f>
        <v>0</v>
      </c>
      <c r="I70" s="115">
        <f>+SUMIFS('nabati '!AD:AD,'nabati '!$AG:$AG,Daily!$A70,'nabati '!$AE:$AE,Daily!$C$1)/60</f>
        <v>0</v>
      </c>
      <c r="J70" s="115">
        <f>+SUMIFS('nabati '!AK:AK,'nabati '!$AN:$AN,Daily!$A70,'nabati '!$AL:$AL,Daily!$C$1)/60</f>
        <v>0</v>
      </c>
      <c r="K70" s="115">
        <f>+SUMIFS('nabati '!AR:AR,'nabati '!$AU:$AU,Daily!$A70,'nabati '!$AS:$AS,Daily!$C$1)/60</f>
        <v>0</v>
      </c>
      <c r="L70" s="115">
        <f>+SUMIFS('nabati '!AY:AY,'nabati '!$BB:$BB,Daily!$A70,'nabati '!$AZ:$AZ,Daily!$C$1)/20</f>
        <v>0</v>
      </c>
      <c r="M70" s="251">
        <f>+SUMIFS('nabati '!BF:BF,'nabati '!$BI:$BI,Daily!$A70,'nabati '!$BG:$BG,Daily!$C$1)/6</f>
        <v>0</v>
      </c>
      <c r="N70" s="252">
        <f>+SUMIFS('nabati '!BM:BM,'nabati '!BP:BP,Daily!$A70,'nabati '!BN:BN,Daily!$C$1)/6</f>
        <v>0</v>
      </c>
      <c r="O70" s="244">
        <f t="shared" si="9"/>
        <v>0</v>
      </c>
      <c r="P70" s="234"/>
      <c r="S70" s="333"/>
    </row>
    <row r="71" spans="1:19" s="160" customFormat="1" outlineLevel="1">
      <c r="A71" s="56" t="s">
        <v>130</v>
      </c>
      <c r="B71" s="55" t="s">
        <v>56</v>
      </c>
      <c r="C71" s="57" t="s">
        <v>131</v>
      </c>
      <c r="D71" s="57" t="s">
        <v>129</v>
      </c>
      <c r="E71" s="115">
        <f>+SUMIFS('nabati '!B:B,'nabati '!$E:$E,Daily!$A71,'nabati '!$C:$C,Daily!$C$1)/6</f>
        <v>0</v>
      </c>
      <c r="F71" s="115">
        <f>+SUMIFS('nabati '!I:I,'nabati '!$L:$L,Daily!$A71,'nabati '!$J:$J,Daily!$C$1)/6</f>
        <v>0</v>
      </c>
      <c r="G71" s="115">
        <f>+SUMIFS('nabati '!P:P,'nabati '!$S:$S,Daily!$A71,'nabati '!$Q:$Q,Daily!$C$1)/60</f>
        <v>0</v>
      </c>
      <c r="H71" s="115">
        <f>+SUMIFS('nabati '!W:W,'nabati '!$Z:$Z,Daily!$A71,'nabati '!$X:$X,Daily!$C$1)/6</f>
        <v>0</v>
      </c>
      <c r="I71" s="115">
        <f>+SUMIFS('nabati '!AD:AD,'nabati '!$AG:$AG,Daily!$A71,'nabati '!$AE:$AE,Daily!$C$1)/60</f>
        <v>0</v>
      </c>
      <c r="J71" s="115">
        <f>+SUMIFS('nabati '!AK:AK,'nabati '!$AN:$AN,Daily!$A71,'nabati '!$AL:$AL,Daily!$C$1)/60</f>
        <v>0</v>
      </c>
      <c r="K71" s="115">
        <f>+SUMIFS('nabati '!AR:AR,'nabati '!$AU:$AU,Daily!$A71,'nabati '!$AS:$AS,Daily!$C$1)/60</f>
        <v>0</v>
      </c>
      <c r="L71" s="115">
        <f>+SUMIFS('nabati '!AY:AY,'nabati '!$BB:$BB,Daily!$A71,'nabati '!$AZ:$AZ,Daily!$C$1)/20</f>
        <v>0</v>
      </c>
      <c r="M71" s="232">
        <f>+SUMIFS('nabati '!BF:BF,'nabati '!$BI:$BI,Daily!$A71,'nabati '!$BG:$BG,Daily!$C$1)/6</f>
        <v>0</v>
      </c>
      <c r="N71" s="233">
        <f>+SUMIFS('nabati '!BM:BM,'nabati '!BP:BP,Daily!$A71,'nabati '!BN:BN,Daily!$C$1)/6</f>
        <v>0</v>
      </c>
      <c r="O71" s="115">
        <f t="shared" ref="O71:O96" si="11">+SUMPRODUCT($E$1:$N$1,E71:N71)</f>
        <v>0</v>
      </c>
      <c r="P71" s="234"/>
      <c r="S71" s="333"/>
    </row>
    <row r="72" spans="1:19" s="160" customFormat="1" outlineLevel="1">
      <c r="A72" s="56" t="s">
        <v>132</v>
      </c>
      <c r="B72" s="55" t="s">
        <v>56</v>
      </c>
      <c r="C72" s="57" t="s">
        <v>133</v>
      </c>
      <c r="D72" s="57" t="s">
        <v>129</v>
      </c>
      <c r="E72" s="115">
        <f>+SUMIFS('nabati '!B:B,'nabati '!$E:$E,Daily!$A72,'nabati '!$C:$C,Daily!$C$1)/6</f>
        <v>0</v>
      </c>
      <c r="F72" s="115">
        <f>+SUMIFS('nabati '!I:I,'nabati '!$L:$L,Daily!$A72,'nabati '!$J:$J,Daily!$C$1)/6</f>
        <v>0</v>
      </c>
      <c r="G72" s="115">
        <f>+SUMIFS('nabati '!P:P,'nabati '!$S:$S,Daily!$A72,'nabati '!$Q:$Q,Daily!$C$1)/60</f>
        <v>0</v>
      </c>
      <c r="H72" s="115">
        <f>+SUMIFS('nabati '!W:W,'nabati '!$Z:$Z,Daily!$A72,'nabati '!$X:$X,Daily!$C$1)/6</f>
        <v>0</v>
      </c>
      <c r="I72" s="115">
        <f>+SUMIFS('nabati '!AD:AD,'nabati '!$AG:$AG,Daily!$A72,'nabati '!$AE:$AE,Daily!$C$1)/60</f>
        <v>0</v>
      </c>
      <c r="J72" s="115">
        <f>+SUMIFS('nabati '!AK:AK,'nabati '!$AN:$AN,Daily!$A72,'nabati '!$AL:$AL,Daily!$C$1)/60</f>
        <v>0</v>
      </c>
      <c r="K72" s="115">
        <f>+SUMIFS('nabati '!AR:AR,'nabati '!$AU:$AU,Daily!$A72,'nabati '!$AS:$AS,Daily!$C$1)/60</f>
        <v>0</v>
      </c>
      <c r="L72" s="115">
        <f>+SUMIFS('nabati '!AY:AY,'nabati '!$BB:$BB,Daily!$A72,'nabati '!$AZ:$AZ,Daily!$C$1)/20</f>
        <v>0</v>
      </c>
      <c r="M72" s="232">
        <f>+SUMIFS('nabati '!BF:BF,'nabati '!$BI:$BI,Daily!$A72,'nabati '!$BG:$BG,Daily!$C$1)/6</f>
        <v>0</v>
      </c>
      <c r="N72" s="233">
        <f>+SUMIFS('nabati '!BM:BM,'nabati '!BP:BP,Daily!$A72,'nabati '!BN:BN,Daily!$C$1)/6</f>
        <v>0</v>
      </c>
      <c r="O72" s="115">
        <f t="shared" si="11"/>
        <v>0</v>
      </c>
      <c r="P72" s="234"/>
      <c r="S72" s="333"/>
    </row>
    <row r="73" spans="1:19" s="1" customFormat="1" outlineLevel="1">
      <c r="A73" s="143" t="s">
        <v>134</v>
      </c>
      <c r="B73" s="243" t="s">
        <v>56</v>
      </c>
      <c r="C73" s="57" t="s">
        <v>135</v>
      </c>
      <c r="D73" s="57" t="s">
        <v>129</v>
      </c>
      <c r="E73" s="213">
        <f>+SUMIFS('nabati '!B:B,'nabati '!$E:$E,Daily!$A73,'nabati '!$C:$C,Daily!$C$1)/6</f>
        <v>0</v>
      </c>
      <c r="F73" s="213">
        <f>+SUMIFS('nabati '!I:I,'nabati '!$L:$L,Daily!$A73,'nabati '!$J:$J,Daily!$C$1)/6</f>
        <v>0</v>
      </c>
      <c r="G73" s="213">
        <f>+SUMIFS('nabati '!P:P,'nabati '!$S:$S,Daily!$A73,'nabati '!$Q:$Q,Daily!$C$1)/60</f>
        <v>0</v>
      </c>
      <c r="H73" s="213">
        <f>+SUMIFS('nabati '!W:W,'nabati '!$Z:$Z,Daily!$A73,'nabati '!$X:$X,Daily!$C$1)/6</f>
        <v>0</v>
      </c>
      <c r="I73" s="213">
        <f>+SUMIFS('nabati '!AD:AD,'nabati '!$AG:$AG,Daily!$A73,'nabati '!$AE:$AE,Daily!$C$1)/60</f>
        <v>0</v>
      </c>
      <c r="J73" s="213">
        <f>+SUMIFS('nabati '!AK:AK,'nabati '!$AN:$AN,Daily!$A73,'nabati '!$AL:$AL,Daily!$C$1)/60</f>
        <v>0</v>
      </c>
      <c r="K73" s="213">
        <f>+SUMIFS('nabati '!AR:AR,'nabati '!$AU:$AU,Daily!$A73,'nabati '!$AS:$AS,Daily!$C$1)/60</f>
        <v>0</v>
      </c>
      <c r="L73" s="213">
        <f>+SUMIFS('nabati '!AY:AY,'nabati '!$BB:$BB,Daily!$A73,'nabati '!$AZ:$AZ,Daily!$C$1)/20</f>
        <v>0</v>
      </c>
      <c r="M73" s="235">
        <f>+SUMIFS('nabati '!BF:BF,'nabati '!$BI:$BI,Daily!$A73,'nabati '!$BG:$BG,Daily!$C$1)/6</f>
        <v>0</v>
      </c>
      <c r="N73" s="236">
        <f>+SUMIFS('nabati '!BM:BM,'nabati '!BP:BP,Daily!$A73,'nabati '!BN:BN,Daily!$C$1)/6</f>
        <v>0</v>
      </c>
      <c r="O73" s="213">
        <f t="shared" si="11"/>
        <v>0</v>
      </c>
      <c r="P73" s="237"/>
      <c r="S73" s="334"/>
    </row>
    <row r="74" spans="1:19" s="19" customFormat="1" outlineLevel="1">
      <c r="A74" s="105" t="s">
        <v>136</v>
      </c>
      <c r="B74" s="62" t="s">
        <v>56</v>
      </c>
      <c r="C74" s="106" t="s">
        <v>137</v>
      </c>
      <c r="D74" s="57" t="s">
        <v>129</v>
      </c>
      <c r="E74" s="125">
        <f>+SUMIFS('nabati '!B:B,'nabati '!$E:$E,Daily!$A74,'nabati '!$C:$C,Daily!$C$1)/6</f>
        <v>0</v>
      </c>
      <c r="F74" s="125">
        <f>+SUMIFS('nabati '!I:I,'nabati '!$L:$L,Daily!$A74,'nabati '!$J:$J,Daily!$C$1)/6</f>
        <v>0</v>
      </c>
      <c r="G74" s="125">
        <f>+SUMIFS('nabati '!P:P,'nabati '!$S:$S,Daily!$A74,'nabati '!$Q:$Q,Daily!$C$1)/60</f>
        <v>0</v>
      </c>
      <c r="H74" s="125">
        <f>+SUMIFS('nabati '!W:W,'nabati '!$Z:$Z,Daily!$A74,'nabati '!$X:$X,Daily!$C$1)/6</f>
        <v>0</v>
      </c>
      <c r="I74" s="125">
        <f>+SUMIFS('nabati '!AD:AD,'nabati '!$AG:$AG,Daily!$A74,'nabati '!$AE:$AE,Daily!$C$1)/60</f>
        <v>0</v>
      </c>
      <c r="J74" s="125">
        <f>+SUMIFS('nabati '!AK:AK,'nabati '!$AN:$AN,Daily!$A74,'nabati '!$AL:$AL,Daily!$C$1)/60</f>
        <v>0</v>
      </c>
      <c r="K74" s="125">
        <f>+SUMIFS('nabati '!AR:AR,'nabati '!$AU:$AU,Daily!$A74,'nabati '!$AS:$AS,Daily!$C$1)/60</f>
        <v>0</v>
      </c>
      <c r="L74" s="125">
        <f>+SUMIFS('nabati '!AY:AY,'nabati '!$BB:$BB,Daily!$A74,'nabati '!$AZ:$AZ,Daily!$C$1)/20</f>
        <v>0</v>
      </c>
      <c r="M74" s="253">
        <f>+SUMIFS('nabati '!BF:BF,'nabati '!$BI:$BI,Daily!$A74,'nabati '!$BG:$BG,Daily!$C$1)/6</f>
        <v>0</v>
      </c>
      <c r="N74" s="233">
        <f>+SUMIFS('nabati '!BM:BM,'nabati '!BP:BP,Daily!$A74,'nabati '!BN:BN,Daily!$C$1)/6</f>
        <v>0</v>
      </c>
      <c r="O74" s="115">
        <f t="shared" si="11"/>
        <v>0</v>
      </c>
      <c r="P74" s="254"/>
      <c r="S74" s="335"/>
    </row>
    <row r="75" spans="1:19" s="160" customFormat="1" outlineLevel="1">
      <c r="A75" s="56" t="s">
        <v>138</v>
      </c>
      <c r="B75" s="55" t="s">
        <v>56</v>
      </c>
      <c r="C75" s="57" t="s">
        <v>139</v>
      </c>
      <c r="D75" s="57" t="s">
        <v>129</v>
      </c>
      <c r="E75" s="115">
        <f>+SUMIFS('nabati '!B:B,'nabati '!$E:$E,Daily!$A75,'nabati '!$C:$C,Daily!$C$1)/6</f>
        <v>0</v>
      </c>
      <c r="F75" s="115">
        <f>+SUMIFS('nabati '!I:I,'nabati '!$L:$L,Daily!$A75,'nabati '!$J:$J,Daily!$C$1)/6</f>
        <v>0</v>
      </c>
      <c r="G75" s="115">
        <f>+SUMIFS('nabati '!P:P,'nabati '!$S:$S,Daily!$A75,'nabati '!$Q:$Q,Daily!$C$1)/60</f>
        <v>0</v>
      </c>
      <c r="H75" s="115">
        <f>+SUMIFS('nabati '!W:W,'nabati '!$Z:$Z,Daily!$A75,'nabati '!$X:$X,Daily!$C$1)/6</f>
        <v>0</v>
      </c>
      <c r="I75" s="115">
        <f>+SUMIFS('nabati '!AD:AD,'nabati '!$AG:$AG,Daily!$A75,'nabati '!$AE:$AE,Daily!$C$1)/60</f>
        <v>0</v>
      </c>
      <c r="J75" s="115">
        <f>+SUMIFS('nabati '!AK:AK,'nabati '!$AN:$AN,Daily!$A75,'nabati '!$AL:$AL,Daily!$C$1)/60</f>
        <v>0</v>
      </c>
      <c r="K75" s="115">
        <f>+SUMIFS('nabati '!AR:AR,'nabati '!$AU:$AU,Daily!$A75,'nabati '!$AS:$AS,Daily!$C$1)/60</f>
        <v>0</v>
      </c>
      <c r="L75" s="115">
        <f>+SUMIFS('nabati '!AY:AY,'nabati '!$BB:$BB,Daily!$A75,'nabati '!$AZ:$AZ,Daily!$C$1)/20</f>
        <v>0</v>
      </c>
      <c r="M75" s="232">
        <f>+SUMIFS('nabati '!BF:BF,'nabati '!$BI:$BI,Daily!$A75,'nabati '!$BG:$BG,Daily!$C$1)/6</f>
        <v>0</v>
      </c>
      <c r="N75" s="233">
        <f>+SUMIFS('nabati '!BM:BM,'nabati '!BP:BP,Daily!$A75,'nabati '!BN:BN,Daily!$C$1)/6</f>
        <v>0</v>
      </c>
      <c r="O75" s="115">
        <f t="shared" si="11"/>
        <v>0</v>
      </c>
      <c r="P75" s="234"/>
      <c r="S75" s="333"/>
    </row>
    <row r="76" spans="1:19" s="160" customFormat="1" outlineLevel="1">
      <c r="A76" s="105">
        <v>549</v>
      </c>
      <c r="B76" s="55" t="s">
        <v>56</v>
      </c>
      <c r="C76" s="106" t="s">
        <v>140</v>
      </c>
      <c r="D76" s="57" t="s">
        <v>129</v>
      </c>
      <c r="E76" s="115">
        <f>+SUMIFS('nabati '!B:B,'nabati '!$E:$E,Daily!$A76,'nabati '!$C:$C,Daily!$C$1)/6</f>
        <v>0</v>
      </c>
      <c r="F76" s="115">
        <f>+SUMIFS('nabati '!I:I,'nabati '!$L:$L,Daily!$A76,'nabati '!$J:$J,Daily!$C$1)/6</f>
        <v>0</v>
      </c>
      <c r="G76" s="115">
        <f>+SUMIFS('nabati '!P:P,'nabati '!$S:$S,Daily!$A76,'nabati '!$Q:$Q,Daily!$C$1)/60</f>
        <v>0</v>
      </c>
      <c r="H76" s="115">
        <f>+SUMIFS('nabati '!W:W,'nabati '!$Z:$Z,Daily!$A76,'nabati '!$X:$X,Daily!$C$1)/6</f>
        <v>0</v>
      </c>
      <c r="I76" s="115">
        <f>+SUMIFS('nabati '!AD:AD,'nabati '!$AG:$AG,Daily!$A76,'nabati '!$AE:$AE,Daily!$C$1)/60</f>
        <v>0</v>
      </c>
      <c r="J76" s="115">
        <f>+SUMIFS('nabati '!AK:AK,'nabati '!$AN:$AN,Daily!$A76,'nabati '!$AL:$AL,Daily!$C$1)/60</f>
        <v>0</v>
      </c>
      <c r="K76" s="115">
        <f>+SUMIFS('nabati '!AR:AR,'nabati '!$AU:$AU,Daily!$A76,'nabati '!$AS:$AS,Daily!$C$1)/60</f>
        <v>0</v>
      </c>
      <c r="L76" s="115">
        <f>+SUMIFS('nabati '!AY:AY,'nabati '!$BB:$BB,Daily!$A76,'nabati '!$AZ:$AZ,Daily!$C$1)/20</f>
        <v>0</v>
      </c>
      <c r="M76" s="232">
        <f>+SUMIFS('nabati '!BF:BF,'nabati '!$BI:$BI,Daily!$A76,'nabati '!$BG:$BG,Daily!$C$1)/6</f>
        <v>0</v>
      </c>
      <c r="N76" s="233">
        <f>+SUMIFS('nabati '!BM:BM,'nabati '!BP:BP,Daily!$A76,'nabati '!BN:BN,Daily!$C$1)/6</f>
        <v>0</v>
      </c>
      <c r="O76" s="115">
        <f t="shared" si="11"/>
        <v>0</v>
      </c>
      <c r="P76" s="234"/>
      <c r="S76" s="333"/>
    </row>
    <row r="77" spans="1:19" s="160" customFormat="1" outlineLevel="1">
      <c r="A77" s="56" t="s">
        <v>141</v>
      </c>
      <c r="B77" s="55" t="s">
        <v>56</v>
      </c>
      <c r="C77" s="106" t="s">
        <v>142</v>
      </c>
      <c r="D77" s="57" t="s">
        <v>129</v>
      </c>
      <c r="E77" s="115">
        <f>+SUMIFS('nabati '!B:B,'nabati '!$E:$E,Daily!$A77,'nabati '!$C:$C,Daily!$C$1)/6</f>
        <v>0</v>
      </c>
      <c r="F77" s="115">
        <f>+SUMIFS('nabati '!I:I,'nabati '!$L:$L,Daily!$A77,'nabati '!$J:$J,Daily!$C$1)/6</f>
        <v>0</v>
      </c>
      <c r="G77" s="115">
        <f>+SUMIFS('nabati '!P:P,'nabati '!$S:$S,Daily!$A77,'nabati '!$Q:$Q,Daily!$C$1)/60</f>
        <v>0</v>
      </c>
      <c r="H77" s="115">
        <f>+SUMIFS('nabati '!W:W,'nabati '!$Z:$Z,Daily!$A77,'nabati '!$X:$X,Daily!$C$1)/6</f>
        <v>0</v>
      </c>
      <c r="I77" s="115">
        <f>+SUMIFS('nabati '!AD:AD,'nabati '!$AG:$AG,Daily!$A77,'nabati '!$AE:$AE,Daily!$C$1)/60</f>
        <v>0</v>
      </c>
      <c r="J77" s="115">
        <f>+SUMIFS('nabati '!AK:AK,'nabati '!$AN:$AN,Daily!$A77,'nabati '!$AL:$AL,Daily!$C$1)/60</f>
        <v>0</v>
      </c>
      <c r="K77" s="115">
        <f>+SUMIFS('nabati '!AR:AR,'nabati '!$AU:$AU,Daily!$A77,'nabati '!$AS:$AS,Daily!$C$1)/60</f>
        <v>0</v>
      </c>
      <c r="L77" s="115">
        <f>+SUMIFS('nabati '!AY:AY,'nabati '!$BB:$BB,Daily!$A77,'nabati '!$AZ:$AZ,Daily!$C$1)/20</f>
        <v>0</v>
      </c>
      <c r="M77" s="232">
        <f>+SUMIFS('nabati '!BF:BF,'nabati '!$BI:$BI,Daily!$A77,'nabati '!$BG:$BG,Daily!$C$1)/6</f>
        <v>0</v>
      </c>
      <c r="N77" s="233">
        <f>+SUMIFS('nabati '!BM:BM,'nabati '!BP:BP,Daily!$A77,'nabati '!BN:BN,Daily!$C$1)/6</f>
        <v>0</v>
      </c>
      <c r="O77" s="115">
        <f t="shared" si="11"/>
        <v>0</v>
      </c>
      <c r="P77" s="234"/>
      <c r="S77" s="333"/>
    </row>
    <row r="78" spans="1:19" s="1" customFormat="1" outlineLevel="1">
      <c r="A78" s="151">
        <v>214</v>
      </c>
      <c r="B78" s="243" t="s">
        <v>56</v>
      </c>
      <c r="C78" s="60" t="s">
        <v>143</v>
      </c>
      <c r="D78" s="57" t="s">
        <v>129</v>
      </c>
      <c r="E78" s="213">
        <f>+SUMIFS('nabati '!B:B,'nabati '!$E:$E,Daily!$A78,'nabati '!$C:$C,Daily!$C$1)/6</f>
        <v>0</v>
      </c>
      <c r="F78" s="213">
        <f>+SUMIFS('nabati '!I:I,'nabati '!$L:$L,Daily!$A78,'nabati '!$J:$J,Daily!$C$1)/6</f>
        <v>0</v>
      </c>
      <c r="G78" s="213">
        <f>+SUMIFS('nabati '!P:P,'nabati '!$S:$S,Daily!$A78,'nabati '!$Q:$Q,Daily!$C$1)/60</f>
        <v>0</v>
      </c>
      <c r="H78" s="213">
        <f>+SUMIFS('nabati '!W:W,'nabati '!$Z:$Z,Daily!$A78,'nabati '!$X:$X,Daily!$C$1)/6</f>
        <v>0</v>
      </c>
      <c r="I78" s="213">
        <f>+SUMIFS('nabati '!AD:AD,'nabati '!$AG:$AG,Daily!$A78,'nabati '!$AE:$AE,Daily!$C$1)/60</f>
        <v>0</v>
      </c>
      <c r="J78" s="213">
        <f>+SUMIFS('nabati '!AK:AK,'nabati '!$AN:$AN,Daily!$A78,'nabati '!$AL:$AL,Daily!$C$1)/60</f>
        <v>0</v>
      </c>
      <c r="K78" s="213">
        <f>+SUMIFS('nabati '!AR:AR,'nabati '!$AU:$AU,Daily!$A78,'nabati '!$AS:$AS,Daily!$C$1)/60</f>
        <v>0</v>
      </c>
      <c r="L78" s="213">
        <f>+SUMIFS('nabati '!AY:AY,'nabati '!$BB:$BB,Daily!$A78,'nabati '!$AZ:$AZ,Daily!$C$1)/20</f>
        <v>0</v>
      </c>
      <c r="M78" s="235">
        <f>+SUMIFS('nabati '!BF:BF,'nabati '!$BI:$BI,Daily!$A78,'nabati '!$BG:$BG,Daily!$C$1)/6</f>
        <v>0</v>
      </c>
      <c r="N78" s="236">
        <f>+SUMIFS('nabati '!BM:BM,'nabati '!BP:BP,Daily!$A78,'nabati '!BN:BN,Daily!$C$1)/6</f>
        <v>0</v>
      </c>
      <c r="O78" s="213">
        <f t="shared" si="11"/>
        <v>0</v>
      </c>
      <c r="P78" s="237"/>
      <c r="S78" s="334"/>
    </row>
    <row r="79" spans="1:19" s="1" customFormat="1" outlineLevel="1">
      <c r="A79" s="151">
        <v>217</v>
      </c>
      <c r="B79" s="243" t="s">
        <v>78</v>
      </c>
      <c r="C79" s="60" t="s">
        <v>144</v>
      </c>
      <c r="D79" s="57" t="s">
        <v>129</v>
      </c>
      <c r="E79" s="213">
        <f>+SUMIFS('nabati '!B:B,'nabati '!$E:$E,Daily!$A79,'nabati '!$C:$C,Daily!$C$1)/6</f>
        <v>0</v>
      </c>
      <c r="F79" s="213">
        <f>+SUMIFS('nabati '!I:I,'nabati '!$L:$L,Daily!$A79,'nabati '!$J:$J,Daily!$C$1)/6</f>
        <v>0</v>
      </c>
      <c r="G79" s="213">
        <f>+SUMIFS('nabati '!P:P,'nabati '!$S:$S,Daily!$A79,'nabati '!$Q:$Q,Daily!$C$1)/60</f>
        <v>0</v>
      </c>
      <c r="H79" s="213">
        <f>+SUMIFS('nabati '!W:W,'nabati '!$Z:$Z,Daily!$A79,'nabati '!$X:$X,Daily!$C$1)/6</f>
        <v>0</v>
      </c>
      <c r="I79" s="213">
        <f>+SUMIFS('nabati '!AD:AD,'nabati '!$AG:$AG,Daily!$A79,'nabati '!$AE:$AE,Daily!$C$1)/60</f>
        <v>0</v>
      </c>
      <c r="J79" s="213">
        <f>+SUMIFS('nabati '!AK:AK,'nabati '!$AN:$AN,Daily!$A79,'nabati '!$AL:$AL,Daily!$C$1)/60</f>
        <v>0</v>
      </c>
      <c r="K79" s="213">
        <f>+SUMIFS('nabati '!AR:AR,'nabati '!$AU:$AU,Daily!$A79,'nabati '!$AS:$AS,Daily!$C$1)/60</f>
        <v>0</v>
      </c>
      <c r="L79" s="213">
        <f>+SUMIFS('nabati '!AY:AY,'nabati '!$BB:$BB,Daily!$A79,'nabati '!$AZ:$AZ,Daily!$C$1)/20</f>
        <v>0</v>
      </c>
      <c r="M79" s="235">
        <f>+SUMIFS('nabati '!BF:BF,'nabati '!$BI:$BI,Daily!$A79,'nabati '!$BG:$BG,Daily!$C$1)/6</f>
        <v>0</v>
      </c>
      <c r="N79" s="236">
        <f>+SUMIFS('nabati '!BM:BM,'nabati '!BP:BP,Daily!$A79,'nabati '!BN:BN,Daily!$C$1)/6</f>
        <v>0</v>
      </c>
      <c r="O79" s="213">
        <f t="shared" si="11"/>
        <v>0</v>
      </c>
      <c r="P79" s="237"/>
      <c r="S79" s="334"/>
    </row>
    <row r="80" spans="1:19" s="1" customFormat="1" outlineLevel="1">
      <c r="A80" s="151">
        <v>219</v>
      </c>
      <c r="B80" s="243" t="s">
        <v>78</v>
      </c>
      <c r="C80" s="60" t="s">
        <v>145</v>
      </c>
      <c r="D80" s="57" t="s">
        <v>129</v>
      </c>
      <c r="E80" s="213">
        <f>+SUMIFS('nabati '!B:B,'nabati '!$E:$E,Daily!$A80,'nabati '!$C:$C,Daily!$C$1)/6</f>
        <v>0</v>
      </c>
      <c r="F80" s="213">
        <f>+SUMIFS('nabati '!I:I,'nabati '!$L:$L,Daily!$A80,'nabati '!$J:$J,Daily!$C$1)/6</f>
        <v>0</v>
      </c>
      <c r="G80" s="213">
        <f>+SUMIFS('nabati '!P:P,'nabati '!$S:$S,Daily!$A80,'nabati '!$Q:$Q,Daily!$C$1)/60</f>
        <v>0</v>
      </c>
      <c r="H80" s="213">
        <f>+SUMIFS('nabati '!W:W,'nabati '!$Z:$Z,Daily!$A80,'nabati '!$X:$X,Daily!$C$1)/6</f>
        <v>0</v>
      </c>
      <c r="I80" s="213">
        <f>+SUMIFS('nabati '!AD:AD,'nabati '!$AG:$AG,Daily!$A80,'nabati '!$AE:$AE,Daily!$C$1)/60</f>
        <v>0</v>
      </c>
      <c r="J80" s="213">
        <f>+SUMIFS('nabati '!AK:AK,'nabati '!$AN:$AN,Daily!$A80,'nabati '!$AL:$AL,Daily!$C$1)/60</f>
        <v>0</v>
      </c>
      <c r="K80" s="213">
        <f>+SUMIFS('nabati '!AR:AR,'nabati '!$AU:$AU,Daily!$A80,'nabati '!$AS:$AS,Daily!$C$1)/60</f>
        <v>0</v>
      </c>
      <c r="L80" s="213">
        <f>+SUMIFS('nabati '!AY:AY,'nabati '!$BB:$BB,Daily!$A80,'nabati '!$AZ:$AZ,Daily!$C$1)/20</f>
        <v>0</v>
      </c>
      <c r="M80" s="235">
        <f>+SUMIFS('nabati '!BF:BF,'nabati '!$BI:$BI,Daily!$A80,'nabati '!$BG:$BG,Daily!$C$1)/6</f>
        <v>0</v>
      </c>
      <c r="N80" s="236">
        <f>+SUMIFS('nabati '!BM:BM,'nabati '!BP:BP,Daily!$A80,'nabati '!BN:BN,Daily!$C$1)/6</f>
        <v>0</v>
      </c>
      <c r="O80" s="213">
        <f t="shared" si="11"/>
        <v>0</v>
      </c>
      <c r="P80" s="237"/>
      <c r="S80" s="334"/>
    </row>
    <row r="81" spans="1:19" s="1" customFormat="1" outlineLevel="1">
      <c r="A81" s="151">
        <v>224</v>
      </c>
      <c r="B81" s="243" t="s">
        <v>78</v>
      </c>
      <c r="C81" s="60" t="s">
        <v>146</v>
      </c>
      <c r="D81" s="57" t="s">
        <v>129</v>
      </c>
      <c r="E81" s="213">
        <f>+SUMIFS('nabati '!B:B,'nabati '!$E:$E,Daily!$A81,'nabati '!$C:$C,Daily!$C$1)/6</f>
        <v>0</v>
      </c>
      <c r="F81" s="213">
        <f>+SUMIFS('nabati '!I:I,'nabati '!$L:$L,Daily!$A81,'nabati '!$J:$J,Daily!$C$1)/6</f>
        <v>0</v>
      </c>
      <c r="G81" s="213">
        <f>+SUMIFS('nabati '!P:P,'nabati '!$S:$S,Daily!$A81,'nabati '!$Q:$Q,Daily!$C$1)/60</f>
        <v>0</v>
      </c>
      <c r="H81" s="213">
        <f>+SUMIFS('nabati '!W:W,'nabati '!$Z:$Z,Daily!$A81,'nabati '!$X:$X,Daily!$C$1)/6</f>
        <v>0</v>
      </c>
      <c r="I81" s="213">
        <f>+SUMIFS('nabati '!AD:AD,'nabati '!$AG:$AG,Daily!$A81,'nabati '!$AE:$AE,Daily!$C$1)/60</f>
        <v>0</v>
      </c>
      <c r="J81" s="213">
        <f>+SUMIFS('nabati '!AK:AK,'nabati '!$AN:$AN,Daily!$A81,'nabati '!$AL:$AL,Daily!$C$1)/60</f>
        <v>0</v>
      </c>
      <c r="K81" s="213">
        <f>+SUMIFS('nabati '!AR:AR,'nabati '!$AU:$AU,Daily!$A81,'nabati '!$AS:$AS,Daily!$C$1)/60</f>
        <v>0</v>
      </c>
      <c r="L81" s="213">
        <f>+SUMIFS('nabati '!AY:AY,'nabati '!$BB:$BB,Daily!$A81,'nabati '!$AZ:$AZ,Daily!$C$1)/20</f>
        <v>0</v>
      </c>
      <c r="M81" s="235">
        <f>+SUMIFS('nabati '!BF:BF,'nabati '!$BI:$BI,Daily!$A81,'nabati '!$BG:$BG,Daily!$C$1)/6</f>
        <v>0</v>
      </c>
      <c r="N81" s="236">
        <f>+SUMIFS('nabati '!BM:BM,'nabati '!BP:BP,Daily!$A81,'nabati '!BN:BN,Daily!$C$1)/6</f>
        <v>0</v>
      </c>
      <c r="O81" s="213">
        <f t="shared" si="11"/>
        <v>0</v>
      </c>
      <c r="P81" s="237"/>
      <c r="S81" s="334"/>
    </row>
    <row r="82" spans="1:19" s="1" customFormat="1" outlineLevel="1">
      <c r="A82" s="151">
        <v>229</v>
      </c>
      <c r="B82" s="243" t="s">
        <v>78</v>
      </c>
      <c r="C82" s="60" t="s">
        <v>147</v>
      </c>
      <c r="D82" s="57" t="s">
        <v>129</v>
      </c>
      <c r="E82" s="213">
        <f>+SUMIFS('nabati '!B:B,'nabati '!$E:$E,Daily!$A82,'nabati '!$C:$C,Daily!$C$1)/6</f>
        <v>0</v>
      </c>
      <c r="F82" s="213">
        <f>+SUMIFS('nabati '!I:I,'nabati '!$L:$L,Daily!$A82,'nabati '!$J:$J,Daily!$C$1)/6</f>
        <v>0</v>
      </c>
      <c r="G82" s="213">
        <f>+SUMIFS('nabati '!P:P,'nabati '!$S:$S,Daily!$A82,'nabati '!$Q:$Q,Daily!$C$1)/60</f>
        <v>0</v>
      </c>
      <c r="H82" s="213">
        <f>+SUMIFS('nabati '!W:W,'nabati '!$Z:$Z,Daily!$A82,'nabati '!$X:$X,Daily!$C$1)/6</f>
        <v>0</v>
      </c>
      <c r="I82" s="213">
        <f>+SUMIFS('nabati '!AD:AD,'nabati '!$AG:$AG,Daily!$A82,'nabati '!$AE:$AE,Daily!$C$1)/60</f>
        <v>0</v>
      </c>
      <c r="J82" s="213">
        <f>+SUMIFS('nabati '!AK:AK,'nabati '!$AN:$AN,Daily!$A82,'nabati '!$AL:$AL,Daily!$C$1)/60</f>
        <v>0</v>
      </c>
      <c r="K82" s="213">
        <f>+SUMIFS('nabati '!AR:AR,'nabati '!$AU:$AU,Daily!$A82,'nabati '!$AS:$AS,Daily!$C$1)/60</f>
        <v>0</v>
      </c>
      <c r="L82" s="213">
        <f>+SUMIFS('nabati '!AY:AY,'nabati '!$BB:$BB,Daily!$A82,'nabati '!$AZ:$AZ,Daily!$C$1)/20</f>
        <v>0</v>
      </c>
      <c r="M82" s="235">
        <f>+SUMIFS('nabati '!BF:BF,'nabati '!$BI:$BI,Daily!$A82,'nabati '!$BG:$BG,Daily!$C$1)/6</f>
        <v>0</v>
      </c>
      <c r="N82" s="236">
        <f>+SUMIFS('nabati '!BM:BM,'nabati '!BP:BP,Daily!$A82,'nabati '!BN:BN,Daily!$C$1)/6</f>
        <v>0</v>
      </c>
      <c r="O82" s="213">
        <f t="shared" si="11"/>
        <v>0</v>
      </c>
      <c r="P82" s="237"/>
      <c r="S82" s="334"/>
    </row>
    <row r="83" spans="1:19" s="1" customFormat="1" outlineLevel="1">
      <c r="A83" s="151">
        <v>230</v>
      </c>
      <c r="B83" s="243" t="s">
        <v>78</v>
      </c>
      <c r="C83" s="60" t="s">
        <v>148</v>
      </c>
      <c r="D83" s="57" t="s">
        <v>129</v>
      </c>
      <c r="E83" s="213">
        <f>+SUMIFS('nabati '!B:B,'nabati '!$E:$E,Daily!$A83,'nabati '!$C:$C,Daily!$C$1)/6</f>
        <v>0</v>
      </c>
      <c r="F83" s="213">
        <f>+SUMIFS('nabati '!I:I,'nabati '!$L:$L,Daily!$A83,'nabati '!$J:$J,Daily!$C$1)/6</f>
        <v>0</v>
      </c>
      <c r="G83" s="213">
        <f>+SUMIFS('nabati '!P:P,'nabati '!$S:$S,Daily!$A83,'nabati '!$Q:$Q,Daily!$C$1)/60</f>
        <v>0</v>
      </c>
      <c r="H83" s="213">
        <f>+SUMIFS('nabati '!W:W,'nabati '!$Z:$Z,Daily!$A83,'nabati '!$X:$X,Daily!$C$1)/6</f>
        <v>0</v>
      </c>
      <c r="I83" s="213">
        <f>+SUMIFS('nabati '!AD:AD,'nabati '!$AG:$AG,Daily!$A83,'nabati '!$AE:$AE,Daily!$C$1)/60</f>
        <v>0</v>
      </c>
      <c r="J83" s="213">
        <f>+SUMIFS('nabati '!AK:AK,'nabati '!$AN:$AN,Daily!$A83,'nabati '!$AL:$AL,Daily!$C$1)/60</f>
        <v>0</v>
      </c>
      <c r="K83" s="213">
        <f>+SUMIFS('nabati '!AR:AR,'nabati '!$AU:$AU,Daily!$A83,'nabati '!$AS:$AS,Daily!$C$1)/60</f>
        <v>0</v>
      </c>
      <c r="L83" s="213">
        <f>+SUMIFS('nabati '!AY:AY,'nabati '!$BB:$BB,Daily!$A83,'nabati '!$AZ:$AZ,Daily!$C$1)/20</f>
        <v>0</v>
      </c>
      <c r="M83" s="235">
        <f>+SUMIFS('nabati '!BF:BF,'nabati '!$BI:$BI,Daily!$A83,'nabati '!$BG:$BG,Daily!$C$1)/6</f>
        <v>0</v>
      </c>
      <c r="N83" s="236">
        <f>+SUMIFS('nabati '!BM:BM,'nabati '!BP:BP,Daily!$A83,'nabati '!BN:BN,Daily!$C$1)/6</f>
        <v>0</v>
      </c>
      <c r="O83" s="213">
        <f t="shared" si="11"/>
        <v>0</v>
      </c>
      <c r="P83" s="237"/>
      <c r="S83" s="334"/>
    </row>
    <row r="84" spans="1:19" s="1" customFormat="1" outlineLevel="1">
      <c r="A84" s="151">
        <v>232</v>
      </c>
      <c r="B84" s="243" t="s">
        <v>78</v>
      </c>
      <c r="C84" s="60" t="s">
        <v>149</v>
      </c>
      <c r="D84" s="57" t="s">
        <v>129</v>
      </c>
      <c r="E84" s="213">
        <f>+SUMIFS('nabati '!B:B,'nabati '!$E:$E,Daily!$A84,'nabati '!$C:$C,Daily!$C$1)/6</f>
        <v>0</v>
      </c>
      <c r="F84" s="213">
        <f>+SUMIFS('nabati '!I:I,'nabati '!$L:$L,Daily!$A84,'nabati '!$J:$J,Daily!$C$1)/6</f>
        <v>0</v>
      </c>
      <c r="G84" s="213">
        <f>+SUMIFS('nabati '!P:P,'nabati '!$S:$S,Daily!$A84,'nabati '!$Q:$Q,Daily!$C$1)/60</f>
        <v>0</v>
      </c>
      <c r="H84" s="213">
        <f>+SUMIFS('nabati '!W:W,'nabati '!$Z:$Z,Daily!$A84,'nabati '!$X:$X,Daily!$C$1)/6</f>
        <v>0</v>
      </c>
      <c r="I84" s="213">
        <f>+SUMIFS('nabati '!AD:AD,'nabati '!$AG:$AG,Daily!$A84,'nabati '!$AE:$AE,Daily!$C$1)/60</f>
        <v>0</v>
      </c>
      <c r="J84" s="213">
        <f>+SUMIFS('nabati '!AK:AK,'nabati '!$AN:$AN,Daily!$A84,'nabati '!$AL:$AL,Daily!$C$1)/60</f>
        <v>0</v>
      </c>
      <c r="K84" s="213">
        <f>+SUMIFS('nabati '!AR:AR,'nabati '!$AU:$AU,Daily!$A84,'nabati '!$AS:$AS,Daily!$C$1)/60</f>
        <v>0</v>
      </c>
      <c r="L84" s="213">
        <f>+SUMIFS('nabati '!AY:AY,'nabati '!$BB:$BB,Daily!$A84,'nabati '!$AZ:$AZ,Daily!$C$1)/20</f>
        <v>0</v>
      </c>
      <c r="M84" s="235">
        <f>+SUMIFS('nabati '!BF:BF,'nabati '!$BI:$BI,Daily!$A84,'nabati '!$BG:$BG,Daily!$C$1)/6</f>
        <v>0</v>
      </c>
      <c r="N84" s="236">
        <f>+SUMIFS('nabati '!BM:BM,'nabati '!BP:BP,Daily!$A84,'nabati '!BN:BN,Daily!$C$1)/6</f>
        <v>0</v>
      </c>
      <c r="O84" s="213">
        <f t="shared" si="11"/>
        <v>0</v>
      </c>
      <c r="P84" s="237"/>
      <c r="S84" s="334"/>
    </row>
    <row r="85" spans="1:19" s="1" customFormat="1" outlineLevel="1">
      <c r="A85" s="151">
        <v>234</v>
      </c>
      <c r="B85" s="243" t="s">
        <v>78</v>
      </c>
      <c r="C85" s="60" t="s">
        <v>150</v>
      </c>
      <c r="D85" s="57" t="s">
        <v>129</v>
      </c>
      <c r="E85" s="213">
        <f>+SUMIFS('nabati '!B:B,'nabati '!$E:$E,Daily!$A85,'nabati '!$C:$C,Daily!$C$1)/6</f>
        <v>0</v>
      </c>
      <c r="F85" s="213">
        <f>+SUMIFS('nabati '!I:I,'nabati '!$L:$L,Daily!$A85,'nabati '!$J:$J,Daily!$C$1)/6</f>
        <v>0</v>
      </c>
      <c r="G85" s="213">
        <f>+SUMIFS('nabati '!P:P,'nabati '!$S:$S,Daily!$A85,'nabati '!$Q:$Q,Daily!$C$1)/60</f>
        <v>0</v>
      </c>
      <c r="H85" s="213">
        <f>+SUMIFS('nabati '!W:W,'nabati '!$Z:$Z,Daily!$A85,'nabati '!$X:$X,Daily!$C$1)/6</f>
        <v>0</v>
      </c>
      <c r="I85" s="213">
        <f>+SUMIFS('nabati '!AD:AD,'nabati '!$AG:$AG,Daily!$A85,'nabati '!$AE:$AE,Daily!$C$1)/60</f>
        <v>0</v>
      </c>
      <c r="J85" s="213">
        <f>+SUMIFS('nabati '!AK:AK,'nabati '!$AN:$AN,Daily!$A85,'nabati '!$AL:$AL,Daily!$C$1)/60</f>
        <v>0</v>
      </c>
      <c r="K85" s="213">
        <f>+SUMIFS('nabati '!AR:AR,'nabati '!$AU:$AU,Daily!$A85,'nabati '!$AS:$AS,Daily!$C$1)/60</f>
        <v>0</v>
      </c>
      <c r="L85" s="213">
        <f>+SUMIFS('nabati '!AY:AY,'nabati '!$BB:$BB,Daily!$A85,'nabati '!$AZ:$AZ,Daily!$C$1)/20</f>
        <v>0</v>
      </c>
      <c r="M85" s="235">
        <f>+SUMIFS('nabati '!BF:BF,'nabati '!$BI:$BI,Daily!$A85,'nabati '!$BG:$BG,Daily!$C$1)/6</f>
        <v>0</v>
      </c>
      <c r="N85" s="236">
        <f>+SUMIFS('nabati '!BM:BM,'nabati '!BP:BP,Daily!$A85,'nabati '!BN:BN,Daily!$C$1)/6</f>
        <v>0</v>
      </c>
      <c r="O85" s="213">
        <f t="shared" si="11"/>
        <v>0</v>
      </c>
      <c r="P85" s="237"/>
      <c r="S85" s="334"/>
    </row>
    <row r="86" spans="1:19" s="1" customFormat="1" outlineLevel="1">
      <c r="A86" s="151">
        <v>245</v>
      </c>
      <c r="B86" s="243" t="s">
        <v>78</v>
      </c>
      <c r="C86" s="60" t="s">
        <v>151</v>
      </c>
      <c r="D86" s="57" t="s">
        <v>129</v>
      </c>
      <c r="E86" s="213">
        <f>+SUMIFS('nabati '!B:B,'nabati '!$E:$E,Daily!$A86,'nabati '!$C:$C,Daily!$C$1)/6</f>
        <v>0</v>
      </c>
      <c r="F86" s="213">
        <f>+SUMIFS('nabati '!I:I,'nabati '!$L:$L,Daily!$A86,'nabati '!$J:$J,Daily!$C$1)/6</f>
        <v>0</v>
      </c>
      <c r="G86" s="213">
        <f>+SUMIFS('nabati '!P:P,'nabati '!$S:$S,Daily!$A86,'nabati '!$Q:$Q,Daily!$C$1)/60</f>
        <v>0</v>
      </c>
      <c r="H86" s="213">
        <f>+SUMIFS('nabati '!W:W,'nabati '!$Z:$Z,Daily!$A86,'nabati '!$X:$X,Daily!$C$1)/6</f>
        <v>0</v>
      </c>
      <c r="I86" s="213">
        <f>+SUMIFS('nabati '!AD:AD,'nabati '!$AG:$AG,Daily!$A86,'nabati '!$AE:$AE,Daily!$C$1)/60</f>
        <v>0</v>
      </c>
      <c r="J86" s="213">
        <f>+SUMIFS('nabati '!AK:AK,'nabati '!$AN:$AN,Daily!$A86,'nabati '!$AL:$AL,Daily!$C$1)/60</f>
        <v>0</v>
      </c>
      <c r="K86" s="213">
        <f>+SUMIFS('nabati '!AR:AR,'nabati '!$AU:$AU,Daily!$A86,'nabati '!$AS:$AS,Daily!$C$1)/60</f>
        <v>0</v>
      </c>
      <c r="L86" s="213">
        <f>+SUMIFS('nabati '!AY:AY,'nabati '!$BB:$BB,Daily!$A86,'nabati '!$AZ:$AZ,Daily!$C$1)/20</f>
        <v>0</v>
      </c>
      <c r="M86" s="235">
        <f>+SUMIFS('nabati '!BF:BF,'nabati '!$BI:$BI,Daily!$A86,'nabati '!$BG:$BG,Daily!$C$1)/6</f>
        <v>0</v>
      </c>
      <c r="N86" s="236">
        <f>+SUMIFS('nabati '!BM:BM,'nabati '!BP:BP,Daily!$A86,'nabati '!BN:BN,Daily!$C$1)/6</f>
        <v>0</v>
      </c>
      <c r="O86" s="213">
        <f t="shared" si="11"/>
        <v>0</v>
      </c>
      <c r="P86" s="237"/>
      <c r="S86" s="334"/>
    </row>
    <row r="87" spans="1:19" s="1" customFormat="1" outlineLevel="1">
      <c r="A87" s="151">
        <v>268</v>
      </c>
      <c r="B87" s="243" t="s">
        <v>78</v>
      </c>
      <c r="C87" s="60" t="s">
        <v>152</v>
      </c>
      <c r="D87" s="57" t="s">
        <v>129</v>
      </c>
      <c r="E87" s="213">
        <f>+SUMIFS('nabati '!B:B,'nabati '!$E:$E,Daily!$A87,'nabati '!$C:$C,Daily!$C$1)/6</f>
        <v>0</v>
      </c>
      <c r="F87" s="213">
        <f>+SUMIFS('nabati '!I:I,'nabati '!$L:$L,Daily!$A87,'nabati '!$J:$J,Daily!$C$1)/6</f>
        <v>0</v>
      </c>
      <c r="G87" s="213">
        <f>+SUMIFS('nabati '!P:P,'nabati '!$S:$S,Daily!$A87,'nabati '!$Q:$Q,Daily!$C$1)/60</f>
        <v>0</v>
      </c>
      <c r="H87" s="213">
        <f>+SUMIFS('nabati '!W:W,'nabati '!$Z:$Z,Daily!$A87,'nabati '!$X:$X,Daily!$C$1)/6</f>
        <v>0</v>
      </c>
      <c r="I87" s="213">
        <f>+SUMIFS('nabati '!AD:AD,'nabati '!$AG:$AG,Daily!$A87,'nabati '!$AE:$AE,Daily!$C$1)/60</f>
        <v>0</v>
      </c>
      <c r="J87" s="213">
        <f>+SUMIFS('nabati '!AK:AK,'nabati '!$AN:$AN,Daily!$A87,'nabati '!$AL:$AL,Daily!$C$1)/60</f>
        <v>0</v>
      </c>
      <c r="K87" s="213">
        <f>+SUMIFS('nabati '!AR:AR,'nabati '!$AU:$AU,Daily!$A87,'nabati '!$AS:$AS,Daily!$C$1)/60</f>
        <v>0</v>
      </c>
      <c r="L87" s="213">
        <f>+SUMIFS('nabati '!AY:AY,'nabati '!$BB:$BB,Daily!$A87,'nabati '!$AZ:$AZ,Daily!$C$1)/20</f>
        <v>0</v>
      </c>
      <c r="M87" s="235">
        <f>+SUMIFS('nabati '!BF:BF,'nabati '!$BI:$BI,Daily!$A87,'nabati '!$BG:$BG,Daily!$C$1)/6</f>
        <v>0</v>
      </c>
      <c r="N87" s="236">
        <f>+SUMIFS('nabati '!BM:BM,'nabati '!BP:BP,Daily!$A87,'nabati '!BN:BN,Daily!$C$1)/6</f>
        <v>0</v>
      </c>
      <c r="O87" s="213">
        <f t="shared" si="11"/>
        <v>0</v>
      </c>
      <c r="P87" s="237"/>
      <c r="S87" s="334"/>
    </row>
    <row r="88" spans="1:19" s="1" customFormat="1" outlineLevel="1">
      <c r="A88" s="151">
        <v>269</v>
      </c>
      <c r="B88" s="243" t="s">
        <v>78</v>
      </c>
      <c r="C88" s="60" t="s">
        <v>153</v>
      </c>
      <c r="D88" s="57" t="s">
        <v>129</v>
      </c>
      <c r="E88" s="213">
        <f>+SUMIFS('nabati '!B:B,'nabati '!$E:$E,Daily!$A88,'nabati '!$C:$C,Daily!$C$1)/6</f>
        <v>0</v>
      </c>
      <c r="F88" s="213">
        <f>+SUMIFS('nabati '!I:I,'nabati '!$L:$L,Daily!$A88,'nabati '!$J:$J,Daily!$C$1)/6</f>
        <v>0</v>
      </c>
      <c r="G88" s="213">
        <f>+SUMIFS('nabati '!P:P,'nabati '!$S:$S,Daily!$A88,'nabati '!$Q:$Q,Daily!$C$1)/60</f>
        <v>0</v>
      </c>
      <c r="H88" s="213">
        <f>+SUMIFS('nabati '!W:W,'nabati '!$Z:$Z,Daily!$A88,'nabati '!$X:$X,Daily!$C$1)/6</f>
        <v>0</v>
      </c>
      <c r="I88" s="213">
        <f>+SUMIFS('nabati '!AD:AD,'nabati '!$AG:$AG,Daily!$A88,'nabati '!$AE:$AE,Daily!$C$1)/60</f>
        <v>0</v>
      </c>
      <c r="J88" s="213">
        <f>+SUMIFS('nabati '!AK:AK,'nabati '!$AN:$AN,Daily!$A88,'nabati '!$AL:$AL,Daily!$C$1)/60</f>
        <v>0</v>
      </c>
      <c r="K88" s="213">
        <f>+SUMIFS('nabati '!AR:AR,'nabati '!$AU:$AU,Daily!$A88,'nabati '!$AS:$AS,Daily!$C$1)/60</f>
        <v>0</v>
      </c>
      <c r="L88" s="213">
        <f>+SUMIFS('nabati '!AY:AY,'nabati '!$BB:$BB,Daily!$A88,'nabati '!$AZ:$AZ,Daily!$C$1)/20</f>
        <v>0</v>
      </c>
      <c r="M88" s="235">
        <f>+SUMIFS('nabati '!BF:BF,'nabati '!$BI:$BI,Daily!$A88,'nabati '!$BG:$BG,Daily!$C$1)/6</f>
        <v>0</v>
      </c>
      <c r="N88" s="236">
        <f>+SUMIFS('nabati '!BM:BM,'nabati '!BP:BP,Daily!$A88,'nabati '!BN:BN,Daily!$C$1)/6</f>
        <v>0</v>
      </c>
      <c r="O88" s="213">
        <f t="shared" si="11"/>
        <v>0</v>
      </c>
      <c r="P88" s="237"/>
      <c r="S88" s="334"/>
    </row>
    <row r="89" spans="1:19" s="1" customFormat="1" outlineLevel="1">
      <c r="A89" s="151">
        <v>284</v>
      </c>
      <c r="B89" s="243" t="s">
        <v>78</v>
      </c>
      <c r="C89" s="60" t="s">
        <v>154</v>
      </c>
      <c r="D89" s="57" t="s">
        <v>129</v>
      </c>
      <c r="E89" s="213">
        <f>+SUMIFS('nabati '!B:B,'nabati '!$E:$E,Daily!$A89,'nabati '!$C:$C,Daily!$C$1)/6</f>
        <v>0</v>
      </c>
      <c r="F89" s="213">
        <f>+SUMIFS('nabati '!I:I,'nabati '!$L:$L,Daily!$A89,'nabati '!$J:$J,Daily!$C$1)/6</f>
        <v>0</v>
      </c>
      <c r="G89" s="213">
        <f>+SUMIFS('nabati '!P:P,'nabati '!$S:$S,Daily!$A89,'nabati '!$Q:$Q,Daily!$C$1)/60</f>
        <v>0</v>
      </c>
      <c r="H89" s="213">
        <f>+SUMIFS('nabati '!W:W,'nabati '!$Z:$Z,Daily!$A89,'nabati '!$X:$X,Daily!$C$1)/6</f>
        <v>0</v>
      </c>
      <c r="I89" s="213">
        <f>+SUMIFS('nabati '!AD:AD,'nabati '!$AG:$AG,Daily!$A89,'nabati '!$AE:$AE,Daily!$C$1)/60</f>
        <v>0</v>
      </c>
      <c r="J89" s="213">
        <f>+SUMIFS('nabati '!AK:AK,'nabati '!$AN:$AN,Daily!$A89,'nabati '!$AL:$AL,Daily!$C$1)/60</f>
        <v>0</v>
      </c>
      <c r="K89" s="213">
        <f>+SUMIFS('nabati '!AR:AR,'nabati '!$AU:$AU,Daily!$A89,'nabati '!$AS:$AS,Daily!$C$1)/60</f>
        <v>0</v>
      </c>
      <c r="L89" s="213">
        <f>+SUMIFS('nabati '!AY:AY,'nabati '!$BB:$BB,Daily!$A89,'nabati '!$AZ:$AZ,Daily!$C$1)/20</f>
        <v>0</v>
      </c>
      <c r="M89" s="235">
        <f>+SUMIFS('nabati '!BF:BF,'nabati '!$BI:$BI,Daily!$A89,'nabati '!$BG:$BG,Daily!$C$1)/6</f>
        <v>0</v>
      </c>
      <c r="N89" s="236">
        <f>+SUMIFS('nabati '!BM:BM,'nabati '!BP:BP,Daily!$A89,'nabati '!BN:BN,Daily!$C$1)/6</f>
        <v>0</v>
      </c>
      <c r="O89" s="213">
        <f t="shared" si="11"/>
        <v>0</v>
      </c>
      <c r="P89" s="237"/>
      <c r="S89" s="334"/>
    </row>
    <row r="90" spans="1:19" s="1" customFormat="1" outlineLevel="1">
      <c r="A90" s="151">
        <v>289</v>
      </c>
      <c r="B90" s="243" t="s">
        <v>78</v>
      </c>
      <c r="C90" s="60" t="s">
        <v>155</v>
      </c>
      <c r="D90" s="57" t="s">
        <v>129</v>
      </c>
      <c r="E90" s="213">
        <f>+SUMIFS('nabati '!B:B,'nabati '!$E:$E,Daily!$A90,'nabati '!$C:$C,Daily!$C$1)/6</f>
        <v>0</v>
      </c>
      <c r="F90" s="213">
        <f>+SUMIFS('nabati '!I:I,'nabati '!$L:$L,Daily!$A90,'nabati '!$J:$J,Daily!$C$1)/6</f>
        <v>0</v>
      </c>
      <c r="G90" s="213">
        <f>+SUMIFS('nabati '!P:P,'nabati '!$S:$S,Daily!$A90,'nabati '!$Q:$Q,Daily!$C$1)/60</f>
        <v>0</v>
      </c>
      <c r="H90" s="213">
        <f>+SUMIFS('nabati '!W:W,'nabati '!$Z:$Z,Daily!$A90,'nabati '!$X:$X,Daily!$C$1)/6</f>
        <v>0</v>
      </c>
      <c r="I90" s="213">
        <f>+SUMIFS('nabati '!AD:AD,'nabati '!$AG:$AG,Daily!$A90,'nabati '!$AE:$AE,Daily!$C$1)/60</f>
        <v>0</v>
      </c>
      <c r="J90" s="213">
        <f>+SUMIFS('nabati '!AK:AK,'nabati '!$AN:$AN,Daily!$A90,'nabati '!$AL:$AL,Daily!$C$1)/60</f>
        <v>0</v>
      </c>
      <c r="K90" s="213">
        <f>+SUMIFS('nabati '!AR:AR,'nabati '!$AU:$AU,Daily!$A90,'nabati '!$AS:$AS,Daily!$C$1)/60</f>
        <v>0</v>
      </c>
      <c r="L90" s="213">
        <f>+SUMIFS('nabati '!AY:AY,'nabati '!$BB:$BB,Daily!$A90,'nabati '!$AZ:$AZ,Daily!$C$1)/20</f>
        <v>0</v>
      </c>
      <c r="M90" s="235">
        <f>+SUMIFS('nabati '!BF:BF,'nabati '!$BI:$BI,Daily!$A90,'nabati '!$BG:$BG,Daily!$C$1)/6</f>
        <v>0</v>
      </c>
      <c r="N90" s="236">
        <f>+SUMIFS('nabati '!BM:BM,'nabati '!BP:BP,Daily!$A90,'nabati '!BN:BN,Daily!$C$1)/6</f>
        <v>0</v>
      </c>
      <c r="O90" s="213">
        <f t="shared" si="11"/>
        <v>0</v>
      </c>
      <c r="P90" s="237"/>
      <c r="S90" s="334"/>
    </row>
    <row r="91" spans="1:19" s="1" customFormat="1" outlineLevel="1">
      <c r="A91" s="151">
        <v>297</v>
      </c>
      <c r="B91" s="243" t="s">
        <v>78</v>
      </c>
      <c r="C91" s="60" t="s">
        <v>156</v>
      </c>
      <c r="D91" s="57" t="s">
        <v>129</v>
      </c>
      <c r="E91" s="215">
        <f>+SUMIFS('nabati '!B:B,'nabati '!$E:$E,Daily!$A91,'nabati '!$C:$C,Daily!$C$1)/6</f>
        <v>0</v>
      </c>
      <c r="F91" s="215">
        <f>+SUMIFS('nabati '!I:I,'nabati '!$L:$L,Daily!$A91,'nabati '!$J:$J,Daily!$C$1)/6</f>
        <v>0</v>
      </c>
      <c r="G91" s="215">
        <f>+SUMIFS('nabati '!P:P,'nabati '!$S:$S,Daily!$A91,'nabati '!$Q:$Q,Daily!$C$1)/60</f>
        <v>0</v>
      </c>
      <c r="H91" s="215">
        <f>+SUMIFS('nabati '!W:W,'nabati '!$Z:$Z,Daily!$A91,'nabati '!$X:$X,Daily!$C$1)/6</f>
        <v>0</v>
      </c>
      <c r="I91" s="215">
        <f>+SUMIFS('nabati '!AD:AD,'nabati '!$AG:$AG,Daily!$A91,'nabati '!$AE:$AE,Daily!$C$1)/60</f>
        <v>0</v>
      </c>
      <c r="J91" s="215">
        <f>+SUMIFS('nabati '!AK:AK,'nabati '!$AN:$AN,Daily!$A91,'nabati '!$AL:$AL,Daily!$C$1)/60</f>
        <v>0</v>
      </c>
      <c r="K91" s="215">
        <f>+SUMIFS('nabati '!AR:AR,'nabati '!$AU:$AU,Daily!$A91,'nabati '!$AS:$AS,Daily!$C$1)/60</f>
        <v>0</v>
      </c>
      <c r="L91" s="215">
        <f>+SUMIFS('nabati '!AY:AY,'nabati '!$BB:$BB,Daily!$A91,'nabati '!$AZ:$AZ,Daily!$C$1)/20</f>
        <v>0</v>
      </c>
      <c r="M91" s="248">
        <f>+SUMIFS('nabati '!BF:BF,'nabati '!$BI:$BI,Daily!$A91,'nabati '!$BG:$BG,Daily!$C$1)/6</f>
        <v>0</v>
      </c>
      <c r="N91" s="249">
        <f>+SUMIFS('nabati '!BM:BM,'nabati '!BP:BP,Daily!$A91,'nabati '!BN:BN,Daily!$C$1)/6</f>
        <v>0</v>
      </c>
      <c r="O91" s="215">
        <f t="shared" si="11"/>
        <v>0</v>
      </c>
      <c r="P91" s="237"/>
      <c r="S91" s="334"/>
    </row>
    <row r="92" spans="1:19" s="1" customFormat="1" outlineLevel="1">
      <c r="A92" s="151">
        <v>400</v>
      </c>
      <c r="B92" s="243" t="s">
        <v>78</v>
      </c>
      <c r="C92" s="60" t="s">
        <v>157</v>
      </c>
      <c r="D92" s="57" t="s">
        <v>129</v>
      </c>
      <c r="E92" s="215">
        <f>+SUMIFS('nabati '!B:B,'nabati '!$E:$E,Daily!$A92,'nabati '!$C:$C,Daily!$C$1)/6</f>
        <v>0</v>
      </c>
      <c r="F92" s="215">
        <f>+SUMIFS('nabati '!I:I,'nabati '!$L:$L,Daily!$A92,'nabati '!$J:$J,Daily!$C$1)/6</f>
        <v>0</v>
      </c>
      <c r="G92" s="215">
        <f>+SUMIFS('nabati '!P:P,'nabati '!$S:$S,Daily!$A92,'nabati '!$Q:$Q,Daily!$C$1)/60</f>
        <v>0</v>
      </c>
      <c r="H92" s="215">
        <f>+SUMIFS('nabati '!W:W,'nabati '!$Z:$Z,Daily!$A92,'nabati '!$X:$X,Daily!$C$1)/6</f>
        <v>0</v>
      </c>
      <c r="I92" s="215">
        <f>+SUMIFS('nabati '!AD:AD,'nabati '!$AG:$AG,Daily!$A92,'nabati '!$AE:$AE,Daily!$C$1)/60</f>
        <v>0</v>
      </c>
      <c r="J92" s="215">
        <f>+SUMIFS('nabati '!AK:AK,'nabati '!$AN:$AN,Daily!$A92,'nabati '!$AL:$AL,Daily!$C$1)/60</f>
        <v>0</v>
      </c>
      <c r="K92" s="215">
        <f>+SUMIFS('nabati '!AR:AR,'nabati '!$AU:$AU,Daily!$A92,'nabati '!$AS:$AS,Daily!$C$1)/60</f>
        <v>0</v>
      </c>
      <c r="L92" s="215">
        <f>+SUMIFS('nabati '!AY:AY,'nabati '!$BB:$BB,Daily!$A92,'nabati '!$AZ:$AZ,Daily!$C$1)/20</f>
        <v>0</v>
      </c>
      <c r="M92" s="248">
        <f>+SUMIFS('nabati '!BF:BF,'nabati '!$BI:$BI,Daily!$A92,'nabati '!$BG:$BG,Daily!$C$1)/6</f>
        <v>0</v>
      </c>
      <c r="N92" s="249">
        <f>+SUMIFS('nabati '!BM:BM,'nabati '!BP:BP,Daily!$A92,'nabati '!BN:BN,Daily!$C$1)/6</f>
        <v>0</v>
      </c>
      <c r="O92" s="215">
        <f t="shared" si="11"/>
        <v>0</v>
      </c>
      <c r="P92" s="237"/>
      <c r="S92" s="334"/>
    </row>
    <row r="93" spans="1:19" s="1" customFormat="1" outlineLevel="1">
      <c r="A93" s="151">
        <v>402</v>
      </c>
      <c r="B93" s="243" t="s">
        <v>78</v>
      </c>
      <c r="C93" s="60" t="s">
        <v>158</v>
      </c>
      <c r="D93" s="57" t="s">
        <v>129</v>
      </c>
      <c r="E93" s="215">
        <f>+SUMIFS('nabati '!B:B,'nabati '!$E:$E,Daily!$A93,'nabati '!$C:$C,Daily!$C$1)/6</f>
        <v>0</v>
      </c>
      <c r="F93" s="215">
        <f>+SUMIFS('nabati '!I:I,'nabati '!$L:$L,Daily!$A93,'nabati '!$J:$J,Daily!$C$1)/6</f>
        <v>0</v>
      </c>
      <c r="G93" s="215">
        <f>+SUMIFS('nabati '!P:P,'nabati '!$S:$S,Daily!$A93,'nabati '!$Q:$Q,Daily!$C$1)/60</f>
        <v>0</v>
      </c>
      <c r="H93" s="215">
        <f>+SUMIFS('nabati '!W:W,'nabati '!$Z:$Z,Daily!$A93,'nabati '!$X:$X,Daily!$C$1)/6</f>
        <v>0</v>
      </c>
      <c r="I93" s="215">
        <f>+SUMIFS('nabati '!AD:AD,'nabati '!$AG:$AG,Daily!$A93,'nabati '!$AE:$AE,Daily!$C$1)/60</f>
        <v>0</v>
      </c>
      <c r="J93" s="215">
        <f>+SUMIFS('nabati '!AK:AK,'nabati '!$AN:$AN,Daily!$A93,'nabati '!$AL:$AL,Daily!$C$1)/60</f>
        <v>0</v>
      </c>
      <c r="K93" s="215">
        <f>+SUMIFS('nabati '!AR:AR,'nabati '!$AU:$AU,Daily!$A93,'nabati '!$AS:$AS,Daily!$C$1)/60</f>
        <v>0</v>
      </c>
      <c r="L93" s="215">
        <f>+SUMIFS('nabati '!AY:AY,'nabati '!$BB:$BB,Daily!$A93,'nabati '!$AZ:$AZ,Daily!$C$1)/20</f>
        <v>0</v>
      </c>
      <c r="M93" s="248">
        <f>+SUMIFS('nabati '!BF:BF,'nabati '!$BI:$BI,Daily!$A93,'nabati '!$BG:$BG,Daily!$C$1)/6</f>
        <v>0</v>
      </c>
      <c r="N93" s="249">
        <f>+SUMIFS('nabati '!BM:BM,'nabati '!BP:BP,Daily!$A93,'nabati '!BN:BN,Daily!$C$1)/6</f>
        <v>0</v>
      </c>
      <c r="O93" s="215">
        <f t="shared" si="11"/>
        <v>0</v>
      </c>
      <c r="P93" s="237"/>
      <c r="S93" s="334"/>
    </row>
    <row r="94" spans="1:19" s="1" customFormat="1" outlineLevel="1">
      <c r="A94" s="151">
        <v>642</v>
      </c>
      <c r="B94" s="243" t="s">
        <v>78</v>
      </c>
      <c r="C94" s="60" t="s">
        <v>159</v>
      </c>
      <c r="D94" s="57" t="s">
        <v>129</v>
      </c>
      <c r="E94" s="215">
        <f>+SUMIFS('nabati '!B:B,'nabati '!$E:$E,Daily!$A94,'nabati '!$C:$C,Daily!$C$1)/6</f>
        <v>0</v>
      </c>
      <c r="F94" s="215">
        <f>+SUMIFS('nabati '!I:I,'nabati '!$L:$L,Daily!$A94,'nabati '!$J:$J,Daily!$C$1)/6</f>
        <v>0</v>
      </c>
      <c r="G94" s="215">
        <f>+SUMIFS('nabati '!P:P,'nabati '!$S:$S,Daily!$A94,'nabati '!$Q:$Q,Daily!$C$1)/60</f>
        <v>0</v>
      </c>
      <c r="H94" s="215">
        <f>+SUMIFS('nabati '!W:W,'nabati '!$Z:$Z,Daily!$A94,'nabati '!$X:$X,Daily!$C$1)/6</f>
        <v>0</v>
      </c>
      <c r="I94" s="215">
        <f>+SUMIFS('nabati '!AD:AD,'nabati '!$AG:$AG,Daily!$A94,'nabati '!$AE:$AE,Daily!$C$1)/60</f>
        <v>0</v>
      </c>
      <c r="J94" s="215">
        <f>+SUMIFS('nabati '!AK:AK,'nabati '!$AN:$AN,Daily!$A94,'nabati '!$AL:$AL,Daily!$C$1)/60</f>
        <v>0</v>
      </c>
      <c r="K94" s="215">
        <f>+SUMIFS('nabati '!AR:AR,'nabati '!$AU:$AU,Daily!$A94,'nabati '!$AS:$AS,Daily!$C$1)/60</f>
        <v>0</v>
      </c>
      <c r="L94" s="215">
        <f>+SUMIFS('nabati '!AY:AY,'nabati '!$BB:$BB,Daily!$A94,'nabati '!$AZ:$AZ,Daily!$C$1)/20</f>
        <v>0</v>
      </c>
      <c r="M94" s="248">
        <f>+SUMIFS('nabati '!BF:BF,'nabati '!$BI:$BI,Daily!$A94,'nabati '!$BG:$BG,Daily!$C$1)/6</f>
        <v>0</v>
      </c>
      <c r="N94" s="249">
        <f>+SUMIFS('nabati '!BM:BM,'nabati '!BP:BP,Daily!$A94,'nabati '!BN:BN,Daily!$C$1)/6</f>
        <v>0</v>
      </c>
      <c r="O94" s="215">
        <f t="shared" si="11"/>
        <v>0</v>
      </c>
      <c r="P94" s="237"/>
      <c r="S94" s="334"/>
    </row>
    <row r="95" spans="1:19" s="1" customFormat="1" outlineLevel="1">
      <c r="A95" s="151">
        <v>661</v>
      </c>
      <c r="B95" s="243" t="s">
        <v>78</v>
      </c>
      <c r="C95" s="60" t="s">
        <v>160</v>
      </c>
      <c r="D95" s="57" t="s">
        <v>129</v>
      </c>
      <c r="E95" s="215">
        <f>+SUMIFS('nabati '!B:B,'nabati '!$E:$E,Daily!$A95,'nabati '!$C:$C,Daily!$C$1)/6</f>
        <v>0</v>
      </c>
      <c r="F95" s="215">
        <f>+SUMIFS('nabati '!I:I,'nabati '!$L:$L,Daily!$A95,'nabati '!$J:$J,Daily!$C$1)/6</f>
        <v>0</v>
      </c>
      <c r="G95" s="215">
        <f>+SUMIFS('nabati '!P:P,'nabati '!$S:$S,Daily!$A95,'nabati '!$Q:$Q,Daily!$C$1)/60</f>
        <v>0</v>
      </c>
      <c r="H95" s="215">
        <f>+SUMIFS('nabati '!W:W,'nabati '!$Z:$Z,Daily!$A95,'nabati '!$X:$X,Daily!$C$1)/6</f>
        <v>0</v>
      </c>
      <c r="I95" s="215">
        <f>+SUMIFS('nabati '!AD:AD,'nabati '!$AG:$AG,Daily!$A95,'nabati '!$AE:$AE,Daily!$C$1)/60</f>
        <v>0</v>
      </c>
      <c r="J95" s="215">
        <f>+SUMIFS('nabati '!AK:AK,'nabati '!$AN:$AN,Daily!$A95,'nabati '!$AL:$AL,Daily!$C$1)/60</f>
        <v>0</v>
      </c>
      <c r="K95" s="215">
        <f>+SUMIFS('nabati '!AR:AR,'nabati '!$AU:$AU,Daily!$A95,'nabati '!$AS:$AS,Daily!$C$1)/60</f>
        <v>0</v>
      </c>
      <c r="L95" s="215">
        <f>+SUMIFS('nabati '!AY:AY,'nabati '!$BB:$BB,Daily!$A95,'nabati '!$AZ:$AZ,Daily!$C$1)/20</f>
        <v>0</v>
      </c>
      <c r="M95" s="248">
        <f>+SUMIFS('nabati '!BF:BF,'nabati '!$BI:$BI,Daily!$A95,'nabati '!$BG:$BG,Daily!$C$1)/6</f>
        <v>0</v>
      </c>
      <c r="N95" s="249">
        <f>+SUMIFS('nabati '!BM:BM,'nabati '!BP:BP,Daily!$A95,'nabati '!BN:BN,Daily!$C$1)/6</f>
        <v>0</v>
      </c>
      <c r="O95" s="215">
        <f t="shared" si="11"/>
        <v>0</v>
      </c>
      <c r="P95" s="237"/>
      <c r="S95" s="334"/>
    </row>
    <row r="96" spans="1:19" s="1" customFormat="1" outlineLevel="1">
      <c r="A96" s="151">
        <v>694</v>
      </c>
      <c r="B96" s="243" t="s">
        <v>78</v>
      </c>
      <c r="C96" s="60" t="s">
        <v>161</v>
      </c>
      <c r="D96" s="57" t="s">
        <v>129</v>
      </c>
      <c r="E96" s="244">
        <f>+SUMIFS('nabati '!B:B,'nabati '!$E:$E,Daily!$A96,'nabati '!$C:$C,Daily!$C$1)/6</f>
        <v>0</v>
      </c>
      <c r="F96" s="115">
        <f>+SUMIFS('nabati '!I:I,'nabati '!$L:$L,Daily!$A96,'nabati '!$J:$J,Daily!$C$1)/6</f>
        <v>0</v>
      </c>
      <c r="G96" s="115">
        <f>+SUMIFS('nabati '!P:P,'nabati '!$S:$S,Daily!$A96,'nabati '!$Q:$Q,Daily!$C$1)/60</f>
        <v>0</v>
      </c>
      <c r="H96" s="115">
        <f>+SUMIFS('nabati '!W:W,'nabati '!$Z:$Z,Daily!$A96,'nabati '!$X:$X,Daily!$C$1)/6</f>
        <v>0</v>
      </c>
      <c r="I96" s="115">
        <f>+SUMIFS('nabati '!AD:AD,'nabati '!$AG:$AG,Daily!$A96,'nabati '!$AE:$AE,Daily!$C$1)/60</f>
        <v>0</v>
      </c>
      <c r="J96" s="115">
        <f>+SUMIFS('nabati '!AK:AK,'nabati '!$AN:$AN,Daily!$A96,'nabati '!$AL:$AL,Daily!$C$1)/60</f>
        <v>0</v>
      </c>
      <c r="K96" s="115">
        <f>+SUMIFS('nabati '!AR:AR,'nabati '!$AU:$AU,Daily!$A96,'nabati '!$AS:$AS,Daily!$C$1)/60</f>
        <v>0</v>
      </c>
      <c r="L96" s="115">
        <f>+SUMIFS('nabati '!AY:AY,'nabati '!$BB:$BB,Daily!$A96,'nabati '!$AZ:$AZ,Daily!$C$1)/20</f>
        <v>0</v>
      </c>
      <c r="M96" s="232">
        <f>+SUMIFS('nabati '!BF:BF,'nabati '!$BI:$BI,Daily!$A96,'nabati '!$BG:$BG,Daily!$C$1)/6</f>
        <v>0</v>
      </c>
      <c r="N96" s="233">
        <f>+SUMIFS('nabati '!BM:BM,'nabati '!BP:BP,Daily!$A96,'nabati '!BN:BN,Daily!$C$1)/6</f>
        <v>0</v>
      </c>
      <c r="O96" s="115">
        <f t="shared" si="11"/>
        <v>0</v>
      </c>
      <c r="P96" s="237"/>
      <c r="S96" s="334"/>
    </row>
    <row r="97" spans="1:19" s="1" customFormat="1" outlineLevel="1">
      <c r="A97" s="151">
        <v>2042</v>
      </c>
      <c r="B97" s="243" t="s">
        <v>78</v>
      </c>
      <c r="C97" s="60" t="s">
        <v>162</v>
      </c>
      <c r="D97" s="57" t="s">
        <v>129</v>
      </c>
      <c r="E97" s="115">
        <f>+SUMIFS('nabati '!B:B,'nabati '!$E:$E,Daily!$A97,'nabati '!$C:$C,Daily!$C$1)/6</f>
        <v>0</v>
      </c>
      <c r="F97" s="115">
        <f>+SUMIFS('nabati '!I:I,'nabati '!$L:$L,Daily!$A97,'nabati '!$J:$J,Daily!$C$1)/6</f>
        <v>0</v>
      </c>
      <c r="G97" s="115">
        <f>+SUMIFS('nabati '!P:P,'nabati '!$S:$S,Daily!$A97,'nabati '!$Q:$Q,Daily!$C$1)/60</f>
        <v>0</v>
      </c>
      <c r="H97" s="115">
        <f>+SUMIFS('nabati '!W:W,'nabati '!$Z:$Z,Daily!$A97,'nabati '!$X:$X,Daily!$C$1)/6</f>
        <v>0</v>
      </c>
      <c r="I97" s="115">
        <f>+SUMIFS('nabati '!AD:AD,'nabati '!$AG:$AG,Daily!$A97,'nabati '!$AE:$AE,Daily!$C$1)/60</f>
        <v>0</v>
      </c>
      <c r="J97" s="115">
        <f>+SUMIFS('nabati '!AK:AK,'nabati '!$AN:$AN,Daily!$A97,'nabati '!$AL:$AL,Daily!$C$1)/60</f>
        <v>0</v>
      </c>
      <c r="K97" s="115">
        <f>+SUMIFS('nabati '!AR:AR,'nabati '!$AU:$AU,Daily!$A97,'nabati '!$AS:$AS,Daily!$C$1)/60</f>
        <v>0</v>
      </c>
      <c r="L97" s="244">
        <f>+SUMIFS('nabati '!AY:AY,'nabati '!$BB:$BB,Daily!$A97,'nabati '!$AZ:$AZ,Daily!$C$1)/20</f>
        <v>0</v>
      </c>
      <c r="M97" s="251">
        <f>+SUMIFS('nabati '!BF:BF,'nabati '!$BI:$BI,Daily!$A97,'nabati '!$BG:$BG,Daily!$C$1)/6</f>
        <v>0</v>
      </c>
      <c r="N97" s="252">
        <f>+SUMIFS('nabati '!BM:BM,'nabati '!BP:BP,Daily!$A97,'nabati '!BN:BN,Daily!$C$1)/6</f>
        <v>0</v>
      </c>
      <c r="O97" s="244">
        <f t="shared" ref="O97:O102" si="12">+SUMPRODUCT($E$1:$N$1,E97:N97)</f>
        <v>0</v>
      </c>
      <c r="P97" s="237"/>
      <c r="S97" s="334"/>
    </row>
    <row r="98" spans="1:19" s="1" customFormat="1" outlineLevel="1">
      <c r="A98" s="151">
        <v>2052</v>
      </c>
      <c r="B98" s="243" t="s">
        <v>78</v>
      </c>
      <c r="C98" s="60" t="s">
        <v>163</v>
      </c>
      <c r="D98" s="57" t="s">
        <v>129</v>
      </c>
      <c r="E98" s="244">
        <f>+SUMIFS('nabati '!B:B,'nabati '!$E:$E,Daily!$A98,'nabati '!$C:$C,Daily!$C$1)/6</f>
        <v>0</v>
      </c>
      <c r="F98" s="244">
        <f>+SUMIFS('nabati '!I:I,'nabati '!$L:$L,Daily!$A98,'nabati '!$J:$J,Daily!$C$1)/6</f>
        <v>0</v>
      </c>
      <c r="G98" s="244">
        <f>+SUMIFS('nabati '!P:P,'nabati '!$S:$S,Daily!$A98,'nabati '!$Q:$Q,Daily!$C$1)/60</f>
        <v>0</v>
      </c>
      <c r="H98" s="244">
        <f>+SUMIFS('nabati '!W:W,'nabati '!$Z:$Z,Daily!$A98,'nabati '!$X:$X,Daily!$C$1)/6</f>
        <v>0</v>
      </c>
      <c r="I98" s="244">
        <f>+SUMIFS('nabati '!AD:AD,'nabati '!$AG:$AG,Daily!$A98,'nabati '!$AE:$AE,Daily!$C$1)/60</f>
        <v>0</v>
      </c>
      <c r="J98" s="244">
        <f>+SUMIFS('nabati '!AK:AK,'nabati '!$AN:$AN,Daily!$A98,'nabati '!$AL:$AL,Daily!$C$1)/60</f>
        <v>0</v>
      </c>
      <c r="K98" s="244">
        <f>+SUMIFS('nabati '!AR:AR,'nabati '!$AU:$AU,Daily!$A98,'nabati '!$AS:$AS,Daily!$C$1)/60</f>
        <v>0</v>
      </c>
      <c r="L98" s="244">
        <f>+SUMIFS('nabati '!AY:AY,'nabati '!$BB:$BB,Daily!$A98,'nabati '!$AZ:$AZ,Daily!$C$1)/20</f>
        <v>0</v>
      </c>
      <c r="M98" s="251">
        <f>+SUMIFS('nabati '!BF:BF,'nabati '!$BI:$BI,Daily!$A98,'nabati '!$BG:$BG,Daily!$C$1)/6</f>
        <v>0</v>
      </c>
      <c r="N98" s="252">
        <f>+SUMIFS('nabati '!BM:BM,'nabati '!BP:BP,Daily!$A98,'nabati '!BN:BN,Daily!$C$1)/6</f>
        <v>0</v>
      </c>
      <c r="O98" s="244">
        <f t="shared" si="12"/>
        <v>0</v>
      </c>
      <c r="P98" s="255"/>
      <c r="S98" s="334"/>
    </row>
    <row r="99" spans="1:19" s="1" customFormat="1" outlineLevel="1">
      <c r="A99" s="151">
        <v>2063</v>
      </c>
      <c r="B99" s="243" t="s">
        <v>78</v>
      </c>
      <c r="C99" s="60" t="s">
        <v>164</v>
      </c>
      <c r="D99" s="57" t="s">
        <v>129</v>
      </c>
      <c r="E99" s="245">
        <f>+SUMIFS('nabati '!B:B,'nabati '!$E:$E,Daily!$A99,'nabati '!$C:$C,Daily!$C$1)/6</f>
        <v>0</v>
      </c>
      <c r="F99" s="245">
        <f>+SUMIFS('nabati '!I:I,'nabati '!$L:$L,Daily!$A99,'nabati '!$J:$J,Daily!$C$1)/6</f>
        <v>0</v>
      </c>
      <c r="G99" s="245">
        <f>+SUMIFS('nabati '!P:P,'nabati '!$S:$S,Daily!$A99,'nabati '!$Q:$Q,Daily!$C$1)/60</f>
        <v>0</v>
      </c>
      <c r="H99" s="245">
        <f>+SUMIFS('nabati '!W:W,'nabati '!$Z:$Z,Daily!$A99,'nabati '!$X:$X,Daily!$C$1)/6</f>
        <v>0</v>
      </c>
      <c r="I99" s="245">
        <f>+SUMIFS('nabati '!AD:AD,'nabati '!$AG:$AG,Daily!$A99,'nabati '!$AE:$AE,Daily!$C$1)/60</f>
        <v>0</v>
      </c>
      <c r="J99" s="245">
        <f>+SUMIFS('nabati '!AK:AK,'nabati '!$AN:$AN,Daily!$A99,'nabati '!$AL:$AL,Daily!$C$1)/60</f>
        <v>0</v>
      </c>
      <c r="K99" s="245">
        <f>+SUMIFS('nabati '!AR:AR,'nabati '!$AU:$AU,Daily!$A99,'nabati '!$AS:$AS,Daily!$C$1)/60</f>
        <v>0</v>
      </c>
      <c r="L99" s="245">
        <f>+SUMIFS('nabati '!AY:AY,'nabati '!$BB:$BB,Daily!$A99,'nabati '!$AZ:$AZ,Daily!$C$1)/20</f>
        <v>0</v>
      </c>
      <c r="M99" s="256">
        <f>+SUMIFS('nabati '!BF:BF,'nabati '!$BI:$BI,Daily!$A99,'nabati '!$BG:$BG,Daily!$C$1)/6</f>
        <v>0</v>
      </c>
      <c r="N99" s="257">
        <f>+SUMIFS('nabati '!BM:BM,'nabati '!BP:BP,Daily!$A99,'nabati '!BN:BN,Daily!$C$1)/6</f>
        <v>0</v>
      </c>
      <c r="O99" s="245">
        <f t="shared" si="12"/>
        <v>0</v>
      </c>
      <c r="P99" s="255"/>
      <c r="S99" s="334"/>
    </row>
    <row r="100" spans="1:19" s="1" customFormat="1" outlineLevel="1">
      <c r="A100" s="151">
        <v>2064</v>
      </c>
      <c r="B100" s="243" t="s">
        <v>78</v>
      </c>
      <c r="C100" s="60" t="s">
        <v>165</v>
      </c>
      <c r="D100" s="57" t="s">
        <v>129</v>
      </c>
      <c r="E100" s="213">
        <f>+SUMIFS('nabati '!B:B,'nabati '!$E:$E,Daily!$A100,'nabati '!$C:$C,Daily!$C$1)/6</f>
        <v>0</v>
      </c>
      <c r="F100" s="213">
        <f>+SUMIFS('nabati '!I:I,'nabati '!$L:$L,Daily!$A100,'nabati '!$J:$J,Daily!$C$1)/6</f>
        <v>0</v>
      </c>
      <c r="G100" s="213">
        <f>+SUMIFS('nabati '!P:P,'nabati '!$S:$S,Daily!$A100,'nabati '!$Q:$Q,Daily!$C$1)/60</f>
        <v>0</v>
      </c>
      <c r="H100" s="213">
        <f>+SUMIFS('nabati '!W:W,'nabati '!$Z:$Z,Daily!$A100,'nabati '!$X:$X,Daily!$C$1)/6</f>
        <v>0</v>
      </c>
      <c r="I100" s="213">
        <f>+SUMIFS('nabati '!AD:AD,'nabati '!$AG:$AG,Daily!$A100,'nabati '!$AE:$AE,Daily!$C$1)/60</f>
        <v>0</v>
      </c>
      <c r="J100" s="213">
        <f>+SUMIFS('nabati '!AK:AK,'nabati '!$AN:$AN,Daily!$A100,'nabati '!$AL:$AL,Daily!$C$1)/60</f>
        <v>0</v>
      </c>
      <c r="K100" s="213">
        <f>+SUMIFS('nabati '!AR:AR,'nabati '!$AU:$AU,Daily!$A100,'nabati '!$AS:$AS,Daily!$C$1)/60</f>
        <v>0</v>
      </c>
      <c r="L100" s="213">
        <f>+SUMIFS('nabati '!AY:AY,'nabati '!$BB:$BB,Daily!$A100,'nabati '!$AZ:$AZ,Daily!$C$1)/20</f>
        <v>0</v>
      </c>
      <c r="M100" s="235">
        <f>+SUMIFS('nabati '!BF:BF,'nabati '!$BI:$BI,Daily!$A100,'nabati '!$BG:$BG,Daily!$C$1)/6</f>
        <v>0</v>
      </c>
      <c r="N100" s="236">
        <f>+SUMIFS('nabati '!BM:BM,'nabati '!BP:BP,Daily!$A100,'nabati '!BN:BN,Daily!$C$1)/6</f>
        <v>0</v>
      </c>
      <c r="O100" s="213">
        <f t="shared" si="12"/>
        <v>0</v>
      </c>
      <c r="P100" s="258"/>
      <c r="S100" s="334"/>
    </row>
    <row r="101" spans="1:19" s="1" customFormat="1" outlineLevel="1">
      <c r="A101" s="151">
        <v>2070</v>
      </c>
      <c r="B101" s="243" t="s">
        <v>78</v>
      </c>
      <c r="C101" s="60" t="s">
        <v>166</v>
      </c>
      <c r="D101" s="57" t="s">
        <v>129</v>
      </c>
      <c r="E101" s="213">
        <f>+SUMIFS('nabati '!B:B,'nabati '!$E:$E,Daily!$A101,'nabati '!$C:$C,Daily!$C$1)/6</f>
        <v>0</v>
      </c>
      <c r="F101" s="213">
        <f>+SUMIFS('nabati '!I:I,'nabati '!$L:$L,Daily!$A101,'nabati '!$J:$J,Daily!$C$1)/6</f>
        <v>0</v>
      </c>
      <c r="G101" s="213">
        <f>+SUMIFS('nabati '!P:P,'nabati '!$S:$S,Daily!$A101,'nabati '!$Q:$Q,Daily!$C$1)/60</f>
        <v>0</v>
      </c>
      <c r="H101" s="213">
        <f>+SUMIFS('nabati '!W:W,'nabati '!$Z:$Z,Daily!$A101,'nabati '!$X:$X,Daily!$C$1)/6</f>
        <v>0</v>
      </c>
      <c r="I101" s="213">
        <f>+SUMIFS('nabati '!AD:AD,'nabati '!$AG:$AG,Daily!$A101,'nabati '!$AE:$AE,Daily!$C$1)/60</f>
        <v>0</v>
      </c>
      <c r="J101" s="213">
        <f>+SUMIFS('nabati '!AK:AK,'nabati '!$AN:$AN,Daily!$A101,'nabati '!$AL:$AL,Daily!$C$1)/60</f>
        <v>0</v>
      </c>
      <c r="K101" s="213">
        <f>+SUMIFS('nabati '!AR:AR,'nabati '!$AU:$AU,Daily!$A101,'nabati '!$AS:$AS,Daily!$C$1)/60</f>
        <v>0</v>
      </c>
      <c r="L101" s="213">
        <f>+SUMIFS('nabati '!AY:AY,'nabati '!$BB:$BB,Daily!$A101,'nabati '!$AZ:$AZ,Daily!$C$1)/20</f>
        <v>0</v>
      </c>
      <c r="M101" s="235">
        <f>+SUMIFS('nabati '!BF:BF,'nabati '!$BI:$BI,Daily!$A101,'nabati '!$BG:$BG,Daily!$C$1)/6</f>
        <v>0</v>
      </c>
      <c r="N101" s="236">
        <f>+SUMIFS('nabati '!BM:BM,'nabati '!BP:BP,Daily!$A101,'nabati '!BN:BN,Daily!$C$1)/6</f>
        <v>0</v>
      </c>
      <c r="O101" s="213">
        <f t="shared" si="12"/>
        <v>0</v>
      </c>
      <c r="P101" s="258"/>
      <c r="S101" s="334"/>
    </row>
    <row r="102" spans="1:19" s="1" customFormat="1" outlineLevel="1">
      <c r="A102" s="151">
        <v>2078</v>
      </c>
      <c r="B102" s="243" t="s">
        <v>78</v>
      </c>
      <c r="C102" s="60" t="s">
        <v>167</v>
      </c>
      <c r="D102" s="57" t="s">
        <v>129</v>
      </c>
      <c r="E102" s="213">
        <f>+SUMIFS('nabati '!B:B,'nabati '!$E:$E,Daily!$A102,'nabati '!$C:$C,Daily!$C$1)/6</f>
        <v>0</v>
      </c>
      <c r="F102" s="213">
        <f>+SUMIFS('nabati '!I:I,'nabati '!$L:$L,Daily!$A102,'nabati '!$J:$J,Daily!$C$1)/6</f>
        <v>0</v>
      </c>
      <c r="G102" s="213">
        <f>+SUMIFS('nabati '!P:P,'nabati '!$S:$S,Daily!$A102,'nabati '!$Q:$Q,Daily!$C$1)/60</f>
        <v>0</v>
      </c>
      <c r="H102" s="213">
        <f>+SUMIFS('nabati '!W:W,'nabati '!$Z:$Z,Daily!$A102,'nabati '!$X:$X,Daily!$C$1)/6</f>
        <v>0</v>
      </c>
      <c r="I102" s="213">
        <f>+SUMIFS('nabati '!AD:AD,'nabati '!$AG:$AG,Daily!$A102,'nabati '!$AE:$AE,Daily!$C$1)/60</f>
        <v>0</v>
      </c>
      <c r="J102" s="213">
        <f>+SUMIFS('nabati '!AK:AK,'nabati '!$AN:$AN,Daily!$A102,'nabati '!$AL:$AL,Daily!$C$1)/60</f>
        <v>0</v>
      </c>
      <c r="K102" s="213">
        <f>+SUMIFS('nabati '!AR:AR,'nabati '!$AU:$AU,Daily!$A102,'nabati '!$AS:$AS,Daily!$C$1)/60</f>
        <v>0</v>
      </c>
      <c r="L102" s="213">
        <f>+SUMIFS('nabati '!AY:AY,'nabati '!$BB:$BB,Daily!$A102,'nabati '!$AZ:$AZ,Daily!$C$1)/20</f>
        <v>0</v>
      </c>
      <c r="M102" s="235">
        <f>+SUMIFS('nabati '!BF:BF,'nabati '!$BI:$BI,Daily!$A102,'nabati '!$BG:$BG,Daily!$C$1)/6</f>
        <v>0</v>
      </c>
      <c r="N102" s="236">
        <f>+SUMIFS('nabati '!BM:BM,'nabati '!BP:BP,Daily!$A102,'nabati '!BN:BN,Daily!$C$1)/6</f>
        <v>0</v>
      </c>
      <c r="O102" s="213">
        <f t="shared" si="12"/>
        <v>0</v>
      </c>
      <c r="P102" s="258"/>
      <c r="S102" s="334"/>
    </row>
    <row r="103" spans="1:19" s="1" customFormat="1" outlineLevel="1">
      <c r="A103" s="151">
        <v>2082</v>
      </c>
      <c r="B103" s="243" t="s">
        <v>78</v>
      </c>
      <c r="C103" s="60" t="s">
        <v>168</v>
      </c>
      <c r="D103" s="57" t="s">
        <v>129</v>
      </c>
      <c r="E103" s="213">
        <f>+SUMIFS('nabati '!B:B,'nabati '!$E:$E,Daily!$A103,'nabati '!$C:$C,Daily!$C$1)/6</f>
        <v>0</v>
      </c>
      <c r="F103" s="213">
        <f>+SUMIFS('nabati '!I:I,'nabati '!$L:$L,Daily!$A103,'nabati '!$J:$J,Daily!$C$1)/6</f>
        <v>0</v>
      </c>
      <c r="G103" s="213">
        <f>+SUMIFS('nabati '!P:P,'nabati '!$S:$S,Daily!$A103,'nabati '!$Q:$Q,Daily!$C$1)/60</f>
        <v>0</v>
      </c>
      <c r="H103" s="213">
        <f>+SUMIFS('nabati '!W:W,'nabati '!$Z:$Z,Daily!$A103,'nabati '!$X:$X,Daily!$C$1)/6</f>
        <v>0</v>
      </c>
      <c r="I103" s="213">
        <f>+SUMIFS('nabati '!AD:AD,'nabati '!$AG:$AG,Daily!$A103,'nabati '!$AE:$AE,Daily!$C$1)/60</f>
        <v>0</v>
      </c>
      <c r="J103" s="213">
        <f>+SUMIFS('nabati '!AK:AK,'nabati '!$AN:$AN,Daily!$A103,'nabati '!$AL:$AL,Daily!$C$1)/60</f>
        <v>0</v>
      </c>
      <c r="K103" s="213">
        <f>+SUMIFS('nabati '!AR:AR,'nabati '!$AU:$AU,Daily!$A103,'nabati '!$AS:$AS,Daily!$C$1)/60</f>
        <v>0</v>
      </c>
      <c r="L103" s="213">
        <f>+SUMIFS('nabati '!AY:AY,'nabati '!$BB:$BB,Daily!$A103,'nabati '!$AZ:$AZ,Daily!$C$1)/20</f>
        <v>0</v>
      </c>
      <c r="M103" s="235">
        <f>+SUMIFS('nabati '!BF:BF,'nabati '!$BI:$BI,Daily!$A103,'nabati '!$BG:$BG,Daily!$C$1)/6</f>
        <v>0</v>
      </c>
      <c r="N103" s="236">
        <f>+SUMIFS('nabati '!BM:BM,'nabati '!BP:BP,Daily!$A103,'nabati '!BN:BN,Daily!$C$1)/6</f>
        <v>0</v>
      </c>
      <c r="O103" s="213">
        <f t="shared" ref="O103:O123" si="13">+SUMPRODUCT($E$1:$N$1,E103:N103)</f>
        <v>0</v>
      </c>
      <c r="P103" s="258"/>
      <c r="S103" s="334"/>
    </row>
    <row r="104" spans="1:19" s="1" customFormat="1" outlineLevel="1">
      <c r="A104" s="151">
        <v>2096</v>
      </c>
      <c r="B104" s="243" t="s">
        <v>78</v>
      </c>
      <c r="C104" s="60" t="s">
        <v>169</v>
      </c>
      <c r="D104" s="57" t="s">
        <v>129</v>
      </c>
      <c r="E104" s="213">
        <f>+SUMIFS('nabati '!B:B,'nabati '!$E:$E,Daily!$A104,'nabati '!$C:$C,Daily!$C$1)/6</f>
        <v>0</v>
      </c>
      <c r="F104" s="213">
        <f>+SUMIFS('nabati '!I:I,'nabati '!$L:$L,Daily!$A104,'nabati '!$J:$J,Daily!$C$1)/6</f>
        <v>0</v>
      </c>
      <c r="G104" s="213">
        <f>+SUMIFS('nabati '!P:P,'nabati '!$S:$S,Daily!$A104,'nabati '!$Q:$Q,Daily!$C$1)/60</f>
        <v>0</v>
      </c>
      <c r="H104" s="213">
        <f>+SUMIFS('nabati '!W:W,'nabati '!$Z:$Z,Daily!$A104,'nabati '!$X:$X,Daily!$C$1)/6</f>
        <v>0</v>
      </c>
      <c r="I104" s="213">
        <f>+SUMIFS('nabati '!AD:AD,'nabati '!$AG:$AG,Daily!$A104,'nabati '!$AE:$AE,Daily!$C$1)/60</f>
        <v>0</v>
      </c>
      <c r="J104" s="213">
        <f>+SUMIFS('nabati '!AK:AK,'nabati '!$AN:$AN,Daily!$A104,'nabati '!$AL:$AL,Daily!$C$1)/60</f>
        <v>0</v>
      </c>
      <c r="K104" s="213">
        <f>+SUMIFS('nabati '!AR:AR,'nabati '!$AU:$AU,Daily!$A104,'nabati '!$AS:$AS,Daily!$C$1)/60</f>
        <v>0</v>
      </c>
      <c r="L104" s="213">
        <f>+SUMIFS('nabati '!AY:AY,'nabati '!$BB:$BB,Daily!$A104,'nabati '!$AZ:$AZ,Daily!$C$1)/20</f>
        <v>0</v>
      </c>
      <c r="M104" s="235">
        <f>+SUMIFS('nabati '!BF:BF,'nabati '!$BI:$BI,Daily!$A104,'nabati '!$BG:$BG,Daily!$C$1)/6</f>
        <v>0</v>
      </c>
      <c r="N104" s="236">
        <f>+SUMIFS('nabati '!BM:BM,'nabati '!BP:BP,Daily!$A104,'nabati '!BN:BN,Daily!$C$1)/6</f>
        <v>0</v>
      </c>
      <c r="O104" s="213">
        <f t="shared" si="13"/>
        <v>0</v>
      </c>
      <c r="P104" s="258"/>
      <c r="S104" s="334"/>
    </row>
    <row r="105" spans="1:19" s="1" customFormat="1" outlineLevel="1">
      <c r="A105" s="151">
        <v>2097</v>
      </c>
      <c r="B105" s="243" t="s">
        <v>78</v>
      </c>
      <c r="C105" s="60" t="s">
        <v>170</v>
      </c>
      <c r="D105" s="57" t="s">
        <v>129</v>
      </c>
      <c r="E105" s="213">
        <f>+SUMIFS('nabati '!B:B,'nabati '!$E:$E,Daily!$A105,'nabati '!$C:$C,Daily!$C$1)/6</f>
        <v>0</v>
      </c>
      <c r="F105" s="213">
        <f>+SUMIFS('nabati '!I:I,'nabati '!$L:$L,Daily!$A105,'nabati '!$J:$J,Daily!$C$1)/6</f>
        <v>0</v>
      </c>
      <c r="G105" s="213">
        <f>+SUMIFS('nabati '!P:P,'nabati '!$S:$S,Daily!$A105,'nabati '!$Q:$Q,Daily!$C$1)/60</f>
        <v>0</v>
      </c>
      <c r="H105" s="213">
        <f>+SUMIFS('nabati '!W:W,'nabati '!$Z:$Z,Daily!$A105,'nabati '!$X:$X,Daily!$C$1)/6</f>
        <v>0</v>
      </c>
      <c r="I105" s="213">
        <f>+SUMIFS('nabati '!AD:AD,'nabati '!$AG:$AG,Daily!$A105,'nabati '!$AE:$AE,Daily!$C$1)/60</f>
        <v>0</v>
      </c>
      <c r="J105" s="213">
        <f>+SUMIFS('nabati '!AK:AK,'nabati '!$AN:$AN,Daily!$A105,'nabati '!$AL:$AL,Daily!$C$1)/60</f>
        <v>0</v>
      </c>
      <c r="K105" s="213">
        <f>+SUMIFS('nabati '!AR:AR,'nabati '!$AU:$AU,Daily!$A105,'nabati '!$AS:$AS,Daily!$C$1)/60</f>
        <v>0</v>
      </c>
      <c r="L105" s="213">
        <f>+SUMIFS('nabati '!AY:AY,'nabati '!$BB:$BB,Daily!$A105,'nabati '!$AZ:$AZ,Daily!$C$1)/20</f>
        <v>0</v>
      </c>
      <c r="M105" s="235">
        <f>+SUMIFS('nabati '!BF:BF,'nabati '!$BI:$BI,Daily!$A105,'nabati '!$BG:$BG,Daily!$C$1)/6</f>
        <v>0</v>
      </c>
      <c r="N105" s="236">
        <f>+SUMIFS('nabati '!BM:BM,'nabati '!BP:BP,Daily!$A105,'nabati '!BN:BN,Daily!$C$1)/6</f>
        <v>0</v>
      </c>
      <c r="O105" s="213">
        <f t="shared" si="13"/>
        <v>0</v>
      </c>
      <c r="P105" s="258"/>
      <c r="S105" s="334"/>
    </row>
    <row r="106" spans="1:19" s="160" customFormat="1" outlineLevel="1">
      <c r="A106" s="151">
        <v>2099</v>
      </c>
      <c r="B106" s="55" t="s">
        <v>78</v>
      </c>
      <c r="C106" s="60" t="s">
        <v>171</v>
      </c>
      <c r="D106" s="57" t="s">
        <v>129</v>
      </c>
      <c r="E106" s="115">
        <f>+SUMIFS('nabati '!B:B,'nabati '!$E:$E,Daily!$A106,'nabati '!$C:$C,Daily!$C$1)/6</f>
        <v>0</v>
      </c>
      <c r="F106" s="115">
        <f>+SUMIFS('nabati '!I:I,'nabati '!$L:$L,Daily!$A106,'nabati '!$J:$J,Daily!$C$1)/6</f>
        <v>0</v>
      </c>
      <c r="G106" s="115">
        <f>+SUMIFS('nabati '!P:P,'nabati '!$S:$S,Daily!$A106,'nabati '!$Q:$Q,Daily!$C$1)/60</f>
        <v>0</v>
      </c>
      <c r="H106" s="115">
        <f>+SUMIFS('nabati '!W:W,'nabati '!$Z:$Z,Daily!$A106,'nabati '!$X:$X,Daily!$C$1)/6</f>
        <v>0</v>
      </c>
      <c r="I106" s="115">
        <f>+SUMIFS('nabati '!AD:AD,'nabati '!$AG:$AG,Daily!$A106,'nabati '!$AE:$AE,Daily!$C$1)/60</f>
        <v>0</v>
      </c>
      <c r="J106" s="115">
        <f>+SUMIFS('nabati '!AK:AK,'nabati '!$AN:$AN,Daily!$A106,'nabati '!$AL:$AL,Daily!$C$1)/60</f>
        <v>0</v>
      </c>
      <c r="K106" s="115">
        <f>+SUMIFS('nabati '!AR:AR,'nabati '!$AU:$AU,Daily!$A106,'nabati '!$AS:$AS,Daily!$C$1)/60</f>
        <v>0</v>
      </c>
      <c r="L106" s="115">
        <f>+SUMIFS('nabati '!AY:AY,'nabati '!$BB:$BB,Daily!$A106,'nabati '!$AZ:$AZ,Daily!$C$1)/20</f>
        <v>0</v>
      </c>
      <c r="M106" s="232">
        <f>+SUMIFS('nabati '!BF:BF,'nabati '!$BI:$BI,Daily!$A106,'nabati '!$BG:$BG,Daily!$C$1)/6</f>
        <v>0</v>
      </c>
      <c r="N106" s="233">
        <f>+SUMIFS('nabati '!BM:BM,'nabati '!BP:BP,Daily!$A106,'nabati '!BN:BN,Daily!$C$1)/6</f>
        <v>0</v>
      </c>
      <c r="O106" s="115">
        <f t="shared" si="13"/>
        <v>0</v>
      </c>
      <c r="P106" s="259"/>
      <c r="S106" s="333"/>
    </row>
    <row r="107" spans="1:19" s="1" customFormat="1" outlineLevel="1">
      <c r="A107" s="151">
        <v>2104</v>
      </c>
      <c r="B107" s="243" t="s">
        <v>78</v>
      </c>
      <c r="C107" s="60" t="s">
        <v>172</v>
      </c>
      <c r="D107" s="57" t="s">
        <v>129</v>
      </c>
      <c r="E107" s="213">
        <f>+SUMIFS('nabati '!B:B,'nabati '!$E:$E,Daily!$A107,'nabati '!$C:$C,Daily!$C$1)/6</f>
        <v>0</v>
      </c>
      <c r="F107" s="213">
        <f>+SUMIFS('nabati '!I:I,'nabati '!$L:$L,Daily!$A107,'nabati '!$J:$J,Daily!$C$1)/6</f>
        <v>0</v>
      </c>
      <c r="G107" s="213">
        <f>+SUMIFS('nabati '!P:P,'nabati '!$S:$S,Daily!$A107,'nabati '!$Q:$Q,Daily!$C$1)/60</f>
        <v>0</v>
      </c>
      <c r="H107" s="213">
        <f>+SUMIFS('nabati '!W:W,'nabati '!$Z:$Z,Daily!$A107,'nabati '!$X:$X,Daily!$C$1)/6</f>
        <v>0</v>
      </c>
      <c r="I107" s="213">
        <f>+SUMIFS('nabati '!AD:AD,'nabati '!$AG:$AG,Daily!$A107,'nabati '!$AE:$AE,Daily!$C$1)/60</f>
        <v>0</v>
      </c>
      <c r="J107" s="213">
        <f>+SUMIFS('nabati '!AK:AK,'nabati '!$AN:$AN,Daily!$A107,'nabati '!$AL:$AL,Daily!$C$1)/60</f>
        <v>0</v>
      </c>
      <c r="K107" s="213">
        <f>+SUMIFS('nabati '!AR:AR,'nabati '!$AU:$AU,Daily!$A107,'nabati '!$AS:$AS,Daily!$C$1)/60</f>
        <v>0</v>
      </c>
      <c r="L107" s="213">
        <f>+SUMIFS('nabati '!AY:AY,'nabati '!$BB:$BB,Daily!$A107,'nabati '!$AZ:$AZ,Daily!$C$1)/20</f>
        <v>0</v>
      </c>
      <c r="M107" s="235">
        <f>+SUMIFS('nabati '!BF:BF,'nabati '!$BI:$BI,Daily!$A107,'nabati '!$BG:$BG,Daily!$C$1)/6</f>
        <v>0</v>
      </c>
      <c r="N107" s="236">
        <f>+SUMIFS('nabati '!BM:BM,'nabati '!BP:BP,Daily!$A107,'nabati '!BN:BN,Daily!$C$1)/6</f>
        <v>0</v>
      </c>
      <c r="O107" s="213">
        <f t="shared" si="13"/>
        <v>0</v>
      </c>
      <c r="P107" s="258"/>
      <c r="S107" s="334"/>
    </row>
    <row r="108" spans="1:19" s="1" customFormat="1" outlineLevel="1">
      <c r="A108" s="151">
        <v>2107</v>
      </c>
      <c r="B108" s="243" t="s">
        <v>78</v>
      </c>
      <c r="C108" s="60" t="s">
        <v>173</v>
      </c>
      <c r="D108" s="57" t="s">
        <v>129</v>
      </c>
      <c r="E108" s="213">
        <f>+SUMIFS('nabati '!B:B,'nabati '!$E:$E,Daily!$A108,'nabati '!$C:$C,Daily!$C$1)/6</f>
        <v>0</v>
      </c>
      <c r="F108" s="213">
        <f>+SUMIFS('nabati '!I:I,'nabati '!$L:$L,Daily!$A108,'nabati '!$J:$J,Daily!$C$1)/6</f>
        <v>0</v>
      </c>
      <c r="G108" s="213">
        <f>+SUMIFS('nabati '!P:P,'nabati '!$S:$S,Daily!$A108,'nabati '!$Q:$Q,Daily!$C$1)/60</f>
        <v>0</v>
      </c>
      <c r="H108" s="213">
        <f>+SUMIFS('nabati '!W:W,'nabati '!$Z:$Z,Daily!$A108,'nabati '!$X:$X,Daily!$C$1)/6</f>
        <v>0</v>
      </c>
      <c r="I108" s="213">
        <f>+SUMIFS('nabati '!AD:AD,'nabati '!$AG:$AG,Daily!$A108,'nabati '!$AE:$AE,Daily!$C$1)/60</f>
        <v>0</v>
      </c>
      <c r="J108" s="213">
        <f>+SUMIFS('nabati '!AK:AK,'nabati '!$AN:$AN,Daily!$A108,'nabati '!$AL:$AL,Daily!$C$1)/60</f>
        <v>0</v>
      </c>
      <c r="K108" s="213">
        <f>+SUMIFS('nabati '!AR:AR,'nabati '!$AU:$AU,Daily!$A108,'nabati '!$AS:$AS,Daily!$C$1)/60</f>
        <v>0</v>
      </c>
      <c r="L108" s="213">
        <f>+SUMIFS('nabati '!AY:AY,'nabati '!$BB:$BB,Daily!$A108,'nabati '!$AZ:$AZ,Daily!$C$1)/20</f>
        <v>0</v>
      </c>
      <c r="M108" s="235">
        <f>+SUMIFS('nabati '!BF:BF,'nabati '!$BI:$BI,Daily!$A108,'nabati '!$BG:$BG,Daily!$C$1)/6</f>
        <v>0</v>
      </c>
      <c r="N108" s="236">
        <f>+SUMIFS('nabati '!BM:BM,'nabati '!BP:BP,Daily!$A108,'nabati '!BN:BN,Daily!$C$1)/6</f>
        <v>0</v>
      </c>
      <c r="O108" s="213">
        <f t="shared" si="13"/>
        <v>0</v>
      </c>
      <c r="P108" s="258"/>
      <c r="S108" s="334"/>
    </row>
    <row r="109" spans="1:19" s="1" customFormat="1" outlineLevel="1">
      <c r="A109" s="151">
        <v>2109</v>
      </c>
      <c r="B109" s="243" t="s">
        <v>78</v>
      </c>
      <c r="C109" s="60" t="s">
        <v>174</v>
      </c>
      <c r="D109" s="57" t="s">
        <v>129</v>
      </c>
      <c r="E109" s="213">
        <f>+SUMIFS('nabati '!B:B,'nabati '!$E:$E,Daily!$A109,'nabati '!$C:$C,Daily!$C$1)/6</f>
        <v>0</v>
      </c>
      <c r="F109" s="213">
        <f>+SUMIFS('nabati '!I:I,'nabati '!$L:$L,Daily!$A109,'nabati '!$J:$J,Daily!$C$1)/6</f>
        <v>0</v>
      </c>
      <c r="G109" s="213">
        <f>+SUMIFS('nabati '!P:P,'nabati '!$S:$S,Daily!$A109,'nabati '!$Q:$Q,Daily!$C$1)/60</f>
        <v>0</v>
      </c>
      <c r="H109" s="213">
        <f>+SUMIFS('nabati '!W:W,'nabati '!$Z:$Z,Daily!$A109,'nabati '!$X:$X,Daily!$C$1)/6</f>
        <v>0</v>
      </c>
      <c r="I109" s="213">
        <f>+SUMIFS('nabati '!AD:AD,'nabati '!$AG:$AG,Daily!$A109,'nabati '!$AE:$AE,Daily!$C$1)/60</f>
        <v>0</v>
      </c>
      <c r="J109" s="213">
        <f>+SUMIFS('nabati '!AK:AK,'nabati '!$AN:$AN,Daily!$A109,'nabati '!$AL:$AL,Daily!$C$1)/60</f>
        <v>0</v>
      </c>
      <c r="K109" s="213">
        <f>+SUMIFS('nabati '!AR:AR,'nabati '!$AU:$AU,Daily!$A109,'nabati '!$AS:$AS,Daily!$C$1)/60</f>
        <v>0</v>
      </c>
      <c r="L109" s="213">
        <f>+SUMIFS('nabati '!AY:AY,'nabati '!$BB:$BB,Daily!$A109,'nabati '!$AZ:$AZ,Daily!$C$1)/20</f>
        <v>0</v>
      </c>
      <c r="M109" s="235">
        <f>+SUMIFS('nabati '!BF:BF,'nabati '!$BI:$BI,Daily!$A109,'nabati '!$BG:$BG,Daily!$C$1)/6</f>
        <v>0</v>
      </c>
      <c r="N109" s="236">
        <f>+SUMIFS('nabati '!BM:BM,'nabati '!BP:BP,Daily!$A109,'nabati '!BN:BN,Daily!$C$1)/6</f>
        <v>0</v>
      </c>
      <c r="O109" s="213">
        <f t="shared" si="13"/>
        <v>0</v>
      </c>
      <c r="P109" s="258"/>
      <c r="S109" s="334"/>
    </row>
    <row r="110" spans="1:19" s="1" customFormat="1" outlineLevel="1">
      <c r="A110" s="151">
        <v>2113</v>
      </c>
      <c r="B110" s="243" t="s">
        <v>78</v>
      </c>
      <c r="C110" s="60" t="s">
        <v>175</v>
      </c>
      <c r="D110" s="57" t="s">
        <v>129</v>
      </c>
      <c r="E110" s="213">
        <f>+SUMIFS('nabati '!B:B,'nabati '!$E:$E,Daily!$A110,'nabati '!$C:$C,Daily!$C$1)/6</f>
        <v>0</v>
      </c>
      <c r="F110" s="213">
        <f>+SUMIFS('nabati '!I:I,'nabati '!$L:$L,Daily!$A110,'nabati '!$J:$J,Daily!$C$1)/6</f>
        <v>0</v>
      </c>
      <c r="G110" s="213">
        <f>+SUMIFS('nabati '!P:P,'nabati '!$S:$S,Daily!$A110,'nabati '!$Q:$Q,Daily!$C$1)/60</f>
        <v>0</v>
      </c>
      <c r="H110" s="213">
        <f>+SUMIFS('nabati '!W:W,'nabati '!$Z:$Z,Daily!$A110,'nabati '!$X:$X,Daily!$C$1)/6</f>
        <v>0</v>
      </c>
      <c r="I110" s="213">
        <f>+SUMIFS('nabati '!AD:AD,'nabati '!$AG:$AG,Daily!$A110,'nabati '!$AE:$AE,Daily!$C$1)/60</f>
        <v>0</v>
      </c>
      <c r="J110" s="213">
        <f>+SUMIFS('nabati '!AK:AK,'nabati '!$AN:$AN,Daily!$A110,'nabati '!$AL:$AL,Daily!$C$1)/60</f>
        <v>0</v>
      </c>
      <c r="K110" s="213">
        <f>+SUMIFS('nabati '!AR:AR,'nabati '!$AU:$AU,Daily!$A110,'nabati '!$AS:$AS,Daily!$C$1)/60</f>
        <v>0</v>
      </c>
      <c r="L110" s="213">
        <f>+SUMIFS('nabati '!AY:AY,'nabati '!$BB:$BB,Daily!$A110,'nabati '!$AZ:$AZ,Daily!$C$1)/20</f>
        <v>0</v>
      </c>
      <c r="M110" s="235">
        <f>+SUMIFS('nabati '!BF:BF,'nabati '!$BI:$BI,Daily!$A110,'nabati '!$BG:$BG,Daily!$C$1)/6</f>
        <v>0</v>
      </c>
      <c r="N110" s="236">
        <f>+SUMIFS('nabati '!BM:BM,'nabati '!BP:BP,Daily!$A110,'nabati '!BN:BN,Daily!$C$1)/6</f>
        <v>0</v>
      </c>
      <c r="O110" s="213">
        <f t="shared" si="13"/>
        <v>0</v>
      </c>
      <c r="P110" s="258"/>
      <c r="S110" s="334"/>
    </row>
    <row r="111" spans="1:19" s="1" customFormat="1" outlineLevel="1">
      <c r="A111" s="151">
        <v>2115</v>
      </c>
      <c r="B111" s="243" t="s">
        <v>78</v>
      </c>
      <c r="C111" s="60" t="s">
        <v>176</v>
      </c>
      <c r="D111" s="57" t="s">
        <v>129</v>
      </c>
      <c r="E111" s="213">
        <f>+SUMIFS('nabati '!B:B,'nabati '!$E:$E,Daily!$A111,'nabati '!$C:$C,Daily!$C$1)/6</f>
        <v>0</v>
      </c>
      <c r="F111" s="213">
        <f>+SUMIFS('nabati '!I:I,'nabati '!$L:$L,Daily!$A111,'nabati '!$J:$J,Daily!$C$1)/6</f>
        <v>0</v>
      </c>
      <c r="G111" s="213">
        <f>+SUMIFS('nabati '!P:P,'nabati '!$S:$S,Daily!$A111,'nabati '!$Q:$Q,Daily!$C$1)/60</f>
        <v>0</v>
      </c>
      <c r="H111" s="213">
        <f>+SUMIFS('nabati '!W:W,'nabati '!$Z:$Z,Daily!$A111,'nabati '!$X:$X,Daily!$C$1)/6</f>
        <v>0</v>
      </c>
      <c r="I111" s="213">
        <f>+SUMIFS('nabati '!AD:AD,'nabati '!$AG:$AG,Daily!$A111,'nabati '!$AE:$AE,Daily!$C$1)/60</f>
        <v>0</v>
      </c>
      <c r="J111" s="213">
        <f>+SUMIFS('nabati '!AK:AK,'nabati '!$AN:$AN,Daily!$A111,'nabati '!$AL:$AL,Daily!$C$1)/60</f>
        <v>0</v>
      </c>
      <c r="K111" s="213">
        <f>+SUMIFS('nabati '!AR:AR,'nabati '!$AU:$AU,Daily!$A111,'nabati '!$AS:$AS,Daily!$C$1)/60</f>
        <v>0</v>
      </c>
      <c r="L111" s="213">
        <f>+SUMIFS('nabati '!AY:AY,'nabati '!$BB:$BB,Daily!$A111,'nabati '!$AZ:$AZ,Daily!$C$1)/20</f>
        <v>0</v>
      </c>
      <c r="M111" s="235">
        <f>+SUMIFS('nabati '!BF:BF,'nabati '!$BI:$BI,Daily!$A111,'nabati '!$BG:$BG,Daily!$C$1)/6</f>
        <v>0</v>
      </c>
      <c r="N111" s="236">
        <f>+SUMIFS('nabati '!BM:BM,'nabati '!BP:BP,Daily!$A111,'nabati '!BN:BN,Daily!$C$1)/6</f>
        <v>0</v>
      </c>
      <c r="O111" s="213">
        <f t="shared" si="13"/>
        <v>0</v>
      </c>
      <c r="P111" s="258"/>
      <c r="S111" s="334"/>
    </row>
    <row r="112" spans="1:19" s="1" customFormat="1" outlineLevel="1">
      <c r="A112" s="151">
        <v>2120</v>
      </c>
      <c r="B112" s="243" t="s">
        <v>78</v>
      </c>
      <c r="C112" s="60" t="s">
        <v>177</v>
      </c>
      <c r="D112" s="57" t="s">
        <v>129</v>
      </c>
      <c r="E112" s="213">
        <f>+SUMIFS('nabati '!B:B,'nabati '!$E:$E,Daily!$A112,'nabati '!$C:$C,Daily!$C$1)/6</f>
        <v>0</v>
      </c>
      <c r="F112" s="213">
        <f>+SUMIFS('nabati '!I:I,'nabati '!$L:$L,Daily!$A112,'nabati '!$J:$J,Daily!$C$1)/6</f>
        <v>0</v>
      </c>
      <c r="G112" s="213">
        <f>+SUMIFS('nabati '!P:P,'nabati '!$S:$S,Daily!$A112,'nabati '!$Q:$Q,Daily!$C$1)/60</f>
        <v>0</v>
      </c>
      <c r="H112" s="213">
        <f>+SUMIFS('nabati '!W:W,'nabati '!$Z:$Z,Daily!$A112,'nabati '!$X:$X,Daily!$C$1)/6</f>
        <v>0</v>
      </c>
      <c r="I112" s="213">
        <f>+SUMIFS('nabati '!AD:AD,'nabati '!$AG:$AG,Daily!$A112,'nabati '!$AE:$AE,Daily!$C$1)/60</f>
        <v>0</v>
      </c>
      <c r="J112" s="213">
        <f>+SUMIFS('nabati '!AK:AK,'nabati '!$AN:$AN,Daily!$A112,'nabati '!$AL:$AL,Daily!$C$1)/60</f>
        <v>0</v>
      </c>
      <c r="K112" s="213">
        <f>+SUMIFS('nabati '!AR:AR,'nabati '!$AU:$AU,Daily!$A112,'nabati '!$AS:$AS,Daily!$C$1)/60</f>
        <v>0</v>
      </c>
      <c r="L112" s="213">
        <f>+SUMIFS('nabati '!AY:AY,'nabati '!$BB:$BB,Daily!$A112,'nabati '!$AZ:$AZ,Daily!$C$1)/20</f>
        <v>0</v>
      </c>
      <c r="M112" s="235">
        <f>+SUMIFS('nabati '!BF:BF,'nabati '!$BI:$BI,Daily!$A112,'nabati '!$BG:$BG,Daily!$C$1)/6</f>
        <v>0</v>
      </c>
      <c r="N112" s="236">
        <f>+SUMIFS('nabati '!BM:BM,'nabati '!BP:BP,Daily!$A112,'nabati '!BN:BN,Daily!$C$1)/6</f>
        <v>0</v>
      </c>
      <c r="O112" s="213">
        <f t="shared" si="13"/>
        <v>0</v>
      </c>
      <c r="P112" s="258"/>
      <c r="S112" s="334"/>
    </row>
    <row r="113" spans="1:19" s="1" customFormat="1" outlineLevel="1">
      <c r="A113" s="151">
        <v>69016</v>
      </c>
      <c r="B113" s="243" t="s">
        <v>78</v>
      </c>
      <c r="C113" s="60" t="s">
        <v>178</v>
      </c>
      <c r="D113" s="57" t="s">
        <v>129</v>
      </c>
      <c r="E113" s="213">
        <f>+SUMIFS('nabati '!B:B,'nabati '!$E:$E,Daily!$A113,'nabati '!$C:$C,Daily!$C$1)/6</f>
        <v>0</v>
      </c>
      <c r="F113" s="213">
        <f>+SUMIFS('nabati '!I:I,'nabati '!$L:$L,Daily!$A113,'nabati '!$J:$J,Daily!$C$1)/6</f>
        <v>0</v>
      </c>
      <c r="G113" s="213">
        <f>+SUMIFS('nabati '!P:P,'nabati '!$S:$S,Daily!$A113,'nabati '!$Q:$Q,Daily!$C$1)/60</f>
        <v>0</v>
      </c>
      <c r="H113" s="213">
        <f>+SUMIFS('nabati '!W:W,'nabati '!$Z:$Z,Daily!$A113,'nabati '!$X:$X,Daily!$C$1)/6</f>
        <v>0</v>
      </c>
      <c r="I113" s="213">
        <f>+SUMIFS('nabati '!AD:AD,'nabati '!$AG:$AG,Daily!$A113,'nabati '!$AE:$AE,Daily!$C$1)/60</f>
        <v>0</v>
      </c>
      <c r="J113" s="213">
        <f>+SUMIFS('nabati '!AK:AK,'nabati '!$AN:$AN,Daily!$A113,'nabati '!$AL:$AL,Daily!$C$1)/60</f>
        <v>0</v>
      </c>
      <c r="K113" s="213">
        <f>+SUMIFS('nabati '!AR:AR,'nabati '!$AU:$AU,Daily!$A113,'nabati '!$AS:$AS,Daily!$C$1)/60</f>
        <v>0</v>
      </c>
      <c r="L113" s="213">
        <f>+SUMIFS('nabati '!AY:AY,'nabati '!$BB:$BB,Daily!$A113,'nabati '!$AZ:$AZ,Daily!$C$1)/20</f>
        <v>0</v>
      </c>
      <c r="M113" s="235">
        <f>+SUMIFS('nabati '!BF:BF,'nabati '!$BI:$BI,Daily!$A113,'nabati '!$BG:$BG,Daily!$C$1)/6</f>
        <v>0</v>
      </c>
      <c r="N113" s="236">
        <f>+SUMIFS('nabati '!BM:BM,'nabati '!BP:BP,Daily!$A113,'nabati '!BN:BN,Daily!$C$1)/6</f>
        <v>0</v>
      </c>
      <c r="O113" s="213">
        <f t="shared" si="13"/>
        <v>0</v>
      </c>
      <c r="P113" s="258"/>
      <c r="S113" s="334"/>
    </row>
    <row r="114" spans="1:19" s="1" customFormat="1" outlineLevel="1">
      <c r="A114" s="151">
        <v>69017</v>
      </c>
      <c r="B114" s="243" t="s">
        <v>78</v>
      </c>
      <c r="C114" s="60" t="s">
        <v>179</v>
      </c>
      <c r="D114" s="57" t="s">
        <v>129</v>
      </c>
      <c r="E114" s="213">
        <f>+SUMIFS('nabati '!B:B,'nabati '!$E:$E,Daily!$A114,'nabati '!$C:$C,Daily!$C$1)/6</f>
        <v>0</v>
      </c>
      <c r="F114" s="213">
        <f>+SUMIFS('nabati '!I:I,'nabati '!$L:$L,Daily!$A114,'nabati '!$J:$J,Daily!$C$1)/6</f>
        <v>0</v>
      </c>
      <c r="G114" s="213">
        <f>+SUMIFS('nabati '!P:P,'nabati '!$S:$S,Daily!$A114,'nabati '!$Q:$Q,Daily!$C$1)/60</f>
        <v>0</v>
      </c>
      <c r="H114" s="213">
        <f>+SUMIFS('nabati '!W:W,'nabati '!$Z:$Z,Daily!$A114,'nabati '!$X:$X,Daily!$C$1)/6</f>
        <v>0</v>
      </c>
      <c r="I114" s="213">
        <f>+SUMIFS('nabati '!AD:AD,'nabati '!$AG:$AG,Daily!$A114,'nabati '!$AE:$AE,Daily!$C$1)/60</f>
        <v>0</v>
      </c>
      <c r="J114" s="213">
        <f>+SUMIFS('nabati '!AK:AK,'nabati '!$AN:$AN,Daily!$A114,'nabati '!$AL:$AL,Daily!$C$1)/60</f>
        <v>0</v>
      </c>
      <c r="K114" s="213">
        <f>+SUMIFS('nabati '!AR:AR,'nabati '!$AU:$AU,Daily!$A114,'nabati '!$AS:$AS,Daily!$C$1)/60</f>
        <v>0</v>
      </c>
      <c r="L114" s="213">
        <f>+SUMIFS('nabati '!AY:AY,'nabati '!$BB:$BB,Daily!$A114,'nabati '!$AZ:$AZ,Daily!$C$1)/20</f>
        <v>0</v>
      </c>
      <c r="M114" s="235">
        <f>+SUMIFS('nabati '!BF:BF,'nabati '!$BI:$BI,Daily!$A114,'nabati '!$BG:$BG,Daily!$C$1)/6</f>
        <v>0</v>
      </c>
      <c r="N114" s="236">
        <f>+SUMIFS('nabati '!BM:BM,'nabati '!BP:BP,Daily!$A114,'nabati '!BN:BN,Daily!$C$1)/6</f>
        <v>0</v>
      </c>
      <c r="O114" s="213">
        <f t="shared" si="13"/>
        <v>0</v>
      </c>
      <c r="P114" s="258"/>
      <c r="S114" s="334"/>
    </row>
    <row r="115" spans="1:19" s="1" customFormat="1" outlineLevel="1">
      <c r="A115" s="151">
        <v>69019</v>
      </c>
      <c r="B115" s="243" t="s">
        <v>78</v>
      </c>
      <c r="C115" s="60" t="s">
        <v>180</v>
      </c>
      <c r="D115" s="57" t="s">
        <v>129</v>
      </c>
      <c r="E115" s="213">
        <f>+SUMIFS('nabati '!B:B,'nabati '!$E:$E,Daily!$A115,'nabati '!$C:$C,Daily!$C$1)/6</f>
        <v>0</v>
      </c>
      <c r="F115" s="213">
        <f>+SUMIFS('nabati '!I:I,'nabati '!$L:$L,Daily!$A115,'nabati '!$J:$J,Daily!$C$1)/6</f>
        <v>0</v>
      </c>
      <c r="G115" s="213">
        <f>+SUMIFS('nabati '!P:P,'nabati '!$S:$S,Daily!$A115,'nabati '!$Q:$Q,Daily!$C$1)/60</f>
        <v>0</v>
      </c>
      <c r="H115" s="213">
        <f>+SUMIFS('nabati '!W:W,'nabati '!$Z:$Z,Daily!$A115,'nabati '!$X:$X,Daily!$C$1)/6</f>
        <v>0</v>
      </c>
      <c r="I115" s="213">
        <f>+SUMIFS('nabati '!AD:AD,'nabati '!$AG:$AG,Daily!$A115,'nabati '!$AE:$AE,Daily!$C$1)/60</f>
        <v>0</v>
      </c>
      <c r="J115" s="213">
        <f>+SUMIFS('nabati '!AK:AK,'nabati '!$AN:$AN,Daily!$A115,'nabati '!$AL:$AL,Daily!$C$1)/60</f>
        <v>0</v>
      </c>
      <c r="K115" s="213">
        <f>+SUMIFS('nabati '!AR:AR,'nabati '!$AU:$AU,Daily!$A115,'nabati '!$AS:$AS,Daily!$C$1)/60</f>
        <v>0</v>
      </c>
      <c r="L115" s="213">
        <f>+SUMIFS('nabati '!AY:AY,'nabati '!$BB:$BB,Daily!$A115,'nabati '!$AZ:$AZ,Daily!$C$1)/20</f>
        <v>0</v>
      </c>
      <c r="M115" s="235">
        <f>+SUMIFS('nabati '!BF:BF,'nabati '!$BI:$BI,Daily!$A115,'nabati '!$BG:$BG,Daily!$C$1)/6</f>
        <v>0</v>
      </c>
      <c r="N115" s="236">
        <f>+SUMIFS('nabati '!BM:BM,'nabati '!BP:BP,Daily!$A115,'nabati '!BN:BN,Daily!$C$1)/6</f>
        <v>0</v>
      </c>
      <c r="O115" s="213">
        <f t="shared" si="13"/>
        <v>0</v>
      </c>
      <c r="P115" s="258"/>
      <c r="S115" s="334"/>
    </row>
    <row r="116" spans="1:19" s="1" customFormat="1" outlineLevel="1">
      <c r="A116" s="151">
        <v>69023</v>
      </c>
      <c r="B116" s="243" t="s">
        <v>78</v>
      </c>
      <c r="C116" s="60" t="s">
        <v>181</v>
      </c>
      <c r="D116" s="57" t="s">
        <v>129</v>
      </c>
      <c r="E116" s="213">
        <f>+SUMIFS('nabati '!B:B,'nabati '!$E:$E,Daily!$A116,'nabati '!$C:$C,Daily!$C$1)/6</f>
        <v>0</v>
      </c>
      <c r="F116" s="213">
        <f>+SUMIFS('nabati '!I:I,'nabati '!$L:$L,Daily!$A116,'nabati '!$J:$J,Daily!$C$1)/6</f>
        <v>0</v>
      </c>
      <c r="G116" s="213">
        <f>+SUMIFS('nabati '!P:P,'nabati '!$S:$S,Daily!$A116,'nabati '!$Q:$Q,Daily!$C$1)/60</f>
        <v>0</v>
      </c>
      <c r="H116" s="213">
        <f>+SUMIFS('nabati '!W:W,'nabati '!$Z:$Z,Daily!$A116,'nabati '!$X:$X,Daily!$C$1)/6</f>
        <v>0</v>
      </c>
      <c r="I116" s="213">
        <f>+SUMIFS('nabati '!AD:AD,'nabati '!$AG:$AG,Daily!$A116,'nabati '!$AE:$AE,Daily!$C$1)/60</f>
        <v>0</v>
      </c>
      <c r="J116" s="213">
        <f>+SUMIFS('nabati '!AK:AK,'nabati '!$AN:$AN,Daily!$A116,'nabati '!$AL:$AL,Daily!$C$1)/60</f>
        <v>0</v>
      </c>
      <c r="K116" s="213">
        <f>+SUMIFS('nabati '!AR:AR,'nabati '!$AU:$AU,Daily!$A116,'nabati '!$AS:$AS,Daily!$C$1)/60</f>
        <v>0</v>
      </c>
      <c r="L116" s="213">
        <f>+SUMIFS('nabati '!AY:AY,'nabati '!$BB:$BB,Daily!$A116,'nabati '!$AZ:$AZ,Daily!$C$1)/20</f>
        <v>0</v>
      </c>
      <c r="M116" s="235">
        <f>+SUMIFS('nabati '!BF:BF,'nabati '!$BI:$BI,Daily!$A116,'nabati '!$BG:$BG,Daily!$C$1)/6</f>
        <v>0</v>
      </c>
      <c r="N116" s="236">
        <f>+SUMIFS('nabati '!BM:BM,'nabati '!BP:BP,Daily!$A116,'nabati '!BN:BN,Daily!$C$1)/6</f>
        <v>0</v>
      </c>
      <c r="O116" s="213">
        <f t="shared" si="13"/>
        <v>0</v>
      </c>
      <c r="P116" s="258"/>
      <c r="S116" s="334"/>
    </row>
    <row r="117" spans="1:19" s="1" customFormat="1" outlineLevel="1">
      <c r="A117" s="151">
        <v>69024</v>
      </c>
      <c r="B117" s="243" t="s">
        <v>78</v>
      </c>
      <c r="C117" s="60" t="s">
        <v>182</v>
      </c>
      <c r="D117" s="57" t="s">
        <v>129</v>
      </c>
      <c r="E117" s="213">
        <f>+SUMIFS('nabati '!B:B,'nabati '!$E:$E,Daily!$A117,'nabati '!$C:$C,Daily!$C$1)/6</f>
        <v>0</v>
      </c>
      <c r="F117" s="213">
        <f>+SUMIFS('nabati '!I:I,'nabati '!$L:$L,Daily!$A117,'nabati '!$J:$J,Daily!$C$1)/6</f>
        <v>0</v>
      </c>
      <c r="G117" s="213">
        <f>+SUMIFS('nabati '!P:P,'nabati '!$S:$S,Daily!$A117,'nabati '!$Q:$Q,Daily!$C$1)/60</f>
        <v>0</v>
      </c>
      <c r="H117" s="213">
        <f>+SUMIFS('nabati '!W:W,'nabati '!$Z:$Z,Daily!$A117,'nabati '!$X:$X,Daily!$C$1)/6</f>
        <v>0</v>
      </c>
      <c r="I117" s="213">
        <f>+SUMIFS('nabati '!AD:AD,'nabati '!$AG:$AG,Daily!$A117,'nabati '!$AE:$AE,Daily!$C$1)/60</f>
        <v>0</v>
      </c>
      <c r="J117" s="213">
        <f>+SUMIFS('nabati '!AK:AK,'nabati '!$AN:$AN,Daily!$A117,'nabati '!$AL:$AL,Daily!$C$1)/60</f>
        <v>0</v>
      </c>
      <c r="K117" s="213">
        <f>+SUMIFS('nabati '!AR:AR,'nabati '!$AU:$AU,Daily!$A117,'nabati '!$AS:$AS,Daily!$C$1)/60</f>
        <v>0</v>
      </c>
      <c r="L117" s="213">
        <f>+SUMIFS('nabati '!AY:AY,'nabati '!$BB:$BB,Daily!$A117,'nabati '!$AZ:$AZ,Daily!$C$1)/20</f>
        <v>0</v>
      </c>
      <c r="M117" s="235">
        <f>+SUMIFS('nabati '!BF:BF,'nabati '!$BI:$BI,Daily!$A117,'nabati '!$BG:$BG,Daily!$C$1)/6</f>
        <v>0</v>
      </c>
      <c r="N117" s="236">
        <f>+SUMIFS('nabati '!BM:BM,'nabati '!BP:BP,Daily!$A117,'nabati '!BN:BN,Daily!$C$1)/6</f>
        <v>0</v>
      </c>
      <c r="O117" s="213">
        <f t="shared" si="13"/>
        <v>0</v>
      </c>
      <c r="P117" s="258"/>
      <c r="S117" s="334"/>
    </row>
    <row r="118" spans="1:19" s="1" customFormat="1" outlineLevel="1">
      <c r="A118" s="151">
        <v>69026</v>
      </c>
      <c r="B118" s="243" t="s">
        <v>78</v>
      </c>
      <c r="C118" s="60" t="s">
        <v>183</v>
      </c>
      <c r="D118" s="57" t="s">
        <v>129</v>
      </c>
      <c r="E118" s="215">
        <f>+SUMIFS('nabati '!B:B,'nabati '!$E:$E,Daily!$A118,'nabati '!$C:$C,Daily!$C$1)/6</f>
        <v>0</v>
      </c>
      <c r="F118" s="215">
        <f>+SUMIFS('nabati '!I:I,'nabati '!$L:$L,Daily!$A118,'nabati '!$J:$J,Daily!$C$1)/6</f>
        <v>0</v>
      </c>
      <c r="G118" s="215">
        <f>+SUMIFS('nabati '!P:P,'nabati '!$S:$S,Daily!$A118,'nabati '!$Q:$Q,Daily!$C$1)/60</f>
        <v>0</v>
      </c>
      <c r="H118" s="215">
        <f>+SUMIFS('nabati '!W:W,'nabati '!$Z:$Z,Daily!$A118,'nabati '!$X:$X,Daily!$C$1)/6</f>
        <v>0</v>
      </c>
      <c r="I118" s="215">
        <f>+SUMIFS('nabati '!AD:AD,'nabati '!$AG:$AG,Daily!$A118,'nabati '!$AE:$AE,Daily!$C$1)/60</f>
        <v>0</v>
      </c>
      <c r="J118" s="215">
        <f>+SUMIFS('nabati '!AK:AK,'nabati '!$AN:$AN,Daily!$A118,'nabati '!$AL:$AL,Daily!$C$1)/60</f>
        <v>0</v>
      </c>
      <c r="K118" s="215">
        <f>+SUMIFS('nabati '!AR:AR,'nabati '!$AU:$AU,Daily!$A118,'nabati '!$AS:$AS,Daily!$C$1)/60</f>
        <v>0</v>
      </c>
      <c r="L118" s="215">
        <f>+SUMIFS('nabati '!AY:AY,'nabati '!$BB:$BB,Daily!$A118,'nabati '!$AZ:$AZ,Daily!$C$1)/20</f>
        <v>0</v>
      </c>
      <c r="M118" s="248">
        <f>+SUMIFS('nabati '!BF:BF,'nabati '!$BI:$BI,Daily!$A118,'nabati '!$BG:$BG,Daily!$C$1)/6</f>
        <v>0</v>
      </c>
      <c r="N118" s="249">
        <f>+SUMIFS('nabati '!BM:BM,'nabati '!BP:BP,Daily!$A118,'nabati '!BN:BN,Daily!$C$1)/6</f>
        <v>0</v>
      </c>
      <c r="O118" s="215">
        <f t="shared" si="13"/>
        <v>0</v>
      </c>
      <c r="P118" s="237"/>
      <c r="S118" s="334"/>
    </row>
    <row r="119" spans="1:19" s="1" customFormat="1" outlineLevel="1">
      <c r="A119" s="151">
        <v>69031</v>
      </c>
      <c r="B119" s="243" t="s">
        <v>78</v>
      </c>
      <c r="C119" s="60" t="s">
        <v>184</v>
      </c>
      <c r="D119" s="57" t="s">
        <v>129</v>
      </c>
      <c r="E119" s="215">
        <f>+SUMIFS('nabati '!B:B,'nabati '!$E:$E,Daily!$A119,'nabati '!$C:$C,Daily!$C$1)/6</f>
        <v>0</v>
      </c>
      <c r="F119" s="215">
        <f>+SUMIFS('nabati '!I:I,'nabati '!$L:$L,Daily!$A119,'nabati '!$J:$J,Daily!$C$1)/6</f>
        <v>0</v>
      </c>
      <c r="G119" s="215">
        <f>+SUMIFS('nabati '!P:P,'nabati '!$S:$S,Daily!$A119,'nabati '!$Q:$Q,Daily!$C$1)/60</f>
        <v>0</v>
      </c>
      <c r="H119" s="215">
        <f>+SUMIFS('nabati '!W:W,'nabati '!$Z:$Z,Daily!$A119,'nabati '!$X:$X,Daily!$C$1)/6</f>
        <v>0</v>
      </c>
      <c r="I119" s="215">
        <f>+SUMIFS('nabati '!AD:AD,'nabati '!$AG:$AG,Daily!$A119,'nabati '!$AE:$AE,Daily!$C$1)/60</f>
        <v>0</v>
      </c>
      <c r="J119" s="215">
        <f>+SUMIFS('nabati '!AK:AK,'nabati '!$AN:$AN,Daily!$A119,'nabati '!$AL:$AL,Daily!$C$1)/60</f>
        <v>0</v>
      </c>
      <c r="K119" s="215">
        <f>+SUMIFS('nabati '!AR:AR,'nabati '!$AU:$AU,Daily!$A119,'nabati '!$AS:$AS,Daily!$C$1)/60</f>
        <v>0</v>
      </c>
      <c r="L119" s="215">
        <f>+SUMIFS('nabati '!AY:AY,'nabati '!$BB:$BB,Daily!$A119,'nabati '!$AZ:$AZ,Daily!$C$1)/20</f>
        <v>0</v>
      </c>
      <c r="M119" s="248">
        <f>+SUMIFS('nabati '!BF:BF,'nabati '!$BI:$BI,Daily!$A119,'nabati '!$BG:$BG,Daily!$C$1)/6</f>
        <v>0</v>
      </c>
      <c r="N119" s="249">
        <f>+SUMIFS('nabati '!BM:BM,'nabati '!BP:BP,Daily!$A119,'nabati '!BN:BN,Daily!$C$1)/6</f>
        <v>0</v>
      </c>
      <c r="O119" s="215">
        <f t="shared" si="13"/>
        <v>0</v>
      </c>
      <c r="P119" s="237"/>
      <c r="S119" s="334"/>
    </row>
    <row r="120" spans="1:19" s="160" customFormat="1" outlineLevel="1">
      <c r="A120" s="151">
        <v>69041</v>
      </c>
      <c r="B120" s="55" t="s">
        <v>78</v>
      </c>
      <c r="C120" s="60" t="s">
        <v>185</v>
      </c>
      <c r="D120" s="57" t="s">
        <v>129</v>
      </c>
      <c r="E120" s="244">
        <f>+SUMIFS('nabati '!B:B,'nabati '!$E:$E,Daily!$A120,'nabati '!$C:$C,Daily!$C$1)/6</f>
        <v>0</v>
      </c>
      <c r="F120" s="244">
        <f>+SUMIFS('nabati '!I:I,'nabati '!$L:$L,Daily!$A120,'nabati '!$J:$J,Daily!$C$1)/6</f>
        <v>0</v>
      </c>
      <c r="G120" s="244">
        <f>+SUMIFS('nabati '!P:P,'nabati '!$S:$S,Daily!$A120,'nabati '!$Q:$Q,Daily!$C$1)/60</f>
        <v>0</v>
      </c>
      <c r="H120" s="244">
        <f>+SUMIFS('nabati '!W:W,'nabati '!$Z:$Z,Daily!$A120,'nabati '!$X:$X,Daily!$C$1)/6</f>
        <v>0</v>
      </c>
      <c r="I120" s="244">
        <f>+SUMIFS('nabati '!AD:AD,'nabati '!$AG:$AG,Daily!$A120,'nabati '!$AE:$AE,Daily!$C$1)/60</f>
        <v>0</v>
      </c>
      <c r="J120" s="244">
        <f>+SUMIFS('nabati '!AK:AK,'nabati '!$AN:$AN,Daily!$A120,'nabati '!$AL:$AL,Daily!$C$1)/60</f>
        <v>0</v>
      </c>
      <c r="K120" s="244">
        <f>+SUMIFS('nabati '!AR:AR,'nabati '!$AU:$AU,Daily!$A120,'nabati '!$AS:$AS,Daily!$C$1)/60</f>
        <v>0</v>
      </c>
      <c r="L120" s="244">
        <f>+SUMIFS('nabati '!AY:AY,'nabati '!$BB:$BB,Daily!$A120,'nabati '!$AZ:$AZ,Daily!$C$1)/20</f>
        <v>0</v>
      </c>
      <c r="M120" s="251">
        <f>+SUMIFS('nabati '!BF:BF,'nabati '!$BI:$BI,Daily!$A120,'nabati '!$BG:$BG,Daily!$C$1)/6</f>
        <v>0</v>
      </c>
      <c r="N120" s="252">
        <f>+SUMIFS('nabati '!BM:BM,'nabati '!BP:BP,Daily!$A120,'nabati '!BN:BN,Daily!$C$1)/6</f>
        <v>0</v>
      </c>
      <c r="O120" s="244">
        <f t="shared" si="13"/>
        <v>0</v>
      </c>
      <c r="P120" s="234"/>
      <c r="S120" s="333"/>
    </row>
    <row r="121" spans="1:19" s="1" customFormat="1" outlineLevel="1">
      <c r="A121" s="151">
        <v>69051</v>
      </c>
      <c r="B121" s="243" t="s">
        <v>78</v>
      </c>
      <c r="C121" s="60" t="s">
        <v>186</v>
      </c>
      <c r="D121" s="57" t="s">
        <v>129</v>
      </c>
      <c r="E121" s="215">
        <f>+SUMIFS('nabati '!B:B,'nabati '!$E:$E,Daily!$A121,'nabati '!$C:$C,Daily!$C$1)/6</f>
        <v>0</v>
      </c>
      <c r="F121" s="215">
        <f>+SUMIFS('nabati '!I:I,'nabati '!$L:$L,Daily!$A121,'nabati '!$J:$J,Daily!$C$1)/6</f>
        <v>0</v>
      </c>
      <c r="G121" s="215">
        <f>+SUMIFS('nabati '!P:P,'nabati '!$S:$S,Daily!$A121,'nabati '!$Q:$Q,Daily!$C$1)/60</f>
        <v>0</v>
      </c>
      <c r="H121" s="215">
        <f>+SUMIFS('nabati '!W:W,'nabati '!$Z:$Z,Daily!$A121,'nabati '!$X:$X,Daily!$C$1)/6</f>
        <v>0</v>
      </c>
      <c r="I121" s="215">
        <f>+SUMIFS('nabati '!AD:AD,'nabati '!$AG:$AG,Daily!$A121,'nabati '!$AE:$AE,Daily!$C$1)/60</f>
        <v>0</v>
      </c>
      <c r="J121" s="215">
        <f>+SUMIFS('nabati '!AK:AK,'nabati '!$AN:$AN,Daily!$A121,'nabati '!$AL:$AL,Daily!$C$1)/60</f>
        <v>0</v>
      </c>
      <c r="K121" s="215">
        <f>+SUMIFS('nabati '!AR:AR,'nabati '!$AU:$AU,Daily!$A121,'nabati '!$AS:$AS,Daily!$C$1)/60</f>
        <v>0</v>
      </c>
      <c r="L121" s="215">
        <f>+SUMIFS('nabati '!AY:AY,'nabati '!$BB:$BB,Daily!$A121,'nabati '!$AZ:$AZ,Daily!$C$1)/20</f>
        <v>0</v>
      </c>
      <c r="M121" s="248">
        <f>+SUMIFS('nabati '!BF:BF,'nabati '!$BI:$BI,Daily!$A121,'nabati '!$BG:$BG,Daily!$C$1)/6</f>
        <v>0</v>
      </c>
      <c r="N121" s="249">
        <f>+SUMIFS('nabati '!BM:BM,'nabati '!BP:BP,Daily!$A121,'nabati '!BN:BN,Daily!$C$1)/6</f>
        <v>0</v>
      </c>
      <c r="O121" s="215">
        <f t="shared" si="13"/>
        <v>0</v>
      </c>
      <c r="P121" s="237"/>
      <c r="S121" s="334"/>
    </row>
    <row r="122" spans="1:19" s="1" customFormat="1" outlineLevel="1">
      <c r="A122" s="246">
        <v>69073</v>
      </c>
      <c r="B122" s="243" t="s">
        <v>78</v>
      </c>
      <c r="C122" s="109" t="s">
        <v>187</v>
      </c>
      <c r="D122" s="57" t="s">
        <v>129</v>
      </c>
      <c r="E122" s="215">
        <f>+SUMIFS('nabati '!B:B,'nabati '!$E:$E,Daily!$A122,'nabati '!$C:$C,Daily!$C$1)/6</f>
        <v>0</v>
      </c>
      <c r="F122" s="215">
        <f>+SUMIFS('nabati '!I:I,'nabati '!$L:$L,Daily!$A122,'nabati '!$J:$J,Daily!$C$1)/6</f>
        <v>0</v>
      </c>
      <c r="G122" s="215">
        <f>+SUMIFS('nabati '!P:P,'nabati '!$S:$S,Daily!$A122,'nabati '!$Q:$Q,Daily!$C$1)/60</f>
        <v>0</v>
      </c>
      <c r="H122" s="215">
        <f>+SUMIFS('nabati '!W:W,'nabati '!$Z:$Z,Daily!$A122,'nabati '!$X:$X,Daily!$C$1)/6</f>
        <v>0</v>
      </c>
      <c r="I122" s="215">
        <f>+SUMIFS('nabati '!AD:AD,'nabati '!$AG:$AG,Daily!$A122,'nabati '!$AE:$AE,Daily!$C$1)/60</f>
        <v>0</v>
      </c>
      <c r="J122" s="215">
        <f>+SUMIFS('nabati '!AK:AK,'nabati '!$AN:$AN,Daily!$A122,'nabati '!$AL:$AL,Daily!$C$1)/60</f>
        <v>0</v>
      </c>
      <c r="K122" s="215">
        <f>+SUMIFS('nabati '!AR:AR,'nabati '!$AU:$AU,Daily!$A122,'nabati '!$AS:$AS,Daily!$C$1)/60</f>
        <v>0</v>
      </c>
      <c r="L122" s="215">
        <f>+SUMIFS('nabati '!AY:AY,'nabati '!$BB:$BB,Daily!$A122,'nabati '!$AZ:$AZ,Daily!$C$1)/20</f>
        <v>0</v>
      </c>
      <c r="M122" s="248">
        <f>+SUMIFS('nabati '!BF:BF,'nabati '!$BI:$BI,Daily!$A122,'nabati '!$BG:$BG,Daily!$C$1)/6</f>
        <v>0</v>
      </c>
      <c r="N122" s="249">
        <f>+SUMIFS('nabati '!BM:BM,'nabati '!BP:BP,Daily!$A122,'nabati '!BN:BN,Daily!$C$1)/6</f>
        <v>0</v>
      </c>
      <c r="O122" s="215">
        <f t="shared" si="13"/>
        <v>0</v>
      </c>
      <c r="P122" s="237"/>
      <c r="S122" s="334"/>
    </row>
    <row r="123" spans="1:19" s="1" customFormat="1" outlineLevel="1">
      <c r="A123" s="151">
        <v>69010</v>
      </c>
      <c r="B123" s="243" t="s">
        <v>78</v>
      </c>
      <c r="C123" s="60" t="s">
        <v>188</v>
      </c>
      <c r="D123" s="57" t="s">
        <v>129</v>
      </c>
      <c r="E123" s="215">
        <f>+SUMIFS('nabati '!B:B,'nabati '!$E:$E,Daily!$A123,'nabati '!$C:$C,Daily!$C$1)/6</f>
        <v>0</v>
      </c>
      <c r="F123" s="215">
        <f>+SUMIFS('nabati '!I:I,'nabati '!$L:$L,Daily!$A123,'nabati '!$J:$J,Daily!$C$1)/6</f>
        <v>0</v>
      </c>
      <c r="G123" s="215">
        <f>+SUMIFS('nabati '!P:P,'nabati '!$S:$S,Daily!$A123,'nabati '!$Q:$Q,Daily!$C$1)/60</f>
        <v>0</v>
      </c>
      <c r="H123" s="215">
        <f>+SUMIFS('nabati '!W:W,'nabati '!$Z:$Z,Daily!$A123,'nabati '!$X:$X,Daily!$C$1)/6</f>
        <v>0</v>
      </c>
      <c r="I123" s="215">
        <f>+SUMIFS('nabati '!AD:AD,'nabati '!$AG:$AG,Daily!$A123,'nabati '!$AE:$AE,Daily!$C$1)/60</f>
        <v>0</v>
      </c>
      <c r="J123" s="215">
        <f>+SUMIFS('nabati '!AK:AK,'nabati '!$AN:$AN,Daily!$A123,'nabati '!$AL:$AL,Daily!$C$1)/60</f>
        <v>0</v>
      </c>
      <c r="K123" s="215">
        <f>+SUMIFS('nabati '!AR:AR,'nabati '!$AU:$AU,Daily!$A123,'nabati '!$AS:$AS,Daily!$C$1)/60</f>
        <v>0</v>
      </c>
      <c r="L123" s="215">
        <f>+SUMIFS('nabati '!AY:AY,'nabati '!$BB:$BB,Daily!$A123,'nabati '!$AZ:$AZ,Daily!$C$1)/20</f>
        <v>0</v>
      </c>
      <c r="M123" s="248">
        <f>+SUMIFS('nabati '!BF:BF,'nabati '!$BI:$BI,Daily!$A123,'nabati '!$BG:$BG,Daily!$C$1)/6</f>
        <v>0</v>
      </c>
      <c r="N123" s="249">
        <f>+SUMIFS('nabati '!BM:BM,'nabati '!BP:BP,Daily!$A123,'nabati '!BN:BN,Daily!$C$1)/6</f>
        <v>0</v>
      </c>
      <c r="O123" s="215">
        <f t="shared" si="13"/>
        <v>0</v>
      </c>
      <c r="P123" s="237"/>
      <c r="S123" s="334"/>
    </row>
    <row r="124" spans="1:19" s="1" customFormat="1">
      <c r="A124" s="151">
        <v>2132</v>
      </c>
      <c r="B124" s="247" t="s">
        <v>78</v>
      </c>
      <c r="C124" s="60" t="s">
        <v>189</v>
      </c>
      <c r="D124" s="57" t="s">
        <v>129</v>
      </c>
      <c r="E124" s="215">
        <f>+SUMIFS('nabati '!B:B,'nabati '!$E:$E,Daily!$A124,'nabati '!$C:$C,Daily!$C$1)/6</f>
        <v>0</v>
      </c>
      <c r="F124" s="215">
        <f>+SUMIFS('nabati '!I:I,'nabati '!$L:$L,Daily!$A124,'nabati '!$J:$J,Daily!$C$1)/6</f>
        <v>0</v>
      </c>
      <c r="G124" s="215">
        <f>+SUMIFS('nabati '!P:P,'nabati '!$S:$S,Daily!$A124,'nabati '!$Q:$Q,Daily!$C$1)/60</f>
        <v>0</v>
      </c>
      <c r="H124" s="215">
        <f>+SUMIFS('nabati '!W:W,'nabati '!$Z:$Z,Daily!$A124,'nabati '!$X:$X,Daily!$C$1)/6</f>
        <v>0</v>
      </c>
      <c r="I124" s="215">
        <f>+SUMIFS('nabati '!AD:AD,'nabati '!$AG:$AG,Daily!$A124,'nabati '!$AE:$AE,Daily!$C$1)/60</f>
        <v>0</v>
      </c>
      <c r="J124" s="215">
        <f>+SUMIFS('nabati '!AK:AK,'nabati '!$AN:$AN,Daily!$A124,'nabati '!$AL:$AL,Daily!$C$1)/60</f>
        <v>0</v>
      </c>
      <c r="K124" s="215">
        <f>+SUMIFS('nabati '!AR:AR,'nabati '!$AU:$AU,Daily!$A124,'nabati '!$AS:$AS,Daily!$C$1)/60</f>
        <v>0</v>
      </c>
      <c r="L124" s="215">
        <f>+SUMIFS('nabati '!AY:AY,'nabati '!$BB:$BB,Daily!$A124,'nabati '!$AZ:$AZ,Daily!$C$1)/20</f>
        <v>0</v>
      </c>
      <c r="M124" s="248">
        <f>+SUMIFS('nabati '!BF:BF,'nabati '!$BI:$BI,Daily!$A124,'nabati '!$BG:$BG,Daily!$C$1)/6</f>
        <v>0</v>
      </c>
      <c r="N124" s="249">
        <f>+SUMIFS('nabati '!BM:BM,'nabati '!BP:BP,Daily!$A124,'nabati '!BN:BN,Daily!$C$1)/6</f>
        <v>0</v>
      </c>
      <c r="O124" s="215">
        <f>+SUMPRODUCT($E$1:$N$1,E124:N124)</f>
        <v>0</v>
      </c>
      <c r="P124" s="237"/>
      <c r="S124" s="334"/>
    </row>
    <row r="125" spans="1:19">
      <c r="A125" s="209"/>
      <c r="B125" s="242"/>
      <c r="C125" s="210"/>
      <c r="D125" s="210" t="s">
        <v>190</v>
      </c>
      <c r="E125" s="230">
        <f t="shared" ref="E125:N125" si="14">+SUM(E126:E214)</f>
        <v>0</v>
      </c>
      <c r="F125" s="230">
        <f t="shared" si="14"/>
        <v>0</v>
      </c>
      <c r="G125" s="230">
        <f t="shared" si="14"/>
        <v>0</v>
      </c>
      <c r="H125" s="230">
        <f t="shared" si="14"/>
        <v>0</v>
      </c>
      <c r="I125" s="230">
        <f t="shared" si="14"/>
        <v>0</v>
      </c>
      <c r="J125" s="230">
        <f t="shared" si="14"/>
        <v>0</v>
      </c>
      <c r="K125" s="230">
        <f t="shared" si="14"/>
        <v>0</v>
      </c>
      <c r="L125" s="230">
        <f t="shared" si="14"/>
        <v>0</v>
      </c>
      <c r="M125" s="230">
        <f t="shared" si="14"/>
        <v>0</v>
      </c>
      <c r="N125" s="229">
        <f t="shared" si="14"/>
        <v>0</v>
      </c>
      <c r="O125" s="260">
        <f>+SUMPRODUCT($E$1:$N$1,E125:N125)</f>
        <v>0</v>
      </c>
      <c r="P125" s="231">
        <v>12242000</v>
      </c>
      <c r="Q125" s="261">
        <f>O125/P125*100</f>
        <v>0</v>
      </c>
      <c r="S125" s="332">
        <f>+O125/1000</f>
        <v>0</v>
      </c>
    </row>
    <row r="126" spans="1:19" s="1" customFormat="1">
      <c r="A126" s="143" t="s">
        <v>191</v>
      </c>
      <c r="B126" s="243" t="s">
        <v>56</v>
      </c>
      <c r="C126" s="57" t="s">
        <v>192</v>
      </c>
      <c r="D126" s="106" t="s">
        <v>193</v>
      </c>
      <c r="E126" s="213">
        <f>+SUMIFS('nabati '!B:B,'nabati '!$E:$E,Daily!$A126,'nabati '!$C:$C,Daily!$C$1)/6</f>
        <v>0</v>
      </c>
      <c r="F126" s="213">
        <f>+SUMIFS('nabati '!I:I,'nabati '!$L:$L,Daily!$A126,'nabati '!$J:$J,Daily!$C$1)/6</f>
        <v>0</v>
      </c>
      <c r="G126" s="213">
        <f>+SUMIFS('nabati '!P:P,'nabati '!$S:$S,Daily!$A126,'nabati '!$Q:$Q,Daily!$C$1)/60</f>
        <v>0</v>
      </c>
      <c r="H126" s="213">
        <f>+SUMIFS('nabati '!W:W,'nabati '!$Z:$Z,Daily!$A126,'nabati '!$X:$X,Daily!$C$1)/6</f>
        <v>0</v>
      </c>
      <c r="I126" s="213">
        <f>+SUMIFS('nabati '!AD:AD,'nabati '!$AG:$AG,Daily!$A126,'nabati '!$AE:$AE,Daily!$C$1)/60</f>
        <v>0</v>
      </c>
      <c r="J126" s="213">
        <f>+SUMIFS('nabati '!AK:AK,'nabati '!$AN:$AN,Daily!$A126,'nabati '!$AL:$AL,Daily!$C$1)/60</f>
        <v>0</v>
      </c>
      <c r="K126" s="213">
        <f>+SUMIFS('nabati '!AR:AR,'nabati '!$AU:$AU,Daily!$A126,'nabati '!$AS:$AS,Daily!$C$1)/60</f>
        <v>0</v>
      </c>
      <c r="L126" s="213">
        <f>+SUMIFS('nabati '!AY:AY,'nabati '!$BB:$BB,Daily!$A126,'nabati '!$AZ:$AZ,Daily!$C$1)/20</f>
        <v>0</v>
      </c>
      <c r="M126" s="235">
        <f>+SUMIFS('nabati '!BF:BF,'nabati '!$BI:$BI,Daily!$A126,'nabati '!$BG:$BG,Daily!$C$1)/6</f>
        <v>0</v>
      </c>
      <c r="N126" s="236">
        <f>+SUMIFS('nabati '!BM:BM,'nabati '!BP:BP,Daily!$A126,'nabati '!BN:BN,Daily!$C$1)/6</f>
        <v>0</v>
      </c>
      <c r="O126" s="115">
        <f>+SUMPRODUCT($E$1:$N$1,E126:N126)</f>
        <v>0</v>
      </c>
      <c r="P126" s="237"/>
      <c r="S126" s="334"/>
    </row>
    <row r="127" spans="1:19" s="1" customFormat="1" outlineLevel="1">
      <c r="A127" s="143" t="s">
        <v>194</v>
      </c>
      <c r="B127" s="243" t="s">
        <v>56</v>
      </c>
      <c r="C127" s="57" t="s">
        <v>195</v>
      </c>
      <c r="D127" s="106" t="s">
        <v>193</v>
      </c>
      <c r="E127" s="213">
        <f>+SUMIFS('nabati '!B:B,'nabati '!$E:$E,Daily!$A127,'nabati '!$C:$C,Daily!$C$1)/6</f>
        <v>0</v>
      </c>
      <c r="F127" s="213">
        <f>+SUMIFS('nabati '!I:I,'nabati '!$L:$L,Daily!$A127,'nabati '!$J:$J,Daily!$C$1)/6</f>
        <v>0</v>
      </c>
      <c r="G127" s="213">
        <f>+SUMIFS('nabati '!P:P,'nabati '!$S:$S,Daily!$A127,'nabati '!$Q:$Q,Daily!$C$1)/60</f>
        <v>0</v>
      </c>
      <c r="H127" s="213">
        <f>+SUMIFS('nabati '!W:W,'nabati '!$Z:$Z,Daily!$A127,'nabati '!$X:$X,Daily!$C$1)/6</f>
        <v>0</v>
      </c>
      <c r="I127" s="213">
        <f>+SUMIFS('nabati '!AD:AD,'nabati '!$AG:$AG,Daily!$A127,'nabati '!$AE:$AE,Daily!$C$1)/60</f>
        <v>0</v>
      </c>
      <c r="J127" s="213">
        <f>+SUMIFS('nabati '!AK:AK,'nabati '!$AN:$AN,Daily!$A127,'nabati '!$AL:$AL,Daily!$C$1)/60</f>
        <v>0</v>
      </c>
      <c r="K127" s="213">
        <f>+SUMIFS('nabati '!AR:AR,'nabati '!$AU:$AU,Daily!$A127,'nabati '!$AS:$AS,Daily!$C$1)/60</f>
        <v>0</v>
      </c>
      <c r="L127" s="213">
        <f>+SUMIFS('nabati '!AY:AY,'nabati '!$BB:$BB,Daily!$A127,'nabati '!$AZ:$AZ,Daily!$C$1)/20</f>
        <v>0</v>
      </c>
      <c r="M127" s="235">
        <f>+SUMIFS('nabati '!BF:BF,'nabati '!$BI:$BI,Daily!$A127,'nabati '!$BG:$BG,Daily!$C$1)/6</f>
        <v>0</v>
      </c>
      <c r="N127" s="236">
        <f>+SUMIFS('nabati '!BM:BM,'nabati '!BP:BP,Daily!$A127,'nabati '!BN:BN,Daily!$C$1)/6</f>
        <v>0</v>
      </c>
      <c r="O127" s="115">
        <f t="shared" ref="O127:O158" si="15">+SUMPRODUCT($E$1:$N$1,E127:N127)</f>
        <v>0</v>
      </c>
      <c r="P127" s="237"/>
      <c r="S127" s="334"/>
    </row>
    <row r="128" spans="1:19" s="1" customFormat="1" outlineLevel="1">
      <c r="A128" s="143" t="s">
        <v>196</v>
      </c>
      <c r="B128" s="243" t="s">
        <v>56</v>
      </c>
      <c r="C128" s="57" t="s">
        <v>197</v>
      </c>
      <c r="D128" s="106" t="s">
        <v>193</v>
      </c>
      <c r="E128" s="213">
        <f>+SUMIFS('nabati '!B:B,'nabati '!$E:$E,Daily!$A128,'nabati '!$C:$C,Daily!$C$1)/6</f>
        <v>0</v>
      </c>
      <c r="F128" s="213">
        <f>+SUMIFS('nabati '!I:I,'nabati '!$L:$L,Daily!$A128,'nabati '!$J:$J,Daily!$C$1)/6</f>
        <v>0</v>
      </c>
      <c r="G128" s="213">
        <f>+SUMIFS('nabati '!P:P,'nabati '!$S:$S,Daily!$A128,'nabati '!$Q:$Q,Daily!$C$1)/60</f>
        <v>0</v>
      </c>
      <c r="H128" s="213">
        <f>+SUMIFS('nabati '!W:W,'nabati '!$Z:$Z,Daily!$A128,'nabati '!$X:$X,Daily!$C$1)/6</f>
        <v>0</v>
      </c>
      <c r="I128" s="213">
        <f>+SUMIFS('nabati '!AD:AD,'nabati '!$AG:$AG,Daily!$A128,'nabati '!$AE:$AE,Daily!$C$1)/60</f>
        <v>0</v>
      </c>
      <c r="J128" s="213">
        <f>+SUMIFS('nabati '!AK:AK,'nabati '!$AN:$AN,Daily!$A128,'nabati '!$AL:$AL,Daily!$C$1)/60</f>
        <v>0</v>
      </c>
      <c r="K128" s="213">
        <f>+SUMIFS('nabati '!AR:AR,'nabati '!$AU:$AU,Daily!$A128,'nabati '!$AS:$AS,Daily!$C$1)/60</f>
        <v>0</v>
      </c>
      <c r="L128" s="213">
        <f>+SUMIFS('nabati '!AY:AY,'nabati '!$BB:$BB,Daily!$A128,'nabati '!$AZ:$AZ,Daily!$C$1)/20</f>
        <v>0</v>
      </c>
      <c r="M128" s="235">
        <f>+SUMIFS('nabati '!BF:BF,'nabati '!$BI:$BI,Daily!$A128,'nabati '!$BG:$BG,Daily!$C$1)/6</f>
        <v>0</v>
      </c>
      <c r="N128" s="236">
        <f>+SUMIFS('nabati '!BM:BM,'nabati '!BP:BP,Daily!$A128,'nabati '!BN:BN,Daily!$C$1)/6</f>
        <v>0</v>
      </c>
      <c r="O128" s="115">
        <f t="shared" si="15"/>
        <v>0</v>
      </c>
      <c r="P128" s="237"/>
      <c r="S128" s="334"/>
    </row>
    <row r="129" spans="1:19" s="160" customFormat="1" outlineLevel="1">
      <c r="A129" s="56" t="s">
        <v>198</v>
      </c>
      <c r="B129" s="55" t="s">
        <v>56</v>
      </c>
      <c r="C129" s="57" t="s">
        <v>199</v>
      </c>
      <c r="D129" s="106" t="s">
        <v>193</v>
      </c>
      <c r="E129" s="115">
        <f>+SUMIFS('nabati '!B:B,'nabati '!$E:$E,Daily!$A129,'nabati '!$C:$C,Daily!$C$1)/6</f>
        <v>0</v>
      </c>
      <c r="F129" s="115">
        <f>+SUMIFS('nabati '!I:I,'nabati '!$L:$L,Daily!$A129,'nabati '!$J:$J,Daily!$C$1)/6</f>
        <v>0</v>
      </c>
      <c r="G129" s="115">
        <f>+SUMIFS('nabati '!P:P,'nabati '!$S:$S,Daily!$A129,'nabati '!$Q:$Q,Daily!$C$1)/60</f>
        <v>0</v>
      </c>
      <c r="H129" s="115">
        <f>+SUMIFS('nabati '!W:W,'nabati '!$Z:$Z,Daily!$A129,'nabati '!$X:$X,Daily!$C$1)/6</f>
        <v>0</v>
      </c>
      <c r="I129" s="115">
        <f>+SUMIFS('nabati '!AD:AD,'nabati '!$AG:$AG,Daily!$A129,'nabati '!$AE:$AE,Daily!$C$1)/60</f>
        <v>0</v>
      </c>
      <c r="J129" s="115">
        <f>+SUMIFS('nabati '!AK:AK,'nabati '!$AN:$AN,Daily!$A129,'nabati '!$AL:$AL,Daily!$C$1)/60</f>
        <v>0</v>
      </c>
      <c r="K129" s="115">
        <f>+SUMIFS('nabati '!AR:AR,'nabati '!$AU:$AU,Daily!$A129,'nabati '!$AS:$AS,Daily!$C$1)/60</f>
        <v>0</v>
      </c>
      <c r="L129" s="115">
        <f>+SUMIFS('nabati '!AY:AY,'nabati '!$BB:$BB,Daily!$A129,'nabati '!$AZ:$AZ,Daily!$C$1)/20</f>
        <v>0</v>
      </c>
      <c r="M129" s="233">
        <f>+SUMIFS('nabati '!BF:BF,'nabati '!$BI:$BI,Daily!$A129,'nabati '!$BG:$BG,Daily!$C$1)/6</f>
        <v>0</v>
      </c>
      <c r="N129" s="233">
        <f>+SUMIFS('nabati '!BM:BM,'nabati '!BP:BP,Daily!$A129,'nabati '!BN:BN,Daily!$C$1)/6</f>
        <v>0</v>
      </c>
      <c r="O129" s="115">
        <f t="shared" si="15"/>
        <v>0</v>
      </c>
      <c r="P129" s="234"/>
      <c r="S129" s="333"/>
    </row>
    <row r="130" spans="1:19" s="1" customFormat="1" outlineLevel="1">
      <c r="A130" s="143" t="s">
        <v>200</v>
      </c>
      <c r="B130" s="243" t="s">
        <v>56</v>
      </c>
      <c r="C130" s="57" t="s">
        <v>201</v>
      </c>
      <c r="D130" s="106" t="s">
        <v>193</v>
      </c>
      <c r="E130" s="213">
        <f>+SUMIFS('nabati '!B:B,'nabati '!$E:$E,Daily!$A130,'nabati '!$C:$C,Daily!$C$1)/6</f>
        <v>0</v>
      </c>
      <c r="F130" s="213">
        <f>+SUMIFS('nabati '!I:I,'nabati '!$L:$L,Daily!$A130,'nabati '!$J:$J,Daily!$C$1)/6</f>
        <v>0</v>
      </c>
      <c r="G130" s="213">
        <f>+SUMIFS('nabati '!P:P,'nabati '!$S:$S,Daily!$A130,'nabati '!$Q:$Q,Daily!$C$1)/60</f>
        <v>0</v>
      </c>
      <c r="H130" s="213">
        <f>+SUMIFS('nabati '!W:W,'nabati '!$Z:$Z,Daily!$A130,'nabati '!$X:$X,Daily!$C$1)/6</f>
        <v>0</v>
      </c>
      <c r="I130" s="213">
        <f>+SUMIFS('nabati '!AD:AD,'nabati '!$AG:$AG,Daily!$A130,'nabati '!$AE:$AE,Daily!$C$1)/60</f>
        <v>0</v>
      </c>
      <c r="J130" s="213">
        <f>+SUMIFS('nabati '!AK:AK,'nabati '!$AN:$AN,Daily!$A130,'nabati '!$AL:$AL,Daily!$C$1)/60</f>
        <v>0</v>
      </c>
      <c r="K130" s="213">
        <f>+SUMIFS('nabati '!AR:AR,'nabati '!$AU:$AU,Daily!$A130,'nabati '!$AS:$AS,Daily!$C$1)/60</f>
        <v>0</v>
      </c>
      <c r="L130" s="213">
        <f>+SUMIFS('nabati '!AY:AY,'nabati '!$BB:$BB,Daily!$A130,'nabati '!$AZ:$AZ,Daily!$C$1)/20</f>
        <v>0</v>
      </c>
      <c r="M130" s="235">
        <f>+SUMIFS('nabati '!BF:BF,'nabati '!$BI:$BI,Daily!$A130,'nabati '!$BG:$BG,Daily!$C$1)/6</f>
        <v>0</v>
      </c>
      <c r="N130" s="236">
        <f>+SUMIFS('nabati '!BM:BM,'nabati '!BP:BP,Daily!$A130,'nabati '!BN:BN,Daily!$C$1)/6</f>
        <v>0</v>
      </c>
      <c r="O130" s="115">
        <f t="shared" si="15"/>
        <v>0</v>
      </c>
      <c r="P130" s="237"/>
      <c r="S130" s="334"/>
    </row>
    <row r="131" spans="1:19" s="1" customFormat="1" outlineLevel="1">
      <c r="A131" s="143" t="s">
        <v>202</v>
      </c>
      <c r="B131" s="243" t="s">
        <v>56</v>
      </c>
      <c r="C131" s="57" t="s">
        <v>203</v>
      </c>
      <c r="D131" s="106" t="s">
        <v>193</v>
      </c>
      <c r="E131" s="213">
        <f>+SUMIFS('nabati '!B:B,'nabati '!$E:$E,Daily!$A131,'nabati '!$C:$C,Daily!$C$1)/6</f>
        <v>0</v>
      </c>
      <c r="F131" s="213">
        <f>+SUMIFS('nabati '!I:I,'nabati '!$L:$L,Daily!$A131,'nabati '!$J:$J,Daily!$C$1)/6</f>
        <v>0</v>
      </c>
      <c r="G131" s="213">
        <f>+SUMIFS('nabati '!P:P,'nabati '!$S:$S,Daily!$A131,'nabati '!$Q:$Q,Daily!$C$1)/60</f>
        <v>0</v>
      </c>
      <c r="H131" s="213">
        <f>+SUMIFS('nabati '!W:W,'nabati '!$Z:$Z,Daily!$A131,'nabati '!$X:$X,Daily!$C$1)/6</f>
        <v>0</v>
      </c>
      <c r="I131" s="213">
        <f>+SUMIFS('nabati '!AD:AD,'nabati '!$AG:$AG,Daily!$A131,'nabati '!$AE:$AE,Daily!$C$1)/60</f>
        <v>0</v>
      </c>
      <c r="J131" s="213">
        <f>+SUMIFS('nabati '!AK:AK,'nabati '!$AN:$AN,Daily!$A131,'nabati '!$AL:$AL,Daily!$C$1)/60</f>
        <v>0</v>
      </c>
      <c r="K131" s="213">
        <f>+SUMIFS('nabati '!AR:AR,'nabati '!$AU:$AU,Daily!$A131,'nabati '!$AS:$AS,Daily!$C$1)/60</f>
        <v>0</v>
      </c>
      <c r="L131" s="213">
        <f>+SUMIFS('nabati '!AY:AY,'nabati '!$BB:$BB,Daily!$A131,'nabati '!$AZ:$AZ,Daily!$C$1)/20</f>
        <v>0</v>
      </c>
      <c r="M131" s="235">
        <f>+SUMIFS('nabati '!BF:BF,'nabati '!$BI:$BI,Daily!$A131,'nabati '!$BG:$BG,Daily!$C$1)/6</f>
        <v>0</v>
      </c>
      <c r="N131" s="236">
        <f>+SUMIFS('nabati '!BM:BM,'nabati '!BP:BP,Daily!$A131,'nabati '!BN:BN,Daily!$C$1)/6</f>
        <v>0</v>
      </c>
      <c r="O131" s="115">
        <f t="shared" si="15"/>
        <v>0</v>
      </c>
      <c r="P131" s="237"/>
      <c r="S131" s="334"/>
    </row>
    <row r="132" spans="1:19" s="1" customFormat="1" outlineLevel="1">
      <c r="A132" s="151">
        <v>221</v>
      </c>
      <c r="B132" s="243" t="s">
        <v>78</v>
      </c>
      <c r="C132" s="60" t="s">
        <v>204</v>
      </c>
      <c r="D132" s="106" t="s">
        <v>193</v>
      </c>
      <c r="E132" s="213">
        <f>+SUMIFS('nabati '!B:B,'nabati '!$E:$E,Daily!$A132,'nabati '!$C:$C,Daily!$C$1)/6</f>
        <v>0</v>
      </c>
      <c r="F132" s="213">
        <f>+SUMIFS('nabati '!I:I,'nabati '!$L:$L,Daily!$A132,'nabati '!$J:$J,Daily!$C$1)/6</f>
        <v>0</v>
      </c>
      <c r="G132" s="213">
        <f>+SUMIFS('nabati '!P:P,'nabati '!$S:$S,Daily!$A132,'nabati '!$Q:$Q,Daily!$C$1)/60</f>
        <v>0</v>
      </c>
      <c r="H132" s="213">
        <f>+SUMIFS('nabati '!W:W,'nabati '!$Z:$Z,Daily!$A132,'nabati '!$X:$X,Daily!$C$1)/6</f>
        <v>0</v>
      </c>
      <c r="I132" s="213">
        <f>+SUMIFS('nabati '!AD:AD,'nabati '!$AG:$AG,Daily!$A132,'nabati '!$AE:$AE,Daily!$C$1)/60</f>
        <v>0</v>
      </c>
      <c r="J132" s="213">
        <f>+SUMIFS('nabati '!AK:AK,'nabati '!$AN:$AN,Daily!$A132,'nabati '!$AL:$AL,Daily!$C$1)/60</f>
        <v>0</v>
      </c>
      <c r="K132" s="213">
        <f>+SUMIFS('nabati '!AR:AR,'nabati '!$AU:$AU,Daily!$A132,'nabati '!$AS:$AS,Daily!$C$1)/60</f>
        <v>0</v>
      </c>
      <c r="L132" s="213">
        <f>+SUMIFS('nabati '!AY:AY,'nabati '!$BB:$BB,Daily!$A132,'nabati '!$AZ:$AZ,Daily!$C$1)/20</f>
        <v>0</v>
      </c>
      <c r="M132" s="235">
        <f>+SUMIFS('nabati '!BF:BF,'nabati '!$BI:$BI,Daily!$A132,'nabati '!$BG:$BG,Daily!$C$1)/6</f>
        <v>0</v>
      </c>
      <c r="N132" s="236">
        <f>+SUMIFS('nabati '!BM:BM,'nabati '!BP:BP,Daily!$A132,'nabati '!BN:BN,Daily!$C$1)/6</f>
        <v>0</v>
      </c>
      <c r="O132" s="115">
        <f t="shared" si="15"/>
        <v>0</v>
      </c>
      <c r="P132" s="237"/>
      <c r="S132" s="334"/>
    </row>
    <row r="133" spans="1:19" s="1" customFormat="1" outlineLevel="1">
      <c r="A133" s="151">
        <v>226</v>
      </c>
      <c r="B133" s="243" t="s">
        <v>78</v>
      </c>
      <c r="C133" s="60" t="s">
        <v>205</v>
      </c>
      <c r="D133" s="106" t="s">
        <v>193</v>
      </c>
      <c r="E133" s="213">
        <f>+SUMIFS('nabati '!B:B,'nabati '!$E:$E,Daily!$A133,'nabati '!$C:$C,Daily!$C$1)/6</f>
        <v>0</v>
      </c>
      <c r="F133" s="213">
        <f>+SUMIFS('nabati '!I:I,'nabati '!$L:$L,Daily!$A133,'nabati '!$J:$J,Daily!$C$1)/6</f>
        <v>0</v>
      </c>
      <c r="G133" s="213">
        <f>+SUMIFS('nabati '!P:P,'nabati '!$S:$S,Daily!$A133,'nabati '!$Q:$Q,Daily!$C$1)/60</f>
        <v>0</v>
      </c>
      <c r="H133" s="213">
        <f>+SUMIFS('nabati '!W:W,'nabati '!$Z:$Z,Daily!$A133,'nabati '!$X:$X,Daily!$C$1)/6</f>
        <v>0</v>
      </c>
      <c r="I133" s="213">
        <f>+SUMIFS('nabati '!AD:AD,'nabati '!$AG:$AG,Daily!$A133,'nabati '!$AE:$AE,Daily!$C$1)/60</f>
        <v>0</v>
      </c>
      <c r="J133" s="213">
        <f>+SUMIFS('nabati '!AK:AK,'nabati '!$AN:$AN,Daily!$A133,'nabati '!$AL:$AL,Daily!$C$1)/60</f>
        <v>0</v>
      </c>
      <c r="K133" s="213">
        <f>+SUMIFS('nabati '!AR:AR,'nabati '!$AU:$AU,Daily!$A133,'nabati '!$AS:$AS,Daily!$C$1)/60</f>
        <v>0</v>
      </c>
      <c r="L133" s="213">
        <f>+SUMIFS('nabati '!AY:AY,'nabati '!$BB:$BB,Daily!$A133,'nabati '!$AZ:$AZ,Daily!$C$1)/20</f>
        <v>0</v>
      </c>
      <c r="M133" s="235">
        <f>+SUMIFS('nabati '!BF:BF,'nabati '!$BI:$BI,Daily!$A133,'nabati '!$BG:$BG,Daily!$C$1)/6</f>
        <v>0</v>
      </c>
      <c r="N133" s="236">
        <f>+SUMIFS('nabati '!BM:BM,'nabati '!BP:BP,Daily!$A133,'nabati '!BN:BN,Daily!$C$1)/6</f>
        <v>0</v>
      </c>
      <c r="O133" s="115">
        <f t="shared" si="15"/>
        <v>0</v>
      </c>
      <c r="P133" s="237"/>
      <c r="S133" s="334"/>
    </row>
    <row r="134" spans="1:19" s="1" customFormat="1" outlineLevel="1">
      <c r="A134" s="151">
        <v>227</v>
      </c>
      <c r="B134" s="243" t="s">
        <v>78</v>
      </c>
      <c r="C134" s="60" t="s">
        <v>206</v>
      </c>
      <c r="D134" s="106" t="s">
        <v>193</v>
      </c>
      <c r="E134" s="213">
        <f>+SUMIFS('nabati '!B:B,'nabati '!$E:$E,Daily!$A134,'nabati '!$C:$C,Daily!$C$1)/6</f>
        <v>0</v>
      </c>
      <c r="F134" s="213">
        <f>+SUMIFS('nabati '!I:I,'nabati '!$L:$L,Daily!$A134,'nabati '!$J:$J,Daily!$C$1)/6</f>
        <v>0</v>
      </c>
      <c r="G134" s="213">
        <f>+SUMIFS('nabati '!P:P,'nabati '!$S:$S,Daily!$A134,'nabati '!$Q:$Q,Daily!$C$1)/60</f>
        <v>0</v>
      </c>
      <c r="H134" s="213">
        <f>+SUMIFS('nabati '!W:W,'nabati '!$Z:$Z,Daily!$A134,'nabati '!$X:$X,Daily!$C$1)/6</f>
        <v>0</v>
      </c>
      <c r="I134" s="213">
        <f>+SUMIFS('nabati '!AD:AD,'nabati '!$AG:$AG,Daily!$A134,'nabati '!$AE:$AE,Daily!$C$1)/60</f>
        <v>0</v>
      </c>
      <c r="J134" s="213">
        <f>+SUMIFS('nabati '!AK:AK,'nabati '!$AN:$AN,Daily!$A134,'nabati '!$AL:$AL,Daily!$C$1)/60</f>
        <v>0</v>
      </c>
      <c r="K134" s="213">
        <f>+SUMIFS('nabati '!AR:AR,'nabati '!$AU:$AU,Daily!$A134,'nabati '!$AS:$AS,Daily!$C$1)/60</f>
        <v>0</v>
      </c>
      <c r="L134" s="213">
        <f>+SUMIFS('nabati '!AY:AY,'nabati '!$BB:$BB,Daily!$A134,'nabati '!$AZ:$AZ,Daily!$C$1)/20</f>
        <v>0</v>
      </c>
      <c r="M134" s="235">
        <f>+SUMIFS('nabati '!BF:BF,'nabati '!$BI:$BI,Daily!$A134,'nabati '!$BG:$BG,Daily!$C$1)/6</f>
        <v>0</v>
      </c>
      <c r="N134" s="236">
        <f>+SUMIFS('nabati '!BM:BM,'nabati '!BP:BP,Daily!$A134,'nabati '!BN:BN,Daily!$C$1)/6</f>
        <v>0</v>
      </c>
      <c r="O134" s="115">
        <f t="shared" si="15"/>
        <v>0</v>
      </c>
      <c r="P134" s="237"/>
      <c r="S134" s="334"/>
    </row>
    <row r="135" spans="1:19" s="1" customFormat="1" outlineLevel="1">
      <c r="A135" s="151">
        <v>233</v>
      </c>
      <c r="B135" s="243" t="s">
        <v>78</v>
      </c>
      <c r="C135" s="60" t="s">
        <v>207</v>
      </c>
      <c r="D135" s="106" t="s">
        <v>193</v>
      </c>
      <c r="E135" s="213">
        <f>+SUMIFS('nabati '!B:B,'nabati '!$E:$E,Daily!$A135,'nabati '!$C:$C,Daily!$C$1)/6</f>
        <v>0</v>
      </c>
      <c r="F135" s="213">
        <f>+SUMIFS('nabati '!I:I,'nabati '!$L:$L,Daily!$A135,'nabati '!$J:$J,Daily!$C$1)/6</f>
        <v>0</v>
      </c>
      <c r="G135" s="213">
        <f>+SUMIFS('nabati '!P:P,'nabati '!$S:$S,Daily!$A135,'nabati '!$Q:$Q,Daily!$C$1)/60</f>
        <v>0</v>
      </c>
      <c r="H135" s="213">
        <f>+SUMIFS('nabati '!W:W,'nabati '!$Z:$Z,Daily!$A135,'nabati '!$X:$X,Daily!$C$1)/6</f>
        <v>0</v>
      </c>
      <c r="I135" s="213">
        <f>+SUMIFS('nabati '!AD:AD,'nabati '!$AG:$AG,Daily!$A135,'nabati '!$AE:$AE,Daily!$C$1)/60</f>
        <v>0</v>
      </c>
      <c r="J135" s="213">
        <f>+SUMIFS('nabati '!AK:AK,'nabati '!$AN:$AN,Daily!$A135,'nabati '!$AL:$AL,Daily!$C$1)/60</f>
        <v>0</v>
      </c>
      <c r="K135" s="213">
        <f>+SUMIFS('nabati '!AR:AR,'nabati '!$AU:$AU,Daily!$A135,'nabati '!$AS:$AS,Daily!$C$1)/60</f>
        <v>0</v>
      </c>
      <c r="L135" s="213">
        <f>+SUMIFS('nabati '!AY:AY,'nabati '!$BB:$BB,Daily!$A135,'nabati '!$AZ:$AZ,Daily!$C$1)/20</f>
        <v>0</v>
      </c>
      <c r="M135" s="235">
        <f>+SUMIFS('nabati '!BF:BF,'nabati '!$BI:$BI,Daily!$A135,'nabati '!$BG:$BG,Daily!$C$1)/6</f>
        <v>0</v>
      </c>
      <c r="N135" s="236">
        <f>+SUMIFS('nabati '!BM:BM,'nabati '!BP:BP,Daily!$A135,'nabati '!BN:BN,Daily!$C$1)/6</f>
        <v>0</v>
      </c>
      <c r="O135" s="115">
        <f t="shared" si="15"/>
        <v>0</v>
      </c>
      <c r="P135" s="237"/>
      <c r="S135" s="334"/>
    </row>
    <row r="136" spans="1:19" s="1" customFormat="1" outlineLevel="1">
      <c r="A136" s="151">
        <v>236</v>
      </c>
      <c r="B136" s="243" t="s">
        <v>78</v>
      </c>
      <c r="C136" s="60" t="s">
        <v>208</v>
      </c>
      <c r="D136" s="106" t="s">
        <v>193</v>
      </c>
      <c r="E136" s="213">
        <f>+SUMIFS('nabati '!B:B,'nabati '!$E:$E,Daily!$A136,'nabati '!$C:$C,Daily!$C$1)/6</f>
        <v>0</v>
      </c>
      <c r="F136" s="213">
        <f>+SUMIFS('nabati '!I:I,'nabati '!$L:$L,Daily!$A136,'nabati '!$J:$J,Daily!$C$1)/6</f>
        <v>0</v>
      </c>
      <c r="G136" s="213">
        <f>+SUMIFS('nabati '!P:P,'nabati '!$S:$S,Daily!$A136,'nabati '!$Q:$Q,Daily!$C$1)/60</f>
        <v>0</v>
      </c>
      <c r="H136" s="213">
        <f>+SUMIFS('nabati '!W:W,'nabati '!$Z:$Z,Daily!$A136,'nabati '!$X:$X,Daily!$C$1)/6</f>
        <v>0</v>
      </c>
      <c r="I136" s="213">
        <f>+SUMIFS('nabati '!AD:AD,'nabati '!$AG:$AG,Daily!$A136,'nabati '!$AE:$AE,Daily!$C$1)/60</f>
        <v>0</v>
      </c>
      <c r="J136" s="213">
        <f>+SUMIFS('nabati '!AK:AK,'nabati '!$AN:$AN,Daily!$A136,'nabati '!$AL:$AL,Daily!$C$1)/60</f>
        <v>0</v>
      </c>
      <c r="K136" s="213">
        <f>+SUMIFS('nabati '!AR:AR,'nabati '!$AU:$AU,Daily!$A136,'nabati '!$AS:$AS,Daily!$C$1)/60</f>
        <v>0</v>
      </c>
      <c r="L136" s="213">
        <f>+SUMIFS('nabati '!AY:AY,'nabati '!$BB:$BB,Daily!$A136,'nabati '!$AZ:$AZ,Daily!$C$1)/20</f>
        <v>0</v>
      </c>
      <c r="M136" s="235">
        <f>+SUMIFS('nabati '!BF:BF,'nabati '!$BI:$BI,Daily!$A136,'nabati '!$BG:$BG,Daily!$C$1)/6</f>
        <v>0</v>
      </c>
      <c r="N136" s="236">
        <f>+SUMIFS('nabati '!BM:BM,'nabati '!BP:BP,Daily!$A136,'nabati '!BN:BN,Daily!$C$1)/6</f>
        <v>0</v>
      </c>
      <c r="O136" s="115">
        <f t="shared" si="15"/>
        <v>0</v>
      </c>
      <c r="P136" s="237"/>
      <c r="S136" s="334"/>
    </row>
    <row r="137" spans="1:19" s="1" customFormat="1" outlineLevel="1">
      <c r="A137" s="151">
        <v>237</v>
      </c>
      <c r="B137" s="243" t="s">
        <v>78</v>
      </c>
      <c r="C137" s="60" t="s">
        <v>209</v>
      </c>
      <c r="D137" s="106" t="s">
        <v>193</v>
      </c>
      <c r="E137" s="213">
        <f>+SUMIFS('nabati '!B:B,'nabati '!$E:$E,Daily!$A137,'nabati '!$C:$C,Daily!$C$1)/6</f>
        <v>0</v>
      </c>
      <c r="F137" s="213">
        <f>+SUMIFS('nabati '!I:I,'nabati '!$L:$L,Daily!$A137,'nabati '!$J:$J,Daily!$C$1)/6</f>
        <v>0</v>
      </c>
      <c r="G137" s="213">
        <f>+SUMIFS('nabati '!P:P,'nabati '!$S:$S,Daily!$A137,'nabati '!$Q:$Q,Daily!$C$1)/60</f>
        <v>0</v>
      </c>
      <c r="H137" s="213">
        <f>+SUMIFS('nabati '!W:W,'nabati '!$Z:$Z,Daily!$A137,'nabati '!$X:$X,Daily!$C$1)/6</f>
        <v>0</v>
      </c>
      <c r="I137" s="213">
        <f>+SUMIFS('nabati '!AD:AD,'nabati '!$AG:$AG,Daily!$A137,'nabati '!$AE:$AE,Daily!$C$1)/60</f>
        <v>0</v>
      </c>
      <c r="J137" s="213">
        <f>+SUMIFS('nabati '!AK:AK,'nabati '!$AN:$AN,Daily!$A137,'nabati '!$AL:$AL,Daily!$C$1)/60</f>
        <v>0</v>
      </c>
      <c r="K137" s="213">
        <f>+SUMIFS('nabati '!AR:AR,'nabati '!$AU:$AU,Daily!$A137,'nabati '!$AS:$AS,Daily!$C$1)/60</f>
        <v>0</v>
      </c>
      <c r="L137" s="213">
        <f>+SUMIFS('nabati '!AY:AY,'nabati '!$BB:$BB,Daily!$A137,'nabati '!$AZ:$AZ,Daily!$C$1)/20</f>
        <v>0</v>
      </c>
      <c r="M137" s="235">
        <f>+SUMIFS('nabati '!BF:BF,'nabati '!$BI:$BI,Daily!$A137,'nabati '!$BG:$BG,Daily!$C$1)/6</f>
        <v>0</v>
      </c>
      <c r="N137" s="236">
        <f>+SUMIFS('nabati '!BM:BM,'nabati '!BP:BP,Daily!$A137,'nabati '!BN:BN,Daily!$C$1)/6</f>
        <v>0</v>
      </c>
      <c r="O137" s="115">
        <f t="shared" si="15"/>
        <v>0</v>
      </c>
      <c r="P137" s="237"/>
      <c r="S137" s="334"/>
    </row>
    <row r="138" spans="1:19" s="1" customFormat="1" outlineLevel="1">
      <c r="A138" s="151">
        <v>238</v>
      </c>
      <c r="B138" s="243" t="s">
        <v>78</v>
      </c>
      <c r="C138" s="60" t="s">
        <v>210</v>
      </c>
      <c r="D138" s="106" t="s">
        <v>193</v>
      </c>
      <c r="E138" s="213">
        <f>+SUMIFS('nabati '!B:B,'nabati '!$E:$E,Daily!$A138,'nabati '!$C:$C,Daily!$C$1)/6</f>
        <v>0</v>
      </c>
      <c r="F138" s="213">
        <f>+SUMIFS('nabati '!I:I,'nabati '!$L:$L,Daily!$A138,'nabati '!$J:$J,Daily!$C$1)/6</f>
        <v>0</v>
      </c>
      <c r="G138" s="213">
        <f>+SUMIFS('nabati '!P:P,'nabati '!$S:$S,Daily!$A138,'nabati '!$Q:$Q,Daily!$C$1)/60</f>
        <v>0</v>
      </c>
      <c r="H138" s="213">
        <f>+SUMIFS('nabati '!W:W,'nabati '!$Z:$Z,Daily!$A138,'nabati '!$X:$X,Daily!$C$1)/6</f>
        <v>0</v>
      </c>
      <c r="I138" s="213">
        <f>+SUMIFS('nabati '!AD:AD,'nabati '!$AG:$AG,Daily!$A138,'nabati '!$AE:$AE,Daily!$C$1)/60</f>
        <v>0</v>
      </c>
      <c r="J138" s="213">
        <f>+SUMIFS('nabati '!AK:AK,'nabati '!$AN:$AN,Daily!$A138,'nabati '!$AL:$AL,Daily!$C$1)/60</f>
        <v>0</v>
      </c>
      <c r="K138" s="213">
        <f>+SUMIFS('nabati '!AR:AR,'nabati '!$AU:$AU,Daily!$A138,'nabati '!$AS:$AS,Daily!$C$1)/60</f>
        <v>0</v>
      </c>
      <c r="L138" s="213">
        <f>+SUMIFS('nabati '!AY:AY,'nabati '!$BB:$BB,Daily!$A138,'nabati '!$AZ:$AZ,Daily!$C$1)/20</f>
        <v>0</v>
      </c>
      <c r="M138" s="235">
        <f>+SUMIFS('nabati '!BF:BF,'nabati '!$BI:$BI,Daily!$A138,'nabati '!$BG:$BG,Daily!$C$1)/6</f>
        <v>0</v>
      </c>
      <c r="N138" s="236">
        <f>+SUMIFS('nabati '!BM:BM,'nabati '!BP:BP,Daily!$A138,'nabati '!BN:BN,Daily!$C$1)/6</f>
        <v>0</v>
      </c>
      <c r="O138" s="115">
        <f t="shared" si="15"/>
        <v>0</v>
      </c>
      <c r="P138" s="237"/>
      <c r="S138" s="334"/>
    </row>
    <row r="139" spans="1:19" s="1" customFormat="1" outlineLevel="1">
      <c r="A139" s="151">
        <v>242</v>
      </c>
      <c r="B139" s="243" t="s">
        <v>78</v>
      </c>
      <c r="C139" s="60" t="s">
        <v>211</v>
      </c>
      <c r="D139" s="106" t="s">
        <v>193</v>
      </c>
      <c r="E139" s="213">
        <f>+SUMIFS('nabati '!B:B,'nabati '!$E:$E,Daily!$A139,'nabati '!$C:$C,Daily!$C$1)/6</f>
        <v>0</v>
      </c>
      <c r="F139" s="213">
        <f>+SUMIFS('nabati '!I:I,'nabati '!$L:$L,Daily!$A139,'nabati '!$J:$J,Daily!$C$1)/6</f>
        <v>0</v>
      </c>
      <c r="G139" s="213">
        <f>+SUMIFS('nabati '!P:P,'nabati '!$S:$S,Daily!$A139,'nabati '!$Q:$Q,Daily!$C$1)/60</f>
        <v>0</v>
      </c>
      <c r="H139" s="213">
        <f>+SUMIFS('nabati '!W:W,'nabati '!$Z:$Z,Daily!$A139,'nabati '!$X:$X,Daily!$C$1)/6</f>
        <v>0</v>
      </c>
      <c r="I139" s="213">
        <f>+SUMIFS('nabati '!AD:AD,'nabati '!$AG:$AG,Daily!$A139,'nabati '!$AE:$AE,Daily!$C$1)/60</f>
        <v>0</v>
      </c>
      <c r="J139" s="213">
        <f>+SUMIFS('nabati '!AK:AK,'nabati '!$AN:$AN,Daily!$A139,'nabati '!$AL:$AL,Daily!$C$1)/60</f>
        <v>0</v>
      </c>
      <c r="K139" s="213">
        <f>+SUMIFS('nabati '!AR:AR,'nabati '!$AU:$AU,Daily!$A139,'nabati '!$AS:$AS,Daily!$C$1)/60</f>
        <v>0</v>
      </c>
      <c r="L139" s="213">
        <f>+SUMIFS('nabati '!AY:AY,'nabati '!$BB:$BB,Daily!$A139,'nabati '!$AZ:$AZ,Daily!$C$1)/20</f>
        <v>0</v>
      </c>
      <c r="M139" s="235">
        <f>+SUMIFS('nabati '!BF:BF,'nabati '!$BI:$BI,Daily!$A139,'nabati '!$BG:$BG,Daily!$C$1)/6</f>
        <v>0</v>
      </c>
      <c r="N139" s="236">
        <f>+SUMIFS('nabati '!BM:BM,'nabati '!BP:BP,Daily!$A139,'nabati '!BN:BN,Daily!$C$1)/6</f>
        <v>0</v>
      </c>
      <c r="O139" s="115">
        <f t="shared" si="15"/>
        <v>0</v>
      </c>
      <c r="P139" s="237"/>
      <c r="S139" s="334"/>
    </row>
    <row r="140" spans="1:19" s="1" customFormat="1" outlineLevel="1">
      <c r="A140" s="151">
        <v>251</v>
      </c>
      <c r="B140" s="243" t="s">
        <v>78</v>
      </c>
      <c r="C140" s="60" t="s">
        <v>212</v>
      </c>
      <c r="D140" s="106" t="s">
        <v>193</v>
      </c>
      <c r="E140" s="213">
        <f>+SUMIFS('nabati '!B:B,'nabati '!$E:$E,Daily!$A140,'nabati '!$C:$C,Daily!$C$1)/6</f>
        <v>0</v>
      </c>
      <c r="F140" s="213">
        <f>+SUMIFS('nabati '!I:I,'nabati '!$L:$L,Daily!$A140,'nabati '!$J:$J,Daily!$C$1)/6</f>
        <v>0</v>
      </c>
      <c r="G140" s="213">
        <f>+SUMIFS('nabati '!P:P,'nabati '!$S:$S,Daily!$A140,'nabati '!$Q:$Q,Daily!$C$1)/60</f>
        <v>0</v>
      </c>
      <c r="H140" s="213">
        <f>+SUMIFS('nabati '!W:W,'nabati '!$Z:$Z,Daily!$A140,'nabati '!$X:$X,Daily!$C$1)/6</f>
        <v>0</v>
      </c>
      <c r="I140" s="213">
        <f>+SUMIFS('nabati '!AD:AD,'nabati '!$AG:$AG,Daily!$A140,'nabati '!$AE:$AE,Daily!$C$1)/60</f>
        <v>0</v>
      </c>
      <c r="J140" s="213">
        <f>+SUMIFS('nabati '!AK:AK,'nabati '!$AN:$AN,Daily!$A140,'nabati '!$AL:$AL,Daily!$C$1)/60</f>
        <v>0</v>
      </c>
      <c r="K140" s="213">
        <f>+SUMIFS('nabati '!AR:AR,'nabati '!$AU:$AU,Daily!$A140,'nabati '!$AS:$AS,Daily!$C$1)/60</f>
        <v>0</v>
      </c>
      <c r="L140" s="213">
        <f>+SUMIFS('nabati '!AY:AY,'nabati '!$BB:$BB,Daily!$A140,'nabati '!$AZ:$AZ,Daily!$C$1)/20</f>
        <v>0</v>
      </c>
      <c r="M140" s="235">
        <f>+SUMIFS('nabati '!BF:BF,'nabati '!$BI:$BI,Daily!$A140,'nabati '!$BG:$BG,Daily!$C$1)/6</f>
        <v>0</v>
      </c>
      <c r="N140" s="236">
        <f>+SUMIFS('nabati '!BM:BM,'nabati '!BP:BP,Daily!$A140,'nabati '!BN:BN,Daily!$C$1)/6</f>
        <v>0</v>
      </c>
      <c r="O140" s="115">
        <f t="shared" si="15"/>
        <v>0</v>
      </c>
      <c r="P140" s="237"/>
      <c r="S140" s="334"/>
    </row>
    <row r="141" spans="1:19" s="1" customFormat="1" outlineLevel="1">
      <c r="A141" s="151">
        <v>253</v>
      </c>
      <c r="B141" s="243" t="s">
        <v>78</v>
      </c>
      <c r="C141" s="60" t="s">
        <v>213</v>
      </c>
      <c r="D141" s="106" t="s">
        <v>193</v>
      </c>
      <c r="E141" s="213">
        <f>+SUMIFS('nabati '!B:B,'nabati '!$E:$E,Daily!$A141,'nabati '!$C:$C,Daily!$C$1)/6</f>
        <v>0</v>
      </c>
      <c r="F141" s="213">
        <f>+SUMIFS('nabati '!I:I,'nabati '!$L:$L,Daily!$A141,'nabati '!$J:$J,Daily!$C$1)/6</f>
        <v>0</v>
      </c>
      <c r="G141" s="213">
        <f>+SUMIFS('nabati '!P:P,'nabati '!$S:$S,Daily!$A141,'nabati '!$Q:$Q,Daily!$C$1)/60</f>
        <v>0</v>
      </c>
      <c r="H141" s="213">
        <f>+SUMIFS('nabati '!W:W,'nabati '!$Z:$Z,Daily!$A141,'nabati '!$X:$X,Daily!$C$1)/6</f>
        <v>0</v>
      </c>
      <c r="I141" s="213">
        <f>+SUMIFS('nabati '!AD:AD,'nabati '!$AG:$AG,Daily!$A141,'nabati '!$AE:$AE,Daily!$C$1)/60</f>
        <v>0</v>
      </c>
      <c r="J141" s="213">
        <f>+SUMIFS('nabati '!AK:AK,'nabati '!$AN:$AN,Daily!$A141,'nabati '!$AL:$AL,Daily!$C$1)/60</f>
        <v>0</v>
      </c>
      <c r="K141" s="213">
        <f>+SUMIFS('nabati '!AR:AR,'nabati '!$AU:$AU,Daily!$A141,'nabati '!$AS:$AS,Daily!$C$1)/60</f>
        <v>0</v>
      </c>
      <c r="L141" s="213">
        <f>+SUMIFS('nabati '!AY:AY,'nabati '!$BB:$BB,Daily!$A141,'nabati '!$AZ:$AZ,Daily!$C$1)/20</f>
        <v>0</v>
      </c>
      <c r="M141" s="235">
        <f>+SUMIFS('nabati '!BF:BF,'nabati '!$BI:$BI,Daily!$A141,'nabati '!$BG:$BG,Daily!$C$1)/6</f>
        <v>0</v>
      </c>
      <c r="N141" s="236">
        <f>+SUMIFS('nabati '!BM:BM,'nabati '!BP:BP,Daily!$A141,'nabati '!BN:BN,Daily!$C$1)/6</f>
        <v>0</v>
      </c>
      <c r="O141" s="115">
        <f t="shared" si="15"/>
        <v>0</v>
      </c>
      <c r="P141" s="237"/>
      <c r="S141" s="334"/>
    </row>
    <row r="142" spans="1:19" s="1" customFormat="1" outlineLevel="1">
      <c r="A142" s="151">
        <v>265</v>
      </c>
      <c r="B142" s="243" t="s">
        <v>78</v>
      </c>
      <c r="C142" s="60" t="s">
        <v>214</v>
      </c>
      <c r="D142" s="106" t="s">
        <v>193</v>
      </c>
      <c r="E142" s="213">
        <f>+SUMIFS('nabati '!B:B,'nabati '!$E:$E,Daily!$A142,'nabati '!$C:$C,Daily!$C$1)/6</f>
        <v>0</v>
      </c>
      <c r="F142" s="213">
        <f>+SUMIFS('nabati '!I:I,'nabati '!$L:$L,Daily!$A142,'nabati '!$J:$J,Daily!$C$1)/6</f>
        <v>0</v>
      </c>
      <c r="G142" s="213">
        <f>+SUMIFS('nabati '!P:P,'nabati '!$S:$S,Daily!$A142,'nabati '!$Q:$Q,Daily!$C$1)/60</f>
        <v>0</v>
      </c>
      <c r="H142" s="213">
        <f>+SUMIFS('nabati '!W:W,'nabati '!$Z:$Z,Daily!$A142,'nabati '!$X:$X,Daily!$C$1)/6</f>
        <v>0</v>
      </c>
      <c r="I142" s="213">
        <f>+SUMIFS('nabati '!AD:AD,'nabati '!$AG:$AG,Daily!$A142,'nabati '!$AE:$AE,Daily!$C$1)/60</f>
        <v>0</v>
      </c>
      <c r="J142" s="213">
        <f>+SUMIFS('nabati '!AK:AK,'nabati '!$AN:$AN,Daily!$A142,'nabati '!$AL:$AL,Daily!$C$1)/60</f>
        <v>0</v>
      </c>
      <c r="K142" s="213">
        <f>+SUMIFS('nabati '!AR:AR,'nabati '!$AU:$AU,Daily!$A142,'nabati '!$AS:$AS,Daily!$C$1)/60</f>
        <v>0</v>
      </c>
      <c r="L142" s="213">
        <f>+SUMIFS('nabati '!AY:AY,'nabati '!$BB:$BB,Daily!$A142,'nabati '!$AZ:$AZ,Daily!$C$1)/20</f>
        <v>0</v>
      </c>
      <c r="M142" s="235">
        <f>+SUMIFS('nabati '!BF:BF,'nabati '!$BI:$BI,Daily!$A142,'nabati '!$BG:$BG,Daily!$C$1)/6</f>
        <v>0</v>
      </c>
      <c r="N142" s="236">
        <f>+SUMIFS('nabati '!BM:BM,'nabati '!BP:BP,Daily!$A142,'nabati '!BN:BN,Daily!$C$1)/6</f>
        <v>0</v>
      </c>
      <c r="O142" s="115">
        <f t="shared" si="15"/>
        <v>0</v>
      </c>
      <c r="P142" s="237"/>
      <c r="S142" s="334"/>
    </row>
    <row r="143" spans="1:19" s="1" customFormat="1" outlineLevel="1">
      <c r="A143" s="151">
        <v>266</v>
      </c>
      <c r="B143" s="243" t="s">
        <v>78</v>
      </c>
      <c r="C143" s="60" t="s">
        <v>215</v>
      </c>
      <c r="D143" s="106" t="s">
        <v>193</v>
      </c>
      <c r="E143" s="213">
        <f>+SUMIFS('nabati '!B:B,'nabati '!$E:$E,Daily!$A143,'nabati '!$C:$C,Daily!$C$1)/6</f>
        <v>0</v>
      </c>
      <c r="F143" s="213">
        <f>+SUMIFS('nabati '!I:I,'nabati '!$L:$L,Daily!$A143,'nabati '!$J:$J,Daily!$C$1)/6</f>
        <v>0</v>
      </c>
      <c r="G143" s="213">
        <f>+SUMIFS('nabati '!P:P,'nabati '!$S:$S,Daily!$A143,'nabati '!$Q:$Q,Daily!$C$1)/60</f>
        <v>0</v>
      </c>
      <c r="H143" s="213">
        <f>+SUMIFS('nabati '!W:W,'nabati '!$Z:$Z,Daily!$A143,'nabati '!$X:$X,Daily!$C$1)/6</f>
        <v>0</v>
      </c>
      <c r="I143" s="213">
        <f>+SUMIFS('nabati '!AD:AD,'nabati '!$AG:$AG,Daily!$A143,'nabati '!$AE:$AE,Daily!$C$1)/60</f>
        <v>0</v>
      </c>
      <c r="J143" s="213">
        <f>+SUMIFS('nabati '!AK:AK,'nabati '!$AN:$AN,Daily!$A143,'nabati '!$AL:$AL,Daily!$C$1)/60</f>
        <v>0</v>
      </c>
      <c r="K143" s="213">
        <f>+SUMIFS('nabati '!AR:AR,'nabati '!$AU:$AU,Daily!$A143,'nabati '!$AS:$AS,Daily!$C$1)/60</f>
        <v>0</v>
      </c>
      <c r="L143" s="213">
        <f>+SUMIFS('nabati '!AY:AY,'nabati '!$BB:$BB,Daily!$A143,'nabati '!$AZ:$AZ,Daily!$C$1)/20</f>
        <v>0</v>
      </c>
      <c r="M143" s="235">
        <f>+SUMIFS('nabati '!BF:BF,'nabati '!$BI:$BI,Daily!$A143,'nabati '!$BG:$BG,Daily!$C$1)/6</f>
        <v>0</v>
      </c>
      <c r="N143" s="236">
        <f>+SUMIFS('nabati '!BM:BM,'nabati '!BP:BP,Daily!$A143,'nabati '!BN:BN,Daily!$C$1)/6</f>
        <v>0</v>
      </c>
      <c r="O143" s="115">
        <f t="shared" si="15"/>
        <v>0</v>
      </c>
      <c r="P143" s="237"/>
      <c r="S143" s="334"/>
    </row>
    <row r="144" spans="1:19" s="1" customFormat="1" outlineLevel="1">
      <c r="A144" s="151">
        <v>267</v>
      </c>
      <c r="B144" s="243" t="s">
        <v>78</v>
      </c>
      <c r="C144" s="60" t="s">
        <v>216</v>
      </c>
      <c r="D144" s="106" t="s">
        <v>193</v>
      </c>
      <c r="E144" s="213">
        <f>+SUMIFS('nabati '!B:B,'nabati '!$E:$E,Daily!$A144,'nabati '!$C:$C,Daily!$C$1)/6</f>
        <v>0</v>
      </c>
      <c r="F144" s="213">
        <f>+SUMIFS('nabati '!I:I,'nabati '!$L:$L,Daily!$A144,'nabati '!$J:$J,Daily!$C$1)/6</f>
        <v>0</v>
      </c>
      <c r="G144" s="213">
        <f>+SUMIFS('nabati '!P:P,'nabati '!$S:$S,Daily!$A144,'nabati '!$Q:$Q,Daily!$C$1)/60</f>
        <v>0</v>
      </c>
      <c r="H144" s="213">
        <f>+SUMIFS('nabati '!W:W,'nabati '!$Z:$Z,Daily!$A144,'nabati '!$X:$X,Daily!$C$1)/6</f>
        <v>0</v>
      </c>
      <c r="I144" s="213">
        <f>+SUMIFS('nabati '!AD:AD,'nabati '!$AG:$AG,Daily!$A144,'nabati '!$AE:$AE,Daily!$C$1)/60</f>
        <v>0</v>
      </c>
      <c r="J144" s="213">
        <f>+SUMIFS('nabati '!AK:AK,'nabati '!$AN:$AN,Daily!$A144,'nabati '!$AL:$AL,Daily!$C$1)/60</f>
        <v>0</v>
      </c>
      <c r="K144" s="213">
        <f>+SUMIFS('nabati '!AR:AR,'nabati '!$AU:$AU,Daily!$A144,'nabati '!$AS:$AS,Daily!$C$1)/60</f>
        <v>0</v>
      </c>
      <c r="L144" s="213">
        <f>+SUMIFS('nabati '!AY:AY,'nabati '!$BB:$BB,Daily!$A144,'nabati '!$AZ:$AZ,Daily!$C$1)/20</f>
        <v>0</v>
      </c>
      <c r="M144" s="235">
        <f>+SUMIFS('nabati '!BF:BF,'nabati '!$BI:$BI,Daily!$A144,'nabati '!$BG:$BG,Daily!$C$1)/6</f>
        <v>0</v>
      </c>
      <c r="N144" s="236">
        <f>+SUMIFS('nabati '!BM:BM,'nabati '!BP:BP,Daily!$A144,'nabati '!BN:BN,Daily!$C$1)/6</f>
        <v>0</v>
      </c>
      <c r="O144" s="115">
        <f t="shared" si="15"/>
        <v>0</v>
      </c>
      <c r="P144" s="237"/>
      <c r="S144" s="334"/>
    </row>
    <row r="145" spans="1:19" s="1" customFormat="1" outlineLevel="1">
      <c r="A145" s="151">
        <v>274</v>
      </c>
      <c r="B145" s="243" t="s">
        <v>78</v>
      </c>
      <c r="C145" s="60" t="s">
        <v>217</v>
      </c>
      <c r="D145" s="106" t="s">
        <v>193</v>
      </c>
      <c r="E145" s="213">
        <f>+SUMIFS('nabati '!B:B,'nabati '!$E:$E,Daily!$A145,'nabati '!$C:$C,Daily!$C$1)/6</f>
        <v>0</v>
      </c>
      <c r="F145" s="213">
        <f>+SUMIFS('nabati '!I:I,'nabati '!$L:$L,Daily!$A145,'nabati '!$J:$J,Daily!$C$1)/6</f>
        <v>0</v>
      </c>
      <c r="G145" s="213">
        <f>+SUMIFS('nabati '!P:P,'nabati '!$S:$S,Daily!$A145,'nabati '!$Q:$Q,Daily!$C$1)/60</f>
        <v>0</v>
      </c>
      <c r="H145" s="213">
        <f>+SUMIFS('nabati '!W:W,'nabati '!$Z:$Z,Daily!$A145,'nabati '!$X:$X,Daily!$C$1)/6</f>
        <v>0</v>
      </c>
      <c r="I145" s="213">
        <f>+SUMIFS('nabati '!AD:AD,'nabati '!$AG:$AG,Daily!$A145,'nabati '!$AE:$AE,Daily!$C$1)/60</f>
        <v>0</v>
      </c>
      <c r="J145" s="213">
        <f>+SUMIFS('nabati '!AK:AK,'nabati '!$AN:$AN,Daily!$A145,'nabati '!$AL:$AL,Daily!$C$1)/60</f>
        <v>0</v>
      </c>
      <c r="K145" s="213">
        <f>+SUMIFS('nabati '!AR:AR,'nabati '!$AU:$AU,Daily!$A145,'nabati '!$AS:$AS,Daily!$C$1)/60</f>
        <v>0</v>
      </c>
      <c r="L145" s="213">
        <f>+SUMIFS('nabati '!AY:AY,'nabati '!$BB:$BB,Daily!$A145,'nabati '!$AZ:$AZ,Daily!$C$1)/20</f>
        <v>0</v>
      </c>
      <c r="M145" s="235">
        <f>+SUMIFS('nabati '!BF:BF,'nabati '!$BI:$BI,Daily!$A145,'nabati '!$BG:$BG,Daily!$C$1)/6</f>
        <v>0</v>
      </c>
      <c r="N145" s="236">
        <f>+SUMIFS('nabati '!BM:BM,'nabati '!BP:BP,Daily!$A145,'nabati '!BN:BN,Daily!$C$1)/6</f>
        <v>0</v>
      </c>
      <c r="O145" s="115">
        <f t="shared" si="15"/>
        <v>0</v>
      </c>
      <c r="P145" s="237"/>
      <c r="S145" s="334"/>
    </row>
    <row r="146" spans="1:19" s="1" customFormat="1" outlineLevel="1">
      <c r="A146" s="151">
        <v>290</v>
      </c>
      <c r="B146" s="243" t="s">
        <v>78</v>
      </c>
      <c r="C146" s="60" t="s">
        <v>218</v>
      </c>
      <c r="D146" s="106" t="s">
        <v>193</v>
      </c>
      <c r="E146" s="115">
        <f>+SUMIFS('nabati '!B:B,'nabati '!$E:$E,Daily!$A146,'nabati '!$C:$C,Daily!$C$1)/6</f>
        <v>0</v>
      </c>
      <c r="F146" s="115">
        <f>+SUMIFS('nabati '!I:I,'nabati '!$L:$L,Daily!$A146,'nabati '!$J:$J,Daily!$C$1)/6</f>
        <v>0</v>
      </c>
      <c r="G146" s="213">
        <f>+SUMIFS('nabati '!P:P,'nabati '!$S:$S,Daily!$A146,'nabati '!$Q:$Q,Daily!$C$1)/60</f>
        <v>0</v>
      </c>
      <c r="H146" s="213">
        <f>+SUMIFS('nabati '!W:W,'nabati '!$Z:$Z,Daily!$A146,'nabati '!$X:$X,Daily!$C$1)/6</f>
        <v>0</v>
      </c>
      <c r="I146" s="213">
        <f>+SUMIFS('nabati '!AD:AD,'nabati '!$AG:$AG,Daily!$A146,'nabati '!$AE:$AE,Daily!$C$1)/60</f>
        <v>0</v>
      </c>
      <c r="J146" s="213">
        <f>+SUMIFS('nabati '!AK:AK,'nabati '!$AN:$AN,Daily!$A146,'nabati '!$AL:$AL,Daily!$C$1)/60</f>
        <v>0</v>
      </c>
      <c r="K146" s="213">
        <f>+SUMIFS('nabati '!AR:AR,'nabati '!$AU:$AU,Daily!$A146,'nabati '!$AS:$AS,Daily!$C$1)/60</f>
        <v>0</v>
      </c>
      <c r="L146" s="213">
        <f>+SUMIFS('nabati '!AY:AY,'nabati '!$BB:$BB,Daily!$A146,'nabati '!$AZ:$AZ,Daily!$C$1)/20</f>
        <v>0</v>
      </c>
      <c r="M146" s="235">
        <f>+SUMIFS('nabati '!BF:BF,'nabati '!$BI:$BI,Daily!$A146,'nabati '!$BG:$BG,Daily!$C$1)/6</f>
        <v>0</v>
      </c>
      <c r="N146" s="236">
        <f>+SUMIFS('nabati '!BM:BM,'nabati '!BP:BP,Daily!$A146,'nabati '!BN:BN,Daily!$C$1)/6</f>
        <v>0</v>
      </c>
      <c r="O146" s="115">
        <f t="shared" si="15"/>
        <v>0</v>
      </c>
      <c r="P146" s="237"/>
      <c r="S146" s="334"/>
    </row>
    <row r="147" spans="1:19" s="1" customFormat="1" outlineLevel="1">
      <c r="A147" s="151">
        <v>293</v>
      </c>
      <c r="B147" s="243" t="s">
        <v>78</v>
      </c>
      <c r="C147" s="60" t="s">
        <v>219</v>
      </c>
      <c r="D147" s="106" t="s">
        <v>193</v>
      </c>
      <c r="E147" s="213">
        <f>+SUMIFS('nabati '!B:B,'nabati '!$E:$E,Daily!$A147,'nabati '!$C:$C,Daily!$C$1)/6</f>
        <v>0</v>
      </c>
      <c r="F147" s="213">
        <f>+SUMIFS('nabati '!I:I,'nabati '!$L:$L,Daily!$A147,'nabati '!$J:$J,Daily!$C$1)/6</f>
        <v>0</v>
      </c>
      <c r="G147" s="213">
        <f>+SUMIFS('nabati '!P:P,'nabati '!$S:$S,Daily!$A147,'nabati '!$Q:$Q,Daily!$C$1)/60</f>
        <v>0</v>
      </c>
      <c r="H147" s="213">
        <f>+SUMIFS('nabati '!W:W,'nabati '!$Z:$Z,Daily!$A147,'nabati '!$X:$X,Daily!$C$1)/6</f>
        <v>0</v>
      </c>
      <c r="I147" s="213">
        <f>+SUMIFS('nabati '!AD:AD,'nabati '!$AG:$AG,Daily!$A147,'nabati '!$AE:$AE,Daily!$C$1)/60</f>
        <v>0</v>
      </c>
      <c r="J147" s="213">
        <f>+SUMIFS('nabati '!AK:AK,'nabati '!$AN:$AN,Daily!$A147,'nabati '!$AL:$AL,Daily!$C$1)/60</f>
        <v>0</v>
      </c>
      <c r="K147" s="213">
        <f>+SUMIFS('nabati '!AR:AR,'nabati '!$AU:$AU,Daily!$A147,'nabati '!$AS:$AS,Daily!$C$1)/60</f>
        <v>0</v>
      </c>
      <c r="L147" s="213">
        <f>+SUMIFS('nabati '!AY:AY,'nabati '!$BB:$BB,Daily!$A147,'nabati '!$AZ:$AZ,Daily!$C$1)/20</f>
        <v>0</v>
      </c>
      <c r="M147" s="235">
        <f>+SUMIFS('nabati '!BF:BF,'nabati '!$BI:$BI,Daily!$A147,'nabati '!$BG:$BG,Daily!$C$1)/6</f>
        <v>0</v>
      </c>
      <c r="N147" s="236">
        <f>+SUMIFS('nabati '!BM:BM,'nabati '!BP:BP,Daily!$A147,'nabati '!BN:BN,Daily!$C$1)/6</f>
        <v>0</v>
      </c>
      <c r="O147" s="115">
        <f t="shared" si="15"/>
        <v>0</v>
      </c>
      <c r="P147" s="237"/>
      <c r="S147" s="334"/>
    </row>
    <row r="148" spans="1:19" s="1" customFormat="1" outlineLevel="1">
      <c r="A148" s="151">
        <v>296</v>
      </c>
      <c r="B148" s="243" t="s">
        <v>78</v>
      </c>
      <c r="C148" s="60" t="s">
        <v>220</v>
      </c>
      <c r="D148" s="106" t="s">
        <v>193</v>
      </c>
      <c r="E148" s="213">
        <f>+SUMIFS('nabati '!B:B,'nabati '!$E:$E,Daily!$A148,'nabati '!$C:$C,Daily!$C$1)/6</f>
        <v>0</v>
      </c>
      <c r="F148" s="213">
        <f>+SUMIFS('nabati '!I:I,'nabati '!$L:$L,Daily!$A148,'nabati '!$J:$J,Daily!$C$1)/6</f>
        <v>0</v>
      </c>
      <c r="G148" s="213">
        <f>+SUMIFS('nabati '!P:P,'nabati '!$S:$S,Daily!$A148,'nabati '!$Q:$Q,Daily!$C$1)/60</f>
        <v>0</v>
      </c>
      <c r="H148" s="213">
        <f>+SUMIFS('nabati '!W:W,'nabati '!$Z:$Z,Daily!$A148,'nabati '!$X:$X,Daily!$C$1)/6</f>
        <v>0</v>
      </c>
      <c r="I148" s="213">
        <f>+SUMIFS('nabati '!AD:AD,'nabati '!$AG:$AG,Daily!$A148,'nabati '!$AE:$AE,Daily!$C$1)/60</f>
        <v>0</v>
      </c>
      <c r="J148" s="213">
        <f>+SUMIFS('nabati '!AK:AK,'nabati '!$AN:$AN,Daily!$A148,'nabati '!$AL:$AL,Daily!$C$1)/60</f>
        <v>0</v>
      </c>
      <c r="K148" s="213">
        <f>+SUMIFS('nabati '!AR:AR,'nabati '!$AU:$AU,Daily!$A148,'nabati '!$AS:$AS,Daily!$C$1)/60</f>
        <v>0</v>
      </c>
      <c r="L148" s="213">
        <f>+SUMIFS('nabati '!AY:AY,'nabati '!$BB:$BB,Daily!$A148,'nabati '!$AZ:$AZ,Daily!$C$1)/20</f>
        <v>0</v>
      </c>
      <c r="M148" s="235">
        <f>+SUMIFS('nabati '!BF:BF,'nabati '!$BI:$BI,Daily!$A148,'nabati '!$BG:$BG,Daily!$C$1)/6</f>
        <v>0</v>
      </c>
      <c r="N148" s="236">
        <f>+SUMIFS('nabati '!BM:BM,'nabati '!BP:BP,Daily!$A148,'nabati '!BN:BN,Daily!$C$1)/6</f>
        <v>0</v>
      </c>
      <c r="O148" s="115">
        <f t="shared" si="15"/>
        <v>0</v>
      </c>
      <c r="P148" s="237"/>
      <c r="S148" s="334"/>
    </row>
    <row r="149" spans="1:19" s="1" customFormat="1" outlineLevel="1">
      <c r="A149" s="151">
        <v>409</v>
      </c>
      <c r="B149" s="243" t="s">
        <v>78</v>
      </c>
      <c r="C149" s="60" t="s">
        <v>221</v>
      </c>
      <c r="D149" s="106" t="s">
        <v>193</v>
      </c>
      <c r="E149" s="213">
        <f>+SUMIFS('nabati '!B:B,'nabati '!$E:$E,Daily!$A149,'nabati '!$C:$C,Daily!$C$1)/6</f>
        <v>0</v>
      </c>
      <c r="F149" s="213">
        <f>+SUMIFS('nabati '!I:I,'nabati '!$L:$L,Daily!$A149,'nabati '!$J:$J,Daily!$C$1)/6</f>
        <v>0</v>
      </c>
      <c r="G149" s="213">
        <f>+SUMIFS('nabati '!P:P,'nabati '!$S:$S,Daily!$A149,'nabati '!$Q:$Q,Daily!$C$1)/60</f>
        <v>0</v>
      </c>
      <c r="H149" s="213">
        <f>+SUMIFS('nabati '!W:W,'nabati '!$Z:$Z,Daily!$A149,'nabati '!$X:$X,Daily!$C$1)/6</f>
        <v>0</v>
      </c>
      <c r="I149" s="213">
        <f>+SUMIFS('nabati '!AD:AD,'nabati '!$AG:$AG,Daily!$A149,'nabati '!$AE:$AE,Daily!$C$1)/60</f>
        <v>0</v>
      </c>
      <c r="J149" s="213">
        <f>+SUMIFS('nabati '!AK:AK,'nabati '!$AN:$AN,Daily!$A149,'nabati '!$AL:$AL,Daily!$C$1)/60</f>
        <v>0</v>
      </c>
      <c r="K149" s="213">
        <f>+SUMIFS('nabati '!AR:AR,'nabati '!$AU:$AU,Daily!$A149,'nabati '!$AS:$AS,Daily!$C$1)/60</f>
        <v>0</v>
      </c>
      <c r="L149" s="213">
        <f>+SUMIFS('nabati '!AY:AY,'nabati '!$BB:$BB,Daily!$A149,'nabati '!$AZ:$AZ,Daily!$C$1)/20</f>
        <v>0</v>
      </c>
      <c r="M149" s="235">
        <f>+SUMIFS('nabati '!BF:BF,'nabati '!$BI:$BI,Daily!$A149,'nabati '!$BG:$BG,Daily!$C$1)/6</f>
        <v>0</v>
      </c>
      <c r="N149" s="236">
        <f>+SUMIFS('nabati '!BM:BM,'nabati '!BP:BP,Daily!$A149,'nabati '!BN:BN,Daily!$C$1)/6</f>
        <v>0</v>
      </c>
      <c r="O149" s="115">
        <f t="shared" si="15"/>
        <v>0</v>
      </c>
      <c r="P149" s="237"/>
      <c r="S149" s="334"/>
    </row>
    <row r="150" spans="1:19" s="1" customFormat="1" outlineLevel="1">
      <c r="A150" s="151">
        <v>410</v>
      </c>
      <c r="B150" s="243" t="s">
        <v>78</v>
      </c>
      <c r="C150" s="60" t="s">
        <v>222</v>
      </c>
      <c r="D150" s="106" t="s">
        <v>193</v>
      </c>
      <c r="E150" s="213">
        <f>+SUMIFS('nabati '!B:B,'nabati '!$E:$E,Daily!$A150,'nabati '!$C:$C,Daily!$C$1)/6</f>
        <v>0</v>
      </c>
      <c r="F150" s="213">
        <f>+SUMIFS('nabati '!I:I,'nabati '!$L:$L,Daily!$A150,'nabati '!$J:$J,Daily!$C$1)/6</f>
        <v>0</v>
      </c>
      <c r="G150" s="213">
        <f>+SUMIFS('nabati '!P:P,'nabati '!$S:$S,Daily!$A150,'nabati '!$Q:$Q,Daily!$C$1)/60</f>
        <v>0</v>
      </c>
      <c r="H150" s="213">
        <f>+SUMIFS('nabati '!W:W,'nabati '!$Z:$Z,Daily!$A150,'nabati '!$X:$X,Daily!$C$1)/6</f>
        <v>0</v>
      </c>
      <c r="I150" s="213">
        <f>+SUMIFS('nabati '!AD:AD,'nabati '!$AG:$AG,Daily!$A150,'nabati '!$AE:$AE,Daily!$C$1)/60</f>
        <v>0</v>
      </c>
      <c r="J150" s="213">
        <f>+SUMIFS('nabati '!AK:AK,'nabati '!$AN:$AN,Daily!$A150,'nabati '!$AL:$AL,Daily!$C$1)/60</f>
        <v>0</v>
      </c>
      <c r="K150" s="213">
        <f>+SUMIFS('nabati '!AR:AR,'nabati '!$AU:$AU,Daily!$A150,'nabati '!$AS:$AS,Daily!$C$1)/60</f>
        <v>0</v>
      </c>
      <c r="L150" s="213">
        <f>+SUMIFS('nabati '!AY:AY,'nabati '!$BB:$BB,Daily!$A150,'nabati '!$AZ:$AZ,Daily!$C$1)/20</f>
        <v>0</v>
      </c>
      <c r="M150" s="235">
        <f>+SUMIFS('nabati '!BF:BF,'nabati '!$BI:$BI,Daily!$A150,'nabati '!$BG:$BG,Daily!$C$1)/6</f>
        <v>0</v>
      </c>
      <c r="N150" s="236">
        <f>+SUMIFS('nabati '!BM:BM,'nabati '!BP:BP,Daily!$A150,'nabati '!BN:BN,Daily!$C$1)/6</f>
        <v>0</v>
      </c>
      <c r="O150" s="115">
        <f t="shared" si="15"/>
        <v>0</v>
      </c>
      <c r="P150" s="237"/>
      <c r="S150" s="334"/>
    </row>
    <row r="151" spans="1:19" s="1" customFormat="1" outlineLevel="1">
      <c r="A151" s="151">
        <v>627</v>
      </c>
      <c r="B151" s="243" t="s">
        <v>78</v>
      </c>
      <c r="C151" s="60" t="s">
        <v>223</v>
      </c>
      <c r="D151" s="106" t="s">
        <v>193</v>
      </c>
      <c r="E151" s="213">
        <f>+SUMIFS('nabati '!B:B,'nabati '!$E:$E,Daily!$A151,'nabati '!$C:$C,Daily!$C$1)/6</f>
        <v>0</v>
      </c>
      <c r="F151" s="213">
        <f>+SUMIFS('nabati '!I:I,'nabati '!$L:$L,Daily!$A151,'nabati '!$J:$J,Daily!$C$1)/6</f>
        <v>0</v>
      </c>
      <c r="G151" s="213">
        <f>+SUMIFS('nabati '!P:P,'nabati '!$S:$S,Daily!$A151,'nabati '!$Q:$Q,Daily!$C$1)/60</f>
        <v>0</v>
      </c>
      <c r="H151" s="213">
        <f>+SUMIFS('nabati '!W:W,'nabati '!$Z:$Z,Daily!$A151,'nabati '!$X:$X,Daily!$C$1)/6</f>
        <v>0</v>
      </c>
      <c r="I151" s="213">
        <f>+SUMIFS('nabati '!AD:AD,'nabati '!$AG:$AG,Daily!$A151,'nabati '!$AE:$AE,Daily!$C$1)/60</f>
        <v>0</v>
      </c>
      <c r="J151" s="213">
        <f>+SUMIFS('nabati '!AK:AK,'nabati '!$AN:$AN,Daily!$A151,'nabati '!$AL:$AL,Daily!$C$1)/60</f>
        <v>0</v>
      </c>
      <c r="K151" s="213">
        <f>+SUMIFS('nabati '!AR:AR,'nabati '!$AU:$AU,Daily!$A151,'nabati '!$AS:$AS,Daily!$C$1)/60</f>
        <v>0</v>
      </c>
      <c r="L151" s="213">
        <f>+SUMIFS('nabati '!AY:AY,'nabati '!$BB:$BB,Daily!$A151,'nabati '!$AZ:$AZ,Daily!$C$1)/20</f>
        <v>0</v>
      </c>
      <c r="M151" s="235">
        <f>+SUMIFS('nabati '!BF:BF,'nabati '!$BI:$BI,Daily!$A151,'nabati '!$BG:$BG,Daily!$C$1)/6</f>
        <v>0</v>
      </c>
      <c r="N151" s="236">
        <f>+SUMIFS('nabati '!BM:BM,'nabati '!BP:BP,Daily!$A151,'nabati '!BN:BN,Daily!$C$1)/6</f>
        <v>0</v>
      </c>
      <c r="O151" s="115">
        <f t="shared" si="15"/>
        <v>0</v>
      </c>
      <c r="P151" s="237"/>
      <c r="S151" s="334"/>
    </row>
    <row r="152" spans="1:19" s="1" customFormat="1" outlineLevel="1">
      <c r="A152" s="151">
        <v>630</v>
      </c>
      <c r="B152" s="243" t="s">
        <v>78</v>
      </c>
      <c r="C152" s="60" t="s">
        <v>224</v>
      </c>
      <c r="D152" s="106" t="s">
        <v>193</v>
      </c>
      <c r="E152" s="213">
        <f>+SUMIFS('nabati '!B:B,'nabati '!$E:$E,Daily!$A152,'nabati '!$C:$C,Daily!$C$1)/6</f>
        <v>0</v>
      </c>
      <c r="F152" s="213">
        <f>+SUMIFS('nabati '!I:I,'nabati '!$L:$L,Daily!$A152,'nabati '!$J:$J,Daily!$C$1)/6</f>
        <v>0</v>
      </c>
      <c r="G152" s="213">
        <f>+SUMIFS('nabati '!P:P,'nabati '!$S:$S,Daily!$A152,'nabati '!$Q:$Q,Daily!$C$1)/60</f>
        <v>0</v>
      </c>
      <c r="H152" s="213">
        <f>+SUMIFS('nabati '!W:W,'nabati '!$Z:$Z,Daily!$A152,'nabati '!$X:$X,Daily!$C$1)/6</f>
        <v>0</v>
      </c>
      <c r="I152" s="213">
        <f>+SUMIFS('nabati '!AD:AD,'nabati '!$AG:$AG,Daily!$A152,'nabati '!$AE:$AE,Daily!$C$1)/60</f>
        <v>0</v>
      </c>
      <c r="J152" s="213">
        <f>+SUMIFS('nabati '!AK:AK,'nabati '!$AN:$AN,Daily!$A152,'nabati '!$AL:$AL,Daily!$C$1)/60</f>
        <v>0</v>
      </c>
      <c r="K152" s="213">
        <f>+SUMIFS('nabati '!AR:AR,'nabati '!$AU:$AU,Daily!$A152,'nabati '!$AS:$AS,Daily!$C$1)/60</f>
        <v>0</v>
      </c>
      <c r="L152" s="213">
        <f>+SUMIFS('nabati '!AY:AY,'nabati '!$BB:$BB,Daily!$A152,'nabati '!$AZ:$AZ,Daily!$C$1)/20</f>
        <v>0</v>
      </c>
      <c r="M152" s="235">
        <f>+SUMIFS('nabati '!BF:BF,'nabati '!$BI:$BI,Daily!$A152,'nabati '!$BG:$BG,Daily!$C$1)/6</f>
        <v>0</v>
      </c>
      <c r="N152" s="236">
        <f>+SUMIFS('nabati '!BM:BM,'nabati '!BP:BP,Daily!$A152,'nabati '!BN:BN,Daily!$C$1)/6</f>
        <v>0</v>
      </c>
      <c r="O152" s="115">
        <f t="shared" si="15"/>
        <v>0</v>
      </c>
      <c r="P152" s="237"/>
      <c r="S152" s="334"/>
    </row>
    <row r="153" spans="1:19" s="1" customFormat="1" outlineLevel="1">
      <c r="A153" s="151">
        <v>631</v>
      </c>
      <c r="B153" s="243" t="s">
        <v>78</v>
      </c>
      <c r="C153" s="60" t="s">
        <v>225</v>
      </c>
      <c r="D153" s="106" t="s">
        <v>193</v>
      </c>
      <c r="E153" s="213">
        <f>+SUMIFS('nabati '!B:B,'nabati '!$E:$E,Daily!$A153,'nabati '!$C:$C,Daily!$C$1)/6</f>
        <v>0</v>
      </c>
      <c r="F153" s="213">
        <f>+SUMIFS('nabati '!I:I,'nabati '!$L:$L,Daily!$A153,'nabati '!$J:$J,Daily!$C$1)/6</f>
        <v>0</v>
      </c>
      <c r="G153" s="213">
        <f>+SUMIFS('nabati '!P:P,'nabati '!$S:$S,Daily!$A153,'nabati '!$Q:$Q,Daily!$C$1)/60</f>
        <v>0</v>
      </c>
      <c r="H153" s="213">
        <f>+SUMIFS('nabati '!W:W,'nabati '!$Z:$Z,Daily!$A153,'nabati '!$X:$X,Daily!$C$1)/6</f>
        <v>0</v>
      </c>
      <c r="I153" s="213">
        <f>+SUMIFS('nabati '!AD:AD,'nabati '!$AG:$AG,Daily!$A153,'nabati '!$AE:$AE,Daily!$C$1)/60</f>
        <v>0</v>
      </c>
      <c r="J153" s="213">
        <f>+SUMIFS('nabati '!AK:AK,'nabati '!$AN:$AN,Daily!$A153,'nabati '!$AL:$AL,Daily!$C$1)/60</f>
        <v>0</v>
      </c>
      <c r="K153" s="213">
        <f>+SUMIFS('nabati '!AR:AR,'nabati '!$AU:$AU,Daily!$A153,'nabati '!$AS:$AS,Daily!$C$1)/60</f>
        <v>0</v>
      </c>
      <c r="L153" s="213">
        <f>+SUMIFS('nabati '!AY:AY,'nabati '!$BB:$BB,Daily!$A153,'nabati '!$AZ:$AZ,Daily!$C$1)/20</f>
        <v>0</v>
      </c>
      <c r="M153" s="235">
        <f>+SUMIFS('nabati '!BF:BF,'nabati '!$BI:$BI,Daily!$A153,'nabati '!$BG:$BG,Daily!$C$1)/6</f>
        <v>0</v>
      </c>
      <c r="N153" s="236">
        <f>+SUMIFS('nabati '!BM:BM,'nabati '!BP:BP,Daily!$A153,'nabati '!BN:BN,Daily!$C$1)/6</f>
        <v>0</v>
      </c>
      <c r="O153" s="115">
        <f t="shared" si="15"/>
        <v>0</v>
      </c>
      <c r="P153" s="237"/>
      <c r="S153" s="334"/>
    </row>
    <row r="154" spans="1:19" s="1" customFormat="1" outlineLevel="1">
      <c r="A154" s="151">
        <v>634</v>
      </c>
      <c r="B154" s="243" t="s">
        <v>78</v>
      </c>
      <c r="C154" s="60" t="s">
        <v>226</v>
      </c>
      <c r="D154" s="106" t="s">
        <v>193</v>
      </c>
      <c r="E154" s="213">
        <f>+SUMIFS('nabati '!B:B,'nabati '!$E:$E,Daily!$A154,'nabati '!$C:$C,Daily!$C$1)/6</f>
        <v>0</v>
      </c>
      <c r="F154" s="213">
        <f>+SUMIFS('nabati '!I:I,'nabati '!$L:$L,Daily!$A154,'nabati '!$J:$J,Daily!$C$1)/6</f>
        <v>0</v>
      </c>
      <c r="G154" s="213">
        <f>+SUMIFS('nabati '!P:P,'nabati '!$S:$S,Daily!$A154,'nabati '!$Q:$Q,Daily!$C$1)/60</f>
        <v>0</v>
      </c>
      <c r="H154" s="213">
        <f>+SUMIFS('nabati '!W:W,'nabati '!$Z:$Z,Daily!$A154,'nabati '!$X:$X,Daily!$C$1)/6</f>
        <v>0</v>
      </c>
      <c r="I154" s="213">
        <f>+SUMIFS('nabati '!AD:AD,'nabati '!$AG:$AG,Daily!$A154,'nabati '!$AE:$AE,Daily!$C$1)/60</f>
        <v>0</v>
      </c>
      <c r="J154" s="213">
        <f>+SUMIFS('nabati '!AK:AK,'nabati '!$AN:$AN,Daily!$A154,'nabati '!$AL:$AL,Daily!$C$1)/60</f>
        <v>0</v>
      </c>
      <c r="K154" s="213">
        <f>+SUMIFS('nabati '!AR:AR,'nabati '!$AU:$AU,Daily!$A154,'nabati '!$AS:$AS,Daily!$C$1)/60</f>
        <v>0</v>
      </c>
      <c r="L154" s="213">
        <f>+SUMIFS('nabati '!AY:AY,'nabati '!$BB:$BB,Daily!$A154,'nabati '!$AZ:$AZ,Daily!$C$1)/20</f>
        <v>0</v>
      </c>
      <c r="M154" s="235">
        <f>+SUMIFS('nabati '!BF:BF,'nabati '!$BI:$BI,Daily!$A154,'nabati '!$BG:$BG,Daily!$C$1)/6</f>
        <v>0</v>
      </c>
      <c r="N154" s="236">
        <f>+SUMIFS('nabati '!BM:BM,'nabati '!BP:BP,Daily!$A154,'nabati '!BN:BN,Daily!$C$1)/6</f>
        <v>0</v>
      </c>
      <c r="O154" s="115">
        <f t="shared" si="15"/>
        <v>0</v>
      </c>
      <c r="P154" s="237"/>
      <c r="S154" s="334"/>
    </row>
    <row r="155" spans="1:19" s="1" customFormat="1" outlineLevel="1">
      <c r="A155" s="151">
        <v>635</v>
      </c>
      <c r="B155" s="243" t="s">
        <v>78</v>
      </c>
      <c r="C155" s="60" t="s">
        <v>227</v>
      </c>
      <c r="D155" s="106" t="s">
        <v>193</v>
      </c>
      <c r="E155" s="213">
        <f>+SUMIFS('nabati '!B:B,'nabati '!$E:$E,Daily!$A155,'nabati '!$C:$C,Daily!$C$1)/6</f>
        <v>0</v>
      </c>
      <c r="F155" s="213">
        <f>+SUMIFS('nabati '!I:I,'nabati '!$L:$L,Daily!$A155,'nabati '!$J:$J,Daily!$C$1)/6</f>
        <v>0</v>
      </c>
      <c r="G155" s="213">
        <f>+SUMIFS('nabati '!P:P,'nabati '!$S:$S,Daily!$A155,'nabati '!$Q:$Q,Daily!$C$1)/60</f>
        <v>0</v>
      </c>
      <c r="H155" s="213">
        <f>+SUMIFS('nabati '!W:W,'nabati '!$Z:$Z,Daily!$A155,'nabati '!$X:$X,Daily!$C$1)/6</f>
        <v>0</v>
      </c>
      <c r="I155" s="213">
        <f>+SUMIFS('nabati '!AD:AD,'nabati '!$AG:$AG,Daily!$A155,'nabati '!$AE:$AE,Daily!$C$1)/60</f>
        <v>0</v>
      </c>
      <c r="J155" s="213">
        <f>+SUMIFS('nabati '!AK:AK,'nabati '!$AN:$AN,Daily!$A155,'nabati '!$AL:$AL,Daily!$C$1)/60</f>
        <v>0</v>
      </c>
      <c r="K155" s="213">
        <f>+SUMIFS('nabati '!AR:AR,'nabati '!$AU:$AU,Daily!$A155,'nabati '!$AS:$AS,Daily!$C$1)/60</f>
        <v>0</v>
      </c>
      <c r="L155" s="213">
        <f>+SUMIFS('nabati '!AY:AY,'nabati '!$BB:$BB,Daily!$A155,'nabati '!$AZ:$AZ,Daily!$C$1)/20</f>
        <v>0</v>
      </c>
      <c r="M155" s="235">
        <f>+SUMIFS('nabati '!BF:BF,'nabati '!$BI:$BI,Daily!$A155,'nabati '!$BG:$BG,Daily!$C$1)/6</f>
        <v>0</v>
      </c>
      <c r="N155" s="236">
        <f>+SUMIFS('nabati '!BM:BM,'nabati '!BP:BP,Daily!$A155,'nabati '!BN:BN,Daily!$C$1)/6</f>
        <v>0</v>
      </c>
      <c r="O155" s="115">
        <f t="shared" si="15"/>
        <v>0</v>
      </c>
      <c r="P155" s="237"/>
      <c r="S155" s="334"/>
    </row>
    <row r="156" spans="1:19" s="1" customFormat="1" outlineLevel="1">
      <c r="A156" s="151">
        <v>636</v>
      </c>
      <c r="B156" s="243" t="s">
        <v>78</v>
      </c>
      <c r="C156" s="60" t="s">
        <v>228</v>
      </c>
      <c r="D156" s="106" t="s">
        <v>193</v>
      </c>
      <c r="E156" s="213">
        <f>+SUMIFS('nabati '!B:B,'nabati '!$E:$E,Daily!$A156,'nabati '!$C:$C,Daily!$C$1)/6</f>
        <v>0</v>
      </c>
      <c r="F156" s="213">
        <f>+SUMIFS('nabati '!I:I,'nabati '!$L:$L,Daily!$A156,'nabati '!$J:$J,Daily!$C$1)/6</f>
        <v>0</v>
      </c>
      <c r="G156" s="213">
        <f>+SUMIFS('nabati '!P:P,'nabati '!$S:$S,Daily!$A156,'nabati '!$Q:$Q,Daily!$C$1)/60</f>
        <v>0</v>
      </c>
      <c r="H156" s="213">
        <f>+SUMIFS('nabati '!W:W,'nabati '!$Z:$Z,Daily!$A156,'nabati '!$X:$X,Daily!$C$1)/6</f>
        <v>0</v>
      </c>
      <c r="I156" s="213">
        <f>+SUMIFS('nabati '!AD:AD,'nabati '!$AG:$AG,Daily!$A156,'nabati '!$AE:$AE,Daily!$C$1)/60</f>
        <v>0</v>
      </c>
      <c r="J156" s="213">
        <f>+SUMIFS('nabati '!AK:AK,'nabati '!$AN:$AN,Daily!$A156,'nabati '!$AL:$AL,Daily!$C$1)/60</f>
        <v>0</v>
      </c>
      <c r="K156" s="213">
        <f>+SUMIFS('nabati '!AR:AR,'nabati '!$AU:$AU,Daily!$A156,'nabati '!$AS:$AS,Daily!$C$1)/60</f>
        <v>0</v>
      </c>
      <c r="L156" s="213">
        <f>+SUMIFS('nabati '!AY:AY,'nabati '!$BB:$BB,Daily!$A156,'nabati '!$AZ:$AZ,Daily!$C$1)/20</f>
        <v>0</v>
      </c>
      <c r="M156" s="235">
        <f>+SUMIFS('nabati '!BF:BF,'nabati '!$BI:$BI,Daily!$A156,'nabati '!$BG:$BG,Daily!$C$1)/6</f>
        <v>0</v>
      </c>
      <c r="N156" s="236">
        <f>+SUMIFS('nabati '!BM:BM,'nabati '!BP:BP,Daily!$A156,'nabati '!BN:BN,Daily!$C$1)/6</f>
        <v>0</v>
      </c>
      <c r="O156" s="115">
        <f t="shared" si="15"/>
        <v>0</v>
      </c>
      <c r="P156" s="237"/>
      <c r="S156" s="334"/>
    </row>
    <row r="157" spans="1:19" s="1" customFormat="1" outlineLevel="1">
      <c r="A157" s="151">
        <v>637</v>
      </c>
      <c r="B157" s="243" t="s">
        <v>78</v>
      </c>
      <c r="C157" s="60" t="s">
        <v>229</v>
      </c>
      <c r="D157" s="106" t="s">
        <v>193</v>
      </c>
      <c r="E157" s="213">
        <f>+SUMIFS('nabati '!B:B,'nabati '!$E:$E,Daily!$A157,'nabati '!$C:$C,Daily!$C$1)/6</f>
        <v>0</v>
      </c>
      <c r="F157" s="213">
        <f>+SUMIFS('nabati '!I:I,'nabati '!$L:$L,Daily!$A157,'nabati '!$J:$J,Daily!$C$1)/6</f>
        <v>0</v>
      </c>
      <c r="G157" s="213">
        <f>+SUMIFS('nabati '!P:P,'nabati '!$S:$S,Daily!$A157,'nabati '!$Q:$Q,Daily!$C$1)/60</f>
        <v>0</v>
      </c>
      <c r="H157" s="213">
        <f>+SUMIFS('nabati '!W:W,'nabati '!$Z:$Z,Daily!$A157,'nabati '!$X:$X,Daily!$C$1)/6</f>
        <v>0</v>
      </c>
      <c r="I157" s="213">
        <f>+SUMIFS('nabati '!AD:AD,'nabati '!$AG:$AG,Daily!$A157,'nabati '!$AE:$AE,Daily!$C$1)/60</f>
        <v>0</v>
      </c>
      <c r="J157" s="213">
        <f>+SUMIFS('nabati '!AK:AK,'nabati '!$AN:$AN,Daily!$A157,'nabati '!$AL:$AL,Daily!$C$1)/60</f>
        <v>0</v>
      </c>
      <c r="K157" s="213">
        <f>+SUMIFS('nabati '!AR:AR,'nabati '!$AU:$AU,Daily!$A157,'nabati '!$AS:$AS,Daily!$C$1)/60</f>
        <v>0</v>
      </c>
      <c r="L157" s="213">
        <f>+SUMIFS('nabati '!AY:AY,'nabati '!$BB:$BB,Daily!$A157,'nabati '!$AZ:$AZ,Daily!$C$1)/20</f>
        <v>0</v>
      </c>
      <c r="M157" s="235">
        <f>+SUMIFS('nabati '!BF:BF,'nabati '!$BI:$BI,Daily!$A157,'nabati '!$BG:$BG,Daily!$C$1)/6</f>
        <v>0</v>
      </c>
      <c r="N157" s="236">
        <f>+SUMIFS('nabati '!BM:BM,'nabati '!BP:BP,Daily!$A157,'nabati '!BN:BN,Daily!$C$1)/6</f>
        <v>0</v>
      </c>
      <c r="O157" s="115">
        <f t="shared" si="15"/>
        <v>0</v>
      </c>
      <c r="P157" s="237"/>
      <c r="S157" s="334"/>
    </row>
    <row r="158" spans="1:19" s="1" customFormat="1" outlineLevel="1">
      <c r="A158" s="151">
        <v>645</v>
      </c>
      <c r="B158" s="243" t="s">
        <v>78</v>
      </c>
      <c r="C158" s="60" t="s">
        <v>230</v>
      </c>
      <c r="D158" s="106" t="s">
        <v>193</v>
      </c>
      <c r="E158" s="213">
        <f>+SUMIFS('nabati '!B:B,'nabati '!$E:$E,Daily!$A158,'nabati '!$C:$C,Daily!$C$1)/6</f>
        <v>0</v>
      </c>
      <c r="F158" s="213">
        <f>+SUMIFS('nabati '!I:I,'nabati '!$L:$L,Daily!$A158,'nabati '!$J:$J,Daily!$C$1)/6</f>
        <v>0</v>
      </c>
      <c r="G158" s="213">
        <f>+SUMIFS('nabati '!P:P,'nabati '!$S:$S,Daily!$A158,'nabati '!$Q:$Q,Daily!$C$1)/60</f>
        <v>0</v>
      </c>
      <c r="H158" s="213">
        <f>+SUMIFS('nabati '!W:W,'nabati '!$Z:$Z,Daily!$A158,'nabati '!$X:$X,Daily!$C$1)/6</f>
        <v>0</v>
      </c>
      <c r="I158" s="213">
        <f>+SUMIFS('nabati '!AD:AD,'nabati '!$AG:$AG,Daily!$A158,'nabati '!$AE:$AE,Daily!$C$1)/60</f>
        <v>0</v>
      </c>
      <c r="J158" s="213">
        <f>+SUMIFS('nabati '!AK:AK,'nabati '!$AN:$AN,Daily!$A158,'nabati '!$AL:$AL,Daily!$C$1)/60</f>
        <v>0</v>
      </c>
      <c r="K158" s="213">
        <f>+SUMIFS('nabati '!AR:AR,'nabati '!$AU:$AU,Daily!$A158,'nabati '!$AS:$AS,Daily!$C$1)/60</f>
        <v>0</v>
      </c>
      <c r="L158" s="213">
        <f>+SUMIFS('nabati '!AY:AY,'nabati '!$BB:$BB,Daily!$A158,'nabati '!$AZ:$AZ,Daily!$C$1)/20</f>
        <v>0</v>
      </c>
      <c r="M158" s="235">
        <f>+SUMIFS('nabati '!BF:BF,'nabati '!$BI:$BI,Daily!$A158,'nabati '!$BG:$BG,Daily!$C$1)/6</f>
        <v>0</v>
      </c>
      <c r="N158" s="236">
        <f>+SUMIFS('nabati '!BM:BM,'nabati '!BP:BP,Daily!$A158,'nabati '!BN:BN,Daily!$C$1)/6</f>
        <v>0</v>
      </c>
      <c r="O158" s="115">
        <f t="shared" si="15"/>
        <v>0</v>
      </c>
      <c r="P158" s="237"/>
      <c r="S158" s="334"/>
    </row>
    <row r="159" spans="1:19" s="1" customFormat="1" outlineLevel="1">
      <c r="A159" s="151">
        <v>648</v>
      </c>
      <c r="B159" s="243" t="s">
        <v>78</v>
      </c>
      <c r="C159" s="60" t="s">
        <v>231</v>
      </c>
      <c r="D159" s="106" t="s">
        <v>193</v>
      </c>
      <c r="E159" s="213">
        <f>+SUMIFS('nabati '!B:B,'nabati '!$E:$E,Daily!$A159,'nabati '!$C:$C,Daily!$C$1)/6</f>
        <v>0</v>
      </c>
      <c r="F159" s="213">
        <f>+SUMIFS('nabati '!I:I,'nabati '!$L:$L,Daily!$A159,'nabati '!$J:$J,Daily!$C$1)/6</f>
        <v>0</v>
      </c>
      <c r="G159" s="213">
        <f>+SUMIFS('nabati '!P:P,'nabati '!$S:$S,Daily!$A159,'nabati '!$Q:$Q,Daily!$C$1)/60</f>
        <v>0</v>
      </c>
      <c r="H159" s="213">
        <f>+SUMIFS('nabati '!W:W,'nabati '!$Z:$Z,Daily!$A159,'nabati '!$X:$X,Daily!$C$1)/6</f>
        <v>0</v>
      </c>
      <c r="I159" s="213">
        <f>+SUMIFS('nabati '!AD:AD,'nabati '!$AG:$AG,Daily!$A159,'nabati '!$AE:$AE,Daily!$C$1)/60</f>
        <v>0</v>
      </c>
      <c r="J159" s="213">
        <f>+SUMIFS('nabati '!AK:AK,'nabati '!$AN:$AN,Daily!$A159,'nabati '!$AL:$AL,Daily!$C$1)/60</f>
        <v>0</v>
      </c>
      <c r="K159" s="213">
        <f>+SUMIFS('nabati '!AR:AR,'nabati '!$AU:$AU,Daily!$A159,'nabati '!$AS:$AS,Daily!$C$1)/60</f>
        <v>0</v>
      </c>
      <c r="L159" s="213">
        <f>+SUMIFS('nabati '!AY:AY,'nabati '!$BB:$BB,Daily!$A159,'nabati '!$AZ:$AZ,Daily!$C$1)/20</f>
        <v>0</v>
      </c>
      <c r="M159" s="235">
        <f>+SUMIFS('nabati '!BF:BF,'nabati '!$BI:$BI,Daily!$A159,'nabati '!$BG:$BG,Daily!$C$1)/6</f>
        <v>0</v>
      </c>
      <c r="N159" s="236">
        <f>+SUMIFS('nabati '!BM:BM,'nabati '!BP:BP,Daily!$A159,'nabati '!BN:BN,Daily!$C$1)/6</f>
        <v>0</v>
      </c>
      <c r="O159" s="115">
        <f t="shared" ref="O159:O184" si="16">+SUMPRODUCT($E$1:$N$1,E159:N159)</f>
        <v>0</v>
      </c>
      <c r="P159" s="237"/>
      <c r="S159" s="334"/>
    </row>
    <row r="160" spans="1:19" s="1" customFormat="1" outlineLevel="1">
      <c r="A160" s="151">
        <v>651</v>
      </c>
      <c r="B160" s="243" t="s">
        <v>78</v>
      </c>
      <c r="C160" s="60" t="s">
        <v>232</v>
      </c>
      <c r="D160" s="106" t="s">
        <v>193</v>
      </c>
      <c r="E160" s="115">
        <f>+SUMIFS('nabati '!B:B,'nabati '!$E:$E,Daily!$A160,'nabati '!$C:$C,Daily!$C$1)/6</f>
        <v>0</v>
      </c>
      <c r="F160" s="115">
        <f>+SUMIFS('nabati '!I:I,'nabati '!$L:$L,Daily!$A160,'nabati '!$J:$J,Daily!$C$1)/6</f>
        <v>0</v>
      </c>
      <c r="G160" s="115">
        <f>+SUMIFS('nabati '!P:P,'nabati '!$S:$S,Daily!$A160,'nabati '!$Q:$Q,Daily!$C$1)/60</f>
        <v>0</v>
      </c>
      <c r="H160" s="213">
        <f>+SUMIFS('nabati '!W:W,'nabati '!$Z:$Z,Daily!$A160,'nabati '!$X:$X,Daily!$C$1)/6</f>
        <v>0</v>
      </c>
      <c r="I160" s="213">
        <f>+SUMIFS('nabati '!AD:AD,'nabati '!$AG:$AG,Daily!$A160,'nabati '!$AE:$AE,Daily!$C$1)/60</f>
        <v>0</v>
      </c>
      <c r="J160" s="213">
        <f>+SUMIFS('nabati '!AK:AK,'nabati '!$AN:$AN,Daily!$A160,'nabati '!$AL:$AL,Daily!$C$1)/60</f>
        <v>0</v>
      </c>
      <c r="K160" s="213">
        <f>+SUMIFS('nabati '!AR:AR,'nabati '!$AU:$AU,Daily!$A160,'nabati '!$AS:$AS,Daily!$C$1)/60</f>
        <v>0</v>
      </c>
      <c r="L160" s="213">
        <f>+SUMIFS('nabati '!AY:AY,'nabati '!$BB:$BB,Daily!$A160,'nabati '!$AZ:$AZ,Daily!$C$1)/20</f>
        <v>0</v>
      </c>
      <c r="M160" s="235">
        <f>+SUMIFS('nabati '!BF:BF,'nabati '!$BI:$BI,Daily!$A160,'nabati '!$BG:$BG,Daily!$C$1)/6</f>
        <v>0</v>
      </c>
      <c r="N160" s="236">
        <f>+SUMIFS('nabati '!BM:BM,'nabati '!BP:BP,Daily!$A160,'nabati '!BN:BN,Daily!$C$1)/6</f>
        <v>0</v>
      </c>
      <c r="O160" s="115">
        <f t="shared" si="16"/>
        <v>0</v>
      </c>
      <c r="P160" s="237"/>
      <c r="S160" s="334"/>
    </row>
    <row r="161" spans="1:19" s="1" customFormat="1" outlineLevel="1">
      <c r="A161" s="151">
        <v>652</v>
      </c>
      <c r="B161" s="243" t="s">
        <v>78</v>
      </c>
      <c r="C161" s="60" t="s">
        <v>233</v>
      </c>
      <c r="D161" s="106" t="s">
        <v>193</v>
      </c>
      <c r="E161" s="213">
        <f>+SUMIFS('nabati '!B:B,'nabati '!$E:$E,Daily!$A161,'nabati '!$C:$C,Daily!$C$1)/6</f>
        <v>0</v>
      </c>
      <c r="F161" s="213">
        <f>+SUMIFS('nabati '!I:I,'nabati '!$L:$L,Daily!$A161,'nabati '!$J:$J,Daily!$C$1)/6</f>
        <v>0</v>
      </c>
      <c r="G161" s="213">
        <f>+SUMIFS('nabati '!P:P,'nabati '!$S:$S,Daily!$A161,'nabati '!$Q:$Q,Daily!$C$1)/60</f>
        <v>0</v>
      </c>
      <c r="H161" s="213">
        <f>+SUMIFS('nabati '!W:W,'nabati '!$Z:$Z,Daily!$A161,'nabati '!$X:$X,Daily!$C$1)/6</f>
        <v>0</v>
      </c>
      <c r="I161" s="213">
        <f>+SUMIFS('nabati '!AD:AD,'nabati '!$AG:$AG,Daily!$A161,'nabati '!$AE:$AE,Daily!$C$1)/60</f>
        <v>0</v>
      </c>
      <c r="J161" s="213">
        <f>+SUMIFS('nabati '!AK:AK,'nabati '!$AN:$AN,Daily!$A161,'nabati '!$AL:$AL,Daily!$C$1)/60</f>
        <v>0</v>
      </c>
      <c r="K161" s="213">
        <f>+SUMIFS('nabati '!AR:AR,'nabati '!$AU:$AU,Daily!$A161,'nabati '!$AS:$AS,Daily!$C$1)/60</f>
        <v>0</v>
      </c>
      <c r="L161" s="213">
        <f>+SUMIFS('nabati '!AY:AY,'nabati '!$BB:$BB,Daily!$A161,'nabati '!$AZ:$AZ,Daily!$C$1)/20</f>
        <v>0</v>
      </c>
      <c r="M161" s="235">
        <f>+SUMIFS('nabati '!BF:BF,'nabati '!$BI:$BI,Daily!$A161,'nabati '!$BG:$BG,Daily!$C$1)/6</f>
        <v>0</v>
      </c>
      <c r="N161" s="236">
        <f>+SUMIFS('nabati '!BM:BM,'nabati '!BP:BP,Daily!$A161,'nabati '!BN:BN,Daily!$C$1)/6</f>
        <v>0</v>
      </c>
      <c r="O161" s="115">
        <f t="shared" si="16"/>
        <v>0</v>
      </c>
      <c r="P161" s="237"/>
      <c r="S161" s="334"/>
    </row>
    <row r="162" spans="1:19" s="1" customFormat="1" outlineLevel="1">
      <c r="A162" s="151">
        <v>654</v>
      </c>
      <c r="B162" s="243" t="s">
        <v>78</v>
      </c>
      <c r="C162" s="60" t="s">
        <v>234</v>
      </c>
      <c r="D162" s="106" t="s">
        <v>193</v>
      </c>
      <c r="E162" s="213">
        <f>+SUMIFS('nabati '!B:B,'nabati '!$E:$E,Daily!$A162,'nabati '!$C:$C,Daily!$C$1)/6</f>
        <v>0</v>
      </c>
      <c r="F162" s="213">
        <f>+SUMIFS('nabati '!I:I,'nabati '!$L:$L,Daily!$A162,'nabati '!$J:$J,Daily!$C$1)/6</f>
        <v>0</v>
      </c>
      <c r="G162" s="213">
        <f>+SUMIFS('nabati '!P:P,'nabati '!$S:$S,Daily!$A162,'nabati '!$Q:$Q,Daily!$C$1)/60</f>
        <v>0</v>
      </c>
      <c r="H162" s="213">
        <f>+SUMIFS('nabati '!W:W,'nabati '!$Z:$Z,Daily!$A162,'nabati '!$X:$X,Daily!$C$1)/6</f>
        <v>0</v>
      </c>
      <c r="I162" s="213">
        <f>+SUMIFS('nabati '!AD:AD,'nabati '!$AG:$AG,Daily!$A162,'nabati '!$AE:$AE,Daily!$C$1)/60</f>
        <v>0</v>
      </c>
      <c r="J162" s="213">
        <f>+SUMIFS('nabati '!AK:AK,'nabati '!$AN:$AN,Daily!$A162,'nabati '!$AL:$AL,Daily!$C$1)/60</f>
        <v>0</v>
      </c>
      <c r="K162" s="213">
        <f>+SUMIFS('nabati '!AR:AR,'nabati '!$AU:$AU,Daily!$A162,'nabati '!$AS:$AS,Daily!$C$1)/60</f>
        <v>0</v>
      </c>
      <c r="L162" s="213">
        <f>+SUMIFS('nabati '!AY:AY,'nabati '!$BB:$BB,Daily!$A162,'nabati '!$AZ:$AZ,Daily!$C$1)/20</f>
        <v>0</v>
      </c>
      <c r="M162" s="235">
        <f>+SUMIFS('nabati '!BF:BF,'nabati '!$BI:$BI,Daily!$A162,'nabati '!$BG:$BG,Daily!$C$1)/6</f>
        <v>0</v>
      </c>
      <c r="N162" s="236">
        <f>+SUMIFS('nabati '!BM:BM,'nabati '!BP:BP,Daily!$A162,'nabati '!BN:BN,Daily!$C$1)/6</f>
        <v>0</v>
      </c>
      <c r="O162" s="115">
        <f t="shared" si="16"/>
        <v>0</v>
      </c>
      <c r="P162" s="237"/>
      <c r="S162" s="334"/>
    </row>
    <row r="163" spans="1:19" s="1" customFormat="1" outlineLevel="1">
      <c r="A163" s="151">
        <v>655</v>
      </c>
      <c r="B163" s="243" t="s">
        <v>78</v>
      </c>
      <c r="C163" s="60" t="s">
        <v>235</v>
      </c>
      <c r="D163" s="106" t="s">
        <v>193</v>
      </c>
      <c r="E163" s="213">
        <f>+SUMIFS('nabati '!B:B,'nabati '!$E:$E,Daily!$A163,'nabati '!$C:$C,Daily!$C$1)/6</f>
        <v>0</v>
      </c>
      <c r="F163" s="213">
        <f>+SUMIFS('nabati '!I:I,'nabati '!$L:$L,Daily!$A163,'nabati '!$J:$J,Daily!$C$1)/6</f>
        <v>0</v>
      </c>
      <c r="G163" s="213">
        <f>+SUMIFS('nabati '!P:P,'nabati '!$S:$S,Daily!$A163,'nabati '!$Q:$Q,Daily!$C$1)/60</f>
        <v>0</v>
      </c>
      <c r="H163" s="213">
        <f>+SUMIFS('nabati '!W:W,'nabati '!$Z:$Z,Daily!$A163,'nabati '!$X:$X,Daily!$C$1)/6</f>
        <v>0</v>
      </c>
      <c r="I163" s="213">
        <f>+SUMIFS('nabati '!AD:AD,'nabati '!$AG:$AG,Daily!$A163,'nabati '!$AE:$AE,Daily!$C$1)/60</f>
        <v>0</v>
      </c>
      <c r="J163" s="213">
        <f>+SUMIFS('nabati '!AK:AK,'nabati '!$AN:$AN,Daily!$A163,'nabati '!$AL:$AL,Daily!$C$1)/60</f>
        <v>0</v>
      </c>
      <c r="K163" s="213">
        <f>+SUMIFS('nabati '!AR:AR,'nabati '!$AU:$AU,Daily!$A163,'nabati '!$AS:$AS,Daily!$C$1)/60</f>
        <v>0</v>
      </c>
      <c r="L163" s="213">
        <f>+SUMIFS('nabati '!AY:AY,'nabati '!$BB:$BB,Daily!$A163,'nabati '!$AZ:$AZ,Daily!$C$1)/20</f>
        <v>0</v>
      </c>
      <c r="M163" s="235">
        <f>+SUMIFS('nabati '!BF:BF,'nabati '!$BI:$BI,Daily!$A163,'nabati '!$BG:$BG,Daily!$C$1)/6</f>
        <v>0</v>
      </c>
      <c r="N163" s="236">
        <f>+SUMIFS('nabati '!BM:BM,'nabati '!BP:BP,Daily!$A163,'nabati '!BN:BN,Daily!$C$1)/6</f>
        <v>0</v>
      </c>
      <c r="O163" s="115">
        <f t="shared" si="16"/>
        <v>0</v>
      </c>
      <c r="P163" s="237"/>
      <c r="S163" s="334"/>
    </row>
    <row r="164" spans="1:19" s="1" customFormat="1" outlineLevel="1">
      <c r="A164" s="151">
        <v>658</v>
      </c>
      <c r="B164" s="243" t="s">
        <v>78</v>
      </c>
      <c r="C164" s="60" t="s">
        <v>236</v>
      </c>
      <c r="D164" s="106" t="s">
        <v>193</v>
      </c>
      <c r="E164" s="213">
        <f>+SUMIFS('nabati '!B:B,'nabati '!$E:$E,Daily!$A164,'nabati '!$C:$C,Daily!$C$1)/6</f>
        <v>0</v>
      </c>
      <c r="F164" s="213">
        <f>+SUMIFS('nabati '!I:I,'nabati '!$L:$L,Daily!$A164,'nabati '!$J:$J,Daily!$C$1)/6</f>
        <v>0</v>
      </c>
      <c r="G164" s="213">
        <f>+SUMIFS('nabati '!P:P,'nabati '!$S:$S,Daily!$A164,'nabati '!$Q:$Q,Daily!$C$1)/60</f>
        <v>0</v>
      </c>
      <c r="H164" s="213">
        <f>+SUMIFS('nabati '!W:W,'nabati '!$Z:$Z,Daily!$A164,'nabati '!$X:$X,Daily!$C$1)/6</f>
        <v>0</v>
      </c>
      <c r="I164" s="213">
        <f>+SUMIFS('nabati '!AD:AD,'nabati '!$AG:$AG,Daily!$A164,'nabati '!$AE:$AE,Daily!$C$1)/60</f>
        <v>0</v>
      </c>
      <c r="J164" s="213">
        <f>+SUMIFS('nabati '!AK:AK,'nabati '!$AN:$AN,Daily!$A164,'nabati '!$AL:$AL,Daily!$C$1)/60</f>
        <v>0</v>
      </c>
      <c r="K164" s="213">
        <f>+SUMIFS('nabati '!AR:AR,'nabati '!$AU:$AU,Daily!$A164,'nabati '!$AS:$AS,Daily!$C$1)/60</f>
        <v>0</v>
      </c>
      <c r="L164" s="213">
        <f>+SUMIFS('nabati '!AY:AY,'nabati '!$BB:$BB,Daily!$A164,'nabati '!$AZ:$AZ,Daily!$C$1)/20</f>
        <v>0</v>
      </c>
      <c r="M164" s="235">
        <f>+SUMIFS('nabati '!BF:BF,'nabati '!$BI:$BI,Daily!$A164,'nabati '!$BG:$BG,Daily!$C$1)/6</f>
        <v>0</v>
      </c>
      <c r="N164" s="236">
        <f>+SUMIFS('nabati '!BM:BM,'nabati '!BP:BP,Daily!$A164,'nabati '!BN:BN,Daily!$C$1)/6</f>
        <v>0</v>
      </c>
      <c r="O164" s="115">
        <f t="shared" si="16"/>
        <v>0</v>
      </c>
      <c r="P164" s="237"/>
      <c r="S164" s="334"/>
    </row>
    <row r="165" spans="1:19" s="1" customFormat="1" outlineLevel="1">
      <c r="A165" s="151">
        <v>659</v>
      </c>
      <c r="B165" s="243" t="s">
        <v>78</v>
      </c>
      <c r="C165" s="60" t="s">
        <v>237</v>
      </c>
      <c r="D165" s="106" t="s">
        <v>193</v>
      </c>
      <c r="E165" s="213">
        <f>+SUMIFS('nabati '!B:B,'nabati '!$E:$E,Daily!$A165,'nabati '!$C:$C,Daily!$C$1)/6</f>
        <v>0</v>
      </c>
      <c r="F165" s="213">
        <f>+SUMIFS('nabati '!I:I,'nabati '!$L:$L,Daily!$A165,'nabati '!$J:$J,Daily!$C$1)/6</f>
        <v>0</v>
      </c>
      <c r="G165" s="213">
        <f>+SUMIFS('nabati '!P:P,'nabati '!$S:$S,Daily!$A165,'nabati '!$Q:$Q,Daily!$C$1)/60</f>
        <v>0</v>
      </c>
      <c r="H165" s="213">
        <f>+SUMIFS('nabati '!W:W,'nabati '!$Z:$Z,Daily!$A165,'nabati '!$X:$X,Daily!$C$1)/6</f>
        <v>0</v>
      </c>
      <c r="I165" s="213">
        <f>+SUMIFS('nabati '!AD:AD,'nabati '!$AG:$AG,Daily!$A165,'nabati '!$AE:$AE,Daily!$C$1)/60</f>
        <v>0</v>
      </c>
      <c r="J165" s="213">
        <f>+SUMIFS('nabati '!AK:AK,'nabati '!$AN:$AN,Daily!$A165,'nabati '!$AL:$AL,Daily!$C$1)/60</f>
        <v>0</v>
      </c>
      <c r="K165" s="213">
        <f>+SUMIFS('nabati '!AR:AR,'nabati '!$AU:$AU,Daily!$A165,'nabati '!$AS:$AS,Daily!$C$1)/60</f>
        <v>0</v>
      </c>
      <c r="L165" s="213">
        <f>+SUMIFS('nabati '!AY:AY,'nabati '!$BB:$BB,Daily!$A165,'nabati '!$AZ:$AZ,Daily!$C$1)/20</f>
        <v>0</v>
      </c>
      <c r="M165" s="235">
        <f>+SUMIFS('nabati '!BF:BF,'nabati '!$BI:$BI,Daily!$A165,'nabati '!$BG:$BG,Daily!$C$1)/6</f>
        <v>0</v>
      </c>
      <c r="N165" s="236">
        <f>+SUMIFS('nabati '!BM:BM,'nabati '!BP:BP,Daily!$A165,'nabati '!BN:BN,Daily!$C$1)/6</f>
        <v>0</v>
      </c>
      <c r="O165" s="115">
        <f t="shared" si="16"/>
        <v>0</v>
      </c>
      <c r="P165" s="237"/>
      <c r="S165" s="334"/>
    </row>
    <row r="166" spans="1:19" s="1" customFormat="1" outlineLevel="1">
      <c r="A166" s="151">
        <v>673</v>
      </c>
      <c r="B166" s="243" t="s">
        <v>78</v>
      </c>
      <c r="C166" s="60" t="s">
        <v>238</v>
      </c>
      <c r="D166" s="106" t="s">
        <v>193</v>
      </c>
      <c r="E166" s="213">
        <f>+SUMIFS('nabati '!B:B,'nabati '!$E:$E,Daily!$A166,'nabati '!$C:$C,Daily!$C$1)/6</f>
        <v>0</v>
      </c>
      <c r="F166" s="213">
        <f>+SUMIFS('nabati '!I:I,'nabati '!$L:$L,Daily!$A166,'nabati '!$J:$J,Daily!$C$1)/6</f>
        <v>0</v>
      </c>
      <c r="G166" s="213">
        <f>+SUMIFS('nabati '!P:P,'nabati '!$S:$S,Daily!$A166,'nabati '!$Q:$Q,Daily!$C$1)/60</f>
        <v>0</v>
      </c>
      <c r="H166" s="213">
        <f>+SUMIFS('nabati '!W:W,'nabati '!$Z:$Z,Daily!$A166,'nabati '!$X:$X,Daily!$C$1)/6</f>
        <v>0</v>
      </c>
      <c r="I166" s="213">
        <f>+SUMIFS('nabati '!AD:AD,'nabati '!$AG:$AG,Daily!$A166,'nabati '!$AE:$AE,Daily!$C$1)/60</f>
        <v>0</v>
      </c>
      <c r="J166" s="213">
        <f>+SUMIFS('nabati '!AK:AK,'nabati '!$AN:$AN,Daily!$A166,'nabati '!$AL:$AL,Daily!$C$1)/60</f>
        <v>0</v>
      </c>
      <c r="K166" s="213">
        <f>+SUMIFS('nabati '!AR:AR,'nabati '!$AU:$AU,Daily!$A166,'nabati '!$AS:$AS,Daily!$C$1)/60</f>
        <v>0</v>
      </c>
      <c r="L166" s="213">
        <f>+SUMIFS('nabati '!AY:AY,'nabati '!$BB:$BB,Daily!$A166,'nabati '!$AZ:$AZ,Daily!$C$1)/20</f>
        <v>0</v>
      </c>
      <c r="M166" s="235">
        <f>+SUMIFS('nabati '!BF:BF,'nabati '!$BI:$BI,Daily!$A166,'nabati '!$BG:$BG,Daily!$C$1)/6</f>
        <v>0</v>
      </c>
      <c r="N166" s="236">
        <f>+SUMIFS('nabati '!BM:BM,'nabati '!BP:BP,Daily!$A166,'nabati '!BN:BN,Daily!$C$1)/6</f>
        <v>0</v>
      </c>
      <c r="O166" s="115">
        <f t="shared" si="16"/>
        <v>0</v>
      </c>
      <c r="P166" s="237"/>
      <c r="S166" s="334"/>
    </row>
    <row r="167" spans="1:19" s="1" customFormat="1" outlineLevel="1">
      <c r="A167" s="151">
        <v>674</v>
      </c>
      <c r="B167" s="243" t="s">
        <v>78</v>
      </c>
      <c r="C167" s="60" t="s">
        <v>239</v>
      </c>
      <c r="D167" s="106" t="s">
        <v>193</v>
      </c>
      <c r="E167" s="213">
        <f>+SUMIFS('nabati '!B:B,'nabati '!$E:$E,Daily!$A167,'nabati '!$C:$C,Daily!$C$1)/6</f>
        <v>0</v>
      </c>
      <c r="F167" s="213">
        <f>+SUMIFS('nabati '!I:I,'nabati '!$L:$L,Daily!$A167,'nabati '!$J:$J,Daily!$C$1)/6</f>
        <v>0</v>
      </c>
      <c r="G167" s="213">
        <f>+SUMIFS('nabati '!P:P,'nabati '!$S:$S,Daily!$A167,'nabati '!$Q:$Q,Daily!$C$1)/60</f>
        <v>0</v>
      </c>
      <c r="H167" s="213">
        <f>+SUMIFS('nabati '!W:W,'nabati '!$Z:$Z,Daily!$A167,'nabati '!$X:$X,Daily!$C$1)/6</f>
        <v>0</v>
      </c>
      <c r="I167" s="213">
        <f>+SUMIFS('nabati '!AD:AD,'nabati '!$AG:$AG,Daily!$A167,'nabati '!$AE:$AE,Daily!$C$1)/60</f>
        <v>0</v>
      </c>
      <c r="J167" s="213">
        <f>+SUMIFS('nabati '!AK:AK,'nabati '!$AN:$AN,Daily!$A167,'nabati '!$AL:$AL,Daily!$C$1)/60</f>
        <v>0</v>
      </c>
      <c r="K167" s="213">
        <f>+SUMIFS('nabati '!AR:AR,'nabati '!$AU:$AU,Daily!$A167,'nabati '!$AS:$AS,Daily!$C$1)/60</f>
        <v>0</v>
      </c>
      <c r="L167" s="213">
        <f>+SUMIFS('nabati '!AY:AY,'nabati '!$BB:$BB,Daily!$A167,'nabati '!$AZ:$AZ,Daily!$C$1)/20</f>
        <v>0</v>
      </c>
      <c r="M167" s="235">
        <f>+SUMIFS('nabati '!BF:BF,'nabati '!$BI:$BI,Daily!$A167,'nabati '!$BG:$BG,Daily!$C$1)/6</f>
        <v>0</v>
      </c>
      <c r="N167" s="236">
        <f>+SUMIFS('nabati '!BM:BM,'nabati '!BP:BP,Daily!$A167,'nabati '!BN:BN,Daily!$C$1)/6</f>
        <v>0</v>
      </c>
      <c r="O167" s="115">
        <f t="shared" si="16"/>
        <v>0</v>
      </c>
      <c r="P167" s="237"/>
      <c r="S167" s="334"/>
    </row>
    <row r="168" spans="1:19" s="1" customFormat="1" outlineLevel="1">
      <c r="A168" s="151">
        <v>683</v>
      </c>
      <c r="B168" s="243" t="s">
        <v>78</v>
      </c>
      <c r="C168" s="60" t="s">
        <v>240</v>
      </c>
      <c r="D168" s="106" t="s">
        <v>193</v>
      </c>
      <c r="E168" s="213">
        <f>+SUMIFS('nabati '!B:B,'nabati '!$E:$E,Daily!$A168,'nabati '!$C:$C,Daily!$C$1)/6</f>
        <v>0</v>
      </c>
      <c r="F168" s="213">
        <f>+SUMIFS('nabati '!I:I,'nabati '!$L:$L,Daily!$A168,'nabati '!$J:$J,Daily!$C$1)/6</f>
        <v>0</v>
      </c>
      <c r="G168" s="213">
        <f>+SUMIFS('nabati '!P:P,'nabati '!$S:$S,Daily!$A168,'nabati '!$Q:$Q,Daily!$C$1)/60</f>
        <v>0</v>
      </c>
      <c r="H168" s="213">
        <f>+SUMIFS('nabati '!W:W,'nabati '!$Z:$Z,Daily!$A168,'nabati '!$X:$X,Daily!$C$1)/6</f>
        <v>0</v>
      </c>
      <c r="I168" s="213">
        <f>+SUMIFS('nabati '!AD:AD,'nabati '!$AG:$AG,Daily!$A168,'nabati '!$AE:$AE,Daily!$C$1)/60</f>
        <v>0</v>
      </c>
      <c r="J168" s="213">
        <f>+SUMIFS('nabati '!AK:AK,'nabati '!$AN:$AN,Daily!$A168,'nabati '!$AL:$AL,Daily!$C$1)/60</f>
        <v>0</v>
      </c>
      <c r="K168" s="213">
        <f>+SUMIFS('nabati '!AR:AR,'nabati '!$AU:$AU,Daily!$A168,'nabati '!$AS:$AS,Daily!$C$1)/60</f>
        <v>0</v>
      </c>
      <c r="L168" s="213">
        <f>+SUMIFS('nabati '!AY:AY,'nabati '!$BB:$BB,Daily!$A168,'nabati '!$AZ:$AZ,Daily!$C$1)/20</f>
        <v>0</v>
      </c>
      <c r="M168" s="235">
        <f>+SUMIFS('nabati '!BF:BF,'nabati '!$BI:$BI,Daily!$A168,'nabati '!$BG:$BG,Daily!$C$1)/6</f>
        <v>0</v>
      </c>
      <c r="N168" s="236">
        <f>+SUMIFS('nabati '!BM:BM,'nabati '!BP:BP,Daily!$A168,'nabati '!BN:BN,Daily!$C$1)/6</f>
        <v>0</v>
      </c>
      <c r="O168" s="115">
        <f t="shared" si="16"/>
        <v>0</v>
      </c>
      <c r="P168" s="237"/>
      <c r="S168" s="334"/>
    </row>
    <row r="169" spans="1:19" s="1" customFormat="1" outlineLevel="1">
      <c r="A169" s="151">
        <v>688</v>
      </c>
      <c r="B169" s="243" t="s">
        <v>78</v>
      </c>
      <c r="C169" s="60" t="s">
        <v>241</v>
      </c>
      <c r="D169" s="106" t="s">
        <v>193</v>
      </c>
      <c r="E169" s="213">
        <f>+SUMIFS('nabati '!B:B,'nabati '!$E:$E,Daily!$A169,'nabati '!$C:$C,Daily!$C$1)/6</f>
        <v>0</v>
      </c>
      <c r="F169" s="213">
        <f>+SUMIFS('nabati '!I:I,'nabati '!$L:$L,Daily!$A169,'nabati '!$J:$J,Daily!$C$1)/6</f>
        <v>0</v>
      </c>
      <c r="G169" s="213">
        <f>+SUMIFS('nabati '!P:P,'nabati '!$S:$S,Daily!$A169,'nabati '!$Q:$Q,Daily!$C$1)/60</f>
        <v>0</v>
      </c>
      <c r="H169" s="213">
        <f>+SUMIFS('nabati '!W:W,'nabati '!$Z:$Z,Daily!$A169,'nabati '!$X:$X,Daily!$C$1)/6</f>
        <v>0</v>
      </c>
      <c r="I169" s="213">
        <f>+SUMIFS('nabati '!AD:AD,'nabati '!$AG:$AG,Daily!$A169,'nabati '!$AE:$AE,Daily!$C$1)/60</f>
        <v>0</v>
      </c>
      <c r="J169" s="213">
        <f>+SUMIFS('nabati '!AK:AK,'nabati '!$AN:$AN,Daily!$A169,'nabati '!$AL:$AL,Daily!$C$1)/60</f>
        <v>0</v>
      </c>
      <c r="K169" s="213">
        <f>+SUMIFS('nabati '!AR:AR,'nabati '!$AU:$AU,Daily!$A169,'nabati '!$AS:$AS,Daily!$C$1)/60</f>
        <v>0</v>
      </c>
      <c r="L169" s="213">
        <f>+SUMIFS('nabati '!AY:AY,'nabati '!$BB:$BB,Daily!$A169,'nabati '!$AZ:$AZ,Daily!$C$1)/20</f>
        <v>0</v>
      </c>
      <c r="M169" s="235">
        <f>+SUMIFS('nabati '!BF:BF,'nabati '!$BI:$BI,Daily!$A169,'nabati '!$BG:$BG,Daily!$C$1)/6</f>
        <v>0</v>
      </c>
      <c r="N169" s="236">
        <f>+SUMIFS('nabati '!BM:BM,'nabati '!BP:BP,Daily!$A169,'nabati '!BN:BN,Daily!$C$1)/6</f>
        <v>0</v>
      </c>
      <c r="O169" s="115">
        <f t="shared" si="16"/>
        <v>0</v>
      </c>
      <c r="P169" s="237"/>
      <c r="S169" s="334"/>
    </row>
    <row r="170" spans="1:19" s="1" customFormat="1" outlineLevel="1">
      <c r="A170" s="151">
        <v>689</v>
      </c>
      <c r="B170" s="243" t="s">
        <v>78</v>
      </c>
      <c r="C170" s="60" t="s">
        <v>242</v>
      </c>
      <c r="D170" s="106" t="s">
        <v>193</v>
      </c>
      <c r="E170" s="213">
        <f>+SUMIFS('nabati '!B:B,'nabati '!$E:$E,Daily!$A170,'nabati '!$C:$C,Daily!$C$1)/6</f>
        <v>0</v>
      </c>
      <c r="F170" s="213">
        <f>+SUMIFS('nabati '!I:I,'nabati '!$L:$L,Daily!$A170,'nabati '!$J:$J,Daily!$C$1)/6</f>
        <v>0</v>
      </c>
      <c r="G170" s="213">
        <f>+SUMIFS('nabati '!P:P,'nabati '!$S:$S,Daily!$A170,'nabati '!$Q:$Q,Daily!$C$1)/60</f>
        <v>0</v>
      </c>
      <c r="H170" s="213">
        <f>+SUMIFS('nabati '!W:W,'nabati '!$Z:$Z,Daily!$A170,'nabati '!$X:$X,Daily!$C$1)/6</f>
        <v>0</v>
      </c>
      <c r="I170" s="213">
        <f>+SUMIFS('nabati '!AD:AD,'nabati '!$AG:$AG,Daily!$A170,'nabati '!$AE:$AE,Daily!$C$1)/60</f>
        <v>0</v>
      </c>
      <c r="J170" s="213">
        <f>+SUMIFS('nabati '!AK:AK,'nabati '!$AN:$AN,Daily!$A170,'nabati '!$AL:$AL,Daily!$C$1)/60</f>
        <v>0</v>
      </c>
      <c r="K170" s="213">
        <f>+SUMIFS('nabati '!AR:AR,'nabati '!$AU:$AU,Daily!$A170,'nabati '!$AS:$AS,Daily!$C$1)/60</f>
        <v>0</v>
      </c>
      <c r="L170" s="213">
        <f>+SUMIFS('nabati '!AY:AY,'nabati '!$BB:$BB,Daily!$A170,'nabati '!$AZ:$AZ,Daily!$C$1)/20</f>
        <v>0</v>
      </c>
      <c r="M170" s="235">
        <f>+SUMIFS('nabati '!BF:BF,'nabati '!$BI:$BI,Daily!$A170,'nabati '!$BG:$BG,Daily!$C$1)/6</f>
        <v>0</v>
      </c>
      <c r="N170" s="236">
        <f>+SUMIFS('nabati '!BM:BM,'nabati '!BP:BP,Daily!$A170,'nabati '!BN:BN,Daily!$C$1)/6</f>
        <v>0</v>
      </c>
      <c r="O170" s="115">
        <f t="shared" si="16"/>
        <v>0</v>
      </c>
      <c r="P170" s="237"/>
      <c r="S170" s="334"/>
    </row>
    <row r="171" spans="1:19" s="1" customFormat="1" outlineLevel="1">
      <c r="A171" s="151">
        <v>693</v>
      </c>
      <c r="B171" s="243" t="s">
        <v>78</v>
      </c>
      <c r="C171" s="60" t="s">
        <v>243</v>
      </c>
      <c r="D171" s="106" t="s">
        <v>193</v>
      </c>
      <c r="E171" s="213">
        <f>+SUMIFS('nabati '!B:B,'nabati '!$E:$E,Daily!$A171,'nabati '!$C:$C,Daily!$C$1)/6</f>
        <v>0</v>
      </c>
      <c r="F171" s="213">
        <f>+SUMIFS('nabati '!I:I,'nabati '!$L:$L,Daily!$A171,'nabati '!$J:$J,Daily!$C$1)/6</f>
        <v>0</v>
      </c>
      <c r="G171" s="213">
        <f>+SUMIFS('nabati '!P:P,'nabati '!$S:$S,Daily!$A171,'nabati '!$Q:$Q,Daily!$C$1)/60</f>
        <v>0</v>
      </c>
      <c r="H171" s="213">
        <f>+SUMIFS('nabati '!W:W,'nabati '!$Z:$Z,Daily!$A171,'nabati '!$X:$X,Daily!$C$1)/6</f>
        <v>0</v>
      </c>
      <c r="I171" s="213">
        <f>+SUMIFS('nabati '!AD:AD,'nabati '!$AG:$AG,Daily!$A171,'nabati '!$AE:$AE,Daily!$C$1)/60</f>
        <v>0</v>
      </c>
      <c r="J171" s="213">
        <f>+SUMIFS('nabati '!AK:AK,'nabati '!$AN:$AN,Daily!$A171,'nabati '!$AL:$AL,Daily!$C$1)/60</f>
        <v>0</v>
      </c>
      <c r="K171" s="213">
        <f>+SUMIFS('nabati '!AR:AR,'nabati '!$AU:$AU,Daily!$A171,'nabati '!$AS:$AS,Daily!$C$1)/60</f>
        <v>0</v>
      </c>
      <c r="L171" s="213">
        <f>+SUMIFS('nabati '!AY:AY,'nabati '!$BB:$BB,Daily!$A171,'nabati '!$AZ:$AZ,Daily!$C$1)/20</f>
        <v>0</v>
      </c>
      <c r="M171" s="235">
        <f>+SUMIFS('nabati '!BF:BF,'nabati '!$BI:$BI,Daily!$A171,'nabati '!$BG:$BG,Daily!$C$1)/6</f>
        <v>0</v>
      </c>
      <c r="N171" s="236">
        <f>+SUMIFS('nabati '!BM:BM,'nabati '!BP:BP,Daily!$A171,'nabati '!BN:BN,Daily!$C$1)/6</f>
        <v>0</v>
      </c>
      <c r="O171" s="115">
        <f t="shared" si="16"/>
        <v>0</v>
      </c>
      <c r="P171" s="237"/>
      <c r="S171" s="334"/>
    </row>
    <row r="172" spans="1:19" s="1" customFormat="1" outlineLevel="1">
      <c r="A172" s="151">
        <v>2006</v>
      </c>
      <c r="B172" s="243" t="s">
        <v>78</v>
      </c>
      <c r="C172" s="60" t="s">
        <v>244</v>
      </c>
      <c r="D172" s="106" t="s">
        <v>193</v>
      </c>
      <c r="E172" s="213">
        <f>+SUMIFS('nabati '!B:B,'nabati '!$E:$E,Daily!$A172,'nabati '!$C:$C,Daily!$C$1)/6</f>
        <v>0</v>
      </c>
      <c r="F172" s="213">
        <f>+SUMIFS('nabati '!I:I,'nabati '!$L:$L,Daily!$A172,'nabati '!$J:$J,Daily!$C$1)/6</f>
        <v>0</v>
      </c>
      <c r="G172" s="213">
        <f>+SUMIFS('nabati '!P:P,'nabati '!$S:$S,Daily!$A172,'nabati '!$Q:$Q,Daily!$C$1)/60</f>
        <v>0</v>
      </c>
      <c r="H172" s="213">
        <f>+SUMIFS('nabati '!W:W,'nabati '!$Z:$Z,Daily!$A172,'nabati '!$X:$X,Daily!$C$1)/6</f>
        <v>0</v>
      </c>
      <c r="I172" s="213">
        <f>+SUMIFS('nabati '!AD:AD,'nabati '!$AG:$AG,Daily!$A172,'nabati '!$AE:$AE,Daily!$C$1)/60</f>
        <v>0</v>
      </c>
      <c r="J172" s="213">
        <f>+SUMIFS('nabati '!AK:AK,'nabati '!$AN:$AN,Daily!$A172,'nabati '!$AL:$AL,Daily!$C$1)/60</f>
        <v>0</v>
      </c>
      <c r="K172" s="213">
        <f>+SUMIFS('nabati '!AR:AR,'nabati '!$AU:$AU,Daily!$A172,'nabati '!$AS:$AS,Daily!$C$1)/60</f>
        <v>0</v>
      </c>
      <c r="L172" s="213">
        <f>+SUMIFS('nabati '!AY:AY,'nabati '!$BB:$BB,Daily!$A172,'nabati '!$AZ:$AZ,Daily!$C$1)/20</f>
        <v>0</v>
      </c>
      <c r="M172" s="235">
        <f>+SUMIFS('nabati '!BF:BF,'nabati '!$BI:$BI,Daily!$A172,'nabati '!$BG:$BG,Daily!$C$1)/6</f>
        <v>0</v>
      </c>
      <c r="N172" s="236">
        <f>+SUMIFS('nabati '!BM:BM,'nabati '!BP:BP,Daily!$A172,'nabati '!BN:BN,Daily!$C$1)/6</f>
        <v>0</v>
      </c>
      <c r="O172" s="115">
        <f t="shared" si="16"/>
        <v>0</v>
      </c>
      <c r="P172" s="237"/>
      <c r="S172" s="334"/>
    </row>
    <row r="173" spans="1:19" s="1" customFormat="1" outlineLevel="1">
      <c r="A173" s="151">
        <v>2009</v>
      </c>
      <c r="B173" s="243" t="s">
        <v>78</v>
      </c>
      <c r="C173" s="60" t="s">
        <v>245</v>
      </c>
      <c r="D173" s="106" t="s">
        <v>193</v>
      </c>
      <c r="E173" s="213">
        <f>+SUMIFS('nabati '!B:B,'nabati '!$E:$E,Daily!$A173,'nabati '!$C:$C,Daily!$C$1)/6</f>
        <v>0</v>
      </c>
      <c r="F173" s="213">
        <f>+SUMIFS('nabati '!I:I,'nabati '!$L:$L,Daily!$A173,'nabati '!$J:$J,Daily!$C$1)/6</f>
        <v>0</v>
      </c>
      <c r="G173" s="213">
        <f>+SUMIFS('nabati '!P:P,'nabati '!$S:$S,Daily!$A173,'nabati '!$Q:$Q,Daily!$C$1)/60</f>
        <v>0</v>
      </c>
      <c r="H173" s="213">
        <f>+SUMIFS('nabati '!W:W,'nabati '!$Z:$Z,Daily!$A173,'nabati '!$X:$X,Daily!$C$1)/6</f>
        <v>0</v>
      </c>
      <c r="I173" s="213">
        <f>+SUMIFS('nabati '!AD:AD,'nabati '!$AG:$AG,Daily!$A173,'nabati '!$AE:$AE,Daily!$C$1)/60</f>
        <v>0</v>
      </c>
      <c r="J173" s="213">
        <f>+SUMIFS('nabati '!AK:AK,'nabati '!$AN:$AN,Daily!$A173,'nabati '!$AL:$AL,Daily!$C$1)/60</f>
        <v>0</v>
      </c>
      <c r="K173" s="213">
        <f>+SUMIFS('nabati '!AR:AR,'nabati '!$AU:$AU,Daily!$A173,'nabati '!$AS:$AS,Daily!$C$1)/60</f>
        <v>0</v>
      </c>
      <c r="L173" s="213">
        <f>+SUMIFS('nabati '!AY:AY,'nabati '!$BB:$BB,Daily!$A173,'nabati '!$AZ:$AZ,Daily!$C$1)/20</f>
        <v>0</v>
      </c>
      <c r="M173" s="235">
        <f>+SUMIFS('nabati '!BF:BF,'nabati '!$BI:$BI,Daily!$A173,'nabati '!$BG:$BG,Daily!$C$1)/6</f>
        <v>0</v>
      </c>
      <c r="N173" s="236">
        <f>+SUMIFS('nabati '!BM:BM,'nabati '!BP:BP,Daily!$A173,'nabati '!BN:BN,Daily!$C$1)/6</f>
        <v>0</v>
      </c>
      <c r="O173" s="115">
        <f t="shared" si="16"/>
        <v>0</v>
      </c>
      <c r="P173" s="237"/>
      <c r="S173" s="334"/>
    </row>
    <row r="174" spans="1:19" s="1" customFormat="1" outlineLevel="1">
      <c r="A174" s="151">
        <v>2023</v>
      </c>
      <c r="B174" s="243" t="s">
        <v>78</v>
      </c>
      <c r="C174" s="60" t="s">
        <v>246</v>
      </c>
      <c r="D174" s="106" t="s">
        <v>193</v>
      </c>
      <c r="E174" s="213">
        <f>+SUMIFS('nabati '!B:B,'nabati '!$E:$E,Daily!$A174,'nabati '!$C:$C,Daily!$C$1)/6</f>
        <v>0</v>
      </c>
      <c r="F174" s="213">
        <f>+SUMIFS('nabati '!I:I,'nabati '!$L:$L,Daily!$A174,'nabati '!$J:$J,Daily!$C$1)/6</f>
        <v>0</v>
      </c>
      <c r="G174" s="213">
        <f>+SUMIFS('nabati '!P:P,'nabati '!$S:$S,Daily!$A174,'nabati '!$Q:$Q,Daily!$C$1)/60</f>
        <v>0</v>
      </c>
      <c r="H174" s="213">
        <f>+SUMIFS('nabati '!W:W,'nabati '!$Z:$Z,Daily!$A174,'nabati '!$X:$X,Daily!$C$1)/6</f>
        <v>0</v>
      </c>
      <c r="I174" s="213">
        <f>+SUMIFS('nabati '!AD:AD,'nabati '!$AG:$AG,Daily!$A174,'nabati '!$AE:$AE,Daily!$C$1)/60</f>
        <v>0</v>
      </c>
      <c r="J174" s="213">
        <f>+SUMIFS('nabati '!AK:AK,'nabati '!$AN:$AN,Daily!$A174,'nabati '!$AL:$AL,Daily!$C$1)/60</f>
        <v>0</v>
      </c>
      <c r="K174" s="213">
        <f>+SUMIFS('nabati '!AR:AR,'nabati '!$AU:$AU,Daily!$A174,'nabati '!$AS:$AS,Daily!$C$1)/60</f>
        <v>0</v>
      </c>
      <c r="L174" s="213">
        <f>+SUMIFS('nabati '!AY:AY,'nabati '!$BB:$BB,Daily!$A174,'nabati '!$AZ:$AZ,Daily!$C$1)/20</f>
        <v>0</v>
      </c>
      <c r="M174" s="235">
        <f>+SUMIFS('nabati '!BF:BF,'nabati '!$BI:$BI,Daily!$A174,'nabati '!$BG:$BG,Daily!$C$1)/6</f>
        <v>0</v>
      </c>
      <c r="N174" s="236">
        <f>+SUMIFS('nabati '!BM:BM,'nabati '!BP:BP,Daily!$A174,'nabati '!BN:BN,Daily!$C$1)/6</f>
        <v>0</v>
      </c>
      <c r="O174" s="115">
        <f t="shared" si="16"/>
        <v>0</v>
      </c>
      <c r="P174" s="237"/>
      <c r="S174" s="334"/>
    </row>
    <row r="175" spans="1:19" s="1" customFormat="1" outlineLevel="1">
      <c r="A175" s="151">
        <v>2021</v>
      </c>
      <c r="B175" s="243" t="s">
        <v>78</v>
      </c>
      <c r="C175" s="60" t="s">
        <v>247</v>
      </c>
      <c r="D175" s="106" t="s">
        <v>193</v>
      </c>
      <c r="E175" s="213">
        <f>+SUMIFS('nabati '!B:B,'nabati '!$E:$E,Daily!$A175,'nabati '!$C:$C,Daily!$C$1)/6</f>
        <v>0</v>
      </c>
      <c r="F175" s="213">
        <f>+SUMIFS('nabati '!I:I,'nabati '!$L:$L,Daily!$A175,'nabati '!$J:$J,Daily!$C$1)/6</f>
        <v>0</v>
      </c>
      <c r="G175" s="213">
        <f>+SUMIFS('nabati '!P:P,'nabati '!$S:$S,Daily!$A175,'nabati '!$Q:$Q,Daily!$C$1)/60</f>
        <v>0</v>
      </c>
      <c r="H175" s="213">
        <f>+SUMIFS('nabati '!W:W,'nabati '!$Z:$Z,Daily!$A175,'nabati '!$X:$X,Daily!$C$1)/6</f>
        <v>0</v>
      </c>
      <c r="I175" s="213">
        <f>+SUMIFS('nabati '!AD:AD,'nabati '!$AG:$AG,Daily!$A175,'nabati '!$AE:$AE,Daily!$C$1)/60</f>
        <v>0</v>
      </c>
      <c r="J175" s="213">
        <f>+SUMIFS('nabati '!AK:AK,'nabati '!$AN:$AN,Daily!$A175,'nabati '!$AL:$AL,Daily!$C$1)/60</f>
        <v>0</v>
      </c>
      <c r="K175" s="213">
        <f>+SUMIFS('nabati '!AR:AR,'nabati '!$AU:$AU,Daily!$A175,'nabati '!$AS:$AS,Daily!$C$1)/60</f>
        <v>0</v>
      </c>
      <c r="L175" s="213">
        <f>+SUMIFS('nabati '!AY:AY,'nabati '!$BB:$BB,Daily!$A175,'nabati '!$AZ:$AZ,Daily!$C$1)/20</f>
        <v>0</v>
      </c>
      <c r="M175" s="235">
        <f>+SUMIFS('nabati '!BF:BF,'nabati '!$BI:$BI,Daily!$A175,'nabati '!$BG:$BG,Daily!$C$1)/6</f>
        <v>0</v>
      </c>
      <c r="N175" s="236">
        <f>+SUMIFS('nabati '!BM:BM,'nabati '!BP:BP,Daily!$A175,'nabati '!BN:BN,Daily!$C$1)/6</f>
        <v>0</v>
      </c>
      <c r="O175" s="115">
        <f t="shared" si="16"/>
        <v>0</v>
      </c>
      <c r="P175" s="237"/>
      <c r="S175" s="334"/>
    </row>
    <row r="176" spans="1:19" s="1" customFormat="1" outlineLevel="1">
      <c r="A176" s="151">
        <v>2027</v>
      </c>
      <c r="B176" s="243" t="s">
        <v>78</v>
      </c>
      <c r="C176" s="60" t="s">
        <v>248</v>
      </c>
      <c r="D176" s="106" t="s">
        <v>193</v>
      </c>
      <c r="E176" s="213">
        <f>+SUMIFS('nabati '!B:B,'nabati '!$E:$E,Daily!$A176,'nabati '!$C:$C,Daily!$C$1)/6</f>
        <v>0</v>
      </c>
      <c r="F176" s="213">
        <f>+SUMIFS('nabati '!I:I,'nabati '!$L:$L,Daily!$A176,'nabati '!$J:$J,Daily!$C$1)/6</f>
        <v>0</v>
      </c>
      <c r="G176" s="213">
        <f>+SUMIFS('nabati '!P:P,'nabati '!$S:$S,Daily!$A176,'nabati '!$Q:$Q,Daily!$C$1)/60</f>
        <v>0</v>
      </c>
      <c r="H176" s="213">
        <f>+SUMIFS('nabati '!W:W,'nabati '!$Z:$Z,Daily!$A176,'nabati '!$X:$X,Daily!$C$1)/6</f>
        <v>0</v>
      </c>
      <c r="I176" s="213">
        <f>+SUMIFS('nabati '!AD:AD,'nabati '!$AG:$AG,Daily!$A176,'nabati '!$AE:$AE,Daily!$C$1)/60</f>
        <v>0</v>
      </c>
      <c r="J176" s="213">
        <f>+SUMIFS('nabati '!AK:AK,'nabati '!$AN:$AN,Daily!$A176,'nabati '!$AL:$AL,Daily!$C$1)/60</f>
        <v>0</v>
      </c>
      <c r="K176" s="213">
        <f>+SUMIFS('nabati '!AR:AR,'nabati '!$AU:$AU,Daily!$A176,'nabati '!$AS:$AS,Daily!$C$1)/60</f>
        <v>0</v>
      </c>
      <c r="L176" s="213">
        <f>+SUMIFS('nabati '!AY:AY,'nabati '!$BB:$BB,Daily!$A176,'nabati '!$AZ:$AZ,Daily!$C$1)/20</f>
        <v>0</v>
      </c>
      <c r="M176" s="235">
        <f>+SUMIFS('nabati '!BF:BF,'nabati '!$BI:$BI,Daily!$A176,'nabati '!$BG:$BG,Daily!$C$1)/6</f>
        <v>0</v>
      </c>
      <c r="N176" s="236">
        <f>+SUMIFS('nabati '!BM:BM,'nabati '!BP:BP,Daily!$A176,'nabati '!BN:BN,Daily!$C$1)/6</f>
        <v>0</v>
      </c>
      <c r="O176" s="115">
        <f t="shared" si="16"/>
        <v>0</v>
      </c>
      <c r="P176" s="237"/>
      <c r="S176" s="334"/>
    </row>
    <row r="177" spans="1:19" s="1" customFormat="1" outlineLevel="1">
      <c r="A177" s="151">
        <v>2028</v>
      </c>
      <c r="B177" s="243" t="s">
        <v>78</v>
      </c>
      <c r="C177" s="60" t="s">
        <v>249</v>
      </c>
      <c r="D177" s="106" t="s">
        <v>193</v>
      </c>
      <c r="E177" s="213">
        <f>+SUMIFS('nabati '!B:B,'nabati '!$E:$E,Daily!$A177,'nabati '!$C:$C,Daily!$C$1)/6</f>
        <v>0</v>
      </c>
      <c r="F177" s="213">
        <f>+SUMIFS('nabati '!I:I,'nabati '!$L:$L,Daily!$A177,'nabati '!$J:$J,Daily!$C$1)/6</f>
        <v>0</v>
      </c>
      <c r="G177" s="213">
        <f>+SUMIFS('nabati '!P:P,'nabati '!$S:$S,Daily!$A177,'nabati '!$Q:$Q,Daily!$C$1)/60</f>
        <v>0</v>
      </c>
      <c r="H177" s="213">
        <f>+SUMIFS('nabati '!W:W,'nabati '!$Z:$Z,Daily!$A177,'nabati '!$X:$X,Daily!$C$1)/6</f>
        <v>0</v>
      </c>
      <c r="I177" s="213">
        <f>+SUMIFS('nabati '!AD:AD,'nabati '!$AG:$AG,Daily!$A177,'nabati '!$AE:$AE,Daily!$C$1)/60</f>
        <v>0</v>
      </c>
      <c r="J177" s="213">
        <f>+SUMIFS('nabati '!AK:AK,'nabati '!$AN:$AN,Daily!$A177,'nabati '!$AL:$AL,Daily!$C$1)/60</f>
        <v>0</v>
      </c>
      <c r="K177" s="213">
        <f>+SUMIFS('nabati '!AR:AR,'nabati '!$AU:$AU,Daily!$A177,'nabati '!$AS:$AS,Daily!$C$1)/60</f>
        <v>0</v>
      </c>
      <c r="L177" s="213">
        <f>+SUMIFS('nabati '!AY:AY,'nabati '!$BB:$BB,Daily!$A177,'nabati '!$AZ:$AZ,Daily!$C$1)/20</f>
        <v>0</v>
      </c>
      <c r="M177" s="235">
        <f>+SUMIFS('nabati '!BF:BF,'nabati '!$BI:$BI,Daily!$A177,'nabati '!$BG:$BG,Daily!$C$1)/6</f>
        <v>0</v>
      </c>
      <c r="N177" s="236">
        <f>+SUMIFS('nabati '!BM:BM,'nabati '!BP:BP,Daily!$A177,'nabati '!BN:BN,Daily!$C$1)/6</f>
        <v>0</v>
      </c>
      <c r="O177" s="115">
        <f t="shared" si="16"/>
        <v>0</v>
      </c>
      <c r="P177" s="237"/>
      <c r="S177" s="334"/>
    </row>
    <row r="178" spans="1:19" s="1" customFormat="1" outlineLevel="1">
      <c r="A178" s="151">
        <v>2029</v>
      </c>
      <c r="B178" s="243" t="s">
        <v>78</v>
      </c>
      <c r="C178" s="60" t="s">
        <v>250</v>
      </c>
      <c r="D178" s="106" t="s">
        <v>193</v>
      </c>
      <c r="E178" s="213">
        <f>+SUMIFS('nabati '!B:B,'nabati '!$E:$E,Daily!$A178,'nabati '!$C:$C,Daily!$C$1)/6</f>
        <v>0</v>
      </c>
      <c r="F178" s="213">
        <f>+SUMIFS('nabati '!I:I,'nabati '!$L:$L,Daily!$A178,'nabati '!$J:$J,Daily!$C$1)/6</f>
        <v>0</v>
      </c>
      <c r="G178" s="213">
        <f>+SUMIFS('nabati '!P:P,'nabati '!$S:$S,Daily!$A178,'nabati '!$Q:$Q,Daily!$C$1)/60</f>
        <v>0</v>
      </c>
      <c r="H178" s="213">
        <f>+SUMIFS('nabati '!W:W,'nabati '!$Z:$Z,Daily!$A178,'nabati '!$X:$X,Daily!$C$1)/6</f>
        <v>0</v>
      </c>
      <c r="I178" s="213">
        <f>+SUMIFS('nabati '!AD:AD,'nabati '!$AG:$AG,Daily!$A178,'nabati '!$AE:$AE,Daily!$C$1)/60</f>
        <v>0</v>
      </c>
      <c r="J178" s="213">
        <f>+SUMIFS('nabati '!AK:AK,'nabati '!$AN:$AN,Daily!$A178,'nabati '!$AL:$AL,Daily!$C$1)/60</f>
        <v>0</v>
      </c>
      <c r="K178" s="213">
        <f>+SUMIFS('nabati '!AR:AR,'nabati '!$AU:$AU,Daily!$A178,'nabati '!$AS:$AS,Daily!$C$1)/60</f>
        <v>0</v>
      </c>
      <c r="L178" s="213">
        <f>+SUMIFS('nabati '!AY:AY,'nabati '!$BB:$BB,Daily!$A178,'nabati '!$AZ:$AZ,Daily!$C$1)/20</f>
        <v>0</v>
      </c>
      <c r="M178" s="235">
        <f>+SUMIFS('nabati '!BF:BF,'nabati '!$BI:$BI,Daily!$A178,'nabati '!$BG:$BG,Daily!$C$1)/6</f>
        <v>0</v>
      </c>
      <c r="N178" s="236">
        <f>+SUMIFS('nabati '!BM:BM,'nabati '!BP:BP,Daily!$A178,'nabati '!BN:BN,Daily!$C$1)/6</f>
        <v>0</v>
      </c>
      <c r="O178" s="115">
        <f t="shared" si="16"/>
        <v>0</v>
      </c>
      <c r="P178" s="237"/>
      <c r="S178" s="334"/>
    </row>
    <row r="179" spans="1:19" s="1" customFormat="1" outlineLevel="1">
      <c r="A179" s="151">
        <v>2030</v>
      </c>
      <c r="B179" s="243" t="s">
        <v>78</v>
      </c>
      <c r="C179" s="60" t="s">
        <v>251</v>
      </c>
      <c r="D179" s="106" t="s">
        <v>193</v>
      </c>
      <c r="E179" s="213">
        <f>+SUMIFS('nabati '!B:B,'nabati '!$E:$E,Daily!$A179,'nabati '!$C:$C,Daily!$C$1)/6</f>
        <v>0</v>
      </c>
      <c r="F179" s="213">
        <f>+SUMIFS('nabati '!I:I,'nabati '!$L:$L,Daily!$A179,'nabati '!$J:$J,Daily!$C$1)/6</f>
        <v>0</v>
      </c>
      <c r="G179" s="213">
        <f>+SUMIFS('nabati '!P:P,'nabati '!$S:$S,Daily!$A179,'nabati '!$Q:$Q,Daily!$C$1)/60</f>
        <v>0</v>
      </c>
      <c r="H179" s="213">
        <f>+SUMIFS('nabati '!W:W,'nabati '!$Z:$Z,Daily!$A179,'nabati '!$X:$X,Daily!$C$1)/6</f>
        <v>0</v>
      </c>
      <c r="I179" s="213">
        <f>+SUMIFS('nabati '!AD:AD,'nabati '!$AG:$AG,Daily!$A179,'nabati '!$AE:$AE,Daily!$C$1)/60</f>
        <v>0</v>
      </c>
      <c r="J179" s="213">
        <f>+SUMIFS('nabati '!AK:AK,'nabati '!$AN:$AN,Daily!$A179,'nabati '!$AL:$AL,Daily!$C$1)/60</f>
        <v>0</v>
      </c>
      <c r="K179" s="213">
        <f>+SUMIFS('nabati '!AR:AR,'nabati '!$AU:$AU,Daily!$A179,'nabati '!$AS:$AS,Daily!$C$1)/60</f>
        <v>0</v>
      </c>
      <c r="L179" s="213">
        <f>+SUMIFS('nabati '!AY:AY,'nabati '!$BB:$BB,Daily!$A179,'nabati '!$AZ:$AZ,Daily!$C$1)/20</f>
        <v>0</v>
      </c>
      <c r="M179" s="235">
        <f>+SUMIFS('nabati '!BF:BF,'nabati '!$BI:$BI,Daily!$A179,'nabati '!$BG:$BG,Daily!$C$1)/6</f>
        <v>0</v>
      </c>
      <c r="N179" s="236">
        <f>+SUMIFS('nabati '!BM:BM,'nabati '!BP:BP,Daily!$A179,'nabati '!BN:BN,Daily!$C$1)/6</f>
        <v>0</v>
      </c>
      <c r="O179" s="115">
        <f t="shared" si="16"/>
        <v>0</v>
      </c>
      <c r="P179" s="237"/>
      <c r="S179" s="334"/>
    </row>
    <row r="180" spans="1:19" s="1" customFormat="1" outlineLevel="1">
      <c r="A180" s="151">
        <v>2031</v>
      </c>
      <c r="B180" s="243" t="s">
        <v>78</v>
      </c>
      <c r="C180" s="60" t="s">
        <v>252</v>
      </c>
      <c r="D180" s="106" t="s">
        <v>193</v>
      </c>
      <c r="E180" s="213">
        <f>+SUMIFS('nabati '!B:B,'nabati '!$E:$E,Daily!$A180,'nabati '!$C:$C,Daily!$C$1)/6</f>
        <v>0</v>
      </c>
      <c r="F180" s="213">
        <f>+SUMIFS('nabati '!I:I,'nabati '!$L:$L,Daily!$A180,'nabati '!$J:$J,Daily!$C$1)/6</f>
        <v>0</v>
      </c>
      <c r="G180" s="213">
        <f>+SUMIFS('nabati '!P:P,'nabati '!$S:$S,Daily!$A180,'nabati '!$Q:$Q,Daily!$C$1)/60</f>
        <v>0</v>
      </c>
      <c r="H180" s="213">
        <f>+SUMIFS('nabati '!W:W,'nabati '!$Z:$Z,Daily!$A180,'nabati '!$X:$X,Daily!$C$1)/6</f>
        <v>0</v>
      </c>
      <c r="I180" s="213">
        <f>+SUMIFS('nabati '!AD:AD,'nabati '!$AG:$AG,Daily!$A180,'nabati '!$AE:$AE,Daily!$C$1)/60</f>
        <v>0</v>
      </c>
      <c r="J180" s="213">
        <f>+SUMIFS('nabati '!AK:AK,'nabati '!$AN:$AN,Daily!$A180,'nabati '!$AL:$AL,Daily!$C$1)/60</f>
        <v>0</v>
      </c>
      <c r="K180" s="213">
        <f>+SUMIFS('nabati '!AR:AR,'nabati '!$AU:$AU,Daily!$A180,'nabati '!$AS:$AS,Daily!$C$1)/60</f>
        <v>0</v>
      </c>
      <c r="L180" s="213">
        <f>+SUMIFS('nabati '!AY:AY,'nabati '!$BB:$BB,Daily!$A180,'nabati '!$AZ:$AZ,Daily!$C$1)/20</f>
        <v>0</v>
      </c>
      <c r="M180" s="235">
        <f>+SUMIFS('nabati '!BF:BF,'nabati '!$BI:$BI,Daily!$A180,'nabati '!$BG:$BG,Daily!$C$1)/6</f>
        <v>0</v>
      </c>
      <c r="N180" s="236">
        <f>+SUMIFS('nabati '!BM:BM,'nabati '!BP:BP,Daily!$A180,'nabati '!BN:BN,Daily!$C$1)/6</f>
        <v>0</v>
      </c>
      <c r="O180" s="115">
        <f t="shared" si="16"/>
        <v>0</v>
      </c>
      <c r="P180" s="237"/>
      <c r="S180" s="334"/>
    </row>
    <row r="181" spans="1:19" s="1" customFormat="1" outlineLevel="1">
      <c r="A181" s="151">
        <v>2045</v>
      </c>
      <c r="B181" s="243" t="s">
        <v>78</v>
      </c>
      <c r="C181" s="60" t="s">
        <v>253</v>
      </c>
      <c r="D181" s="106" t="s">
        <v>193</v>
      </c>
      <c r="E181" s="213">
        <f>+SUMIFS('nabati '!B:B,'nabati '!$E:$E,Daily!$A181,'nabati '!$C:$C,Daily!$C$1)/6</f>
        <v>0</v>
      </c>
      <c r="F181" s="213">
        <f>+SUMIFS('nabati '!I:I,'nabati '!$L:$L,Daily!$A181,'nabati '!$J:$J,Daily!$C$1)/6</f>
        <v>0</v>
      </c>
      <c r="G181" s="213">
        <f>+SUMIFS('nabati '!P:P,'nabati '!$S:$S,Daily!$A181,'nabati '!$Q:$Q,Daily!$C$1)/60</f>
        <v>0</v>
      </c>
      <c r="H181" s="213">
        <f>+SUMIFS('nabati '!W:W,'nabati '!$Z:$Z,Daily!$A181,'nabati '!$X:$X,Daily!$C$1)/6</f>
        <v>0</v>
      </c>
      <c r="I181" s="213">
        <f>+SUMIFS('nabati '!AD:AD,'nabati '!$AG:$AG,Daily!$A181,'nabati '!$AE:$AE,Daily!$C$1)/60</f>
        <v>0</v>
      </c>
      <c r="J181" s="213">
        <f>+SUMIFS('nabati '!AK:AK,'nabati '!$AN:$AN,Daily!$A181,'nabati '!$AL:$AL,Daily!$C$1)/60</f>
        <v>0</v>
      </c>
      <c r="K181" s="213">
        <f>+SUMIFS('nabati '!AR:AR,'nabati '!$AU:$AU,Daily!$A181,'nabati '!$AS:$AS,Daily!$C$1)/60</f>
        <v>0</v>
      </c>
      <c r="L181" s="213">
        <f>+SUMIFS('nabati '!AY:AY,'nabati '!$BB:$BB,Daily!$A181,'nabati '!$AZ:$AZ,Daily!$C$1)/20</f>
        <v>0</v>
      </c>
      <c r="M181" s="235">
        <f>+SUMIFS('nabati '!BF:BF,'nabati '!$BI:$BI,Daily!$A181,'nabati '!$BG:$BG,Daily!$C$1)/6</f>
        <v>0</v>
      </c>
      <c r="N181" s="236">
        <f>+SUMIFS('nabati '!BM:BM,'nabati '!BP:BP,Daily!$A181,'nabati '!BN:BN,Daily!$C$1)/6</f>
        <v>0</v>
      </c>
      <c r="O181" s="115">
        <f t="shared" si="16"/>
        <v>0</v>
      </c>
      <c r="P181" s="237"/>
      <c r="S181" s="334"/>
    </row>
    <row r="182" spans="1:19" s="1" customFormat="1" outlineLevel="1">
      <c r="A182" s="151">
        <v>2046</v>
      </c>
      <c r="B182" s="243" t="s">
        <v>78</v>
      </c>
      <c r="C182" s="60" t="s">
        <v>254</v>
      </c>
      <c r="D182" s="106" t="s">
        <v>193</v>
      </c>
      <c r="E182" s="213">
        <f>+SUMIFS('nabati '!B:B,'nabati '!$E:$E,Daily!$A182,'nabati '!$C:$C,Daily!$C$1)/6</f>
        <v>0</v>
      </c>
      <c r="F182" s="213">
        <f>+SUMIFS('nabati '!I:I,'nabati '!$L:$L,Daily!$A182,'nabati '!$J:$J,Daily!$C$1)/6</f>
        <v>0</v>
      </c>
      <c r="G182" s="213">
        <f>+SUMIFS('nabati '!P:P,'nabati '!$S:$S,Daily!$A182,'nabati '!$Q:$Q,Daily!$C$1)/60</f>
        <v>0</v>
      </c>
      <c r="H182" s="213">
        <f>+SUMIFS('nabati '!W:W,'nabati '!$Z:$Z,Daily!$A182,'nabati '!$X:$X,Daily!$C$1)/6</f>
        <v>0</v>
      </c>
      <c r="I182" s="213">
        <f>+SUMIFS('nabati '!AD:AD,'nabati '!$AG:$AG,Daily!$A182,'nabati '!$AE:$AE,Daily!$C$1)/60</f>
        <v>0</v>
      </c>
      <c r="J182" s="213">
        <f>+SUMIFS('nabati '!AK:AK,'nabati '!$AN:$AN,Daily!$A182,'nabati '!$AL:$AL,Daily!$C$1)/60</f>
        <v>0</v>
      </c>
      <c r="K182" s="213">
        <f>+SUMIFS('nabati '!AR:AR,'nabati '!$AU:$AU,Daily!$A182,'nabati '!$AS:$AS,Daily!$C$1)/60</f>
        <v>0</v>
      </c>
      <c r="L182" s="213">
        <f>+SUMIFS('nabati '!AY:AY,'nabati '!$BB:$BB,Daily!$A182,'nabati '!$AZ:$AZ,Daily!$C$1)/20</f>
        <v>0</v>
      </c>
      <c r="M182" s="235">
        <f>+SUMIFS('nabati '!BF:BF,'nabati '!$BI:$BI,Daily!$A182,'nabati '!$BG:$BG,Daily!$C$1)/6</f>
        <v>0</v>
      </c>
      <c r="N182" s="236">
        <f>+SUMIFS('nabati '!BM:BM,'nabati '!BP:BP,Daily!$A182,'nabati '!BN:BN,Daily!$C$1)/6</f>
        <v>0</v>
      </c>
      <c r="O182" s="115">
        <f t="shared" si="16"/>
        <v>0</v>
      </c>
      <c r="P182" s="237"/>
      <c r="S182" s="334"/>
    </row>
    <row r="183" spans="1:19" s="1" customFormat="1" outlineLevel="1">
      <c r="A183" s="151">
        <v>2048</v>
      </c>
      <c r="B183" s="243" t="s">
        <v>78</v>
      </c>
      <c r="C183" s="60" t="s">
        <v>255</v>
      </c>
      <c r="D183" s="106" t="s">
        <v>193</v>
      </c>
      <c r="E183" s="213">
        <f>+SUMIFS('nabati '!B:B,'nabati '!$E:$E,Daily!$A183,'nabati '!$C:$C,Daily!$C$1)/6</f>
        <v>0</v>
      </c>
      <c r="F183" s="213">
        <f>+SUMIFS('nabati '!I:I,'nabati '!$L:$L,Daily!$A183,'nabati '!$J:$J,Daily!$C$1)/6</f>
        <v>0</v>
      </c>
      <c r="G183" s="213">
        <f>+SUMIFS('nabati '!P:P,'nabati '!$S:$S,Daily!$A183,'nabati '!$Q:$Q,Daily!$C$1)/60</f>
        <v>0</v>
      </c>
      <c r="H183" s="213">
        <f>+SUMIFS('nabati '!W:W,'nabati '!$Z:$Z,Daily!$A183,'nabati '!$X:$X,Daily!$C$1)/6</f>
        <v>0</v>
      </c>
      <c r="I183" s="213">
        <f>+SUMIFS('nabati '!AD:AD,'nabati '!$AG:$AG,Daily!$A183,'nabati '!$AE:$AE,Daily!$C$1)/60</f>
        <v>0</v>
      </c>
      <c r="J183" s="213">
        <f>+SUMIFS('nabati '!AK:AK,'nabati '!$AN:$AN,Daily!$A183,'nabati '!$AL:$AL,Daily!$C$1)/60</f>
        <v>0</v>
      </c>
      <c r="K183" s="213">
        <f>+SUMIFS('nabati '!AR:AR,'nabati '!$AU:$AU,Daily!$A183,'nabati '!$AS:$AS,Daily!$C$1)/60</f>
        <v>0</v>
      </c>
      <c r="L183" s="213">
        <f>+SUMIFS('nabati '!AY:AY,'nabati '!$BB:$BB,Daily!$A183,'nabati '!$AZ:$AZ,Daily!$C$1)/20</f>
        <v>0</v>
      </c>
      <c r="M183" s="235">
        <f>+SUMIFS('nabati '!BF:BF,'nabati '!$BI:$BI,Daily!$A183,'nabati '!$BG:$BG,Daily!$C$1)/6</f>
        <v>0</v>
      </c>
      <c r="N183" s="236">
        <f>+SUMIFS('nabati '!BM:BM,'nabati '!BP:BP,Daily!$A183,'nabati '!BN:BN,Daily!$C$1)/6</f>
        <v>0</v>
      </c>
      <c r="O183" s="115">
        <f t="shared" si="16"/>
        <v>0</v>
      </c>
      <c r="P183" s="237"/>
      <c r="S183" s="334"/>
    </row>
    <row r="184" spans="1:19" s="1" customFormat="1" outlineLevel="1">
      <c r="A184" s="151">
        <v>2051</v>
      </c>
      <c r="B184" s="243" t="s">
        <v>78</v>
      </c>
      <c r="C184" s="60" t="s">
        <v>256</v>
      </c>
      <c r="D184" s="106" t="s">
        <v>193</v>
      </c>
      <c r="E184" s="213">
        <f>+SUMIFS('nabati '!B:B,'nabati '!$E:$E,Daily!$A184,'nabati '!$C:$C,Daily!$C$1)/6</f>
        <v>0</v>
      </c>
      <c r="F184" s="213">
        <f>+SUMIFS('nabati '!I:I,'nabati '!$L:$L,Daily!$A184,'nabati '!$J:$J,Daily!$C$1)/6</f>
        <v>0</v>
      </c>
      <c r="G184" s="213">
        <f>+SUMIFS('nabati '!P:P,'nabati '!$S:$S,Daily!$A184,'nabati '!$Q:$Q,Daily!$C$1)/60</f>
        <v>0</v>
      </c>
      <c r="H184" s="213">
        <f>+SUMIFS('nabati '!W:W,'nabati '!$Z:$Z,Daily!$A184,'nabati '!$X:$X,Daily!$C$1)/6</f>
        <v>0</v>
      </c>
      <c r="I184" s="213">
        <f>+SUMIFS('nabati '!AD:AD,'nabati '!$AG:$AG,Daily!$A184,'nabati '!$AE:$AE,Daily!$C$1)/60</f>
        <v>0</v>
      </c>
      <c r="J184" s="213">
        <f>+SUMIFS('nabati '!AK:AK,'nabati '!$AN:$AN,Daily!$A184,'nabati '!$AL:$AL,Daily!$C$1)/60</f>
        <v>0</v>
      </c>
      <c r="K184" s="213">
        <f>+SUMIFS('nabati '!AR:AR,'nabati '!$AU:$AU,Daily!$A184,'nabati '!$AS:$AS,Daily!$C$1)/60</f>
        <v>0</v>
      </c>
      <c r="L184" s="213">
        <f>+SUMIFS('nabati '!AY:AY,'nabati '!$BB:$BB,Daily!$A184,'nabati '!$AZ:$AZ,Daily!$C$1)/20</f>
        <v>0</v>
      </c>
      <c r="M184" s="235">
        <f>+SUMIFS('nabati '!BF:BF,'nabati '!$BI:$BI,Daily!$A184,'nabati '!$BG:$BG,Daily!$C$1)/6</f>
        <v>0</v>
      </c>
      <c r="N184" s="236">
        <f>+SUMIFS('nabati '!BM:BM,'nabati '!BP:BP,Daily!$A184,'nabati '!BN:BN,Daily!$C$1)/6</f>
        <v>0</v>
      </c>
      <c r="O184" s="115">
        <f t="shared" si="16"/>
        <v>0</v>
      </c>
      <c r="P184" s="237"/>
      <c r="S184" s="334"/>
    </row>
    <row r="185" spans="1:19" s="1" customFormat="1" outlineLevel="1">
      <c r="A185" s="151">
        <v>2065</v>
      </c>
      <c r="B185" s="243" t="s">
        <v>78</v>
      </c>
      <c r="C185" s="60" t="s">
        <v>257</v>
      </c>
      <c r="D185" s="106" t="s">
        <v>193</v>
      </c>
      <c r="E185" s="213">
        <f>+SUMIFS('nabati '!B:B,'nabati '!$E:$E,Daily!$A185,'nabati '!$C:$C,Daily!$C$1)/6</f>
        <v>0</v>
      </c>
      <c r="F185" s="213">
        <f>+SUMIFS('nabati '!I:I,'nabati '!$L:$L,Daily!$A185,'nabati '!$J:$J,Daily!$C$1)/6</f>
        <v>0</v>
      </c>
      <c r="G185" s="213">
        <f>+SUMIFS('nabati '!P:P,'nabati '!$S:$S,Daily!$A185,'nabati '!$Q:$Q,Daily!$C$1)/60</f>
        <v>0</v>
      </c>
      <c r="H185" s="213">
        <f>+SUMIFS('nabati '!W:W,'nabati '!$Z:$Z,Daily!$A185,'nabati '!$X:$X,Daily!$C$1)/6</f>
        <v>0</v>
      </c>
      <c r="I185" s="213">
        <f>+SUMIFS('nabati '!AD:AD,'nabati '!$AG:$AG,Daily!$A185,'nabati '!$AE:$AE,Daily!$C$1)/60</f>
        <v>0</v>
      </c>
      <c r="J185" s="213">
        <f>+SUMIFS('nabati '!AK:AK,'nabati '!$AN:$AN,Daily!$A185,'nabati '!$AL:$AL,Daily!$C$1)/60</f>
        <v>0</v>
      </c>
      <c r="K185" s="213">
        <f>+SUMIFS('nabati '!AR:AR,'nabati '!$AU:$AU,Daily!$A185,'nabati '!$AS:$AS,Daily!$C$1)/60</f>
        <v>0</v>
      </c>
      <c r="L185" s="213">
        <f>+SUMIFS('nabati '!AY:AY,'nabati '!$BB:$BB,Daily!$A185,'nabati '!$AZ:$AZ,Daily!$C$1)/20</f>
        <v>0</v>
      </c>
      <c r="M185" s="235">
        <f>+SUMIFS('nabati '!BF:BF,'nabati '!$BI:$BI,Daily!$A185,'nabati '!$BG:$BG,Daily!$C$1)/6</f>
        <v>0</v>
      </c>
      <c r="N185" s="236">
        <f>+SUMIFS('nabati '!BM:BM,'nabati '!BP:BP,Daily!$A185,'nabati '!BN:BN,Daily!$C$1)/6</f>
        <v>0</v>
      </c>
      <c r="O185" s="115">
        <f>+SUMPRODUCT($E$1:$N$1,E185:N185)</f>
        <v>0</v>
      </c>
      <c r="P185" s="237"/>
      <c r="S185" s="334"/>
    </row>
    <row r="186" spans="1:19" s="1" customFormat="1" outlineLevel="1">
      <c r="A186" s="151">
        <v>2066</v>
      </c>
      <c r="B186" s="243" t="s">
        <v>78</v>
      </c>
      <c r="C186" s="60" t="s">
        <v>258</v>
      </c>
      <c r="D186" s="106" t="s">
        <v>193</v>
      </c>
      <c r="E186" s="213">
        <f>+SUMIFS('nabati '!B:B,'nabati '!$E:$E,Daily!$A186,'nabati '!$C:$C,Daily!$C$1)/6</f>
        <v>0</v>
      </c>
      <c r="F186" s="213">
        <f>+SUMIFS('nabati '!I:I,'nabati '!$L:$L,Daily!$A186,'nabati '!$J:$J,Daily!$C$1)/6</f>
        <v>0</v>
      </c>
      <c r="G186" s="213">
        <f>+SUMIFS('nabati '!P:P,'nabati '!$S:$S,Daily!$A186,'nabati '!$Q:$Q,Daily!$C$1)/60</f>
        <v>0</v>
      </c>
      <c r="H186" s="213">
        <f>+SUMIFS('nabati '!W:W,'nabati '!$Z:$Z,Daily!$A186,'nabati '!$X:$X,Daily!$C$1)/6</f>
        <v>0</v>
      </c>
      <c r="I186" s="213">
        <f>+SUMIFS('nabati '!AD:AD,'nabati '!$AG:$AG,Daily!$A186,'nabati '!$AE:$AE,Daily!$C$1)/60</f>
        <v>0</v>
      </c>
      <c r="J186" s="213">
        <f>+SUMIFS('nabati '!AK:AK,'nabati '!$AN:$AN,Daily!$A186,'nabati '!$AL:$AL,Daily!$C$1)/60</f>
        <v>0</v>
      </c>
      <c r="K186" s="213">
        <f>+SUMIFS('nabati '!AR:AR,'nabati '!$AU:$AU,Daily!$A186,'nabati '!$AS:$AS,Daily!$C$1)/60</f>
        <v>0</v>
      </c>
      <c r="L186" s="213">
        <f>+SUMIFS('nabati '!AY:AY,'nabati '!$BB:$BB,Daily!$A186,'nabati '!$AZ:$AZ,Daily!$C$1)/20</f>
        <v>0</v>
      </c>
      <c r="M186" s="235">
        <f>+SUMIFS('nabati '!BF:BF,'nabati '!$BI:$BI,Daily!$A186,'nabati '!$BG:$BG,Daily!$C$1)/6</f>
        <v>0</v>
      </c>
      <c r="N186" s="236">
        <f>+SUMIFS('nabati '!BM:BM,'nabati '!BP:BP,Daily!$A186,'nabati '!BN:BN,Daily!$C$1)/6</f>
        <v>0</v>
      </c>
      <c r="O186" s="115">
        <f>+SUMPRODUCT($E$1:$N$1,E186:N186)</f>
        <v>0</v>
      </c>
      <c r="P186" s="237"/>
      <c r="S186" s="334"/>
    </row>
    <row r="187" spans="1:19" s="1" customFormat="1" outlineLevel="1">
      <c r="A187" s="151">
        <v>2074</v>
      </c>
      <c r="B187" s="243" t="s">
        <v>78</v>
      </c>
      <c r="C187" s="60" t="s">
        <v>259</v>
      </c>
      <c r="D187" s="106" t="s">
        <v>193</v>
      </c>
      <c r="E187" s="213">
        <f>+SUMIFS('nabati '!B:B,'nabati '!$E:$E,Daily!$A187,'nabati '!$C:$C,Daily!$C$1)/6</f>
        <v>0</v>
      </c>
      <c r="F187" s="213">
        <f>+SUMIFS('nabati '!I:I,'nabati '!$L:$L,Daily!$A187,'nabati '!$J:$J,Daily!$C$1)/6</f>
        <v>0</v>
      </c>
      <c r="G187" s="213">
        <f>+SUMIFS('nabati '!P:P,'nabati '!$S:$S,Daily!$A187,'nabati '!$Q:$Q,Daily!$C$1)/60</f>
        <v>0</v>
      </c>
      <c r="H187" s="213">
        <f>+SUMIFS('nabati '!W:W,'nabati '!$Z:$Z,Daily!$A187,'nabati '!$X:$X,Daily!$C$1)/6</f>
        <v>0</v>
      </c>
      <c r="I187" s="213">
        <f>+SUMIFS('nabati '!AD:AD,'nabati '!$AG:$AG,Daily!$A187,'nabati '!$AE:$AE,Daily!$C$1)/60</f>
        <v>0</v>
      </c>
      <c r="J187" s="213">
        <f>+SUMIFS('nabati '!AK:AK,'nabati '!$AN:$AN,Daily!$A187,'nabati '!$AL:$AL,Daily!$C$1)/60</f>
        <v>0</v>
      </c>
      <c r="K187" s="213">
        <f>+SUMIFS('nabati '!AR:AR,'nabati '!$AU:$AU,Daily!$A187,'nabati '!$AS:$AS,Daily!$C$1)/60</f>
        <v>0</v>
      </c>
      <c r="L187" s="213">
        <f>+SUMIFS('nabati '!AY:AY,'nabati '!$BB:$BB,Daily!$A187,'nabati '!$AZ:$AZ,Daily!$C$1)/20</f>
        <v>0</v>
      </c>
      <c r="M187" s="235">
        <f>+SUMIFS('nabati '!BF:BF,'nabati '!$BI:$BI,Daily!$A187,'nabati '!$BG:$BG,Daily!$C$1)/6</f>
        <v>0</v>
      </c>
      <c r="N187" s="236">
        <f>+SUMIFS('nabati '!BM:BM,'nabati '!BP:BP,Daily!$A187,'nabati '!BN:BN,Daily!$C$1)/6</f>
        <v>0</v>
      </c>
      <c r="O187" s="115">
        <f>+SUMPRODUCT($E$1:$N$1,E187:N187)</f>
        <v>0</v>
      </c>
      <c r="P187" s="237"/>
      <c r="S187" s="334"/>
    </row>
    <row r="188" spans="1:19" s="1" customFormat="1" outlineLevel="1">
      <c r="A188" s="151">
        <v>2075</v>
      </c>
      <c r="B188" s="243" t="s">
        <v>78</v>
      </c>
      <c r="C188" s="60" t="s">
        <v>260</v>
      </c>
      <c r="D188" s="106" t="s">
        <v>193</v>
      </c>
      <c r="E188" s="215">
        <f>+SUMIFS('nabati '!B:B,'nabati '!$E:$E,Daily!$A188,'nabati '!$C:$C,Daily!$C$1)/6</f>
        <v>0</v>
      </c>
      <c r="F188" s="215">
        <f>+SUMIFS('nabati '!I:I,'nabati '!$L:$L,Daily!$A188,'nabati '!$J:$J,Daily!$C$1)/6</f>
        <v>0</v>
      </c>
      <c r="G188" s="215">
        <f>+SUMIFS('nabati '!P:P,'nabati '!$S:$S,Daily!$A188,'nabati '!$Q:$Q,Daily!$C$1)/60</f>
        <v>0</v>
      </c>
      <c r="H188" s="215">
        <f>+SUMIFS('nabati '!W:W,'nabati '!$Z:$Z,Daily!$A188,'nabati '!$X:$X,Daily!$C$1)/6</f>
        <v>0</v>
      </c>
      <c r="I188" s="215">
        <f>+SUMIFS('nabati '!AD:AD,'nabati '!$AG:$AG,Daily!$A188,'nabati '!$AE:$AE,Daily!$C$1)/60</f>
        <v>0</v>
      </c>
      <c r="J188" s="215">
        <f>+SUMIFS('nabati '!AK:AK,'nabati '!$AN:$AN,Daily!$A188,'nabati '!$AL:$AL,Daily!$C$1)/60</f>
        <v>0</v>
      </c>
      <c r="K188" s="215">
        <f>+SUMIFS('nabati '!AR:AR,'nabati '!$AU:$AU,Daily!$A188,'nabati '!$AS:$AS,Daily!$C$1)/60</f>
        <v>0</v>
      </c>
      <c r="L188" s="215">
        <f>+SUMIFS('nabati '!AY:AY,'nabati '!$BB:$BB,Daily!$A188,'nabati '!$AZ:$AZ,Daily!$C$1)/20</f>
        <v>0</v>
      </c>
      <c r="M188" s="248">
        <f>+SUMIFS('nabati '!BF:BF,'nabati '!$BI:$BI,Daily!$A188,'nabati '!$BG:$BG,Daily!$C$1)/6</f>
        <v>0</v>
      </c>
      <c r="N188" s="249">
        <f>+SUMIFS('nabati '!BM:BM,'nabati '!BP:BP,Daily!$A188,'nabati '!BN:BN,Daily!$C$1)/6</f>
        <v>0</v>
      </c>
      <c r="O188" s="244">
        <f t="shared" ref="O188:O212" si="17">+SUMPRODUCT($E$1:$N$1,E188:N188)</f>
        <v>0</v>
      </c>
      <c r="P188" s="237"/>
      <c r="S188" s="334"/>
    </row>
    <row r="189" spans="1:19" s="1" customFormat="1" outlineLevel="1">
      <c r="A189" s="151">
        <v>2079</v>
      </c>
      <c r="B189" s="243" t="s">
        <v>78</v>
      </c>
      <c r="C189" s="60" t="s">
        <v>261</v>
      </c>
      <c r="D189" s="106" t="s">
        <v>193</v>
      </c>
      <c r="E189" s="215">
        <f>+SUMIFS('nabati '!B:B,'nabati '!$E:$E,Daily!$A189,'nabati '!$C:$C,Daily!$C$1)/6</f>
        <v>0</v>
      </c>
      <c r="F189" s="215">
        <f>+SUMIFS('nabati '!I:I,'nabati '!$L:$L,Daily!$A189,'nabati '!$J:$J,Daily!$C$1)/6</f>
        <v>0</v>
      </c>
      <c r="G189" s="215">
        <f>+SUMIFS('nabati '!P:P,'nabati '!$S:$S,Daily!$A189,'nabati '!$Q:$Q,Daily!$C$1)/60</f>
        <v>0</v>
      </c>
      <c r="H189" s="215">
        <f>+SUMIFS('nabati '!W:W,'nabati '!$Z:$Z,Daily!$A189,'nabati '!$X:$X,Daily!$C$1)/6</f>
        <v>0</v>
      </c>
      <c r="I189" s="215">
        <f>+SUMIFS('nabati '!AD:AD,'nabati '!$AG:$AG,Daily!$A189,'nabati '!$AE:$AE,Daily!$C$1)/60</f>
        <v>0</v>
      </c>
      <c r="J189" s="215">
        <f>+SUMIFS('nabati '!AK:AK,'nabati '!$AN:$AN,Daily!$A189,'nabati '!$AL:$AL,Daily!$C$1)/60</f>
        <v>0</v>
      </c>
      <c r="K189" s="215">
        <f>+SUMIFS('nabati '!AR:AR,'nabati '!$AU:$AU,Daily!$A189,'nabati '!$AS:$AS,Daily!$C$1)/60</f>
        <v>0</v>
      </c>
      <c r="L189" s="215">
        <f>+SUMIFS('nabati '!AY:AY,'nabati '!$BB:$BB,Daily!$A189,'nabati '!$AZ:$AZ,Daily!$C$1)/20</f>
        <v>0</v>
      </c>
      <c r="M189" s="248">
        <f>+SUMIFS('nabati '!BF:BF,'nabati '!$BI:$BI,Daily!$A189,'nabati '!$BG:$BG,Daily!$C$1)/6</f>
        <v>0</v>
      </c>
      <c r="N189" s="249">
        <f>+SUMIFS('nabati '!BM:BM,'nabati '!BP:BP,Daily!$A189,'nabati '!BN:BN,Daily!$C$1)/6</f>
        <v>0</v>
      </c>
      <c r="O189" s="244">
        <f t="shared" si="17"/>
        <v>0</v>
      </c>
      <c r="P189" s="237"/>
      <c r="S189" s="334"/>
    </row>
    <row r="190" spans="1:19" s="1" customFormat="1" outlineLevel="1">
      <c r="A190" s="151">
        <v>2088</v>
      </c>
      <c r="B190" s="243" t="s">
        <v>78</v>
      </c>
      <c r="C190" s="60" t="s">
        <v>262</v>
      </c>
      <c r="D190" s="106" t="s">
        <v>193</v>
      </c>
      <c r="E190" s="215">
        <f>+SUMIFS('nabati '!B:B,'nabati '!$E:$E,Daily!$A190,'nabati '!$C:$C,Daily!$C$1)/6</f>
        <v>0</v>
      </c>
      <c r="F190" s="215">
        <f>+SUMIFS('nabati '!I:I,'nabati '!$L:$L,Daily!$A190,'nabati '!$J:$J,Daily!$C$1)/6</f>
        <v>0</v>
      </c>
      <c r="G190" s="215">
        <f>+SUMIFS('nabati '!P:P,'nabati '!$S:$S,Daily!$A190,'nabati '!$Q:$Q,Daily!$C$1)/60</f>
        <v>0</v>
      </c>
      <c r="H190" s="215">
        <f>+SUMIFS('nabati '!W:W,'nabati '!$Z:$Z,Daily!$A190,'nabati '!$X:$X,Daily!$C$1)/6</f>
        <v>0</v>
      </c>
      <c r="I190" s="215">
        <f>+SUMIFS('nabati '!AD:AD,'nabati '!$AG:$AG,Daily!$A190,'nabati '!$AE:$AE,Daily!$C$1)/60</f>
        <v>0</v>
      </c>
      <c r="J190" s="215">
        <f>+SUMIFS('nabati '!AK:AK,'nabati '!$AN:$AN,Daily!$A190,'nabati '!$AL:$AL,Daily!$C$1)/60</f>
        <v>0</v>
      </c>
      <c r="K190" s="215">
        <f>+SUMIFS('nabati '!AR:AR,'nabati '!$AU:$AU,Daily!$A190,'nabati '!$AS:$AS,Daily!$C$1)/60</f>
        <v>0</v>
      </c>
      <c r="L190" s="215">
        <f>+SUMIFS('nabati '!AY:AY,'nabati '!$BB:$BB,Daily!$A190,'nabati '!$AZ:$AZ,Daily!$C$1)/20</f>
        <v>0</v>
      </c>
      <c r="M190" s="248">
        <f>+SUMIFS('nabati '!BF:BF,'nabati '!$BI:$BI,Daily!$A190,'nabati '!$BG:$BG,Daily!$C$1)/6</f>
        <v>0</v>
      </c>
      <c r="N190" s="249">
        <f>+SUMIFS('nabati '!BM:BM,'nabati '!BP:BP,Daily!$A190,'nabati '!BN:BN,Daily!$C$1)/6</f>
        <v>0</v>
      </c>
      <c r="O190" s="244">
        <f t="shared" si="17"/>
        <v>0</v>
      </c>
      <c r="P190" s="237"/>
      <c r="S190" s="334"/>
    </row>
    <row r="191" spans="1:19" s="1" customFormat="1" outlineLevel="1">
      <c r="A191" s="151">
        <v>2089</v>
      </c>
      <c r="B191" s="243" t="s">
        <v>78</v>
      </c>
      <c r="C191" s="60" t="s">
        <v>263</v>
      </c>
      <c r="D191" s="106" t="s">
        <v>193</v>
      </c>
      <c r="E191" s="215">
        <f>+SUMIFS('nabati '!B:B,'nabati '!$E:$E,Daily!$A191,'nabati '!$C:$C,Daily!$C$1)/6</f>
        <v>0</v>
      </c>
      <c r="F191" s="213">
        <f>+SUMIFS('nabati '!I:I,'nabati '!$L:$L,Daily!$A191,'nabati '!$J:$J,Daily!$C$1)/6</f>
        <v>0</v>
      </c>
      <c r="G191" s="213">
        <f>+SUMIFS('nabati '!P:P,'nabati '!$S:$S,Daily!$A191,'nabati '!$Q:$Q,Daily!$C$1)/60</f>
        <v>0</v>
      </c>
      <c r="H191" s="213">
        <f>+SUMIFS('nabati '!W:W,'nabati '!$Z:$Z,Daily!$A191,'nabati '!$X:$X,Daily!$C$1)/6</f>
        <v>0</v>
      </c>
      <c r="I191" s="213">
        <f>+SUMIFS('nabati '!AD:AD,'nabati '!$AG:$AG,Daily!$A191,'nabati '!$AE:$AE,Daily!$C$1)/60</f>
        <v>0</v>
      </c>
      <c r="J191" s="213">
        <f>+SUMIFS('nabati '!AK:AK,'nabati '!$AN:$AN,Daily!$A191,'nabati '!$AL:$AL,Daily!$C$1)/60</f>
        <v>0</v>
      </c>
      <c r="K191" s="213">
        <f>+SUMIFS('nabati '!AR:AR,'nabati '!$AU:$AU,Daily!$A191,'nabati '!$AS:$AS,Daily!$C$1)/60</f>
        <v>0</v>
      </c>
      <c r="L191" s="213">
        <f>+SUMIFS('nabati '!AY:AY,'nabati '!$BB:$BB,Daily!$A191,'nabati '!$AZ:$AZ,Daily!$C$1)/20</f>
        <v>0</v>
      </c>
      <c r="M191" s="235">
        <f>+SUMIFS('nabati '!BF:BF,'nabati '!$BI:$BI,Daily!$A191,'nabati '!$BG:$BG,Daily!$C$1)/6</f>
        <v>0</v>
      </c>
      <c r="N191" s="236">
        <f>+SUMIFS('nabati '!BM:BM,'nabati '!BP:BP,Daily!$A191,'nabati '!BN:BN,Daily!$C$1)/6</f>
        <v>0</v>
      </c>
      <c r="O191" s="115">
        <f t="shared" si="17"/>
        <v>0</v>
      </c>
      <c r="P191" s="258"/>
      <c r="Q191" s="262"/>
      <c r="R191" s="262"/>
      <c r="S191" s="334"/>
    </row>
    <row r="192" spans="1:19" s="1" customFormat="1" outlineLevel="1">
      <c r="A192" s="151">
        <v>2092</v>
      </c>
      <c r="B192" s="243" t="s">
        <v>78</v>
      </c>
      <c r="C192" s="60" t="s">
        <v>264</v>
      </c>
      <c r="D192" s="106" t="s">
        <v>193</v>
      </c>
      <c r="E192" s="215">
        <f>+SUMIFS('nabati '!B:B,'nabati '!$E:$E,Daily!$A192,'nabati '!$C:$C,Daily!$C$1)/6</f>
        <v>0</v>
      </c>
      <c r="F192" s="213">
        <f>+SUMIFS('nabati '!I:I,'nabati '!$L:$L,Daily!$A192,'nabati '!$J:$J,Daily!$C$1)/6</f>
        <v>0</v>
      </c>
      <c r="G192" s="213">
        <f>+SUMIFS('nabati '!P:P,'nabati '!$S:$S,Daily!$A192,'nabati '!$Q:$Q,Daily!$C$1)/60</f>
        <v>0</v>
      </c>
      <c r="H192" s="213">
        <f>+SUMIFS('nabati '!W:W,'nabati '!$Z:$Z,Daily!$A192,'nabati '!$X:$X,Daily!$C$1)/6</f>
        <v>0</v>
      </c>
      <c r="I192" s="213">
        <f>+SUMIFS('nabati '!AD:AD,'nabati '!$AG:$AG,Daily!$A192,'nabati '!$AE:$AE,Daily!$C$1)/60</f>
        <v>0</v>
      </c>
      <c r="J192" s="213">
        <f>+SUMIFS('nabati '!AK:AK,'nabati '!$AN:$AN,Daily!$A192,'nabati '!$AL:$AL,Daily!$C$1)/60</f>
        <v>0</v>
      </c>
      <c r="K192" s="213">
        <f>+SUMIFS('nabati '!AR:AR,'nabati '!$AU:$AU,Daily!$A192,'nabati '!$AS:$AS,Daily!$C$1)/60</f>
        <v>0</v>
      </c>
      <c r="L192" s="213">
        <f>+SUMIFS('nabati '!AY:AY,'nabati '!$BB:$BB,Daily!$A192,'nabati '!$AZ:$AZ,Daily!$C$1)/20</f>
        <v>0</v>
      </c>
      <c r="M192" s="235">
        <f>+SUMIFS('nabati '!BF:BF,'nabati '!$BI:$BI,Daily!$A192,'nabati '!$BG:$BG,Daily!$C$1)/6</f>
        <v>0</v>
      </c>
      <c r="N192" s="236">
        <f>+SUMIFS('nabati '!BM:BM,'nabati '!BP:BP,Daily!$A192,'nabati '!BN:BN,Daily!$C$1)/6</f>
        <v>0</v>
      </c>
      <c r="O192" s="115">
        <f t="shared" si="17"/>
        <v>0</v>
      </c>
      <c r="P192" s="258"/>
      <c r="Q192" s="262"/>
      <c r="R192" s="262"/>
      <c r="S192" s="334"/>
    </row>
    <row r="193" spans="1:19" s="1" customFormat="1" outlineLevel="1">
      <c r="A193" s="151">
        <v>2093</v>
      </c>
      <c r="B193" s="243" t="s">
        <v>78</v>
      </c>
      <c r="C193" s="60" t="s">
        <v>265</v>
      </c>
      <c r="D193" s="106" t="s">
        <v>193</v>
      </c>
      <c r="E193" s="215">
        <f>+SUMIFS('nabati '!B:B,'nabati '!$E:$E,Daily!$A193,'nabati '!$C:$C,Daily!$C$1)/6</f>
        <v>0</v>
      </c>
      <c r="F193" s="213">
        <f>+SUMIFS('nabati '!I:I,'nabati '!$L:$L,Daily!$A193,'nabati '!$J:$J,Daily!$C$1)/6</f>
        <v>0</v>
      </c>
      <c r="G193" s="213">
        <f>+SUMIFS('nabati '!P:P,'nabati '!$S:$S,Daily!$A193,'nabati '!$Q:$Q,Daily!$C$1)/60</f>
        <v>0</v>
      </c>
      <c r="H193" s="213">
        <f>+SUMIFS('nabati '!W:W,'nabati '!$Z:$Z,Daily!$A193,'nabati '!$X:$X,Daily!$C$1)/6</f>
        <v>0</v>
      </c>
      <c r="I193" s="213">
        <f>+SUMIFS('nabati '!AD:AD,'nabati '!$AG:$AG,Daily!$A193,'nabati '!$AE:$AE,Daily!$C$1)/60</f>
        <v>0</v>
      </c>
      <c r="J193" s="213">
        <f>+SUMIFS('nabati '!AK:AK,'nabati '!$AN:$AN,Daily!$A193,'nabati '!$AL:$AL,Daily!$C$1)/60</f>
        <v>0</v>
      </c>
      <c r="K193" s="213">
        <f>+SUMIFS('nabati '!AR:AR,'nabati '!$AU:$AU,Daily!$A193,'nabati '!$AS:$AS,Daily!$C$1)/60</f>
        <v>0</v>
      </c>
      <c r="L193" s="213">
        <f>+SUMIFS('nabati '!AY:AY,'nabati '!$BB:$BB,Daily!$A193,'nabati '!$AZ:$AZ,Daily!$C$1)/20</f>
        <v>0</v>
      </c>
      <c r="M193" s="235">
        <f>+SUMIFS('nabati '!BF:BF,'nabati '!$BI:$BI,Daily!$A193,'nabati '!$BG:$BG,Daily!$C$1)/6</f>
        <v>0</v>
      </c>
      <c r="N193" s="236">
        <f>+SUMIFS('nabati '!BM:BM,'nabati '!BP:BP,Daily!$A193,'nabati '!BN:BN,Daily!$C$1)/6</f>
        <v>0</v>
      </c>
      <c r="O193" s="115">
        <f t="shared" si="17"/>
        <v>0</v>
      </c>
      <c r="P193" s="258"/>
      <c r="Q193" s="262"/>
      <c r="R193" s="262"/>
      <c r="S193" s="334"/>
    </row>
    <row r="194" spans="1:19" s="1" customFormat="1" outlineLevel="1">
      <c r="A194" s="151">
        <v>2094</v>
      </c>
      <c r="B194" s="243" t="s">
        <v>78</v>
      </c>
      <c r="C194" s="60" t="s">
        <v>266</v>
      </c>
      <c r="D194" s="106" t="s">
        <v>193</v>
      </c>
      <c r="E194" s="215">
        <f>+SUMIFS('nabati '!B:B,'nabati '!$E:$E,Daily!$A194,'nabati '!$C:$C,Daily!$C$1)/6</f>
        <v>0</v>
      </c>
      <c r="F194" s="213">
        <f>+SUMIFS('nabati '!I:I,'nabati '!$L:$L,Daily!$A194,'nabati '!$J:$J,Daily!$C$1)/6</f>
        <v>0</v>
      </c>
      <c r="G194" s="213">
        <f>+SUMIFS('nabati '!P:P,'nabati '!$S:$S,Daily!$A194,'nabati '!$Q:$Q,Daily!$C$1)/60</f>
        <v>0</v>
      </c>
      <c r="H194" s="213">
        <f>+SUMIFS('nabati '!W:W,'nabati '!$Z:$Z,Daily!$A194,'nabati '!$X:$X,Daily!$C$1)/6</f>
        <v>0</v>
      </c>
      <c r="I194" s="213">
        <f>+SUMIFS('nabati '!AD:AD,'nabati '!$AG:$AG,Daily!$A194,'nabati '!$AE:$AE,Daily!$C$1)/60</f>
        <v>0</v>
      </c>
      <c r="J194" s="213">
        <f>+SUMIFS('nabati '!AK:AK,'nabati '!$AN:$AN,Daily!$A194,'nabati '!$AL:$AL,Daily!$C$1)/60</f>
        <v>0</v>
      </c>
      <c r="K194" s="213">
        <f>+SUMIFS('nabati '!AR:AR,'nabati '!$AU:$AU,Daily!$A194,'nabati '!$AS:$AS,Daily!$C$1)/60</f>
        <v>0</v>
      </c>
      <c r="L194" s="213">
        <f>+SUMIFS('nabati '!AY:AY,'nabati '!$BB:$BB,Daily!$A194,'nabati '!$AZ:$AZ,Daily!$C$1)/20</f>
        <v>0</v>
      </c>
      <c r="M194" s="235">
        <f>+SUMIFS('nabati '!BF:BF,'nabati '!$BI:$BI,Daily!$A194,'nabati '!$BG:$BG,Daily!$C$1)/6</f>
        <v>0</v>
      </c>
      <c r="N194" s="236">
        <f>+SUMIFS('nabati '!BM:BM,'nabati '!BP:BP,Daily!$A194,'nabati '!BN:BN,Daily!$C$1)/6</f>
        <v>0</v>
      </c>
      <c r="O194" s="115">
        <f t="shared" si="17"/>
        <v>0</v>
      </c>
      <c r="P194" s="258"/>
      <c r="Q194" s="262"/>
      <c r="R194" s="262"/>
      <c r="S194" s="334"/>
    </row>
    <row r="195" spans="1:19" s="1" customFormat="1" outlineLevel="1">
      <c r="A195" s="151">
        <v>2095</v>
      </c>
      <c r="B195" s="243" t="s">
        <v>78</v>
      </c>
      <c r="C195" s="60" t="s">
        <v>267</v>
      </c>
      <c r="D195" s="106" t="s">
        <v>193</v>
      </c>
      <c r="E195" s="215">
        <f>+SUMIFS('nabati '!B:B,'nabati '!$E:$E,Daily!$A195,'nabati '!$C:$C,Daily!$C$1)/6</f>
        <v>0</v>
      </c>
      <c r="F195" s="213">
        <f>+SUMIFS('nabati '!I:I,'nabati '!$L:$L,Daily!$A195,'nabati '!$J:$J,Daily!$C$1)/6</f>
        <v>0</v>
      </c>
      <c r="G195" s="213">
        <f>+SUMIFS('nabati '!P:P,'nabati '!$S:$S,Daily!$A195,'nabati '!$Q:$Q,Daily!$C$1)/60</f>
        <v>0</v>
      </c>
      <c r="H195" s="213">
        <f>+SUMIFS('nabati '!W:W,'nabati '!$Z:$Z,Daily!$A195,'nabati '!$X:$X,Daily!$C$1)/6</f>
        <v>0</v>
      </c>
      <c r="I195" s="213">
        <f>+SUMIFS('nabati '!AD:AD,'nabati '!$AG:$AG,Daily!$A195,'nabati '!$AE:$AE,Daily!$C$1)/60</f>
        <v>0</v>
      </c>
      <c r="J195" s="213">
        <f>+SUMIFS('nabati '!AK:AK,'nabati '!$AN:$AN,Daily!$A195,'nabati '!$AL:$AL,Daily!$C$1)/60</f>
        <v>0</v>
      </c>
      <c r="K195" s="213">
        <f>+SUMIFS('nabati '!AR:AR,'nabati '!$AU:$AU,Daily!$A195,'nabati '!$AS:$AS,Daily!$C$1)/60</f>
        <v>0</v>
      </c>
      <c r="L195" s="213">
        <f>+SUMIFS('nabati '!AY:AY,'nabati '!$BB:$BB,Daily!$A195,'nabati '!$AZ:$AZ,Daily!$C$1)/20</f>
        <v>0</v>
      </c>
      <c r="M195" s="235">
        <f>+SUMIFS('nabati '!BF:BF,'nabati '!$BI:$BI,Daily!$A195,'nabati '!$BG:$BG,Daily!$C$1)/6</f>
        <v>0</v>
      </c>
      <c r="N195" s="236">
        <f>+SUMIFS('nabati '!BM:BM,'nabati '!BP:BP,Daily!$A195,'nabati '!BN:BN,Daily!$C$1)/6</f>
        <v>0</v>
      </c>
      <c r="O195" s="115">
        <f t="shared" si="17"/>
        <v>0</v>
      </c>
      <c r="P195" s="258"/>
      <c r="Q195" s="262"/>
      <c r="R195" s="262"/>
      <c r="S195" s="334"/>
    </row>
    <row r="196" spans="1:19" s="1" customFormat="1" outlineLevel="1">
      <c r="A196" s="151">
        <v>2103</v>
      </c>
      <c r="B196" s="243" t="s">
        <v>78</v>
      </c>
      <c r="C196" s="60" t="s">
        <v>268</v>
      </c>
      <c r="D196" s="106" t="s">
        <v>193</v>
      </c>
      <c r="E196" s="215">
        <f>+SUMIFS('nabati '!B:B,'nabati '!$E:$E,Daily!$A196,'nabati '!$C:$C,Daily!$C$1)/6</f>
        <v>0</v>
      </c>
      <c r="F196" s="213">
        <f>+SUMIFS('nabati '!I:I,'nabati '!$L:$L,Daily!$A196,'nabati '!$J:$J,Daily!$C$1)/6</f>
        <v>0</v>
      </c>
      <c r="G196" s="213">
        <f>+SUMIFS('nabati '!P:P,'nabati '!$S:$S,Daily!$A196,'nabati '!$Q:$Q,Daily!$C$1)/60</f>
        <v>0</v>
      </c>
      <c r="H196" s="213">
        <f>+SUMIFS('nabati '!W:W,'nabati '!$Z:$Z,Daily!$A196,'nabati '!$X:$X,Daily!$C$1)/6</f>
        <v>0</v>
      </c>
      <c r="I196" s="213">
        <f>+SUMIFS('nabati '!AD:AD,'nabati '!$AG:$AG,Daily!$A196,'nabati '!$AE:$AE,Daily!$C$1)/60</f>
        <v>0</v>
      </c>
      <c r="J196" s="213">
        <f>+SUMIFS('nabati '!AK:AK,'nabati '!$AN:$AN,Daily!$A196,'nabati '!$AL:$AL,Daily!$C$1)/60</f>
        <v>0</v>
      </c>
      <c r="K196" s="213">
        <f>+SUMIFS('nabati '!AR:AR,'nabati '!$AU:$AU,Daily!$A196,'nabati '!$AS:$AS,Daily!$C$1)/60</f>
        <v>0</v>
      </c>
      <c r="L196" s="213">
        <f>+SUMIFS('nabati '!AY:AY,'nabati '!$BB:$BB,Daily!$A196,'nabati '!$AZ:$AZ,Daily!$C$1)/20</f>
        <v>0</v>
      </c>
      <c r="M196" s="235">
        <f>+SUMIFS('nabati '!BF:BF,'nabati '!$BI:$BI,Daily!$A196,'nabati '!$BG:$BG,Daily!$C$1)/6</f>
        <v>0</v>
      </c>
      <c r="N196" s="236">
        <f>+SUMIFS('nabati '!BM:BM,'nabati '!BP:BP,Daily!$A196,'nabati '!BN:BN,Daily!$C$1)/6</f>
        <v>0</v>
      </c>
      <c r="O196" s="115">
        <f t="shared" si="17"/>
        <v>0</v>
      </c>
      <c r="P196" s="258"/>
      <c r="Q196" s="262"/>
      <c r="R196" s="262"/>
      <c r="S196" s="334"/>
    </row>
    <row r="197" spans="1:19" s="1" customFormat="1" outlineLevel="1">
      <c r="A197" s="151">
        <v>2108</v>
      </c>
      <c r="B197" s="243" t="s">
        <v>78</v>
      </c>
      <c r="C197" s="60" t="s">
        <v>269</v>
      </c>
      <c r="D197" s="106" t="s">
        <v>193</v>
      </c>
      <c r="E197" s="215">
        <f>+SUMIFS('nabati '!B:B,'nabati '!$E:$E,Daily!$A197,'nabati '!$C:$C,Daily!$C$1)/6</f>
        <v>0</v>
      </c>
      <c r="F197" s="213">
        <f>+SUMIFS('nabati '!I:I,'nabati '!$L:$L,Daily!$A197,'nabati '!$J:$J,Daily!$C$1)/6</f>
        <v>0</v>
      </c>
      <c r="G197" s="213">
        <f>+SUMIFS('nabati '!P:P,'nabati '!$S:$S,Daily!$A197,'nabati '!$Q:$Q,Daily!$C$1)/60</f>
        <v>0</v>
      </c>
      <c r="H197" s="213">
        <f>+SUMIFS('nabati '!W:W,'nabati '!$Z:$Z,Daily!$A197,'nabati '!$X:$X,Daily!$C$1)/6</f>
        <v>0</v>
      </c>
      <c r="I197" s="213">
        <f>+SUMIFS('nabati '!AD:AD,'nabati '!$AG:$AG,Daily!$A197,'nabati '!$AE:$AE,Daily!$C$1)/60</f>
        <v>0</v>
      </c>
      <c r="J197" s="213">
        <f>+SUMIFS('nabati '!AK:AK,'nabati '!$AN:$AN,Daily!$A197,'nabati '!$AL:$AL,Daily!$C$1)/60</f>
        <v>0</v>
      </c>
      <c r="K197" s="213">
        <f>+SUMIFS('nabati '!AR:AR,'nabati '!$AU:$AU,Daily!$A197,'nabati '!$AS:$AS,Daily!$C$1)/60</f>
        <v>0</v>
      </c>
      <c r="L197" s="213">
        <f>+SUMIFS('nabati '!AY:AY,'nabati '!$BB:$BB,Daily!$A197,'nabati '!$AZ:$AZ,Daily!$C$1)/20</f>
        <v>0</v>
      </c>
      <c r="M197" s="235">
        <f>+SUMIFS('nabati '!BF:BF,'nabati '!$BI:$BI,Daily!$A197,'nabati '!$BG:$BG,Daily!$C$1)/6</f>
        <v>0</v>
      </c>
      <c r="N197" s="236">
        <f>+SUMIFS('nabati '!BM:BM,'nabati '!BP:BP,Daily!$A197,'nabati '!BN:BN,Daily!$C$1)/6</f>
        <v>0</v>
      </c>
      <c r="O197" s="115">
        <f t="shared" si="17"/>
        <v>0</v>
      </c>
      <c r="P197" s="258"/>
      <c r="Q197" s="262"/>
      <c r="R197" s="262"/>
      <c r="S197" s="334"/>
    </row>
    <row r="198" spans="1:19" s="1" customFormat="1" outlineLevel="1">
      <c r="A198" s="151">
        <v>2114</v>
      </c>
      <c r="B198" s="243" t="s">
        <v>78</v>
      </c>
      <c r="C198" s="60" t="s">
        <v>270</v>
      </c>
      <c r="D198" s="106" t="s">
        <v>193</v>
      </c>
      <c r="E198" s="215">
        <f>+SUMIFS('nabati '!B:B,'nabati '!$E:$E,Daily!$A198,'nabati '!$C:$C,Daily!$C$1)/6</f>
        <v>0</v>
      </c>
      <c r="F198" s="213">
        <f>+SUMIFS('nabati '!I:I,'nabati '!$L:$L,Daily!$A198,'nabati '!$J:$J,Daily!$C$1)/6</f>
        <v>0</v>
      </c>
      <c r="G198" s="213">
        <f>+SUMIFS('nabati '!P:P,'nabati '!$S:$S,Daily!$A198,'nabati '!$Q:$Q,Daily!$C$1)/60</f>
        <v>0</v>
      </c>
      <c r="H198" s="213">
        <f>+SUMIFS('nabati '!W:W,'nabati '!$Z:$Z,Daily!$A198,'nabati '!$X:$X,Daily!$C$1)/6</f>
        <v>0</v>
      </c>
      <c r="I198" s="213">
        <f>+SUMIFS('nabati '!AD:AD,'nabati '!$AG:$AG,Daily!$A198,'nabati '!$AE:$AE,Daily!$C$1)/60</f>
        <v>0</v>
      </c>
      <c r="J198" s="213">
        <f>+SUMIFS('nabati '!AK:AK,'nabati '!$AN:$AN,Daily!$A198,'nabati '!$AL:$AL,Daily!$C$1)/60</f>
        <v>0</v>
      </c>
      <c r="K198" s="213">
        <f>+SUMIFS('nabati '!AR:AR,'nabati '!$AU:$AU,Daily!$A198,'nabati '!$AS:$AS,Daily!$C$1)/60</f>
        <v>0</v>
      </c>
      <c r="L198" s="213">
        <f>+SUMIFS('nabati '!AY:AY,'nabati '!$BB:$BB,Daily!$A198,'nabati '!$AZ:$AZ,Daily!$C$1)/20</f>
        <v>0</v>
      </c>
      <c r="M198" s="235">
        <f>+SUMIFS('nabati '!BF:BF,'nabati '!$BI:$BI,Daily!$A198,'nabati '!$BG:$BG,Daily!$C$1)/6</f>
        <v>0</v>
      </c>
      <c r="N198" s="236">
        <f>+SUMIFS('nabati '!BM:BM,'nabati '!BP:BP,Daily!$A198,'nabati '!BN:BN,Daily!$C$1)/6</f>
        <v>0</v>
      </c>
      <c r="O198" s="115">
        <f t="shared" si="17"/>
        <v>0</v>
      </c>
      <c r="P198" s="258"/>
      <c r="Q198" s="262"/>
      <c r="R198" s="262"/>
      <c r="S198" s="334"/>
    </row>
    <row r="199" spans="1:19" s="1" customFormat="1" outlineLevel="1">
      <c r="A199" s="151">
        <v>69004</v>
      </c>
      <c r="B199" s="243" t="s">
        <v>78</v>
      </c>
      <c r="C199" s="60" t="s">
        <v>271</v>
      </c>
      <c r="D199" s="106" t="s">
        <v>193</v>
      </c>
      <c r="E199" s="215">
        <f>+SUMIFS('nabati '!B:B,'nabati '!$E:$E,Daily!$A199,'nabati '!$C:$C,Daily!$C$1)/6</f>
        <v>0</v>
      </c>
      <c r="F199" s="213">
        <f>+SUMIFS('nabati '!I:I,'nabati '!$L:$L,Daily!$A199,'nabati '!$J:$J,Daily!$C$1)/6</f>
        <v>0</v>
      </c>
      <c r="G199" s="213">
        <f>+SUMIFS('nabati '!P:P,'nabati '!$S:$S,Daily!$A199,'nabati '!$Q:$Q,Daily!$C$1)/60</f>
        <v>0</v>
      </c>
      <c r="H199" s="213">
        <f>+SUMIFS('nabati '!W:W,'nabati '!$Z:$Z,Daily!$A199,'nabati '!$X:$X,Daily!$C$1)/6</f>
        <v>0</v>
      </c>
      <c r="I199" s="213">
        <f>+SUMIFS('nabati '!AD:AD,'nabati '!$AG:$AG,Daily!$A199,'nabati '!$AE:$AE,Daily!$C$1)/60</f>
        <v>0</v>
      </c>
      <c r="J199" s="213">
        <f>+SUMIFS('nabati '!AK:AK,'nabati '!$AN:$AN,Daily!$A199,'nabati '!$AL:$AL,Daily!$C$1)/60</f>
        <v>0</v>
      </c>
      <c r="K199" s="213">
        <f>+SUMIFS('nabati '!AR:AR,'nabati '!$AU:$AU,Daily!$A199,'nabati '!$AS:$AS,Daily!$C$1)/60</f>
        <v>0</v>
      </c>
      <c r="L199" s="213">
        <f>+SUMIFS('nabati '!AY:AY,'nabati '!$BB:$BB,Daily!$A199,'nabati '!$AZ:$AZ,Daily!$C$1)/20</f>
        <v>0</v>
      </c>
      <c r="M199" s="235">
        <f>+SUMIFS('nabati '!BF:BF,'nabati '!$BI:$BI,Daily!$A199,'nabati '!$BG:$BG,Daily!$C$1)/6</f>
        <v>0</v>
      </c>
      <c r="N199" s="236">
        <f>+SUMIFS('nabati '!BM:BM,'nabati '!BP:BP,Daily!$A199,'nabati '!BN:BN,Daily!$C$1)/6</f>
        <v>0</v>
      </c>
      <c r="O199" s="115">
        <f t="shared" si="17"/>
        <v>0</v>
      </c>
      <c r="P199" s="258"/>
      <c r="Q199" s="262"/>
      <c r="R199" s="262"/>
      <c r="S199" s="334"/>
    </row>
    <row r="200" spans="1:19" s="1" customFormat="1" outlineLevel="1">
      <c r="A200" s="151">
        <v>69006</v>
      </c>
      <c r="B200" s="243" t="s">
        <v>78</v>
      </c>
      <c r="C200" s="60" t="s">
        <v>272</v>
      </c>
      <c r="D200" s="106" t="s">
        <v>193</v>
      </c>
      <c r="E200" s="215">
        <f>+SUMIFS('nabati '!B:B,'nabati '!$E:$E,Daily!$A200,'nabati '!$C:$C,Daily!$C$1)/6</f>
        <v>0</v>
      </c>
      <c r="F200" s="213">
        <f>+SUMIFS('nabati '!I:I,'nabati '!$L:$L,Daily!$A200,'nabati '!$J:$J,Daily!$C$1)/6</f>
        <v>0</v>
      </c>
      <c r="G200" s="213">
        <f>+SUMIFS('nabati '!P:P,'nabati '!$S:$S,Daily!$A200,'nabati '!$Q:$Q,Daily!$C$1)/60</f>
        <v>0</v>
      </c>
      <c r="H200" s="213">
        <f>+SUMIFS('nabati '!W:W,'nabati '!$Z:$Z,Daily!$A200,'nabati '!$X:$X,Daily!$C$1)/6</f>
        <v>0</v>
      </c>
      <c r="I200" s="213">
        <f>+SUMIFS('nabati '!AD:AD,'nabati '!$AG:$AG,Daily!$A200,'nabati '!$AE:$AE,Daily!$C$1)/60</f>
        <v>0</v>
      </c>
      <c r="J200" s="213">
        <f>+SUMIFS('nabati '!AK:AK,'nabati '!$AN:$AN,Daily!$A200,'nabati '!$AL:$AL,Daily!$C$1)/60</f>
        <v>0</v>
      </c>
      <c r="K200" s="213">
        <f>+SUMIFS('nabati '!AR:AR,'nabati '!$AU:$AU,Daily!$A200,'nabati '!$AS:$AS,Daily!$C$1)/60</f>
        <v>0</v>
      </c>
      <c r="L200" s="213">
        <f>+SUMIFS('nabati '!AY:AY,'nabati '!$BB:$BB,Daily!$A200,'nabati '!$AZ:$AZ,Daily!$C$1)/20</f>
        <v>0</v>
      </c>
      <c r="M200" s="235">
        <f>+SUMIFS('nabati '!BF:BF,'nabati '!$BI:$BI,Daily!$A200,'nabati '!$BG:$BG,Daily!$C$1)/6</f>
        <v>0</v>
      </c>
      <c r="N200" s="236">
        <f>+SUMIFS('nabati '!BM:BM,'nabati '!BP:BP,Daily!$A200,'nabati '!BN:BN,Daily!$C$1)/6</f>
        <v>0</v>
      </c>
      <c r="O200" s="115">
        <f t="shared" si="17"/>
        <v>0</v>
      </c>
      <c r="P200" s="258"/>
      <c r="Q200" s="262"/>
      <c r="R200" s="262"/>
      <c r="S200" s="334"/>
    </row>
    <row r="201" spans="1:19" s="1" customFormat="1" outlineLevel="1">
      <c r="A201" s="151">
        <v>69008</v>
      </c>
      <c r="B201" s="243" t="s">
        <v>78</v>
      </c>
      <c r="C201" s="60" t="s">
        <v>273</v>
      </c>
      <c r="D201" s="106" t="s">
        <v>193</v>
      </c>
      <c r="E201" s="215">
        <f>+SUMIFS('nabati '!B:B,'nabati '!$E:$E,Daily!$A201,'nabati '!$C:$C,Daily!$C$1)/6</f>
        <v>0</v>
      </c>
      <c r="F201" s="213">
        <f>+SUMIFS('nabati '!I:I,'nabati '!$L:$L,Daily!$A201,'nabati '!$J:$J,Daily!$C$1)/6</f>
        <v>0</v>
      </c>
      <c r="G201" s="213">
        <f>+SUMIFS('nabati '!P:P,'nabati '!$S:$S,Daily!$A201,'nabati '!$Q:$Q,Daily!$C$1)/60</f>
        <v>0</v>
      </c>
      <c r="H201" s="213">
        <f>+SUMIFS('nabati '!W:W,'nabati '!$Z:$Z,Daily!$A201,'nabati '!$X:$X,Daily!$C$1)/6</f>
        <v>0</v>
      </c>
      <c r="I201" s="213">
        <f>+SUMIFS('nabati '!AD:AD,'nabati '!$AG:$AG,Daily!$A201,'nabati '!$AE:$AE,Daily!$C$1)/60</f>
        <v>0</v>
      </c>
      <c r="J201" s="213">
        <f>+SUMIFS('nabati '!AK:AK,'nabati '!$AN:$AN,Daily!$A201,'nabati '!$AL:$AL,Daily!$C$1)/60</f>
        <v>0</v>
      </c>
      <c r="K201" s="213">
        <f>+SUMIFS('nabati '!AR:AR,'nabati '!$AU:$AU,Daily!$A201,'nabati '!$AS:$AS,Daily!$C$1)/60</f>
        <v>0</v>
      </c>
      <c r="L201" s="213">
        <f>+SUMIFS('nabati '!AY:AY,'nabati '!$BB:$BB,Daily!$A201,'nabati '!$AZ:$AZ,Daily!$C$1)/20</f>
        <v>0</v>
      </c>
      <c r="M201" s="235">
        <f>+SUMIFS('nabati '!BF:BF,'nabati '!$BI:$BI,Daily!$A201,'nabati '!$BG:$BG,Daily!$C$1)/6</f>
        <v>0</v>
      </c>
      <c r="N201" s="236">
        <f>+SUMIFS('nabati '!BM:BM,'nabati '!BP:BP,Daily!$A201,'nabati '!BN:BN,Daily!$C$1)/6</f>
        <v>0</v>
      </c>
      <c r="O201" s="115">
        <f t="shared" si="17"/>
        <v>0</v>
      </c>
      <c r="P201" s="258"/>
      <c r="Q201" s="262"/>
      <c r="R201" s="262"/>
      <c r="S201" s="334"/>
    </row>
    <row r="202" spans="1:19" s="1" customFormat="1" outlineLevel="1">
      <c r="A202" s="151">
        <v>69014</v>
      </c>
      <c r="B202" s="243" t="s">
        <v>78</v>
      </c>
      <c r="C202" s="60" t="s">
        <v>274</v>
      </c>
      <c r="D202" s="106" t="s">
        <v>193</v>
      </c>
      <c r="E202" s="215">
        <f>+SUMIFS('nabati '!B:B,'nabati '!$E:$E,Daily!$A202,'nabati '!$C:$C,Daily!$C$1)/6</f>
        <v>0</v>
      </c>
      <c r="F202" s="213">
        <f>+SUMIFS('nabati '!I:I,'nabati '!$L:$L,Daily!$A202,'nabati '!$J:$J,Daily!$C$1)/6</f>
        <v>0</v>
      </c>
      <c r="G202" s="213">
        <f>+SUMIFS('nabati '!P:P,'nabati '!$S:$S,Daily!$A202,'nabati '!$Q:$Q,Daily!$C$1)/60</f>
        <v>0</v>
      </c>
      <c r="H202" s="213">
        <f>+SUMIFS('nabati '!W:W,'nabati '!$Z:$Z,Daily!$A202,'nabati '!$X:$X,Daily!$C$1)/6</f>
        <v>0</v>
      </c>
      <c r="I202" s="213">
        <f>+SUMIFS('nabati '!AD:AD,'nabati '!$AG:$AG,Daily!$A202,'nabati '!$AE:$AE,Daily!$C$1)/60</f>
        <v>0</v>
      </c>
      <c r="J202" s="213">
        <f>+SUMIFS('nabati '!AK:AK,'nabati '!$AN:$AN,Daily!$A202,'nabati '!$AL:$AL,Daily!$C$1)/60</f>
        <v>0</v>
      </c>
      <c r="K202" s="213">
        <f>+SUMIFS('nabati '!AR:AR,'nabati '!$AU:$AU,Daily!$A202,'nabati '!$AS:$AS,Daily!$C$1)/60</f>
        <v>0</v>
      </c>
      <c r="L202" s="213">
        <f>+SUMIFS('nabati '!AY:AY,'nabati '!$BB:$BB,Daily!$A202,'nabati '!$AZ:$AZ,Daily!$C$1)/20</f>
        <v>0</v>
      </c>
      <c r="M202" s="235">
        <f>+SUMIFS('nabati '!BF:BF,'nabati '!$BI:$BI,Daily!$A202,'nabati '!$BG:$BG,Daily!$C$1)/6</f>
        <v>0</v>
      </c>
      <c r="N202" s="236">
        <f>+SUMIFS('nabati '!BM:BM,'nabati '!BP:BP,Daily!$A202,'nabati '!BN:BN,Daily!$C$1)/6</f>
        <v>0</v>
      </c>
      <c r="O202" s="115">
        <f t="shared" si="17"/>
        <v>0</v>
      </c>
      <c r="P202" s="258"/>
      <c r="Q202" s="262"/>
      <c r="R202" s="262"/>
      <c r="S202" s="334"/>
    </row>
    <row r="203" spans="1:19" s="1" customFormat="1" outlineLevel="1">
      <c r="A203" s="151">
        <v>69032</v>
      </c>
      <c r="B203" s="243" t="s">
        <v>78</v>
      </c>
      <c r="C203" s="60" t="s">
        <v>275</v>
      </c>
      <c r="D203" s="106" t="s">
        <v>193</v>
      </c>
      <c r="E203" s="215">
        <f>+SUMIFS('nabati '!B:B,'nabati '!$E:$E,Daily!$A203,'nabati '!$C:$C,Daily!$C$1)/6</f>
        <v>0</v>
      </c>
      <c r="F203" s="213">
        <f>+SUMIFS('nabati '!I:I,'nabati '!$L:$L,Daily!$A203,'nabati '!$J:$J,Daily!$C$1)/6</f>
        <v>0</v>
      </c>
      <c r="G203" s="213">
        <f>+SUMIFS('nabati '!P:P,'nabati '!$S:$S,Daily!$A203,'nabati '!$Q:$Q,Daily!$C$1)/60</f>
        <v>0</v>
      </c>
      <c r="H203" s="213">
        <f>+SUMIFS('nabati '!W:W,'nabati '!$Z:$Z,Daily!$A203,'nabati '!$X:$X,Daily!$C$1)/6</f>
        <v>0</v>
      </c>
      <c r="I203" s="213">
        <f>+SUMIFS('nabati '!AD:AD,'nabati '!$AG:$AG,Daily!$A203,'nabati '!$AE:$AE,Daily!$C$1)/60</f>
        <v>0</v>
      </c>
      <c r="J203" s="213">
        <f>+SUMIFS('nabati '!AK:AK,'nabati '!$AN:$AN,Daily!$A203,'nabati '!$AL:$AL,Daily!$C$1)/60</f>
        <v>0</v>
      </c>
      <c r="K203" s="213">
        <f>+SUMIFS('nabati '!AR:AR,'nabati '!$AU:$AU,Daily!$A203,'nabati '!$AS:$AS,Daily!$C$1)/60</f>
        <v>0</v>
      </c>
      <c r="L203" s="213">
        <f>+SUMIFS('nabati '!AY:AY,'nabati '!$BB:$BB,Daily!$A203,'nabati '!$AZ:$AZ,Daily!$C$1)/20</f>
        <v>0</v>
      </c>
      <c r="M203" s="235">
        <f>+SUMIFS('nabati '!BF:BF,'nabati '!$BI:$BI,Daily!$A203,'nabati '!$BG:$BG,Daily!$C$1)/6</f>
        <v>0</v>
      </c>
      <c r="N203" s="236">
        <f>+SUMIFS('nabati '!BM:BM,'nabati '!BP:BP,Daily!$A203,'nabati '!BN:BN,Daily!$C$1)/6</f>
        <v>0</v>
      </c>
      <c r="O203" s="115">
        <f t="shared" si="17"/>
        <v>0</v>
      </c>
      <c r="P203" s="258"/>
      <c r="Q203" s="262"/>
      <c r="R203" s="262"/>
      <c r="S203" s="334"/>
    </row>
    <row r="204" spans="1:19" s="1" customFormat="1" outlineLevel="1">
      <c r="A204" s="151">
        <v>69038</v>
      </c>
      <c r="B204" s="243" t="s">
        <v>78</v>
      </c>
      <c r="C204" s="60" t="s">
        <v>276</v>
      </c>
      <c r="D204" s="106" t="s">
        <v>193</v>
      </c>
      <c r="E204" s="215">
        <f>+SUMIFS('nabati '!B:B,'nabati '!$E:$E,Daily!$A204,'nabati '!$C:$C,Daily!$C$1)/6</f>
        <v>0</v>
      </c>
      <c r="F204" s="213">
        <f>+SUMIFS('nabati '!I:I,'nabati '!$L:$L,Daily!$A204,'nabati '!$J:$J,Daily!$C$1)/6</f>
        <v>0</v>
      </c>
      <c r="G204" s="213">
        <f>+SUMIFS('nabati '!P:P,'nabati '!$S:$S,Daily!$A204,'nabati '!$Q:$Q,Daily!$C$1)/60</f>
        <v>0</v>
      </c>
      <c r="H204" s="213">
        <f>+SUMIFS('nabati '!W:W,'nabati '!$Z:$Z,Daily!$A204,'nabati '!$X:$X,Daily!$C$1)/6</f>
        <v>0</v>
      </c>
      <c r="I204" s="213">
        <f>+SUMIFS('nabati '!AD:AD,'nabati '!$AG:$AG,Daily!$A204,'nabati '!$AE:$AE,Daily!$C$1)/60</f>
        <v>0</v>
      </c>
      <c r="J204" s="213">
        <f>+SUMIFS('nabati '!AK:AK,'nabati '!$AN:$AN,Daily!$A204,'nabati '!$AL:$AL,Daily!$C$1)/60</f>
        <v>0</v>
      </c>
      <c r="K204" s="213">
        <f>+SUMIFS('nabati '!AR:AR,'nabati '!$AU:$AU,Daily!$A204,'nabati '!$AS:$AS,Daily!$C$1)/60</f>
        <v>0</v>
      </c>
      <c r="L204" s="213">
        <f>+SUMIFS('nabati '!AY:AY,'nabati '!$BB:$BB,Daily!$A204,'nabati '!$AZ:$AZ,Daily!$C$1)/20</f>
        <v>0</v>
      </c>
      <c r="M204" s="235">
        <f>+SUMIFS('nabati '!BF:BF,'nabati '!$BI:$BI,Daily!$A204,'nabati '!$BG:$BG,Daily!$C$1)/6</f>
        <v>0</v>
      </c>
      <c r="N204" s="236">
        <f>+SUMIFS('nabati '!BM:BM,'nabati '!BP:BP,Daily!$A204,'nabati '!BN:BN,Daily!$C$1)/6</f>
        <v>0</v>
      </c>
      <c r="O204" s="115">
        <f t="shared" si="17"/>
        <v>0</v>
      </c>
      <c r="P204" s="258"/>
      <c r="Q204" s="262"/>
      <c r="R204" s="262"/>
      <c r="S204" s="334"/>
    </row>
    <row r="205" spans="1:19" s="1" customFormat="1" outlineLevel="1">
      <c r="A205" s="151">
        <v>69039</v>
      </c>
      <c r="B205" s="243" t="s">
        <v>78</v>
      </c>
      <c r="C205" s="60" t="s">
        <v>277</v>
      </c>
      <c r="D205" s="106" t="s">
        <v>193</v>
      </c>
      <c r="E205" s="215">
        <f>+SUMIFS('nabati '!B:B,'nabati '!$E:$E,Daily!$A205,'nabati '!$C:$C,Daily!$C$1)/6</f>
        <v>0</v>
      </c>
      <c r="F205" s="213">
        <f>+SUMIFS('nabati '!I:I,'nabati '!$L:$L,Daily!$A205,'nabati '!$J:$J,Daily!$C$1)/6</f>
        <v>0</v>
      </c>
      <c r="G205" s="213">
        <f>+SUMIFS('nabati '!P:P,'nabati '!$S:$S,Daily!$A205,'nabati '!$Q:$Q,Daily!$C$1)/60</f>
        <v>0</v>
      </c>
      <c r="H205" s="213">
        <f>+SUMIFS('nabati '!W:W,'nabati '!$Z:$Z,Daily!$A205,'nabati '!$X:$X,Daily!$C$1)/6</f>
        <v>0</v>
      </c>
      <c r="I205" s="213">
        <f>+SUMIFS('nabati '!AD:AD,'nabati '!$AG:$AG,Daily!$A205,'nabati '!$AE:$AE,Daily!$C$1)/60</f>
        <v>0</v>
      </c>
      <c r="J205" s="213">
        <f>+SUMIFS('nabati '!AK:AK,'nabati '!$AN:$AN,Daily!$A205,'nabati '!$AL:$AL,Daily!$C$1)/60</f>
        <v>0</v>
      </c>
      <c r="K205" s="213">
        <f>+SUMIFS('nabati '!AR:AR,'nabati '!$AU:$AU,Daily!$A205,'nabati '!$AS:$AS,Daily!$C$1)/60</f>
        <v>0</v>
      </c>
      <c r="L205" s="213">
        <f>+SUMIFS('nabati '!AY:AY,'nabati '!$BB:$BB,Daily!$A205,'nabati '!$AZ:$AZ,Daily!$C$1)/20</f>
        <v>0</v>
      </c>
      <c r="M205" s="235">
        <f>+SUMIFS('nabati '!BF:BF,'nabati '!$BI:$BI,Daily!$A205,'nabati '!$BG:$BG,Daily!$C$1)/6</f>
        <v>0</v>
      </c>
      <c r="N205" s="236">
        <f>+SUMIFS('nabati '!BM:BM,'nabati '!BP:BP,Daily!$A205,'nabati '!BN:BN,Daily!$C$1)/6</f>
        <v>0</v>
      </c>
      <c r="O205" s="115">
        <f t="shared" si="17"/>
        <v>0</v>
      </c>
      <c r="P205" s="258"/>
      <c r="Q205" s="262"/>
      <c r="R205" s="262"/>
      <c r="S205" s="334"/>
    </row>
    <row r="206" spans="1:19" s="1" customFormat="1" outlineLevel="1">
      <c r="A206" s="151">
        <v>69043</v>
      </c>
      <c r="B206" s="243" t="s">
        <v>78</v>
      </c>
      <c r="C206" s="60" t="s">
        <v>278</v>
      </c>
      <c r="D206" s="106" t="s">
        <v>193</v>
      </c>
      <c r="E206" s="215">
        <f>+SUMIFS('nabati '!B:B,'nabati '!$E:$E,Daily!$A206,'nabati '!$C:$C,Daily!$C$1)/6</f>
        <v>0</v>
      </c>
      <c r="F206" s="213">
        <f>+SUMIFS('nabati '!I:I,'nabati '!$L:$L,Daily!$A206,'nabati '!$J:$J,Daily!$C$1)/6</f>
        <v>0</v>
      </c>
      <c r="G206" s="213">
        <f>+SUMIFS('nabati '!P:P,'nabati '!$S:$S,Daily!$A206,'nabati '!$Q:$Q,Daily!$C$1)/60</f>
        <v>0</v>
      </c>
      <c r="H206" s="213">
        <f>+SUMIFS('nabati '!W:W,'nabati '!$Z:$Z,Daily!$A206,'nabati '!$X:$X,Daily!$C$1)/6</f>
        <v>0</v>
      </c>
      <c r="I206" s="213">
        <f>+SUMIFS('nabati '!AD:AD,'nabati '!$AG:$AG,Daily!$A206,'nabati '!$AE:$AE,Daily!$C$1)/60</f>
        <v>0</v>
      </c>
      <c r="J206" s="213">
        <f>+SUMIFS('nabati '!AK:AK,'nabati '!$AN:$AN,Daily!$A206,'nabati '!$AL:$AL,Daily!$C$1)/60</f>
        <v>0</v>
      </c>
      <c r="K206" s="213">
        <f>+SUMIFS('nabati '!AR:AR,'nabati '!$AU:$AU,Daily!$A206,'nabati '!$AS:$AS,Daily!$C$1)/60</f>
        <v>0</v>
      </c>
      <c r="L206" s="213">
        <f>+SUMIFS('nabati '!AY:AY,'nabati '!$BB:$BB,Daily!$A206,'nabati '!$AZ:$AZ,Daily!$C$1)/20</f>
        <v>0</v>
      </c>
      <c r="M206" s="235">
        <f>+SUMIFS('nabati '!BF:BF,'nabati '!$BI:$BI,Daily!$A206,'nabati '!$BG:$BG,Daily!$C$1)/6</f>
        <v>0</v>
      </c>
      <c r="N206" s="236">
        <f>+SUMIFS('nabati '!BM:BM,'nabati '!BP:BP,Daily!$A206,'nabati '!BN:BN,Daily!$C$1)/6</f>
        <v>0</v>
      </c>
      <c r="O206" s="115">
        <f t="shared" si="17"/>
        <v>0</v>
      </c>
      <c r="P206" s="258"/>
      <c r="Q206" s="262"/>
      <c r="R206" s="262"/>
      <c r="S206" s="334"/>
    </row>
    <row r="207" spans="1:19" s="1" customFormat="1" outlineLevel="1">
      <c r="A207" s="151">
        <v>69053</v>
      </c>
      <c r="B207" s="243" t="s">
        <v>78</v>
      </c>
      <c r="C207" s="60" t="s">
        <v>279</v>
      </c>
      <c r="D207" s="106" t="s">
        <v>193</v>
      </c>
      <c r="E207" s="215">
        <f>+SUMIFS('nabati '!B:B,'nabati '!$E:$E,Daily!$A207,'nabati '!$C:$C,Daily!$C$1)/6</f>
        <v>0</v>
      </c>
      <c r="F207" s="213">
        <f>+SUMIFS('nabati '!I:I,'nabati '!$L:$L,Daily!$A207,'nabati '!$J:$J,Daily!$C$1)/6</f>
        <v>0</v>
      </c>
      <c r="G207" s="213">
        <f>+SUMIFS('nabati '!P:P,'nabati '!$S:$S,Daily!$A207,'nabati '!$Q:$Q,Daily!$C$1)/60</f>
        <v>0</v>
      </c>
      <c r="H207" s="213">
        <f>+SUMIFS('nabati '!W:W,'nabati '!$Z:$Z,Daily!$A207,'nabati '!$X:$X,Daily!$C$1)/6</f>
        <v>0</v>
      </c>
      <c r="I207" s="213">
        <f>+SUMIFS('nabati '!AD:AD,'nabati '!$AG:$AG,Daily!$A207,'nabati '!$AE:$AE,Daily!$C$1)/60</f>
        <v>0</v>
      </c>
      <c r="J207" s="213">
        <f>+SUMIFS('nabati '!AK:AK,'nabati '!$AN:$AN,Daily!$A207,'nabati '!$AL:$AL,Daily!$C$1)/60</f>
        <v>0</v>
      </c>
      <c r="K207" s="213">
        <f>+SUMIFS('nabati '!AR:AR,'nabati '!$AU:$AU,Daily!$A207,'nabati '!$AS:$AS,Daily!$C$1)/60</f>
        <v>0</v>
      </c>
      <c r="L207" s="213">
        <f>+SUMIFS('nabati '!AY:AY,'nabati '!$BB:$BB,Daily!$A207,'nabati '!$AZ:$AZ,Daily!$C$1)/20</f>
        <v>0</v>
      </c>
      <c r="M207" s="235">
        <f>+SUMIFS('nabati '!BF:BF,'nabati '!$BI:$BI,Daily!$A207,'nabati '!$BG:$BG,Daily!$C$1)/6</f>
        <v>0</v>
      </c>
      <c r="N207" s="236">
        <f>+SUMIFS('nabati '!BM:BM,'nabati '!BP:BP,Daily!$A207,'nabati '!BN:BN,Daily!$C$1)/6</f>
        <v>0</v>
      </c>
      <c r="O207" s="115">
        <f t="shared" si="17"/>
        <v>0</v>
      </c>
      <c r="P207" s="258"/>
      <c r="Q207" s="262"/>
      <c r="R207" s="262"/>
      <c r="S207" s="334"/>
    </row>
    <row r="208" spans="1:19" s="1" customFormat="1" outlineLevel="1">
      <c r="A208" s="151">
        <v>69061</v>
      </c>
      <c r="B208" s="243" t="s">
        <v>78</v>
      </c>
      <c r="C208" s="60" t="s">
        <v>280</v>
      </c>
      <c r="D208" s="106" t="s">
        <v>193</v>
      </c>
      <c r="E208" s="215">
        <f>+SUMIFS('nabati '!B:B,'nabati '!$E:$E,Daily!$A208,'nabati '!$C:$C,Daily!$C$1)/6</f>
        <v>0</v>
      </c>
      <c r="F208" s="213">
        <f>+SUMIFS('nabati '!I:I,'nabati '!$L:$L,Daily!$A208,'nabati '!$J:$J,Daily!$C$1)/6</f>
        <v>0</v>
      </c>
      <c r="G208" s="213">
        <f>+SUMIFS('nabati '!P:P,'nabati '!$S:$S,Daily!$A208,'nabati '!$Q:$Q,Daily!$C$1)/60</f>
        <v>0</v>
      </c>
      <c r="H208" s="213">
        <f>+SUMIFS('nabati '!W:W,'nabati '!$Z:$Z,Daily!$A208,'nabati '!$X:$X,Daily!$C$1)/6</f>
        <v>0</v>
      </c>
      <c r="I208" s="213">
        <f>+SUMIFS('nabati '!AD:AD,'nabati '!$AG:$AG,Daily!$A208,'nabati '!$AE:$AE,Daily!$C$1)/60</f>
        <v>0</v>
      </c>
      <c r="J208" s="213">
        <f>+SUMIFS('nabati '!AK:AK,'nabati '!$AN:$AN,Daily!$A208,'nabati '!$AL:$AL,Daily!$C$1)/60</f>
        <v>0</v>
      </c>
      <c r="K208" s="213">
        <f>+SUMIFS('nabati '!AR:AR,'nabati '!$AU:$AU,Daily!$A208,'nabati '!$AS:$AS,Daily!$C$1)/60</f>
        <v>0</v>
      </c>
      <c r="L208" s="213">
        <f>+SUMIFS('nabati '!AY:AY,'nabati '!$BB:$BB,Daily!$A208,'nabati '!$AZ:$AZ,Daily!$C$1)/20</f>
        <v>0</v>
      </c>
      <c r="M208" s="235">
        <f>+SUMIFS('nabati '!BF:BF,'nabati '!$BI:$BI,Daily!$A208,'nabati '!$BG:$BG,Daily!$C$1)/6</f>
        <v>0</v>
      </c>
      <c r="N208" s="236">
        <f>+SUMIFS('nabati '!BM:BM,'nabati '!BP:BP,Daily!$A208,'nabati '!BN:BN,Daily!$C$1)/6</f>
        <v>0</v>
      </c>
      <c r="O208" s="115">
        <f t="shared" si="17"/>
        <v>0</v>
      </c>
      <c r="P208" s="258"/>
      <c r="Q208" s="262"/>
      <c r="R208" s="262"/>
      <c r="S208" s="334"/>
    </row>
    <row r="209" spans="1:19" s="1" customFormat="1" outlineLevel="1">
      <c r="A209" s="151">
        <v>69070</v>
      </c>
      <c r="B209" s="243" t="s">
        <v>78</v>
      </c>
      <c r="C209" s="60" t="s">
        <v>281</v>
      </c>
      <c r="D209" s="106" t="s">
        <v>193</v>
      </c>
      <c r="E209" s="215">
        <f>+SUMIFS('nabati '!B:B,'nabati '!$E:$E,Daily!$A209,'nabati '!$C:$C,Daily!$C$1)/6</f>
        <v>0</v>
      </c>
      <c r="F209" s="213">
        <f>+SUMIFS('nabati '!I:I,'nabati '!$L:$L,Daily!$A209,'nabati '!$J:$J,Daily!$C$1)/6</f>
        <v>0</v>
      </c>
      <c r="G209" s="213">
        <f>+SUMIFS('nabati '!P:P,'nabati '!$S:$S,Daily!$A209,'nabati '!$Q:$Q,Daily!$C$1)/60</f>
        <v>0</v>
      </c>
      <c r="H209" s="213">
        <f>+SUMIFS('nabati '!W:W,'nabati '!$Z:$Z,Daily!$A209,'nabati '!$X:$X,Daily!$C$1)/6</f>
        <v>0</v>
      </c>
      <c r="I209" s="213">
        <f>+SUMIFS('nabati '!AD:AD,'nabati '!$AG:$AG,Daily!$A209,'nabati '!$AE:$AE,Daily!$C$1)/60</f>
        <v>0</v>
      </c>
      <c r="J209" s="213">
        <f>+SUMIFS('nabati '!AK:AK,'nabati '!$AN:$AN,Daily!$A209,'nabati '!$AL:$AL,Daily!$C$1)/60</f>
        <v>0</v>
      </c>
      <c r="K209" s="213">
        <f>+SUMIFS('nabati '!AR:AR,'nabati '!$AU:$AU,Daily!$A209,'nabati '!$AS:$AS,Daily!$C$1)/60</f>
        <v>0</v>
      </c>
      <c r="L209" s="213">
        <f>+SUMIFS('nabati '!AY:AY,'nabati '!$BB:$BB,Daily!$A209,'nabati '!$AZ:$AZ,Daily!$C$1)/20</f>
        <v>0</v>
      </c>
      <c r="M209" s="235">
        <f>+SUMIFS('nabati '!BF:BF,'nabati '!$BI:$BI,Daily!$A209,'nabati '!$BG:$BG,Daily!$C$1)/6</f>
        <v>0</v>
      </c>
      <c r="N209" s="236">
        <f>+SUMIFS('nabati '!BM:BM,'nabati '!BP:BP,Daily!$A209,'nabati '!BN:BN,Daily!$C$1)/6</f>
        <v>0</v>
      </c>
      <c r="O209" s="115">
        <f t="shared" si="17"/>
        <v>0</v>
      </c>
      <c r="P209" s="258"/>
      <c r="Q209" s="262"/>
      <c r="R209" s="262"/>
      <c r="S209" s="334"/>
    </row>
    <row r="210" spans="1:19" s="1" customFormat="1" outlineLevel="1">
      <c r="A210" s="151">
        <v>69071</v>
      </c>
      <c r="B210" s="243" t="s">
        <v>78</v>
      </c>
      <c r="C210" s="60" t="s">
        <v>282</v>
      </c>
      <c r="D210" s="106" t="s">
        <v>193</v>
      </c>
      <c r="E210" s="215">
        <f>+SUMIFS('nabati '!B:B,'nabati '!$E:$E,Daily!$A210,'nabati '!$C:$C,Daily!$C$1)/6</f>
        <v>0</v>
      </c>
      <c r="F210" s="213">
        <f>+SUMIFS('nabati '!I:I,'nabati '!$L:$L,Daily!$A210,'nabati '!$J:$J,Daily!$C$1)/6</f>
        <v>0</v>
      </c>
      <c r="G210" s="213">
        <f>+SUMIFS('nabati '!P:P,'nabati '!$S:$S,Daily!$A210,'nabati '!$Q:$Q,Daily!$C$1)/60</f>
        <v>0</v>
      </c>
      <c r="H210" s="213">
        <f>+SUMIFS('nabati '!W:W,'nabati '!$Z:$Z,Daily!$A210,'nabati '!$X:$X,Daily!$C$1)/6</f>
        <v>0</v>
      </c>
      <c r="I210" s="213">
        <f>+SUMIFS('nabati '!AD:AD,'nabati '!$AG:$AG,Daily!$A210,'nabati '!$AE:$AE,Daily!$C$1)/60</f>
        <v>0</v>
      </c>
      <c r="J210" s="213">
        <f>+SUMIFS('nabati '!AK:AK,'nabati '!$AN:$AN,Daily!$A210,'nabati '!$AL:$AL,Daily!$C$1)/60</f>
        <v>0</v>
      </c>
      <c r="K210" s="213">
        <f>+SUMIFS('nabati '!AR:AR,'nabati '!$AU:$AU,Daily!$A210,'nabati '!$AS:$AS,Daily!$C$1)/60</f>
        <v>0</v>
      </c>
      <c r="L210" s="213">
        <f>+SUMIFS('nabati '!AY:AY,'nabati '!$BB:$BB,Daily!$A210,'nabati '!$AZ:$AZ,Daily!$C$1)/20</f>
        <v>0</v>
      </c>
      <c r="M210" s="235">
        <f>+SUMIFS('nabati '!BF:BF,'nabati '!$BI:$BI,Daily!$A210,'nabati '!$BG:$BG,Daily!$C$1)/6</f>
        <v>0</v>
      </c>
      <c r="N210" s="236">
        <f>+SUMIFS('nabati '!BM:BM,'nabati '!BP:BP,Daily!$A210,'nabati '!BN:BN,Daily!$C$1)/6</f>
        <v>0</v>
      </c>
      <c r="O210" s="115">
        <f t="shared" si="17"/>
        <v>0</v>
      </c>
      <c r="P210" s="258"/>
      <c r="Q210" s="262"/>
      <c r="R210" s="262"/>
      <c r="S210" s="334"/>
    </row>
    <row r="211" spans="1:19" s="1" customFormat="1" outlineLevel="1">
      <c r="A211" s="263">
        <v>69072</v>
      </c>
      <c r="B211" s="243" t="s">
        <v>78</v>
      </c>
      <c r="C211" s="60" t="s">
        <v>283</v>
      </c>
      <c r="D211" s="106" t="s">
        <v>193</v>
      </c>
      <c r="E211" s="215">
        <f>+SUMIFS('nabati '!B:B,'nabati '!$E:$E,Daily!$A211,'nabati '!$C:$C,Daily!$C$1)/6</f>
        <v>0</v>
      </c>
      <c r="F211" s="213">
        <f>+SUMIFS('nabati '!I:I,'nabati '!$L:$L,Daily!$A211,'nabati '!$J:$J,Daily!$C$1)/6</f>
        <v>0</v>
      </c>
      <c r="G211" s="213">
        <f>+SUMIFS('nabati '!P:P,'nabati '!$S:$S,Daily!$A211,'nabati '!$Q:$Q,Daily!$C$1)/60</f>
        <v>0</v>
      </c>
      <c r="H211" s="213">
        <f>+SUMIFS('nabati '!W:W,'nabati '!$Z:$Z,Daily!$A211,'nabati '!$X:$X,Daily!$C$1)/6</f>
        <v>0</v>
      </c>
      <c r="I211" s="213">
        <f>+SUMIFS('nabati '!AD:AD,'nabati '!$AG:$AG,Daily!$A211,'nabati '!$AE:$AE,Daily!$C$1)/60</f>
        <v>0</v>
      </c>
      <c r="J211" s="213">
        <f>+SUMIFS('nabati '!AK:AK,'nabati '!$AN:$AN,Daily!$A211,'nabati '!$AL:$AL,Daily!$C$1)/60</f>
        <v>0</v>
      </c>
      <c r="K211" s="213">
        <f>+SUMIFS('nabati '!AR:AR,'nabati '!$AU:$AU,Daily!$A211,'nabati '!$AS:$AS,Daily!$C$1)/60</f>
        <v>0</v>
      </c>
      <c r="L211" s="213">
        <f>+SUMIFS('nabati '!AY:AY,'nabati '!$BB:$BB,Daily!$A211,'nabati '!$AZ:$AZ,Daily!$C$1)/20</f>
        <v>0</v>
      </c>
      <c r="M211" s="235">
        <f>+SUMIFS('nabati '!BF:BF,'nabati '!$BI:$BI,Daily!$A211,'nabati '!$BG:$BG,Daily!$C$1)/6</f>
        <v>0</v>
      </c>
      <c r="N211" s="236">
        <f>+SUMIFS('nabati '!BM:BM,'nabati '!BP:BP,Daily!$A211,'nabati '!BN:BN,Daily!$C$1)/6</f>
        <v>0</v>
      </c>
      <c r="O211" s="115">
        <f t="shared" si="17"/>
        <v>0</v>
      </c>
      <c r="P211" s="258"/>
      <c r="Q211" s="262"/>
      <c r="R211" s="262"/>
      <c r="S211" s="334"/>
    </row>
    <row r="212" spans="1:19" s="1" customFormat="1" outlineLevel="1">
      <c r="A212" s="263">
        <v>2127</v>
      </c>
      <c r="B212" s="243" t="s">
        <v>78</v>
      </c>
      <c r="C212" s="60" t="s">
        <v>284</v>
      </c>
      <c r="D212" s="106" t="s">
        <v>193</v>
      </c>
      <c r="E212" s="215">
        <f>+SUMIFS('nabati '!B:B,'nabati '!$E:$E,Daily!$A212,'nabati '!$C:$C,Daily!$C$1)/6</f>
        <v>0</v>
      </c>
      <c r="F212" s="213">
        <f>+SUMIFS('nabati '!I:I,'nabati '!$L:$L,Daily!$A212,'nabati '!$J:$J,Daily!$C$1)/6</f>
        <v>0</v>
      </c>
      <c r="G212" s="213">
        <f>+SUMIFS('nabati '!P:P,'nabati '!$S:$S,Daily!$A212,'nabati '!$Q:$Q,Daily!$C$1)/60</f>
        <v>0</v>
      </c>
      <c r="H212" s="213">
        <f>+SUMIFS('nabati '!W:W,'nabati '!$Z:$Z,Daily!$A212,'nabati '!$X:$X,Daily!$C$1)/6</f>
        <v>0</v>
      </c>
      <c r="I212" s="213">
        <f>+SUMIFS('nabati '!AD:AD,'nabati '!$AG:$AG,Daily!$A212,'nabati '!$AE:$AE,Daily!$C$1)/60</f>
        <v>0</v>
      </c>
      <c r="J212" s="213">
        <f>+SUMIFS('nabati '!AK:AK,'nabati '!$AN:$AN,Daily!$A212,'nabati '!$AL:$AL,Daily!$C$1)/60</f>
        <v>0</v>
      </c>
      <c r="K212" s="213">
        <f>+SUMIFS('nabati '!AR:AR,'nabati '!$AU:$AU,Daily!$A212,'nabati '!$AS:$AS,Daily!$C$1)/60</f>
        <v>0</v>
      </c>
      <c r="L212" s="213">
        <f>+SUMIFS('nabati '!AY:AY,'nabati '!$BB:$BB,Daily!$A212,'nabati '!$AZ:$AZ,Daily!$C$1)/20</f>
        <v>0</v>
      </c>
      <c r="M212" s="235">
        <f>+SUMIFS('nabati '!BF:BF,'nabati '!$BI:$BI,Daily!$A212,'nabati '!$BG:$BG,Daily!$C$1)/6</f>
        <v>0</v>
      </c>
      <c r="N212" s="236">
        <f>+SUMIFS('nabati '!BM:BM,'nabati '!BP:BP,Daily!$A212,'nabati '!BN:BN,Daily!$C$1)/6</f>
        <v>0</v>
      </c>
      <c r="O212" s="115">
        <f t="shared" si="17"/>
        <v>0</v>
      </c>
      <c r="P212" s="258"/>
      <c r="Q212" s="262"/>
      <c r="R212" s="262"/>
      <c r="S212" s="334"/>
    </row>
    <row r="213" spans="1:19" s="1" customFormat="1" outlineLevel="1">
      <c r="A213" s="151">
        <v>2128</v>
      </c>
      <c r="B213" s="243" t="s">
        <v>78</v>
      </c>
      <c r="C213" s="129" t="s">
        <v>285</v>
      </c>
      <c r="D213" s="106" t="s">
        <v>193</v>
      </c>
      <c r="E213" s="215">
        <f>+SUMIFS('nabati '!B:B,'nabati '!$E:$E,Daily!$A213,'nabati '!$C:$C,Daily!$C$1)/6</f>
        <v>0</v>
      </c>
      <c r="F213" s="213">
        <f>+SUMIFS('nabati '!I:I,'nabati '!$L:$L,Daily!$A213,'nabati '!$J:$J,Daily!$C$1)/6</f>
        <v>0</v>
      </c>
      <c r="G213" s="213">
        <f>+SUMIFS('nabati '!P:P,'nabati '!$S:$S,Daily!$A213,'nabati '!$Q:$Q,Daily!$C$1)/60</f>
        <v>0</v>
      </c>
      <c r="H213" s="213">
        <f>+SUMIFS('nabati '!W:W,'nabati '!$Z:$Z,Daily!$A213,'nabati '!$X:$X,Daily!$C$1)/6</f>
        <v>0</v>
      </c>
      <c r="I213" s="213">
        <f>+SUMIFS('nabati '!AD:AD,'nabati '!$AG:$AG,Daily!$A213,'nabati '!$AE:$AE,Daily!$C$1)/60</f>
        <v>0</v>
      </c>
      <c r="J213" s="213">
        <f>+SUMIFS('nabati '!AK:AK,'nabati '!$AN:$AN,Daily!$A213,'nabati '!$AL:$AL,Daily!$C$1)/60</f>
        <v>0</v>
      </c>
      <c r="K213" s="213">
        <f>+SUMIFS('nabati '!AR:AR,'nabati '!$AU:$AU,Daily!$A213,'nabati '!$AS:$AS,Daily!$C$1)/60</f>
        <v>0</v>
      </c>
      <c r="L213" s="213">
        <f>+SUMIFS('nabati '!AY:AY,'nabati '!$BB:$BB,Daily!$A213,'nabati '!$AZ:$AZ,Daily!$C$1)/20</f>
        <v>0</v>
      </c>
      <c r="M213" s="235">
        <f>+SUMIFS('nabati '!BF:BF,'nabati '!$BI:$BI,Daily!$A213,'nabati '!$BG:$BG,Daily!$C$1)/6</f>
        <v>0</v>
      </c>
      <c r="N213" s="236">
        <f>+SUMIFS('nabati '!BM:BM,'nabati '!BP:BP,Daily!$A213,'nabati '!BN:BN,Daily!$C$1)/6</f>
        <v>0</v>
      </c>
      <c r="O213" s="115">
        <f>+SUMPRODUCT($E$1:$N$1,E213:N213)</f>
        <v>0</v>
      </c>
      <c r="P213" s="258"/>
      <c r="Q213" s="262"/>
      <c r="R213" s="262"/>
      <c r="S213" s="334"/>
    </row>
    <row r="214" spans="1:19" s="1" customFormat="1">
      <c r="A214" s="151">
        <v>2130</v>
      </c>
      <c r="B214" s="243" t="s">
        <v>78</v>
      </c>
      <c r="C214" s="129" t="s">
        <v>286</v>
      </c>
      <c r="D214" s="106" t="s">
        <v>193</v>
      </c>
      <c r="E214" s="215">
        <f>+SUMIFS('nabati '!B:B,'nabati '!$E:$E,Daily!$A214,'nabati '!$C:$C,Daily!$C$1)/6</f>
        <v>0</v>
      </c>
      <c r="F214" s="213">
        <f>+SUMIFS('nabati '!I:I,'nabati '!$L:$L,Daily!$A214,'nabati '!$J:$J,Daily!$C$1)/6</f>
        <v>0</v>
      </c>
      <c r="G214" s="213">
        <f>+SUMIFS('nabati '!P:P,'nabati '!$S:$S,Daily!$A214,'nabati '!$Q:$Q,Daily!$C$1)/60</f>
        <v>0</v>
      </c>
      <c r="H214" s="213">
        <f>+SUMIFS('nabati '!W:W,'nabati '!$Z:$Z,Daily!$A214,'nabati '!$X:$X,Daily!$C$1)/6</f>
        <v>0</v>
      </c>
      <c r="I214" s="213">
        <f>+SUMIFS('nabati '!AD:AD,'nabati '!$AG:$AG,Daily!$A214,'nabati '!$AE:$AE,Daily!$C$1)/60</f>
        <v>0</v>
      </c>
      <c r="J214" s="213">
        <f>+SUMIFS('nabati '!AK:AK,'nabati '!$AN:$AN,Daily!$A214,'nabati '!$AL:$AL,Daily!$C$1)/60</f>
        <v>0</v>
      </c>
      <c r="K214" s="213">
        <f>+SUMIFS('nabati '!AR:AR,'nabati '!$AU:$AU,Daily!$A214,'nabati '!$AS:$AS,Daily!$C$1)/60</f>
        <v>0</v>
      </c>
      <c r="L214" s="213">
        <f>+SUMIFS('nabati '!AY:AY,'nabati '!$BB:$BB,Daily!$A214,'nabati '!$AZ:$AZ,Daily!$C$1)/20</f>
        <v>0</v>
      </c>
      <c r="M214" s="232">
        <f>+SUMIFS('nabati '!BF:BF,'nabati '!$BI:$BI,Daily!$A214,'nabati '!$BG:$BG,Daily!$C$1)/6</f>
        <v>0</v>
      </c>
      <c r="N214" s="236">
        <f>+SUMIFS('nabati '!BM:BM,'nabati '!BP:BP,Daily!$A214,'nabati '!BN:BN,Daily!$C$1)/6</f>
        <v>0</v>
      </c>
      <c r="O214" s="115">
        <f>+SUMPRODUCT($E$1:$N$1,E214:N214)</f>
        <v>0</v>
      </c>
      <c r="P214" s="258"/>
      <c r="Q214" s="262"/>
      <c r="R214" s="262"/>
      <c r="S214" s="334"/>
    </row>
    <row r="215" spans="1:19">
      <c r="A215" s="209"/>
      <c r="B215" s="242"/>
      <c r="C215" s="210"/>
      <c r="D215" s="210" t="s">
        <v>287</v>
      </c>
      <c r="E215" s="230">
        <f t="shared" ref="E215:N215" si="18">+SUM(E216:E283)</f>
        <v>0</v>
      </c>
      <c r="F215" s="264">
        <f t="shared" si="18"/>
        <v>0</v>
      </c>
      <c r="G215" s="264">
        <f t="shared" si="18"/>
        <v>0</v>
      </c>
      <c r="H215" s="264">
        <f t="shared" si="18"/>
        <v>0</v>
      </c>
      <c r="I215" s="264">
        <f t="shared" si="18"/>
        <v>0</v>
      </c>
      <c r="J215" s="264">
        <f t="shared" si="18"/>
        <v>0</v>
      </c>
      <c r="K215" s="264">
        <f t="shared" si="18"/>
        <v>0</v>
      </c>
      <c r="L215" s="264">
        <f t="shared" si="18"/>
        <v>0</v>
      </c>
      <c r="M215" s="264">
        <f t="shared" si="18"/>
        <v>0</v>
      </c>
      <c r="N215" s="265">
        <f t="shared" si="18"/>
        <v>0</v>
      </c>
      <c r="O215" s="266">
        <f>+SUMPRODUCT($E$1:$N$1,E215:N215)</f>
        <v>0</v>
      </c>
      <c r="P215" s="267">
        <v>10188000</v>
      </c>
      <c r="Q215" s="270">
        <f>O215/P215*100</f>
        <v>0</v>
      </c>
      <c r="R215" s="271"/>
      <c r="S215" s="332">
        <f>+O215/1000</f>
        <v>0</v>
      </c>
    </row>
    <row r="216" spans="1:19" s="1" customFormat="1">
      <c r="A216" s="143" t="s">
        <v>288</v>
      </c>
      <c r="B216" s="243" t="s">
        <v>56</v>
      </c>
      <c r="C216" s="135" t="s">
        <v>289</v>
      </c>
      <c r="D216" s="142" t="s">
        <v>290</v>
      </c>
      <c r="E216" s="215">
        <f>+SUMIFS('nabati '!B:B,'nabati '!$E:$E,Daily!$A216,'nabati '!$C:$C,Daily!$C$1)/6</f>
        <v>0</v>
      </c>
      <c r="F216" s="215">
        <f>+SUMIFS('nabati '!I:I,'nabati '!$L:$L,Daily!$A216,'nabati '!$J:$J,Daily!$C$1)/6</f>
        <v>0</v>
      </c>
      <c r="G216" s="215">
        <f>+SUMIFS('nabati '!P:P,'nabati '!$S:$S,Daily!$A216,'nabati '!$Q:$Q,Daily!$C$1)/60</f>
        <v>0</v>
      </c>
      <c r="H216" s="215">
        <f>+SUMIFS('nabati '!W:W,'nabati '!$Z:$Z,Daily!$A216,'nabati '!$X:$X,Daily!$C$1)/6</f>
        <v>0</v>
      </c>
      <c r="I216" s="215">
        <f>+SUMIFS('nabati '!AD:AD,'nabati '!$AG:$AG,Daily!$A216,'nabati '!$AE:$AE,Daily!$C$1)/60</f>
        <v>0</v>
      </c>
      <c r="J216" s="215">
        <f>+SUMIFS('nabati '!AK:AK,'nabati '!$AN:$AN,Daily!$A216,'nabati '!$AL:$AL,Daily!$C$1)/60</f>
        <v>0</v>
      </c>
      <c r="K216" s="215">
        <f>+SUMIFS('nabati '!AR:AR,'nabati '!$AU:$AU,Daily!$A216,'nabati '!$AS:$AS,Daily!$C$1)/60</f>
        <v>0</v>
      </c>
      <c r="L216" s="215">
        <f>+SUMIFS('nabati '!AY:AY,'nabati '!$BB:$BB,Daily!$A216,'nabati '!$AZ:$AZ,Daily!$C$1)/20</f>
        <v>0</v>
      </c>
      <c r="M216" s="248">
        <f>+SUMIFS('nabati '!BF:BF,'nabati '!$BI:$BI,Daily!$A216,'nabati '!$BG:$BG,Daily!$C$1)/6</f>
        <v>0</v>
      </c>
      <c r="N216" s="249">
        <f>+SUMIFS('nabati '!BM:BM,'nabati '!BP:BP,Daily!$A216,'nabati '!BN:BN,Daily!$C$1)/6</f>
        <v>0</v>
      </c>
      <c r="O216" s="244">
        <f>+SUMPRODUCT($E$1:$N$1,E216:N216)</f>
        <v>0</v>
      </c>
      <c r="P216" s="237"/>
      <c r="S216" s="334"/>
    </row>
    <row r="217" spans="1:19" s="1" customFormat="1" outlineLevel="1">
      <c r="A217" s="143" t="s">
        <v>291</v>
      </c>
      <c r="B217" s="243" t="s">
        <v>56</v>
      </c>
      <c r="C217" s="135" t="s">
        <v>292</v>
      </c>
      <c r="D217" s="142" t="s">
        <v>290</v>
      </c>
      <c r="E217" s="213">
        <f>+SUMIFS('nabati '!B:B,'nabati '!$E:$E,Daily!$A217,'nabati '!$C:$C,Daily!$C$1)/6</f>
        <v>0</v>
      </c>
      <c r="F217" s="213">
        <f>+SUMIFS('nabati '!I:I,'nabati '!$L:$L,Daily!$A217,'nabati '!$J:$J,Daily!$C$1)/6</f>
        <v>0</v>
      </c>
      <c r="G217" s="213">
        <f>+SUMIFS('nabati '!P:P,'nabati '!$S:$S,Daily!$A217,'nabati '!$Q:$Q,Daily!$C$1)/60</f>
        <v>0</v>
      </c>
      <c r="H217" s="213">
        <f>+SUMIFS('nabati '!W:W,'nabati '!$Z:$Z,Daily!$A217,'nabati '!$X:$X,Daily!$C$1)/6</f>
        <v>0</v>
      </c>
      <c r="I217" s="213">
        <f>+SUMIFS('nabati '!AD:AD,'nabati '!$AG:$AG,Daily!$A217,'nabati '!$AE:$AE,Daily!$C$1)/60</f>
        <v>0</v>
      </c>
      <c r="J217" s="213">
        <f>+SUMIFS('nabati '!AK:AK,'nabati '!$AN:$AN,Daily!$A217,'nabati '!$AL:$AL,Daily!$C$1)/60</f>
        <v>0</v>
      </c>
      <c r="K217" s="213">
        <f>+SUMIFS('nabati '!AR:AR,'nabati '!$AU:$AU,Daily!$A217,'nabati '!$AS:$AS,Daily!$C$1)/60</f>
        <v>0</v>
      </c>
      <c r="L217" s="213">
        <f>+SUMIFS('nabati '!AY:AY,'nabati '!$BB:$BB,Daily!$A217,'nabati '!$AZ:$AZ,Daily!$C$1)/20</f>
        <v>0</v>
      </c>
      <c r="M217" s="235">
        <f>+SUMIFS('nabati '!BF:BF,'nabati '!$BI:$BI,Daily!$A217,'nabati '!$BG:$BG,Daily!$C$1)/6</f>
        <v>0</v>
      </c>
      <c r="N217" s="236">
        <f>+SUMIFS('nabati '!BM:BM,'nabati '!BP:BP,Daily!$A217,'nabati '!BN:BN,Daily!$C$1)/6</f>
        <v>0</v>
      </c>
      <c r="O217" s="115">
        <f t="shared" ref="O217:O236" si="19">+SUMPRODUCT($E$1:$M$1,E217:M217)</f>
        <v>0</v>
      </c>
      <c r="S217" s="334"/>
    </row>
    <row r="218" spans="1:19" s="1" customFormat="1" outlineLevel="1">
      <c r="A218" s="143" t="s">
        <v>293</v>
      </c>
      <c r="B218" s="243" t="s">
        <v>56</v>
      </c>
      <c r="C218" s="135" t="s">
        <v>294</v>
      </c>
      <c r="D218" s="142" t="s">
        <v>290</v>
      </c>
      <c r="E218" s="215">
        <f>+SUMIFS('nabati '!B:B,'nabati '!$E:$E,Daily!$A218,'nabati '!$C:$C,Daily!$C$1)/6</f>
        <v>0</v>
      </c>
      <c r="F218" s="245">
        <f>+SUMIFS('nabati '!I:I,'nabati '!$L:$L,Daily!$A218,'nabati '!$J:$J,Daily!$C$1)/6</f>
        <v>0</v>
      </c>
      <c r="G218" s="245">
        <f>+SUMIFS('nabati '!P:P,'nabati '!$S:$S,Daily!$A218,'nabati '!$Q:$Q,Daily!$C$1)/60</f>
        <v>0</v>
      </c>
      <c r="H218" s="245">
        <f>+SUMIFS('nabati '!W:W,'nabati '!$Z:$Z,Daily!$A218,'nabati '!$X:$X,Daily!$C$1)/6</f>
        <v>0</v>
      </c>
      <c r="I218" s="245">
        <f>+SUMIFS('nabati '!AD:AD,'nabati '!$AG:$AG,Daily!$A218,'nabati '!$AE:$AE,Daily!$C$1)/60</f>
        <v>0</v>
      </c>
      <c r="J218" s="245">
        <f>+SUMIFS('nabati '!AK:AK,'nabati '!$AN:$AN,Daily!$A218,'nabati '!$AL:$AL,Daily!$C$1)/60</f>
        <v>0</v>
      </c>
      <c r="K218" s="245">
        <f>+SUMIFS('nabati '!AR:AR,'nabati '!$AU:$AU,Daily!$A218,'nabati '!$AS:$AS,Daily!$C$1)/60</f>
        <v>0</v>
      </c>
      <c r="L218" s="245">
        <f>+SUMIFS('nabati '!AY:AY,'nabati '!$BB:$BB,Daily!$A218,'nabati '!$AZ:$AZ,Daily!$C$1)/20</f>
        <v>0</v>
      </c>
      <c r="M218" s="256">
        <f>+SUMIFS('nabati '!BF:BF,'nabati '!$BI:$BI,Daily!$A218,'nabati '!$BG:$BG,Daily!$C$1)/6</f>
        <v>0</v>
      </c>
      <c r="N218" s="257">
        <f>+SUMIFS('nabati '!BM:BM,'nabati '!BP:BP,Daily!$A218,'nabati '!BN:BN,Daily!$C$1)/6</f>
        <v>0</v>
      </c>
      <c r="O218" s="156">
        <f t="shared" si="19"/>
        <v>0</v>
      </c>
      <c r="S218" s="334"/>
    </row>
    <row r="219" spans="1:19" s="1" customFormat="1" outlineLevel="1">
      <c r="A219" s="143" t="s">
        <v>295</v>
      </c>
      <c r="B219" s="243" t="s">
        <v>56</v>
      </c>
      <c r="C219" s="135" t="s">
        <v>296</v>
      </c>
      <c r="D219" s="142" t="s">
        <v>290</v>
      </c>
      <c r="E219" s="215">
        <f>+SUMIFS('nabati '!B:B,'nabati '!$E:$E,Daily!$A219,'nabati '!$C:$C,Daily!$C$1)/6</f>
        <v>0</v>
      </c>
      <c r="F219" s="245">
        <f>+SUMIFS('nabati '!I:I,'nabati '!$L:$L,Daily!$A219,'nabati '!$J:$J,Daily!$C$1)/6</f>
        <v>0</v>
      </c>
      <c r="G219" s="245">
        <f>+SUMIFS('nabati '!P:P,'nabati '!$S:$S,Daily!$A219,'nabati '!$Q:$Q,Daily!$C$1)/60</f>
        <v>0</v>
      </c>
      <c r="H219" s="245">
        <f>+SUMIFS('nabati '!W:W,'nabati '!$Z:$Z,Daily!$A219,'nabati '!$X:$X,Daily!$C$1)/6</f>
        <v>0</v>
      </c>
      <c r="I219" s="245">
        <f>+SUMIFS('nabati '!AD:AD,'nabati '!$AG:$AG,Daily!$A219,'nabati '!$AE:$AE,Daily!$C$1)/60</f>
        <v>0</v>
      </c>
      <c r="J219" s="245">
        <f>+SUMIFS('nabati '!AK:AK,'nabati '!$AN:$AN,Daily!$A219,'nabati '!$AL:$AL,Daily!$C$1)/60</f>
        <v>0</v>
      </c>
      <c r="K219" s="245">
        <f>+SUMIFS('nabati '!AR:AR,'nabati '!$AU:$AU,Daily!$A219,'nabati '!$AS:$AS,Daily!$C$1)/60</f>
        <v>0</v>
      </c>
      <c r="L219" s="245">
        <f>+SUMIFS('nabati '!AY:AY,'nabati '!$BB:$BB,Daily!$A219,'nabati '!$AZ:$AZ,Daily!$C$1)/20</f>
        <v>0</v>
      </c>
      <c r="M219" s="256">
        <f>+SUMIFS('nabati '!BF:BF,'nabati '!$BI:$BI,Daily!$A219,'nabati '!$BG:$BG,Daily!$C$1)/6</f>
        <v>0</v>
      </c>
      <c r="N219" s="257">
        <f>+SUMIFS('nabati '!BM:BM,'nabati '!BP:BP,Daily!$A219,'nabati '!BN:BN,Daily!$C$1)/6</f>
        <v>0</v>
      </c>
      <c r="O219" s="156">
        <f t="shared" si="19"/>
        <v>0</v>
      </c>
      <c r="S219" s="334"/>
    </row>
    <row r="220" spans="1:19" s="1" customFormat="1" outlineLevel="1">
      <c r="A220" s="143" t="s">
        <v>297</v>
      </c>
      <c r="B220" s="243" t="s">
        <v>56</v>
      </c>
      <c r="C220" s="135" t="s">
        <v>298</v>
      </c>
      <c r="D220" s="142" t="s">
        <v>290</v>
      </c>
      <c r="E220" s="215">
        <f>+SUMIFS('nabati '!B:B,'nabati '!$E:$E,Daily!$A220,'nabati '!$C:$C,Daily!$C$1)/6</f>
        <v>0</v>
      </c>
      <c r="F220" s="245">
        <f>+SUMIFS('nabati '!I:I,'nabati '!$L:$L,Daily!$A220,'nabati '!$J:$J,Daily!$C$1)/6</f>
        <v>0</v>
      </c>
      <c r="G220" s="245">
        <f>+SUMIFS('nabati '!P:P,'nabati '!$S:$S,Daily!$A220,'nabati '!$Q:$Q,Daily!$C$1)/60</f>
        <v>0</v>
      </c>
      <c r="H220" s="245">
        <f>+SUMIFS('nabati '!W:W,'nabati '!$Z:$Z,Daily!$A220,'nabati '!$X:$X,Daily!$C$1)/6</f>
        <v>0</v>
      </c>
      <c r="I220" s="245">
        <f>+SUMIFS('nabati '!AD:AD,'nabati '!$AG:$AG,Daily!$A220,'nabati '!$AE:$AE,Daily!$C$1)/60</f>
        <v>0</v>
      </c>
      <c r="J220" s="245">
        <f>+SUMIFS('nabati '!AK:AK,'nabati '!$AN:$AN,Daily!$A220,'nabati '!$AL:$AL,Daily!$C$1)/60</f>
        <v>0</v>
      </c>
      <c r="K220" s="245">
        <f>+SUMIFS('nabati '!AR:AR,'nabati '!$AU:$AU,Daily!$A220,'nabati '!$AS:$AS,Daily!$C$1)/60</f>
        <v>0</v>
      </c>
      <c r="L220" s="245">
        <f>+SUMIFS('nabati '!AY:AY,'nabati '!$BB:$BB,Daily!$A220,'nabati '!$AZ:$AZ,Daily!$C$1)/20</f>
        <v>0</v>
      </c>
      <c r="M220" s="256">
        <f>+SUMIFS('nabati '!BF:BF,'nabati '!$BI:$BI,Daily!$A220,'nabati '!$BG:$BG,Daily!$C$1)/6</f>
        <v>0</v>
      </c>
      <c r="N220" s="257">
        <f>+SUMIFS('nabati '!BM:BM,'nabati '!BP:BP,Daily!$A220,'nabati '!BN:BN,Daily!$C$1)/6</f>
        <v>0</v>
      </c>
      <c r="O220" s="156">
        <f t="shared" si="19"/>
        <v>0</v>
      </c>
      <c r="S220" s="334"/>
    </row>
    <row r="221" spans="1:19" s="1" customFormat="1" outlineLevel="1">
      <c r="A221" s="143" t="s">
        <v>299</v>
      </c>
      <c r="B221" s="243" t="s">
        <v>56</v>
      </c>
      <c r="C221" s="135" t="s">
        <v>300</v>
      </c>
      <c r="D221" s="142" t="s">
        <v>290</v>
      </c>
      <c r="E221" s="215">
        <f>+SUMIFS('nabati '!B:B,'nabati '!$E:$E,Daily!$A221,'nabati '!$C:$C,Daily!$C$1)/6</f>
        <v>0</v>
      </c>
      <c r="F221" s="245">
        <f>+SUMIFS('nabati '!I:I,'nabati '!$L:$L,Daily!$A221,'nabati '!$J:$J,Daily!$C$1)/6</f>
        <v>0</v>
      </c>
      <c r="G221" s="245">
        <f>+SUMIFS('nabati '!P:P,'nabati '!$S:$S,Daily!$A221,'nabati '!$Q:$Q,Daily!$C$1)/60</f>
        <v>0</v>
      </c>
      <c r="H221" s="245">
        <f>+SUMIFS('nabati '!W:W,'nabati '!$Z:$Z,Daily!$A221,'nabati '!$X:$X,Daily!$C$1)/6</f>
        <v>0</v>
      </c>
      <c r="I221" s="245">
        <f>+SUMIFS('nabati '!AD:AD,'nabati '!$AG:$AG,Daily!$A221,'nabati '!$AE:$AE,Daily!$C$1)/60</f>
        <v>0</v>
      </c>
      <c r="J221" s="245">
        <f>+SUMIFS('nabati '!AK:AK,'nabati '!$AN:$AN,Daily!$A221,'nabati '!$AL:$AL,Daily!$C$1)/60</f>
        <v>0</v>
      </c>
      <c r="K221" s="245">
        <f>+SUMIFS('nabati '!AR:AR,'nabati '!$AU:$AU,Daily!$A221,'nabati '!$AS:$AS,Daily!$C$1)/60</f>
        <v>0</v>
      </c>
      <c r="L221" s="245">
        <f>+SUMIFS('nabati '!AY:AY,'nabati '!$BB:$BB,Daily!$A221,'nabati '!$AZ:$AZ,Daily!$C$1)/20</f>
        <v>0</v>
      </c>
      <c r="M221" s="256">
        <f>+SUMIFS('nabati '!BF:BF,'nabati '!$BI:$BI,Daily!$A221,'nabati '!$BG:$BG,Daily!$C$1)/6</f>
        <v>0</v>
      </c>
      <c r="N221" s="257">
        <f>+SUMIFS('nabati '!BM:BM,'nabati '!BP:BP,Daily!$A221,'nabati '!BN:BN,Daily!$C$1)/6</f>
        <v>0</v>
      </c>
      <c r="O221" s="156">
        <f t="shared" si="19"/>
        <v>0</v>
      </c>
      <c r="S221" s="334"/>
    </row>
    <row r="222" spans="1:19" s="1" customFormat="1" outlineLevel="1">
      <c r="A222" s="143" t="s">
        <v>301</v>
      </c>
      <c r="B222" s="243" t="s">
        <v>56</v>
      </c>
      <c r="C222" s="135" t="s">
        <v>302</v>
      </c>
      <c r="D222" s="142" t="s">
        <v>290</v>
      </c>
      <c r="E222" s="215">
        <f>+SUMIFS('nabati '!B:B,'nabati '!$E:$E,Daily!$A222,'nabati '!$C:$C,Daily!$C$1)/6</f>
        <v>0</v>
      </c>
      <c r="F222" s="245">
        <f>+SUMIFS('nabati '!I:I,'nabati '!$L:$L,Daily!$A222,'nabati '!$J:$J,Daily!$C$1)/6</f>
        <v>0</v>
      </c>
      <c r="G222" s="245">
        <f>+SUMIFS('nabati '!P:P,'nabati '!$S:$S,Daily!$A222,'nabati '!$Q:$Q,Daily!$C$1)/60</f>
        <v>0</v>
      </c>
      <c r="H222" s="245">
        <f>+SUMIFS('nabati '!W:W,'nabati '!$Z:$Z,Daily!$A222,'nabati '!$X:$X,Daily!$C$1)/6</f>
        <v>0</v>
      </c>
      <c r="I222" s="245">
        <f>+SUMIFS('nabati '!AD:AD,'nabati '!$AG:$AG,Daily!$A222,'nabati '!$AE:$AE,Daily!$C$1)/60</f>
        <v>0</v>
      </c>
      <c r="J222" s="245">
        <f>+SUMIFS('nabati '!AK:AK,'nabati '!$AN:$AN,Daily!$A222,'nabati '!$AL:$AL,Daily!$C$1)/60</f>
        <v>0</v>
      </c>
      <c r="K222" s="245">
        <f>+SUMIFS('nabati '!AR:AR,'nabati '!$AU:$AU,Daily!$A222,'nabati '!$AS:$AS,Daily!$C$1)/60</f>
        <v>0</v>
      </c>
      <c r="L222" s="245">
        <f>+SUMIFS('nabati '!AY:AY,'nabati '!$BB:$BB,Daily!$A222,'nabati '!$AZ:$AZ,Daily!$C$1)/20</f>
        <v>0</v>
      </c>
      <c r="M222" s="256">
        <f>+SUMIFS('nabati '!BF:BF,'nabati '!$BI:$BI,Daily!$A222,'nabati '!$BG:$BG,Daily!$C$1)/6</f>
        <v>0</v>
      </c>
      <c r="N222" s="257">
        <f>+SUMIFS('nabati '!BM:BM,'nabati '!BP:BP,Daily!$A222,'nabati '!BN:BN,Daily!$C$1)/6</f>
        <v>0</v>
      </c>
      <c r="O222" s="156">
        <f t="shared" si="19"/>
        <v>0</v>
      </c>
      <c r="S222" s="334"/>
    </row>
    <row r="223" spans="1:19" s="1" customFormat="1" outlineLevel="1">
      <c r="A223" s="143" t="s">
        <v>303</v>
      </c>
      <c r="B223" s="243" t="s">
        <v>56</v>
      </c>
      <c r="C223" s="135" t="s">
        <v>304</v>
      </c>
      <c r="D223" s="142" t="s">
        <v>290</v>
      </c>
      <c r="E223" s="215">
        <f>+SUMIFS('nabati '!B:B,'nabati '!$E:$E,Daily!$A223,'nabati '!$C:$C,Daily!$C$1)/6</f>
        <v>0</v>
      </c>
      <c r="F223" s="245">
        <f>+SUMIFS('nabati '!I:I,'nabati '!$L:$L,Daily!$A223,'nabati '!$J:$J,Daily!$C$1)/6</f>
        <v>0</v>
      </c>
      <c r="G223" s="245">
        <f>+SUMIFS('nabati '!P:P,'nabati '!$S:$S,Daily!$A223,'nabati '!$Q:$Q,Daily!$C$1)/60</f>
        <v>0</v>
      </c>
      <c r="H223" s="245">
        <f>+SUMIFS('nabati '!W:W,'nabati '!$Z:$Z,Daily!$A223,'nabati '!$X:$X,Daily!$C$1)/6</f>
        <v>0</v>
      </c>
      <c r="I223" s="245">
        <f>+SUMIFS('nabati '!AD:AD,'nabati '!$AG:$AG,Daily!$A223,'nabati '!$AE:$AE,Daily!$C$1)/60</f>
        <v>0</v>
      </c>
      <c r="J223" s="245">
        <f>+SUMIFS('nabati '!AK:AK,'nabati '!$AN:$AN,Daily!$A223,'nabati '!$AL:$AL,Daily!$C$1)/60</f>
        <v>0</v>
      </c>
      <c r="K223" s="245">
        <f>+SUMIFS('nabati '!AR:AR,'nabati '!$AU:$AU,Daily!$A223,'nabati '!$AS:$AS,Daily!$C$1)/60</f>
        <v>0</v>
      </c>
      <c r="L223" s="245">
        <f>+SUMIFS('nabati '!AY:AY,'nabati '!$BB:$BB,Daily!$A223,'nabati '!$AZ:$AZ,Daily!$C$1)/20</f>
        <v>0</v>
      </c>
      <c r="M223" s="256">
        <f>+SUMIFS('nabati '!BF:BF,'nabati '!$BI:$BI,Daily!$A223,'nabati '!$BG:$BG,Daily!$C$1)/6</f>
        <v>0</v>
      </c>
      <c r="N223" s="257">
        <f>+SUMIFS('nabati '!BM:BM,'nabati '!BP:BP,Daily!$A223,'nabati '!BN:BN,Daily!$C$1)/6</f>
        <v>0</v>
      </c>
      <c r="O223" s="156">
        <f t="shared" si="19"/>
        <v>0</v>
      </c>
      <c r="S223" s="334"/>
    </row>
    <row r="224" spans="1:19" s="1" customFormat="1" outlineLevel="1">
      <c r="A224" s="143" t="s">
        <v>305</v>
      </c>
      <c r="B224" s="55" t="s">
        <v>56</v>
      </c>
      <c r="C224" s="135" t="s">
        <v>306</v>
      </c>
      <c r="D224" s="142" t="s">
        <v>290</v>
      </c>
      <c r="E224" s="213">
        <f>+SUMIFS('nabati '!B:B,'nabati '!$E:$E,Daily!$A224,'nabati '!$C:$C,Daily!$C$1)/6</f>
        <v>0</v>
      </c>
      <c r="F224" s="213">
        <f>+SUMIFS('nabati '!I:I,'nabati '!$L:$L,Daily!$A224,'nabati '!$J:$J,Daily!$C$1)/6</f>
        <v>0</v>
      </c>
      <c r="G224" s="213">
        <f>+SUMIFS('nabati '!P:P,'nabati '!$S:$S,Daily!$A224,'nabati '!$Q:$Q,Daily!$C$1)/60</f>
        <v>0</v>
      </c>
      <c r="H224" s="213">
        <f>+SUMIFS('nabati '!W:W,'nabati '!$Z:$Z,Daily!$A224,'nabati '!$X:$X,Daily!$C$1)/6</f>
        <v>0</v>
      </c>
      <c r="I224" s="213">
        <f>+SUMIFS('nabati '!AD:AD,'nabati '!$AG:$AG,Daily!$A224,'nabati '!$AE:$AE,Daily!$C$1)/60</f>
        <v>0</v>
      </c>
      <c r="J224" s="213">
        <f>+SUMIFS('nabati '!AK:AK,'nabati '!$AN:$AN,Daily!$A224,'nabati '!$AL:$AL,Daily!$C$1)/60</f>
        <v>0</v>
      </c>
      <c r="K224" s="213">
        <f>+SUMIFS('nabati '!AR:AR,'nabati '!$AU:$AU,Daily!$A224,'nabati '!$AS:$AS,Daily!$C$1)/60</f>
        <v>0</v>
      </c>
      <c r="L224" s="213">
        <f>+SUMIFS('nabati '!AY:AY,'nabati '!$BB:$BB,Daily!$A224,'nabati '!$AZ:$AZ,Daily!$C$1)/20</f>
        <v>0</v>
      </c>
      <c r="M224" s="235">
        <f>+SUMIFS('nabati '!BF:BF,'nabati '!$BI:$BI,Daily!$A224,'nabati '!$BG:$BG,Daily!$C$1)/6</f>
        <v>0</v>
      </c>
      <c r="N224" s="236">
        <f>+SUMIFS('nabati '!BM:BM,'nabati '!BP:BP,Daily!$A224,'nabati '!BN:BN,Daily!$C$1)/6</f>
        <v>0</v>
      </c>
      <c r="O224" s="115">
        <f t="shared" si="19"/>
        <v>0</v>
      </c>
      <c r="S224" s="334"/>
    </row>
    <row r="225" spans="1:19" s="1" customFormat="1" outlineLevel="1">
      <c r="A225" s="143">
        <v>215</v>
      </c>
      <c r="B225" s="55" t="s">
        <v>78</v>
      </c>
      <c r="C225" s="135" t="s">
        <v>307</v>
      </c>
      <c r="D225" s="142" t="s">
        <v>290</v>
      </c>
      <c r="E225" s="213">
        <f>+SUMIFS('nabati '!B:B,'nabati '!$E:$E,Daily!$A225,'nabati '!$C:$C,Daily!$C$1)/6</f>
        <v>0</v>
      </c>
      <c r="F225" s="213">
        <f>+SUMIFS('nabati '!I:I,'nabati '!$L:$L,Daily!$A225,'nabati '!$J:$J,Daily!$C$1)/6</f>
        <v>0</v>
      </c>
      <c r="G225" s="213">
        <f>+SUMIFS('nabati '!P:P,'nabati '!$S:$S,Daily!$A225,'nabati '!$Q:$Q,Daily!$C$1)/60</f>
        <v>0</v>
      </c>
      <c r="H225" s="213">
        <f>+SUMIFS('nabati '!W:W,'nabati '!$Z:$Z,Daily!$A225,'nabati '!$X:$X,Daily!$C$1)/6</f>
        <v>0</v>
      </c>
      <c r="I225" s="213">
        <f>+SUMIFS('nabati '!AD:AD,'nabati '!$AG:$AG,Daily!$A225,'nabati '!$AE:$AE,Daily!$C$1)/60</f>
        <v>0</v>
      </c>
      <c r="J225" s="213">
        <f>+SUMIFS('nabati '!AK:AK,'nabati '!$AN:$AN,Daily!$A225,'nabati '!$AL:$AL,Daily!$C$1)/60</f>
        <v>0</v>
      </c>
      <c r="K225" s="213">
        <f>+SUMIFS('nabati '!AR:AR,'nabati '!$AU:$AU,Daily!$A225,'nabati '!$AS:$AS,Daily!$C$1)/60</f>
        <v>0</v>
      </c>
      <c r="L225" s="213">
        <f>+SUMIFS('nabati '!AY:AY,'nabati '!$BB:$BB,Daily!$A225,'nabati '!$AZ:$AZ,Daily!$C$1)/20</f>
        <v>0</v>
      </c>
      <c r="M225" s="235">
        <f>+SUMIFS('nabati '!BF:BF,'nabati '!$BI:$BI,Daily!$A225,'nabati '!$BG:$BG,Daily!$C$1)/6</f>
        <v>0</v>
      </c>
      <c r="N225" s="236">
        <f>+SUMIFS('nabati '!BM:BM,'nabati '!BP:BP,Daily!$A225,'nabati '!BN:BN,Daily!$C$1)/6</f>
        <v>0</v>
      </c>
      <c r="O225" s="115">
        <f t="shared" si="19"/>
        <v>0</v>
      </c>
      <c r="S225" s="334"/>
    </row>
    <row r="226" spans="1:19" s="160" customFormat="1" outlineLevel="1">
      <c r="A226" s="56">
        <v>225</v>
      </c>
      <c r="B226" s="62" t="s">
        <v>78</v>
      </c>
      <c r="C226" s="106" t="s">
        <v>308</v>
      </c>
      <c r="D226" s="106" t="s">
        <v>290</v>
      </c>
      <c r="E226" s="115">
        <f>+SUMIFS('nabati '!B:B,'nabati '!$E:$E,Daily!$A226,'nabati '!$C:$C,Daily!$C$1)/6</f>
        <v>0</v>
      </c>
      <c r="F226" s="115">
        <f>+SUMIFS('nabati '!I:I,'nabati '!$L:$L,Daily!$A226,'nabati '!$J:$J,Daily!$C$1)/6</f>
        <v>0</v>
      </c>
      <c r="G226" s="115">
        <f>+SUMIFS('nabati '!P:P,'nabati '!$S:$S,Daily!$A226,'nabati '!$Q:$Q,Daily!$C$1)/60</f>
        <v>0</v>
      </c>
      <c r="H226" s="115">
        <f>+SUMIFS('nabati '!W:W,'nabati '!$Z:$Z,Daily!$A226,'nabati '!$X:$X,Daily!$C$1)/6</f>
        <v>0</v>
      </c>
      <c r="I226" s="115">
        <f>+SUMIFS('nabati '!AD:AD,'nabati '!$AG:$AG,Daily!$A226,'nabati '!$AE:$AE,Daily!$C$1)/60</f>
        <v>0</v>
      </c>
      <c r="J226" s="115">
        <f>+SUMIFS('nabati '!AK:AK,'nabati '!$AN:$AN,Daily!$A226,'nabati '!$AL:$AL,Daily!$C$1)/60</f>
        <v>0</v>
      </c>
      <c r="K226" s="115">
        <f>+SUMIFS('nabati '!AR:AR,'nabati '!$AU:$AU,Daily!$A226,'nabati '!$AS:$AS,Daily!$C$1)/60</f>
        <v>0</v>
      </c>
      <c r="L226" s="115">
        <f>+SUMIFS('nabati '!AY:AY,'nabati '!$BB:$BB,Daily!$A226,'nabati '!$AZ:$AZ,Daily!$C$1)/20</f>
        <v>0</v>
      </c>
      <c r="M226" s="232">
        <f>+SUMIFS('nabati '!BF:BF,'nabati '!$BI:$BI,Daily!$A226,'nabati '!$BG:$BG,Daily!$C$1)/6</f>
        <v>0</v>
      </c>
      <c r="N226" s="233">
        <f>+SUMIFS('nabati '!BM:BM,'nabati '!BP:BP,Daily!$A226,'nabati '!BN:BN,Daily!$C$1)/6</f>
        <v>0</v>
      </c>
      <c r="O226" s="115">
        <f t="shared" si="19"/>
        <v>0</v>
      </c>
      <c r="S226" s="333"/>
    </row>
    <row r="227" spans="1:19" s="160" customFormat="1" outlineLevel="1">
      <c r="A227" s="56">
        <v>228</v>
      </c>
      <c r="B227" s="62" t="s">
        <v>78</v>
      </c>
      <c r="C227" s="57" t="s">
        <v>309</v>
      </c>
      <c r="D227" s="106" t="s">
        <v>290</v>
      </c>
      <c r="E227" s="115">
        <f>+SUMIFS('nabati '!B:B,'nabati '!$E:$E,Daily!$A227,'nabati '!$C:$C,Daily!$C$1)/6</f>
        <v>0</v>
      </c>
      <c r="F227" s="115">
        <f>+SUMIFS('nabati '!I:I,'nabati '!$L:$L,Daily!$A227,'nabati '!$J:$J,Daily!$C$1)/6</f>
        <v>0</v>
      </c>
      <c r="G227" s="115">
        <f>+SUMIFS('nabati '!P:P,'nabati '!$S:$S,Daily!$A227,'nabati '!$Q:$Q,Daily!$C$1)/60</f>
        <v>0</v>
      </c>
      <c r="H227" s="115">
        <f>+SUMIFS('nabati '!W:W,'nabati '!$Z:$Z,Daily!$A227,'nabati '!$X:$X,Daily!$C$1)/6</f>
        <v>0</v>
      </c>
      <c r="I227" s="115">
        <f>+SUMIFS('nabati '!AD:AD,'nabati '!$AG:$AG,Daily!$A227,'nabati '!$AE:$AE,Daily!$C$1)/60</f>
        <v>0</v>
      </c>
      <c r="J227" s="115">
        <f>+SUMIFS('nabati '!AK:AK,'nabati '!$AN:$AN,Daily!$A227,'nabati '!$AL:$AL,Daily!$C$1)/60</f>
        <v>0</v>
      </c>
      <c r="K227" s="115">
        <f>+SUMIFS('nabati '!AR:AR,'nabati '!$AU:$AU,Daily!$A227,'nabati '!$AS:$AS,Daily!$C$1)/60</f>
        <v>0</v>
      </c>
      <c r="L227" s="115">
        <f>+SUMIFS('nabati '!AY:AY,'nabati '!$BB:$BB,Daily!$A227,'nabati '!$AZ:$AZ,Daily!$C$1)/20</f>
        <v>0</v>
      </c>
      <c r="M227" s="232">
        <f>+SUMIFS('nabati '!BF:BF,'nabati '!$BI:$BI,Daily!$A227,'nabati '!$BG:$BG,Daily!$C$1)/6</f>
        <v>0</v>
      </c>
      <c r="N227" s="233">
        <f>+SUMIFS('nabati '!BM:BM,'nabati '!BP:BP,Daily!$A227,'nabati '!BN:BN,Daily!$C$1)/6</f>
        <v>0</v>
      </c>
      <c r="O227" s="115">
        <f t="shared" si="19"/>
        <v>0</v>
      </c>
      <c r="S227" s="333"/>
    </row>
    <row r="228" spans="1:19" s="160" customFormat="1" outlineLevel="1">
      <c r="A228" s="56">
        <v>243</v>
      </c>
      <c r="B228" s="62" t="s">
        <v>78</v>
      </c>
      <c r="C228" s="106" t="s">
        <v>310</v>
      </c>
      <c r="D228" s="106" t="s">
        <v>290</v>
      </c>
      <c r="E228" s="115">
        <f>+SUMIFS('nabati '!B:B,'nabati '!$E:$E,Daily!$A228,'nabati '!$C:$C,Daily!$C$1)/6</f>
        <v>0</v>
      </c>
      <c r="F228" s="115">
        <f>+SUMIFS('nabati '!I:I,'nabati '!$L:$L,Daily!$A228,'nabati '!$J:$J,Daily!$C$1)/6</f>
        <v>0</v>
      </c>
      <c r="G228" s="115">
        <f>+SUMIFS('nabati '!P:P,'nabati '!$S:$S,Daily!$A228,'nabati '!$Q:$Q,Daily!$C$1)/60</f>
        <v>0</v>
      </c>
      <c r="H228" s="115">
        <f>+SUMIFS('nabati '!W:W,'nabati '!$Z:$Z,Daily!$A228,'nabati '!$X:$X,Daily!$C$1)/6</f>
        <v>0</v>
      </c>
      <c r="I228" s="115">
        <f>+SUMIFS('nabati '!AD:AD,'nabati '!$AG:$AG,Daily!$A228,'nabati '!$AE:$AE,Daily!$C$1)/60</f>
        <v>0</v>
      </c>
      <c r="J228" s="115">
        <f>+SUMIFS('nabati '!AK:AK,'nabati '!$AN:$AN,Daily!$A228,'nabati '!$AL:$AL,Daily!$C$1)/60</f>
        <v>0</v>
      </c>
      <c r="K228" s="115">
        <f>+SUMIFS('nabati '!AR:AR,'nabati '!$AU:$AU,Daily!$A228,'nabati '!$AS:$AS,Daily!$C$1)/60</f>
        <v>0</v>
      </c>
      <c r="L228" s="115">
        <f>+SUMIFS('nabati '!AY:AY,'nabati '!$BB:$BB,Daily!$A228,'nabati '!$AZ:$AZ,Daily!$C$1)/20</f>
        <v>0</v>
      </c>
      <c r="M228" s="232">
        <f>+SUMIFS('nabati '!BF:BF,'nabati '!$BI:$BI,Daily!$A228,'nabati '!$BG:$BG,Daily!$C$1)/6</f>
        <v>0</v>
      </c>
      <c r="N228" s="233">
        <f>+SUMIFS('nabati '!BM:BM,'nabati '!BP:BP,Daily!$A228,'nabati '!BN:BN,Daily!$C$1)/6</f>
        <v>0</v>
      </c>
      <c r="O228" s="115">
        <f t="shared" si="19"/>
        <v>0</v>
      </c>
      <c r="S228" s="333"/>
    </row>
    <row r="229" spans="1:19" s="160" customFormat="1" outlineLevel="1">
      <c r="A229" s="56">
        <v>244</v>
      </c>
      <c r="B229" s="62" t="s">
        <v>78</v>
      </c>
      <c r="C229" s="106" t="s">
        <v>311</v>
      </c>
      <c r="D229" s="106" t="s">
        <v>290</v>
      </c>
      <c r="E229" s="115">
        <f>+SUMIFS('nabati '!B:B,'nabati '!$E:$E,Daily!$A229,'nabati '!$C:$C,Daily!$C$1)/6</f>
        <v>0</v>
      </c>
      <c r="F229" s="115">
        <f>+SUMIFS('nabati '!I:I,'nabati '!$L:$L,Daily!$A229,'nabati '!$J:$J,Daily!$C$1)/6</f>
        <v>0</v>
      </c>
      <c r="G229" s="115">
        <f>+SUMIFS('nabati '!P:P,'nabati '!$S:$S,Daily!$A229,'nabati '!$Q:$Q,Daily!$C$1)/60</f>
        <v>0</v>
      </c>
      <c r="H229" s="115">
        <f>+SUMIFS('nabati '!W:W,'nabati '!$Z:$Z,Daily!$A229,'nabati '!$X:$X,Daily!$C$1)/6</f>
        <v>0</v>
      </c>
      <c r="I229" s="115">
        <f>+SUMIFS('nabati '!AD:AD,'nabati '!$AG:$AG,Daily!$A229,'nabati '!$AE:$AE,Daily!$C$1)/60</f>
        <v>0</v>
      </c>
      <c r="J229" s="115">
        <f>+SUMIFS('nabati '!AK:AK,'nabati '!$AN:$AN,Daily!$A229,'nabati '!$AL:$AL,Daily!$C$1)/60</f>
        <v>0</v>
      </c>
      <c r="K229" s="115">
        <f>+SUMIFS('nabati '!AR:AR,'nabati '!$AU:$AU,Daily!$A229,'nabati '!$AS:$AS,Daily!$C$1)/60</f>
        <v>0</v>
      </c>
      <c r="L229" s="115">
        <f>+SUMIFS('nabati '!AY:AY,'nabati '!$BB:$BB,Daily!$A229,'nabati '!$AZ:$AZ,Daily!$C$1)/20</f>
        <v>0</v>
      </c>
      <c r="M229" s="232">
        <f>+SUMIFS('nabati '!BF:BF,'nabati '!$BI:$BI,Daily!$A229,'nabati '!$BG:$BG,Daily!$C$1)/6</f>
        <v>0</v>
      </c>
      <c r="N229" s="233">
        <f>+SUMIFS('nabati '!BM:BM,'nabati '!BP:BP,Daily!$A229,'nabati '!BN:BN,Daily!$C$1)/6</f>
        <v>0</v>
      </c>
      <c r="O229" s="115">
        <f t="shared" si="19"/>
        <v>0</v>
      </c>
      <c r="S229" s="333"/>
    </row>
    <row r="230" spans="1:19" s="160" customFormat="1" outlineLevel="1">
      <c r="A230" s="56">
        <v>246</v>
      </c>
      <c r="B230" s="62" t="s">
        <v>78</v>
      </c>
      <c r="C230" s="57" t="s">
        <v>312</v>
      </c>
      <c r="D230" s="106" t="s">
        <v>290</v>
      </c>
      <c r="E230" s="115">
        <f>+SUMIFS('nabati '!B:B,'nabati '!$E:$E,Daily!$A230,'nabati '!$C:$C,Daily!$C$1)/6</f>
        <v>0</v>
      </c>
      <c r="F230" s="115">
        <f>+SUMIFS('nabati '!I:I,'nabati '!$L:$L,Daily!$A230,'nabati '!$J:$J,Daily!$C$1)/6</f>
        <v>0</v>
      </c>
      <c r="G230" s="115">
        <f>+SUMIFS('nabati '!P:P,'nabati '!$S:$S,Daily!$A230,'nabati '!$Q:$Q,Daily!$C$1)/60</f>
        <v>0</v>
      </c>
      <c r="H230" s="115">
        <f>+SUMIFS('nabati '!W:W,'nabati '!$Z:$Z,Daily!$A230,'nabati '!$X:$X,Daily!$C$1)/6</f>
        <v>0</v>
      </c>
      <c r="I230" s="115">
        <f>+SUMIFS('nabati '!AD:AD,'nabati '!$AG:$AG,Daily!$A230,'nabati '!$AE:$AE,Daily!$C$1)/60</f>
        <v>0</v>
      </c>
      <c r="J230" s="115">
        <f>+SUMIFS('nabati '!AK:AK,'nabati '!$AN:$AN,Daily!$A230,'nabati '!$AL:$AL,Daily!$C$1)/60</f>
        <v>0</v>
      </c>
      <c r="K230" s="115">
        <f>+SUMIFS('nabati '!AR:AR,'nabati '!$AU:$AU,Daily!$A230,'nabati '!$AS:$AS,Daily!$C$1)/60</f>
        <v>0</v>
      </c>
      <c r="L230" s="115">
        <f>+SUMIFS('nabati '!AY:AY,'nabati '!$BB:$BB,Daily!$A230,'nabati '!$AZ:$AZ,Daily!$C$1)/20</f>
        <v>0</v>
      </c>
      <c r="M230" s="232">
        <f>+SUMIFS('nabati '!BF:BF,'nabati '!$BI:$BI,Daily!$A230,'nabati '!$BG:$BG,Daily!$C$1)/6</f>
        <v>0</v>
      </c>
      <c r="N230" s="233">
        <f>+SUMIFS('nabati '!BM:BM,'nabati '!BP:BP,Daily!$A230,'nabati '!BN:BN,Daily!$C$1)/6</f>
        <v>0</v>
      </c>
      <c r="O230" s="115">
        <f t="shared" si="19"/>
        <v>0</v>
      </c>
      <c r="S230" s="333"/>
    </row>
    <row r="231" spans="1:19" s="160" customFormat="1" outlineLevel="1">
      <c r="A231" s="56">
        <v>257</v>
      </c>
      <c r="B231" s="62" t="s">
        <v>78</v>
      </c>
      <c r="C231" s="57" t="s">
        <v>313</v>
      </c>
      <c r="D231" s="106" t="s">
        <v>290</v>
      </c>
      <c r="E231" s="115">
        <f>+SUMIFS('nabati '!B:B,'nabati '!$E:$E,Daily!$A231,'nabati '!$C:$C,Daily!$C$1)/6</f>
        <v>0</v>
      </c>
      <c r="F231" s="115">
        <f>+SUMIFS('nabati '!I:I,'nabati '!$L:$L,Daily!$A231,'nabati '!$J:$J,Daily!$C$1)/6</f>
        <v>0</v>
      </c>
      <c r="G231" s="115">
        <f>+SUMIFS('nabati '!P:P,'nabati '!$S:$S,Daily!$A231,'nabati '!$Q:$Q,Daily!$C$1)/60</f>
        <v>0</v>
      </c>
      <c r="H231" s="115">
        <f>+SUMIFS('nabati '!W:W,'nabati '!$Z:$Z,Daily!$A231,'nabati '!$X:$X,Daily!$C$1)/6</f>
        <v>0</v>
      </c>
      <c r="I231" s="115">
        <f>+SUMIFS('nabati '!AD:AD,'nabati '!$AG:$AG,Daily!$A231,'nabati '!$AE:$AE,Daily!$C$1)/60</f>
        <v>0</v>
      </c>
      <c r="J231" s="115">
        <f>+SUMIFS('nabati '!AK:AK,'nabati '!$AN:$AN,Daily!$A231,'nabati '!$AL:$AL,Daily!$C$1)/60</f>
        <v>0</v>
      </c>
      <c r="K231" s="115">
        <f>+SUMIFS('nabati '!AR:AR,'nabati '!$AU:$AU,Daily!$A231,'nabati '!$AS:$AS,Daily!$C$1)/60</f>
        <v>0</v>
      </c>
      <c r="L231" s="115">
        <f>+SUMIFS('nabati '!AY:AY,'nabati '!$BB:$BB,Daily!$A231,'nabati '!$AZ:$AZ,Daily!$C$1)/20</f>
        <v>0</v>
      </c>
      <c r="M231" s="232">
        <f>+SUMIFS('nabati '!BF:BF,'nabati '!$BI:$BI,Daily!$A231,'nabati '!$BG:$BG,Daily!$C$1)/6</f>
        <v>0</v>
      </c>
      <c r="N231" s="233">
        <f>+SUMIFS('nabati '!BM:BM,'nabati '!BP:BP,Daily!$A231,'nabati '!BN:BN,Daily!$C$1)/6</f>
        <v>0</v>
      </c>
      <c r="O231" s="115">
        <f t="shared" si="19"/>
        <v>0</v>
      </c>
      <c r="S231" s="333"/>
    </row>
    <row r="232" spans="1:19" s="160" customFormat="1" outlineLevel="1">
      <c r="A232" s="56">
        <v>260</v>
      </c>
      <c r="B232" s="62" t="s">
        <v>78</v>
      </c>
      <c r="C232" s="57" t="s">
        <v>314</v>
      </c>
      <c r="D232" s="106" t="s">
        <v>290</v>
      </c>
      <c r="E232" s="115">
        <f>+SUMIFS('nabati '!B:B,'nabati '!$E:$E,Daily!$A232,'nabati '!$C:$C,Daily!$C$1)/6</f>
        <v>0</v>
      </c>
      <c r="F232" s="115">
        <f>+SUMIFS('nabati '!I:I,'nabati '!$L:$L,Daily!$A232,'nabati '!$J:$J,Daily!$C$1)/6</f>
        <v>0</v>
      </c>
      <c r="G232" s="115">
        <f>+SUMIFS('nabati '!P:P,'nabati '!$S:$S,Daily!$A232,'nabati '!$Q:$Q,Daily!$C$1)/60</f>
        <v>0</v>
      </c>
      <c r="H232" s="115">
        <f>+SUMIFS('nabati '!W:W,'nabati '!$Z:$Z,Daily!$A232,'nabati '!$X:$X,Daily!$C$1)/6</f>
        <v>0</v>
      </c>
      <c r="I232" s="115">
        <f>+SUMIFS('nabati '!AD:AD,'nabati '!$AG:$AG,Daily!$A232,'nabati '!$AE:$AE,Daily!$C$1)/60</f>
        <v>0</v>
      </c>
      <c r="J232" s="115">
        <f>+SUMIFS('nabati '!AK:AK,'nabati '!$AN:$AN,Daily!$A232,'nabati '!$AL:$AL,Daily!$C$1)/60</f>
        <v>0</v>
      </c>
      <c r="K232" s="115">
        <f>+SUMIFS('nabati '!AR:AR,'nabati '!$AU:$AU,Daily!$A232,'nabati '!$AS:$AS,Daily!$C$1)/60</f>
        <v>0</v>
      </c>
      <c r="L232" s="115">
        <f>+SUMIFS('nabati '!AY:AY,'nabati '!$BB:$BB,Daily!$A232,'nabati '!$AZ:$AZ,Daily!$C$1)/20</f>
        <v>0</v>
      </c>
      <c r="M232" s="232">
        <f>+SUMIFS('nabati '!BF:BF,'nabati '!$BI:$BI,Daily!$A232,'nabati '!$BG:$BG,Daily!$C$1)/6</f>
        <v>0</v>
      </c>
      <c r="N232" s="233">
        <f>+SUMIFS('nabati '!BM:BM,'nabati '!BP:BP,Daily!$A232,'nabati '!BN:BN,Daily!$C$1)/6</f>
        <v>0</v>
      </c>
      <c r="O232" s="115">
        <f t="shared" si="19"/>
        <v>0</v>
      </c>
      <c r="S232" s="333"/>
    </row>
    <row r="233" spans="1:19" s="160" customFormat="1" outlineLevel="1">
      <c r="A233" s="56">
        <v>261</v>
      </c>
      <c r="B233" s="62" t="s">
        <v>78</v>
      </c>
      <c r="C233" s="57" t="s">
        <v>315</v>
      </c>
      <c r="D233" s="106" t="s">
        <v>290</v>
      </c>
      <c r="E233" s="115">
        <f>+SUMIFS('nabati '!B:B,'nabati '!$E:$E,Daily!$A233,'nabati '!$C:$C,Daily!$C$1)/6</f>
        <v>0</v>
      </c>
      <c r="F233" s="115">
        <f>+SUMIFS('nabati '!I:I,'nabati '!$L:$L,Daily!$A233,'nabati '!$J:$J,Daily!$C$1)/6</f>
        <v>0</v>
      </c>
      <c r="G233" s="115">
        <f>+SUMIFS('nabati '!P:P,'nabati '!$S:$S,Daily!$A233,'nabati '!$Q:$Q,Daily!$C$1)/60</f>
        <v>0</v>
      </c>
      <c r="H233" s="115">
        <f>+SUMIFS('nabati '!W:W,'nabati '!$Z:$Z,Daily!$A233,'nabati '!$X:$X,Daily!$C$1)/6</f>
        <v>0</v>
      </c>
      <c r="I233" s="115">
        <f>+SUMIFS('nabati '!AD:AD,'nabati '!$AG:$AG,Daily!$A233,'nabati '!$AE:$AE,Daily!$C$1)/60</f>
        <v>0</v>
      </c>
      <c r="J233" s="115">
        <f>+SUMIFS('nabati '!AK:AK,'nabati '!$AN:$AN,Daily!$A233,'nabati '!$AL:$AL,Daily!$C$1)/60</f>
        <v>0</v>
      </c>
      <c r="K233" s="115">
        <f>+SUMIFS('nabati '!AR:AR,'nabati '!$AU:$AU,Daily!$A233,'nabati '!$AS:$AS,Daily!$C$1)/60</f>
        <v>0</v>
      </c>
      <c r="L233" s="115">
        <f>+SUMIFS('nabati '!AY:AY,'nabati '!$BB:$BB,Daily!$A233,'nabati '!$AZ:$AZ,Daily!$C$1)/20</f>
        <v>0</v>
      </c>
      <c r="M233" s="232">
        <f>+SUMIFS('nabati '!BF:BF,'nabati '!$BI:$BI,Daily!$A233,'nabati '!$BG:$BG,Daily!$C$1)/6</f>
        <v>0</v>
      </c>
      <c r="N233" s="233">
        <f>+SUMIFS('nabati '!BM:BM,'nabati '!BP:BP,Daily!$A233,'nabati '!BN:BN,Daily!$C$1)/6</f>
        <v>0</v>
      </c>
      <c r="O233" s="115">
        <f t="shared" si="19"/>
        <v>0</v>
      </c>
      <c r="S233" s="333"/>
    </row>
    <row r="234" spans="1:19" s="160" customFormat="1" outlineLevel="1">
      <c r="A234" s="56">
        <v>270</v>
      </c>
      <c r="B234" s="62" t="s">
        <v>78</v>
      </c>
      <c r="C234" s="106" t="s">
        <v>316</v>
      </c>
      <c r="D234" s="106" t="s">
        <v>290</v>
      </c>
      <c r="E234" s="115">
        <f>+SUMIFS('nabati '!B:B,'nabati '!$E:$E,Daily!$A234,'nabati '!$C:$C,Daily!$C$1)/6</f>
        <v>0</v>
      </c>
      <c r="F234" s="115">
        <f>+SUMIFS('nabati '!I:I,'nabati '!$L:$L,Daily!$A234,'nabati '!$J:$J,Daily!$C$1)/6</f>
        <v>0</v>
      </c>
      <c r="G234" s="115">
        <f>+SUMIFS('nabati '!P:P,'nabati '!$S:$S,Daily!$A234,'nabati '!$Q:$Q,Daily!$C$1)/60</f>
        <v>0</v>
      </c>
      <c r="H234" s="115">
        <f>+SUMIFS('nabati '!W:W,'nabati '!$Z:$Z,Daily!$A234,'nabati '!$X:$X,Daily!$C$1)/6</f>
        <v>0</v>
      </c>
      <c r="I234" s="115">
        <f>+SUMIFS('nabati '!AD:AD,'nabati '!$AG:$AG,Daily!$A234,'nabati '!$AE:$AE,Daily!$C$1)/60</f>
        <v>0</v>
      </c>
      <c r="J234" s="115">
        <f>+SUMIFS('nabati '!AK:AK,'nabati '!$AN:$AN,Daily!$A234,'nabati '!$AL:$AL,Daily!$C$1)/60</f>
        <v>0</v>
      </c>
      <c r="K234" s="115">
        <f>+SUMIFS('nabati '!AR:AR,'nabati '!$AU:$AU,Daily!$A234,'nabati '!$AS:$AS,Daily!$C$1)/60</f>
        <v>0</v>
      </c>
      <c r="L234" s="115">
        <f>+SUMIFS('nabati '!AY:AY,'nabati '!$BB:$BB,Daily!$A234,'nabati '!$AZ:$AZ,Daily!$C$1)/20</f>
        <v>0</v>
      </c>
      <c r="M234" s="232">
        <f>+SUMIFS('nabati '!BF:BF,'nabati '!$BI:$BI,Daily!$A234,'nabati '!$BG:$BG,Daily!$C$1)/6</f>
        <v>0</v>
      </c>
      <c r="N234" s="233">
        <f>+SUMIFS('nabati '!BM:BM,'nabati '!BP:BP,Daily!$A234,'nabati '!BN:BN,Daily!$C$1)/6</f>
        <v>0</v>
      </c>
      <c r="O234" s="115">
        <f t="shared" si="19"/>
        <v>0</v>
      </c>
      <c r="S234" s="333"/>
    </row>
    <row r="235" spans="1:19" s="160" customFormat="1" outlineLevel="1">
      <c r="A235" s="56">
        <v>276</v>
      </c>
      <c r="B235" s="62" t="s">
        <v>78</v>
      </c>
      <c r="C235" s="57" t="s">
        <v>317</v>
      </c>
      <c r="D235" s="106" t="s">
        <v>290</v>
      </c>
      <c r="E235" s="115">
        <f>+SUMIFS('nabati '!B:B,'nabati '!$E:$E,Daily!$A235,'nabati '!$C:$C,Daily!$C$1)/6</f>
        <v>0</v>
      </c>
      <c r="F235" s="115">
        <f>+SUMIFS('nabati '!I:I,'nabati '!$L:$L,Daily!$A235,'nabati '!$J:$J,Daily!$C$1)/6</f>
        <v>0</v>
      </c>
      <c r="G235" s="115">
        <f>+SUMIFS('nabati '!P:P,'nabati '!$S:$S,Daily!$A235,'nabati '!$Q:$Q,Daily!$C$1)/60</f>
        <v>0</v>
      </c>
      <c r="H235" s="115">
        <f>+SUMIFS('nabati '!W:W,'nabati '!$Z:$Z,Daily!$A235,'nabati '!$X:$X,Daily!$C$1)/6</f>
        <v>0</v>
      </c>
      <c r="I235" s="115">
        <f>+SUMIFS('nabati '!AD:AD,'nabati '!$AG:$AG,Daily!$A235,'nabati '!$AE:$AE,Daily!$C$1)/60</f>
        <v>0</v>
      </c>
      <c r="J235" s="115">
        <f>+SUMIFS('nabati '!AK:AK,'nabati '!$AN:$AN,Daily!$A235,'nabati '!$AL:$AL,Daily!$C$1)/60</f>
        <v>0</v>
      </c>
      <c r="K235" s="115">
        <f>+SUMIFS('nabati '!AR:AR,'nabati '!$AU:$AU,Daily!$A235,'nabati '!$AS:$AS,Daily!$C$1)/60</f>
        <v>0</v>
      </c>
      <c r="L235" s="115">
        <f>+SUMIFS('nabati '!AY:AY,'nabati '!$BB:$BB,Daily!$A235,'nabati '!$AZ:$AZ,Daily!$C$1)/20</f>
        <v>0</v>
      </c>
      <c r="M235" s="232">
        <f>+SUMIFS('nabati '!BF:BF,'nabati '!$BI:$BI,Daily!$A235,'nabati '!$BG:$BG,Daily!$C$1)/6</f>
        <v>0</v>
      </c>
      <c r="N235" s="233">
        <f>+SUMIFS('nabati '!BM:BM,'nabati '!BP:BP,Daily!$A235,'nabati '!BN:BN,Daily!$C$1)/6</f>
        <v>0</v>
      </c>
      <c r="O235" s="115">
        <f t="shared" si="19"/>
        <v>0</v>
      </c>
      <c r="S235" s="333"/>
    </row>
    <row r="236" spans="1:19" s="160" customFormat="1" outlineLevel="1">
      <c r="A236" s="56">
        <v>278</v>
      </c>
      <c r="B236" s="62" t="s">
        <v>78</v>
      </c>
      <c r="C236" s="57" t="s">
        <v>318</v>
      </c>
      <c r="D236" s="106" t="s">
        <v>290</v>
      </c>
      <c r="E236" s="115">
        <f>+SUMIFS('nabati '!B:B,'nabati '!$E:$E,Daily!$A236,'nabati '!$C:$C,Daily!$C$1)/6</f>
        <v>0</v>
      </c>
      <c r="F236" s="115">
        <f>+SUMIFS('nabati '!I:I,'nabati '!$L:$L,Daily!$A236,'nabati '!$J:$J,Daily!$C$1)/6</f>
        <v>0</v>
      </c>
      <c r="G236" s="115">
        <f>+SUMIFS('nabati '!P:P,'nabati '!$S:$S,Daily!$A236,'nabati '!$Q:$Q,Daily!$C$1)/60</f>
        <v>0</v>
      </c>
      <c r="H236" s="115">
        <f>+SUMIFS('nabati '!W:W,'nabati '!$Z:$Z,Daily!$A236,'nabati '!$X:$X,Daily!$C$1)/6</f>
        <v>0</v>
      </c>
      <c r="I236" s="115">
        <f>+SUMIFS('nabati '!AD:AD,'nabati '!$AG:$AG,Daily!$A236,'nabati '!$AE:$AE,Daily!$C$1)/60</f>
        <v>0</v>
      </c>
      <c r="J236" s="115">
        <f>+SUMIFS('nabati '!AK:AK,'nabati '!$AN:$AN,Daily!$A236,'nabati '!$AL:$AL,Daily!$C$1)/60</f>
        <v>0</v>
      </c>
      <c r="K236" s="115">
        <f>+SUMIFS('nabati '!AR:AR,'nabati '!$AU:$AU,Daily!$A236,'nabati '!$AS:$AS,Daily!$C$1)/60</f>
        <v>0</v>
      </c>
      <c r="L236" s="115">
        <f>+SUMIFS('nabati '!AY:AY,'nabati '!$BB:$BB,Daily!$A236,'nabati '!$AZ:$AZ,Daily!$C$1)/20</f>
        <v>0</v>
      </c>
      <c r="M236" s="232">
        <f>+SUMIFS('nabati '!BF:BF,'nabati '!$BI:$BI,Daily!$A236,'nabati '!$BG:$BG,Daily!$C$1)/6</f>
        <v>0</v>
      </c>
      <c r="N236" s="233">
        <f>+SUMIFS('nabati '!BM:BM,'nabati '!BP:BP,Daily!$A236,'nabati '!BN:BN,Daily!$C$1)/6</f>
        <v>0</v>
      </c>
      <c r="O236" s="115">
        <f t="shared" si="19"/>
        <v>0</v>
      </c>
      <c r="S236" s="333"/>
    </row>
    <row r="237" spans="1:19" s="160" customFormat="1" outlineLevel="1">
      <c r="A237" s="56">
        <v>291</v>
      </c>
      <c r="B237" s="62" t="s">
        <v>78</v>
      </c>
      <c r="C237" s="106" t="s">
        <v>319</v>
      </c>
      <c r="D237" s="106" t="s">
        <v>290</v>
      </c>
      <c r="E237" s="115">
        <f>+SUMIFS('nabati '!B:B,'nabati '!$E:$E,Daily!$A237,'nabati '!$C:$C,Daily!$C$1)/6</f>
        <v>0</v>
      </c>
      <c r="F237" s="115">
        <f>+SUMIFS('nabati '!I:I,'nabati '!$L:$L,Daily!$A237,'nabati '!$J:$J,Daily!$C$1)/6</f>
        <v>0</v>
      </c>
      <c r="G237" s="115">
        <f>+SUMIFS('nabati '!P:P,'nabati '!$S:$S,Daily!$A237,'nabati '!$Q:$Q,Daily!$C$1)/60</f>
        <v>0</v>
      </c>
      <c r="H237" s="115">
        <f>+SUMIFS('nabati '!W:W,'nabati '!$Z:$Z,Daily!$A237,'nabati '!$X:$X,Daily!$C$1)/6</f>
        <v>0</v>
      </c>
      <c r="I237" s="115">
        <f>+SUMIFS('nabati '!AD:AD,'nabati '!$AG:$AG,Daily!$A237,'nabati '!$AE:$AE,Daily!$C$1)/60</f>
        <v>0</v>
      </c>
      <c r="J237" s="115">
        <f>+SUMIFS('nabati '!AK:AK,'nabati '!$AN:$AN,Daily!$A237,'nabati '!$AL:$AL,Daily!$C$1)/60</f>
        <v>0</v>
      </c>
      <c r="K237" s="115">
        <f>+SUMIFS('nabati '!AR:AR,'nabati '!$AU:$AU,Daily!$A237,'nabati '!$AS:$AS,Daily!$C$1)/60</f>
        <v>0</v>
      </c>
      <c r="L237" s="115">
        <f>+SUMIFS('nabati '!AY:AY,'nabati '!$BB:$BB,Daily!$A237,'nabati '!$AZ:$AZ,Daily!$C$1)/20</f>
        <v>0</v>
      </c>
      <c r="M237" s="232">
        <f>+SUMIFS('nabati '!BF:BF,'nabati '!$BI:$BI,Daily!$A237,'nabati '!$BG:$BG,Daily!$C$1)/6</f>
        <v>0</v>
      </c>
      <c r="N237" s="233">
        <f>+SUMIFS('nabati '!BM:BM,'nabati '!BP:BP,Daily!$A237,'nabati '!BN:BN,Daily!$C$1)/6</f>
        <v>0</v>
      </c>
      <c r="O237" s="115">
        <f t="shared" ref="O237:O249" si="20">+SUMPRODUCT($E$1:$M$1,E237:M237)</f>
        <v>0</v>
      </c>
      <c r="S237" s="333"/>
    </row>
    <row r="238" spans="1:19" s="160" customFormat="1" outlineLevel="1">
      <c r="A238" s="56">
        <v>294</v>
      </c>
      <c r="B238" s="62" t="s">
        <v>78</v>
      </c>
      <c r="C238" s="57" t="s">
        <v>320</v>
      </c>
      <c r="D238" s="106" t="s">
        <v>290</v>
      </c>
      <c r="E238" s="115">
        <f>+SUMIFS('nabati '!B:B,'nabati '!$E:$E,Daily!$A238,'nabati '!$C:$C,Daily!$C$1)/6</f>
        <v>0</v>
      </c>
      <c r="F238" s="115">
        <f>+SUMIFS('nabati '!I:I,'nabati '!$L:$L,Daily!$A238,'nabati '!$J:$J,Daily!$C$1)/6</f>
        <v>0</v>
      </c>
      <c r="G238" s="115">
        <f>+SUMIFS('nabati '!P:P,'nabati '!$S:$S,Daily!$A238,'nabati '!$Q:$Q,Daily!$C$1)/60</f>
        <v>0</v>
      </c>
      <c r="H238" s="115">
        <f>+SUMIFS('nabati '!W:W,'nabati '!$Z:$Z,Daily!$A238,'nabati '!$X:$X,Daily!$C$1)/6</f>
        <v>0</v>
      </c>
      <c r="I238" s="115">
        <f>+SUMIFS('nabati '!AD:AD,'nabati '!$AG:$AG,Daily!$A238,'nabati '!$AE:$AE,Daily!$C$1)/60</f>
        <v>0</v>
      </c>
      <c r="J238" s="115">
        <f>+SUMIFS('nabati '!AK:AK,'nabati '!$AN:$AN,Daily!$A238,'nabati '!$AL:$AL,Daily!$C$1)/60</f>
        <v>0</v>
      </c>
      <c r="K238" s="115">
        <f>+SUMIFS('nabati '!AR:AR,'nabati '!$AU:$AU,Daily!$A238,'nabati '!$AS:$AS,Daily!$C$1)/60</f>
        <v>0</v>
      </c>
      <c r="L238" s="115">
        <f>+SUMIFS('nabati '!AY:AY,'nabati '!$BB:$BB,Daily!$A238,'nabati '!$AZ:$AZ,Daily!$C$1)/20</f>
        <v>0</v>
      </c>
      <c r="M238" s="232">
        <f>+SUMIFS('nabati '!BF:BF,'nabati '!$BI:$BI,Daily!$A238,'nabati '!$BG:$BG,Daily!$C$1)/6</f>
        <v>0</v>
      </c>
      <c r="N238" s="233">
        <f>+SUMIFS('nabati '!BM:BM,'nabati '!BP:BP,Daily!$A238,'nabati '!BN:BN,Daily!$C$1)/6</f>
        <v>0</v>
      </c>
      <c r="O238" s="115">
        <f t="shared" si="20"/>
        <v>0</v>
      </c>
      <c r="S238" s="333"/>
    </row>
    <row r="239" spans="1:19" s="160" customFormat="1" outlineLevel="1">
      <c r="A239" s="56">
        <v>295</v>
      </c>
      <c r="B239" s="62" t="s">
        <v>78</v>
      </c>
      <c r="C239" s="57" t="s">
        <v>321</v>
      </c>
      <c r="D239" s="106" t="s">
        <v>290</v>
      </c>
      <c r="E239" s="115">
        <f>+SUMIFS('nabati '!B:B,'nabati '!$E:$E,Daily!$A239,'nabati '!$C:$C,Daily!$C$1)/6</f>
        <v>0</v>
      </c>
      <c r="F239" s="115">
        <f>+SUMIFS('nabati '!I:I,'nabati '!$L:$L,Daily!$A239,'nabati '!$J:$J,Daily!$C$1)/6</f>
        <v>0</v>
      </c>
      <c r="G239" s="115">
        <f>+SUMIFS('nabati '!P:P,'nabati '!$S:$S,Daily!$A239,'nabati '!$Q:$Q,Daily!$C$1)/60</f>
        <v>0</v>
      </c>
      <c r="H239" s="115">
        <f>+SUMIFS('nabati '!W:W,'nabati '!$Z:$Z,Daily!$A239,'nabati '!$X:$X,Daily!$C$1)/6</f>
        <v>0</v>
      </c>
      <c r="I239" s="115">
        <f>+SUMIFS('nabati '!AD:AD,'nabati '!$AG:$AG,Daily!$A239,'nabati '!$AE:$AE,Daily!$C$1)/60</f>
        <v>0</v>
      </c>
      <c r="J239" s="115">
        <f>+SUMIFS('nabati '!AK:AK,'nabati '!$AN:$AN,Daily!$A239,'nabati '!$AL:$AL,Daily!$C$1)/60</f>
        <v>0</v>
      </c>
      <c r="K239" s="115">
        <f>+SUMIFS('nabati '!AR:AR,'nabati '!$AU:$AU,Daily!$A239,'nabati '!$AS:$AS,Daily!$C$1)/60</f>
        <v>0</v>
      </c>
      <c r="L239" s="115">
        <f>+SUMIFS('nabati '!AY:AY,'nabati '!$BB:$BB,Daily!$A239,'nabati '!$AZ:$AZ,Daily!$C$1)/20</f>
        <v>0</v>
      </c>
      <c r="M239" s="232">
        <f>+SUMIFS('nabati '!BF:BF,'nabati '!$BI:$BI,Daily!$A239,'nabati '!$BG:$BG,Daily!$C$1)/6</f>
        <v>0</v>
      </c>
      <c r="N239" s="233">
        <f>+SUMIFS('nabati '!BM:BM,'nabati '!BP:BP,Daily!$A239,'nabati '!BN:BN,Daily!$C$1)/6</f>
        <v>0</v>
      </c>
      <c r="O239" s="115">
        <f t="shared" si="20"/>
        <v>0</v>
      </c>
      <c r="S239" s="333"/>
    </row>
    <row r="240" spans="1:19" s="160" customFormat="1" outlineLevel="1">
      <c r="A240" s="56">
        <v>629</v>
      </c>
      <c r="B240" s="62" t="s">
        <v>78</v>
      </c>
      <c r="C240" s="57" t="s">
        <v>322</v>
      </c>
      <c r="D240" s="106" t="s">
        <v>290</v>
      </c>
      <c r="E240" s="115">
        <f>+SUMIFS('nabati '!B:B,'nabati '!$E:$E,Daily!$A240,'nabati '!$C:$C,Daily!$C$1)/6</f>
        <v>0</v>
      </c>
      <c r="F240" s="115">
        <f>+SUMIFS('nabati '!I:I,'nabati '!$L:$L,Daily!$A240,'nabati '!$J:$J,Daily!$C$1)/6</f>
        <v>0</v>
      </c>
      <c r="G240" s="115">
        <f>+SUMIFS('nabati '!P:P,'nabati '!$S:$S,Daily!$A240,'nabati '!$Q:$Q,Daily!$C$1)/60</f>
        <v>0</v>
      </c>
      <c r="H240" s="115">
        <f>+SUMIFS('nabati '!W:W,'nabati '!$Z:$Z,Daily!$A240,'nabati '!$X:$X,Daily!$C$1)/6</f>
        <v>0</v>
      </c>
      <c r="I240" s="115">
        <f>+SUMIFS('nabati '!AD:AD,'nabati '!$AG:$AG,Daily!$A240,'nabati '!$AE:$AE,Daily!$C$1)/60</f>
        <v>0</v>
      </c>
      <c r="J240" s="115">
        <f>+SUMIFS('nabati '!AK:AK,'nabati '!$AN:$AN,Daily!$A240,'nabati '!$AL:$AL,Daily!$C$1)/60</f>
        <v>0</v>
      </c>
      <c r="K240" s="115">
        <f>+SUMIFS('nabati '!AR:AR,'nabati '!$AU:$AU,Daily!$A240,'nabati '!$AS:$AS,Daily!$C$1)/60</f>
        <v>0</v>
      </c>
      <c r="L240" s="115">
        <f>+SUMIFS('nabati '!AY:AY,'nabati '!$BB:$BB,Daily!$A240,'nabati '!$AZ:$AZ,Daily!$C$1)/20</f>
        <v>0</v>
      </c>
      <c r="M240" s="232">
        <f>+SUMIFS('nabati '!BF:BF,'nabati '!$BI:$BI,Daily!$A240,'nabati '!$BG:$BG,Daily!$C$1)/6</f>
        <v>0</v>
      </c>
      <c r="N240" s="233">
        <f>+SUMIFS('nabati '!BM:BM,'nabati '!BP:BP,Daily!$A240,'nabati '!BN:BN,Daily!$C$1)/6</f>
        <v>0</v>
      </c>
      <c r="O240" s="115">
        <f t="shared" si="20"/>
        <v>0</v>
      </c>
      <c r="S240" s="333"/>
    </row>
    <row r="241" spans="1:19" s="160" customFormat="1" outlineLevel="1">
      <c r="A241" s="56">
        <v>633</v>
      </c>
      <c r="B241" s="62" t="s">
        <v>78</v>
      </c>
      <c r="C241" s="57" t="s">
        <v>323</v>
      </c>
      <c r="D241" s="106" t="s">
        <v>290</v>
      </c>
      <c r="E241" s="115">
        <f>+SUMIFS('nabati '!B:B,'nabati '!$E:$E,Daily!$A241,'nabati '!$C:$C,Daily!$C$1)/6</f>
        <v>0</v>
      </c>
      <c r="F241" s="115">
        <f>+SUMIFS('nabati '!I:I,'nabati '!$L:$L,Daily!$A241,'nabati '!$J:$J,Daily!$C$1)/6</f>
        <v>0</v>
      </c>
      <c r="G241" s="115">
        <f>+SUMIFS('nabati '!P:P,'nabati '!$S:$S,Daily!$A241,'nabati '!$Q:$Q,Daily!$C$1)/60</f>
        <v>0</v>
      </c>
      <c r="H241" s="115">
        <f>+SUMIFS('nabati '!W:W,'nabati '!$Z:$Z,Daily!$A241,'nabati '!$X:$X,Daily!$C$1)/6</f>
        <v>0</v>
      </c>
      <c r="I241" s="115">
        <f>+SUMIFS('nabati '!AD:AD,'nabati '!$AG:$AG,Daily!$A241,'nabati '!$AE:$AE,Daily!$C$1)/60</f>
        <v>0</v>
      </c>
      <c r="J241" s="115">
        <f>+SUMIFS('nabati '!AK:AK,'nabati '!$AN:$AN,Daily!$A241,'nabati '!$AL:$AL,Daily!$C$1)/60</f>
        <v>0</v>
      </c>
      <c r="K241" s="115">
        <f>+SUMIFS('nabati '!AR:AR,'nabati '!$AU:$AU,Daily!$A241,'nabati '!$AS:$AS,Daily!$C$1)/60</f>
        <v>0</v>
      </c>
      <c r="L241" s="115">
        <f>+SUMIFS('nabati '!AY:AY,'nabati '!$BB:$BB,Daily!$A241,'nabati '!$AZ:$AZ,Daily!$C$1)/20</f>
        <v>0</v>
      </c>
      <c r="M241" s="232">
        <f>+SUMIFS('nabati '!BF:BF,'nabati '!$BI:$BI,Daily!$A241,'nabati '!$BG:$BG,Daily!$C$1)/6</f>
        <v>0</v>
      </c>
      <c r="N241" s="233">
        <f>+SUMIFS('nabati '!BM:BM,'nabati '!BP:BP,Daily!$A241,'nabati '!BN:BN,Daily!$C$1)/6</f>
        <v>0</v>
      </c>
      <c r="O241" s="115">
        <f t="shared" si="20"/>
        <v>0</v>
      </c>
      <c r="S241" s="333"/>
    </row>
    <row r="242" spans="1:19" s="160" customFormat="1" outlineLevel="1">
      <c r="A242" s="56">
        <v>640</v>
      </c>
      <c r="B242" s="62" t="s">
        <v>78</v>
      </c>
      <c r="C242" s="57" t="s">
        <v>324</v>
      </c>
      <c r="D242" s="106" t="s">
        <v>290</v>
      </c>
      <c r="E242" s="115">
        <f>+SUMIFS('nabati '!B:B,'nabati '!$E:$E,Daily!$A242,'nabati '!$C:$C,Daily!$C$1)/6</f>
        <v>0</v>
      </c>
      <c r="F242" s="115">
        <f>+SUMIFS('nabati '!I:I,'nabati '!$L:$L,Daily!$A242,'nabati '!$J:$J,Daily!$C$1)/6</f>
        <v>0</v>
      </c>
      <c r="G242" s="115">
        <f>+SUMIFS('nabati '!P:P,'nabati '!$S:$S,Daily!$A242,'nabati '!$Q:$Q,Daily!$C$1)/60</f>
        <v>0</v>
      </c>
      <c r="H242" s="115">
        <f>+SUMIFS('nabati '!W:W,'nabati '!$Z:$Z,Daily!$A242,'nabati '!$X:$X,Daily!$C$1)/6</f>
        <v>0</v>
      </c>
      <c r="I242" s="115">
        <f>+SUMIFS('nabati '!AD:AD,'nabati '!$AG:$AG,Daily!$A242,'nabati '!$AE:$AE,Daily!$C$1)/60</f>
        <v>0</v>
      </c>
      <c r="J242" s="115">
        <f>+SUMIFS('nabati '!AK:AK,'nabati '!$AN:$AN,Daily!$A242,'nabati '!$AL:$AL,Daily!$C$1)/60</f>
        <v>0</v>
      </c>
      <c r="K242" s="115">
        <f>+SUMIFS('nabati '!AR:AR,'nabati '!$AU:$AU,Daily!$A242,'nabati '!$AS:$AS,Daily!$C$1)/60</f>
        <v>0</v>
      </c>
      <c r="L242" s="115">
        <f>+SUMIFS('nabati '!AY:AY,'nabati '!$BB:$BB,Daily!$A242,'nabati '!$AZ:$AZ,Daily!$C$1)/20</f>
        <v>0</v>
      </c>
      <c r="M242" s="232">
        <f>+SUMIFS('nabati '!BF:BF,'nabati '!$BI:$BI,Daily!$A242,'nabati '!$BG:$BG,Daily!$C$1)/6</f>
        <v>0</v>
      </c>
      <c r="N242" s="233">
        <f>+SUMIFS('nabati '!BM:BM,'nabati '!BP:BP,Daily!$A242,'nabati '!BN:BN,Daily!$C$1)/6</f>
        <v>0</v>
      </c>
      <c r="O242" s="115">
        <f t="shared" si="20"/>
        <v>0</v>
      </c>
      <c r="S242" s="333"/>
    </row>
    <row r="243" spans="1:19" s="160" customFormat="1" outlineLevel="1">
      <c r="A243" s="56">
        <v>644</v>
      </c>
      <c r="B243" s="62" t="s">
        <v>78</v>
      </c>
      <c r="C243" s="106" t="s">
        <v>325</v>
      </c>
      <c r="D243" s="106" t="s">
        <v>290</v>
      </c>
      <c r="E243" s="115">
        <f>+SUMIFS('nabati '!B:B,'nabati '!$E:$E,Daily!$A243,'nabati '!$C:$C,Daily!$C$1)/6</f>
        <v>0</v>
      </c>
      <c r="F243" s="115">
        <f>+SUMIFS('nabati '!I:I,'nabati '!$L:$L,Daily!$A243,'nabati '!$J:$J,Daily!$C$1)/6</f>
        <v>0</v>
      </c>
      <c r="G243" s="115">
        <f>+SUMIFS('nabati '!P:P,'nabati '!$S:$S,Daily!$A243,'nabati '!$Q:$Q,Daily!$C$1)/60</f>
        <v>0</v>
      </c>
      <c r="H243" s="115">
        <f>+SUMIFS('nabati '!W:W,'nabati '!$Z:$Z,Daily!$A243,'nabati '!$X:$X,Daily!$C$1)/6</f>
        <v>0</v>
      </c>
      <c r="I243" s="115">
        <f>+SUMIFS('nabati '!AD:AD,'nabati '!$AG:$AG,Daily!$A243,'nabati '!$AE:$AE,Daily!$C$1)/60</f>
        <v>0</v>
      </c>
      <c r="J243" s="115">
        <f>+SUMIFS('nabati '!AK:AK,'nabati '!$AN:$AN,Daily!$A243,'nabati '!$AL:$AL,Daily!$C$1)/60</f>
        <v>0</v>
      </c>
      <c r="K243" s="115">
        <f>+SUMIFS('nabati '!AR:AR,'nabati '!$AU:$AU,Daily!$A243,'nabati '!$AS:$AS,Daily!$C$1)/60</f>
        <v>0</v>
      </c>
      <c r="L243" s="115">
        <f>+SUMIFS('nabati '!AY:AY,'nabati '!$BB:$BB,Daily!$A243,'nabati '!$AZ:$AZ,Daily!$C$1)/20</f>
        <v>0</v>
      </c>
      <c r="M243" s="232">
        <f>+SUMIFS('nabati '!BF:BF,'nabati '!$BI:$BI,Daily!$A243,'nabati '!$BG:$BG,Daily!$C$1)/6</f>
        <v>0</v>
      </c>
      <c r="N243" s="233">
        <f>+SUMIFS('nabati '!BM:BM,'nabati '!BP:BP,Daily!$A243,'nabati '!BN:BN,Daily!$C$1)/6</f>
        <v>0</v>
      </c>
      <c r="O243" s="115">
        <f t="shared" si="20"/>
        <v>0</v>
      </c>
      <c r="S243" s="333"/>
    </row>
    <row r="244" spans="1:19" s="160" customFormat="1" outlineLevel="1">
      <c r="A244" s="56">
        <v>671</v>
      </c>
      <c r="B244" s="62" t="s">
        <v>78</v>
      </c>
      <c r="C244" s="57" t="s">
        <v>326</v>
      </c>
      <c r="D244" s="106" t="s">
        <v>290</v>
      </c>
      <c r="E244" s="115">
        <f>+SUMIFS('nabati '!B:B,'nabati '!$E:$E,Daily!$A244,'nabati '!$C:$C,Daily!$C$1)/6</f>
        <v>0</v>
      </c>
      <c r="F244" s="115">
        <f>+SUMIFS('nabati '!I:I,'nabati '!$L:$L,Daily!$A244,'nabati '!$J:$J,Daily!$C$1)/6</f>
        <v>0</v>
      </c>
      <c r="G244" s="115">
        <f>+SUMIFS('nabati '!P:P,'nabati '!$S:$S,Daily!$A244,'nabati '!$Q:$Q,Daily!$C$1)/60</f>
        <v>0</v>
      </c>
      <c r="H244" s="115">
        <f>+SUMIFS('nabati '!W:W,'nabati '!$Z:$Z,Daily!$A244,'nabati '!$X:$X,Daily!$C$1)/6</f>
        <v>0</v>
      </c>
      <c r="I244" s="115">
        <f>+SUMIFS('nabati '!AD:AD,'nabati '!$AG:$AG,Daily!$A244,'nabati '!$AE:$AE,Daily!$C$1)/60</f>
        <v>0</v>
      </c>
      <c r="J244" s="115">
        <f>+SUMIFS('nabati '!AK:AK,'nabati '!$AN:$AN,Daily!$A244,'nabati '!$AL:$AL,Daily!$C$1)/60</f>
        <v>0</v>
      </c>
      <c r="K244" s="115">
        <f>+SUMIFS('nabati '!AR:AR,'nabati '!$AU:$AU,Daily!$A244,'nabati '!$AS:$AS,Daily!$C$1)/60</f>
        <v>0</v>
      </c>
      <c r="L244" s="115">
        <f>+SUMIFS('nabati '!AY:AY,'nabati '!$BB:$BB,Daily!$A244,'nabati '!$AZ:$AZ,Daily!$C$1)/20</f>
        <v>0</v>
      </c>
      <c r="M244" s="232">
        <f>+SUMIFS('nabati '!BF:BF,'nabati '!$BI:$BI,Daily!$A244,'nabati '!$BG:$BG,Daily!$C$1)/6</f>
        <v>0</v>
      </c>
      <c r="N244" s="233">
        <f>+SUMIFS('nabati '!BM:BM,'nabati '!BP:BP,Daily!$A244,'nabati '!BN:BN,Daily!$C$1)/6</f>
        <v>0</v>
      </c>
      <c r="O244" s="115">
        <f t="shared" si="20"/>
        <v>0</v>
      </c>
      <c r="S244" s="333"/>
    </row>
    <row r="245" spans="1:19" s="160" customFormat="1" outlineLevel="1">
      <c r="A245" s="56">
        <v>676</v>
      </c>
      <c r="B245" s="62" t="s">
        <v>78</v>
      </c>
      <c r="C245" s="57" t="s">
        <v>327</v>
      </c>
      <c r="D245" s="106" t="s">
        <v>290</v>
      </c>
      <c r="E245" s="125">
        <f>+SUMIFS('nabati '!B:B,'nabati '!$E:$E,Daily!$A245,'nabati '!$C:$C,Daily!$C$1)/6</f>
        <v>0</v>
      </c>
      <c r="F245" s="125">
        <f>+SUMIFS('nabati '!I:I,'nabati '!$L:$L,Daily!$A245,'nabati '!$J:$J,Daily!$C$1)/6</f>
        <v>0</v>
      </c>
      <c r="G245" s="125">
        <f>+SUMIFS('nabati '!P:P,'nabati '!$S:$S,Daily!$A245,'nabati '!$Q:$Q,Daily!$C$1)/60</f>
        <v>0</v>
      </c>
      <c r="H245" s="125">
        <f>+SUMIFS('nabati '!W:W,'nabati '!$Z:$Z,Daily!$A245,'nabati '!$X:$X,Daily!$C$1)/6</f>
        <v>0</v>
      </c>
      <c r="I245" s="125">
        <f>+SUMIFS('nabati '!AD:AD,'nabati '!$AG:$AG,Daily!$A245,'nabati '!$AE:$AE,Daily!$C$1)/60</f>
        <v>0</v>
      </c>
      <c r="J245" s="125">
        <f>+SUMIFS('nabati '!AK:AK,'nabati '!$AN:$AN,Daily!$A245,'nabati '!$AL:$AL,Daily!$C$1)/60</f>
        <v>0</v>
      </c>
      <c r="K245" s="125">
        <f>+SUMIFS('nabati '!AR:AR,'nabati '!$AU:$AU,Daily!$A245,'nabati '!$AS:$AS,Daily!$C$1)/60</f>
        <v>0</v>
      </c>
      <c r="L245" s="125">
        <f>+SUMIFS('nabati '!AY:AY,'nabati '!$BB:$BB,Daily!$A245,'nabati '!$AZ:$AZ,Daily!$C$1)/20</f>
        <v>0</v>
      </c>
      <c r="M245" s="253">
        <f>+SUMIFS('nabati '!BF:BF,'nabati '!$BI:$BI,Daily!$A245,'nabati '!$BG:$BG,Daily!$C$1)/6</f>
        <v>0</v>
      </c>
      <c r="N245" s="233">
        <f>+SUMIFS('nabati '!BM:BM,'nabati '!BP:BP,Daily!$A245,'nabati '!BN:BN,Daily!$C$1)/6</f>
        <v>0</v>
      </c>
      <c r="O245" s="125">
        <f t="shared" si="20"/>
        <v>0</v>
      </c>
      <c r="S245" s="333"/>
    </row>
    <row r="246" spans="1:19" s="160" customFormat="1" outlineLevel="1">
      <c r="A246" s="56">
        <v>678</v>
      </c>
      <c r="B246" s="62" t="s">
        <v>78</v>
      </c>
      <c r="C246" s="106" t="s">
        <v>328</v>
      </c>
      <c r="D246" s="106" t="s">
        <v>290</v>
      </c>
      <c r="E246" s="115">
        <f>+SUMIFS('nabati '!B:B,'nabati '!$E:$E,Daily!$A246,'nabati '!$C:$C,Daily!$C$1)/6</f>
        <v>0</v>
      </c>
      <c r="F246" s="115">
        <f>+SUMIFS('nabati '!I:I,'nabati '!$L:$L,Daily!$A246,'nabati '!$J:$J,Daily!$C$1)/6</f>
        <v>0</v>
      </c>
      <c r="G246" s="115">
        <f>+SUMIFS('nabati '!P:P,'nabati '!$S:$S,Daily!$A246,'nabati '!$Q:$Q,Daily!$C$1)/60</f>
        <v>0</v>
      </c>
      <c r="H246" s="115">
        <f>+SUMIFS('nabati '!W:W,'nabati '!$Z:$Z,Daily!$A246,'nabati '!$X:$X,Daily!$C$1)/6</f>
        <v>0</v>
      </c>
      <c r="I246" s="115">
        <f>+SUMIFS('nabati '!AD:AD,'nabati '!$AG:$AG,Daily!$A246,'nabati '!$AE:$AE,Daily!$C$1)/60</f>
        <v>0</v>
      </c>
      <c r="J246" s="115">
        <f>+SUMIFS('nabati '!AK:AK,'nabati '!$AN:$AN,Daily!$A246,'nabati '!$AL:$AL,Daily!$C$1)/60</f>
        <v>0</v>
      </c>
      <c r="K246" s="115">
        <f>+SUMIFS('nabati '!AR:AR,'nabati '!$AU:$AU,Daily!$A246,'nabati '!$AS:$AS,Daily!$C$1)/60</f>
        <v>0</v>
      </c>
      <c r="L246" s="115">
        <f>+SUMIFS('nabati '!AY:AY,'nabati '!$BB:$BB,Daily!$A246,'nabati '!$AZ:$AZ,Daily!$C$1)/20</f>
        <v>0</v>
      </c>
      <c r="M246" s="232">
        <f>+SUMIFS('nabati '!BF:BF,'nabati '!$BI:$BI,Daily!$A246,'nabati '!$BG:$BG,Daily!$C$1)/6</f>
        <v>0</v>
      </c>
      <c r="N246" s="233">
        <f>+SUMIFS('nabati '!BM:BM,'nabati '!BP:BP,Daily!$A246,'nabati '!BN:BN,Daily!$C$1)/6</f>
        <v>0</v>
      </c>
      <c r="O246" s="115">
        <f t="shared" si="20"/>
        <v>0</v>
      </c>
      <c r="S246" s="333"/>
    </row>
    <row r="247" spans="1:19" s="160" customFormat="1" outlineLevel="1">
      <c r="A247" s="56">
        <v>679</v>
      </c>
      <c r="B247" s="62" t="s">
        <v>78</v>
      </c>
      <c r="C247" s="57" t="s">
        <v>329</v>
      </c>
      <c r="D247" s="106" t="s">
        <v>290</v>
      </c>
      <c r="E247" s="115">
        <f>+SUMIFS('nabati '!B:B,'nabati '!$E:$E,Daily!$A247,'nabati '!$C:$C,Daily!$C$1)/6</f>
        <v>0</v>
      </c>
      <c r="F247" s="115">
        <f>+SUMIFS('nabati '!I:I,'nabati '!$L:$L,Daily!$A247,'nabati '!$J:$J,Daily!$C$1)/6</f>
        <v>0</v>
      </c>
      <c r="G247" s="115">
        <f>+SUMIFS('nabati '!P:P,'nabati '!$S:$S,Daily!$A247,'nabati '!$Q:$Q,Daily!$C$1)/60</f>
        <v>0</v>
      </c>
      <c r="H247" s="115">
        <f>+SUMIFS('nabati '!W:W,'nabati '!$Z:$Z,Daily!$A247,'nabati '!$X:$X,Daily!$C$1)/6</f>
        <v>0</v>
      </c>
      <c r="I247" s="115">
        <f>+SUMIFS('nabati '!AD:AD,'nabati '!$AG:$AG,Daily!$A247,'nabati '!$AE:$AE,Daily!$C$1)/60</f>
        <v>0</v>
      </c>
      <c r="J247" s="115">
        <f>+SUMIFS('nabati '!AK:AK,'nabati '!$AN:$AN,Daily!$A247,'nabati '!$AL:$AL,Daily!$C$1)/60</f>
        <v>0</v>
      </c>
      <c r="K247" s="115">
        <f>+SUMIFS('nabati '!AR:AR,'nabati '!$AU:$AU,Daily!$A247,'nabati '!$AS:$AS,Daily!$C$1)/60</f>
        <v>0</v>
      </c>
      <c r="L247" s="115">
        <f>+SUMIFS('nabati '!AY:AY,'nabati '!$BB:$BB,Daily!$A247,'nabati '!$AZ:$AZ,Daily!$C$1)/20</f>
        <v>0</v>
      </c>
      <c r="M247" s="232">
        <f>+SUMIFS('nabati '!BF:BF,'nabati '!$BI:$BI,Daily!$A247,'nabati '!$BG:$BG,Daily!$C$1)/6</f>
        <v>0</v>
      </c>
      <c r="N247" s="233">
        <f>+SUMIFS('nabati '!BM:BM,'nabati '!BP:BP,Daily!$A247,'nabati '!BN:BN,Daily!$C$1)/6</f>
        <v>0</v>
      </c>
      <c r="O247" s="115">
        <f t="shared" si="20"/>
        <v>0</v>
      </c>
      <c r="S247" s="333"/>
    </row>
    <row r="248" spans="1:19" s="160" customFormat="1" outlineLevel="1">
      <c r="A248" s="56">
        <v>695</v>
      </c>
      <c r="B248" s="62" t="s">
        <v>78</v>
      </c>
      <c r="C248" s="57" t="s">
        <v>330</v>
      </c>
      <c r="D248" s="106" t="s">
        <v>290</v>
      </c>
      <c r="E248" s="115">
        <f>+SUMIFS('nabati '!B:B,'nabati '!$E:$E,Daily!$A248,'nabati '!$C:$C,Daily!$C$1)/6</f>
        <v>0</v>
      </c>
      <c r="F248" s="115">
        <f>+SUMIFS('nabati '!I:I,'nabati '!$L:$L,Daily!$A248,'nabati '!$J:$J,Daily!$C$1)/6</f>
        <v>0</v>
      </c>
      <c r="G248" s="115">
        <f>+SUMIFS('nabati '!P:P,'nabati '!$S:$S,Daily!$A248,'nabati '!$Q:$Q,Daily!$C$1)/60</f>
        <v>0</v>
      </c>
      <c r="H248" s="115">
        <f>+SUMIFS('nabati '!W:W,'nabati '!$Z:$Z,Daily!$A248,'nabati '!$X:$X,Daily!$C$1)/6</f>
        <v>0</v>
      </c>
      <c r="I248" s="115">
        <f>+SUMIFS('nabati '!AD:AD,'nabati '!$AG:$AG,Daily!$A248,'nabati '!$AE:$AE,Daily!$C$1)/60</f>
        <v>0</v>
      </c>
      <c r="J248" s="115">
        <f>+SUMIFS('nabati '!AK:AK,'nabati '!$AN:$AN,Daily!$A248,'nabati '!$AL:$AL,Daily!$C$1)/60</f>
        <v>0</v>
      </c>
      <c r="K248" s="115">
        <f>+SUMIFS('nabati '!AR:AR,'nabati '!$AU:$AU,Daily!$A248,'nabati '!$AS:$AS,Daily!$C$1)/60</f>
        <v>0</v>
      </c>
      <c r="L248" s="115">
        <f>+SUMIFS('nabati '!AY:AY,'nabati '!$BB:$BB,Daily!$A248,'nabati '!$AZ:$AZ,Daily!$C$1)/20</f>
        <v>0</v>
      </c>
      <c r="M248" s="232">
        <f>+SUMIFS('nabati '!BF:BF,'nabati '!$BI:$BI,Daily!$A248,'nabati '!$BG:$BG,Daily!$C$1)/6</f>
        <v>0</v>
      </c>
      <c r="N248" s="233">
        <f>+SUMIFS('nabati '!BM:BM,'nabati '!BP:BP,Daily!$A248,'nabati '!BN:BN,Daily!$C$1)/6</f>
        <v>0</v>
      </c>
      <c r="O248" s="115">
        <f t="shared" si="20"/>
        <v>0</v>
      </c>
      <c r="S248" s="333"/>
    </row>
    <row r="249" spans="1:19" s="160" customFormat="1" outlineLevel="1">
      <c r="A249" s="56">
        <v>698</v>
      </c>
      <c r="B249" s="62" t="s">
        <v>78</v>
      </c>
      <c r="C249" s="57" t="s">
        <v>331</v>
      </c>
      <c r="D249" s="106" t="s">
        <v>290</v>
      </c>
      <c r="E249" s="115">
        <f>+SUMIFS('nabati '!B:B,'nabati '!$E:$E,Daily!$A249,'nabati '!$C:$C,Daily!$C$1)/6</f>
        <v>0</v>
      </c>
      <c r="F249" s="115">
        <f>+SUMIFS('nabati '!I:I,'nabati '!$L:$L,Daily!$A249,'nabati '!$J:$J,Daily!$C$1)/6</f>
        <v>0</v>
      </c>
      <c r="G249" s="115">
        <f>+SUMIFS('nabati '!P:P,'nabati '!$S:$S,Daily!$A249,'nabati '!$Q:$Q,Daily!$C$1)/60</f>
        <v>0</v>
      </c>
      <c r="H249" s="115">
        <f>+SUMIFS('nabati '!W:W,'nabati '!$Z:$Z,Daily!$A249,'nabati '!$X:$X,Daily!$C$1)/6</f>
        <v>0</v>
      </c>
      <c r="I249" s="115">
        <f>+SUMIFS('nabati '!AD:AD,'nabati '!$AG:$AG,Daily!$A249,'nabati '!$AE:$AE,Daily!$C$1)/60</f>
        <v>0</v>
      </c>
      <c r="J249" s="115">
        <f>+SUMIFS('nabati '!AK:AK,'nabati '!$AN:$AN,Daily!$A249,'nabati '!$AL:$AL,Daily!$C$1)/60</f>
        <v>0</v>
      </c>
      <c r="K249" s="115">
        <f>+SUMIFS('nabati '!AR:AR,'nabati '!$AU:$AU,Daily!$A249,'nabati '!$AS:$AS,Daily!$C$1)/60</f>
        <v>0</v>
      </c>
      <c r="L249" s="115">
        <f>+SUMIFS('nabati '!AY:AY,'nabati '!$BB:$BB,Daily!$A249,'nabati '!$AZ:$AZ,Daily!$C$1)/20</f>
        <v>0</v>
      </c>
      <c r="M249" s="232">
        <f>+SUMIFS('nabati '!BF:BF,'nabati '!$BI:$BI,Daily!$A249,'nabati '!$BG:$BG,Daily!$C$1)/6</f>
        <v>0</v>
      </c>
      <c r="N249" s="233">
        <f>+SUMIFS('nabati '!BM:BM,'nabati '!BP:BP,Daily!$A249,'nabati '!BN:BN,Daily!$C$1)/6</f>
        <v>0</v>
      </c>
      <c r="O249" s="115">
        <f t="shared" si="20"/>
        <v>0</v>
      </c>
      <c r="S249" s="333"/>
    </row>
    <row r="250" spans="1:19" s="1" customFormat="1" outlineLevel="1">
      <c r="A250" s="143">
        <v>2001</v>
      </c>
      <c r="B250" s="62" t="s">
        <v>78</v>
      </c>
      <c r="C250" s="135" t="s">
        <v>332</v>
      </c>
      <c r="D250" s="142" t="s">
        <v>290</v>
      </c>
      <c r="E250" s="213">
        <f>+SUMIFS('nabati '!B:B,'nabati '!$E:$E,Daily!$A250,'nabati '!$C:$C,Daily!$C$1)/6</f>
        <v>0</v>
      </c>
      <c r="F250" s="213">
        <f>+SUMIFS('nabati '!I:I,'nabati '!$L:$L,Daily!$A250,'nabati '!$J:$J,Daily!$C$1)/6</f>
        <v>0</v>
      </c>
      <c r="G250" s="213">
        <f>+SUMIFS('nabati '!P:P,'nabati '!$S:$S,Daily!$A250,'nabati '!$Q:$Q,Daily!$C$1)/60</f>
        <v>0</v>
      </c>
      <c r="H250" s="213">
        <f>+SUMIFS('nabati '!W:W,'nabati '!$Z:$Z,Daily!$A250,'nabati '!$X:$X,Daily!$C$1)/6</f>
        <v>0</v>
      </c>
      <c r="I250" s="213">
        <f>+SUMIFS('nabati '!AD:AD,'nabati '!$AG:$AG,Daily!$A250,'nabati '!$AE:$AE,Daily!$C$1)/60</f>
        <v>0</v>
      </c>
      <c r="J250" s="213">
        <f>+SUMIFS('nabati '!AK:AK,'nabati '!$AN:$AN,Daily!$A250,'nabati '!$AL:$AL,Daily!$C$1)/60</f>
        <v>0</v>
      </c>
      <c r="K250" s="213">
        <f>+SUMIFS('nabati '!AR:AR,'nabati '!$AU:$AU,Daily!$A250,'nabati '!$AS:$AS,Daily!$C$1)/60</f>
        <v>0</v>
      </c>
      <c r="L250" s="213">
        <f>+SUMIFS('nabati '!AY:AY,'nabati '!$BB:$BB,Daily!$A250,'nabati '!$AZ:$AZ,Daily!$C$1)/20</f>
        <v>0</v>
      </c>
      <c r="M250" s="235">
        <f>+SUMIFS('nabati '!BF:BF,'nabati '!$BI:$BI,Daily!$A250,'nabati '!$BG:$BG,Daily!$C$1)/6</f>
        <v>0</v>
      </c>
      <c r="N250" s="236">
        <f>+SUMIFS('nabati '!BM:BM,'nabati '!BP:BP,Daily!$A250,'nabati '!BN:BN,Daily!$C$1)/6</f>
        <v>0</v>
      </c>
      <c r="O250" s="115">
        <f t="shared" ref="O250:O262" si="21">+SUMPRODUCT($E$1:$M$1,E250:M250)</f>
        <v>0</v>
      </c>
      <c r="S250" s="334"/>
    </row>
    <row r="251" spans="1:19" s="160" customFormat="1" outlineLevel="1">
      <c r="A251" s="56">
        <v>2003</v>
      </c>
      <c r="B251" s="62" t="s">
        <v>78</v>
      </c>
      <c r="C251" s="57" t="s">
        <v>333</v>
      </c>
      <c r="D251" s="106" t="s">
        <v>290</v>
      </c>
      <c r="E251" s="115">
        <f>+SUMIFS('nabati '!B:B,'nabati '!$E:$E,Daily!$A251,'nabati '!$C:$C,Daily!$C$1)/6</f>
        <v>0</v>
      </c>
      <c r="F251" s="115">
        <f>+SUMIFS('nabati '!I:I,'nabati '!$L:$L,Daily!$A251,'nabati '!$J:$J,Daily!$C$1)/6</f>
        <v>0</v>
      </c>
      <c r="G251" s="115">
        <f>+SUMIFS('nabati '!P:P,'nabati '!$S:$S,Daily!$A251,'nabati '!$Q:$Q,Daily!$C$1)/60</f>
        <v>0</v>
      </c>
      <c r="H251" s="115">
        <f>+SUMIFS('nabati '!W:W,'nabati '!$Z:$Z,Daily!$A251,'nabati '!$X:$X,Daily!$C$1)/6</f>
        <v>0</v>
      </c>
      <c r="I251" s="115">
        <f>+SUMIFS('nabati '!AD:AD,'nabati '!$AG:$AG,Daily!$A251,'nabati '!$AE:$AE,Daily!$C$1)/60</f>
        <v>0</v>
      </c>
      <c r="J251" s="115">
        <f>+SUMIFS('nabati '!AK:AK,'nabati '!$AN:$AN,Daily!$A251,'nabati '!$AL:$AL,Daily!$C$1)/60</f>
        <v>0</v>
      </c>
      <c r="K251" s="115">
        <f>+SUMIFS('nabati '!AR:AR,'nabati '!$AU:$AU,Daily!$A251,'nabati '!$AS:$AS,Daily!$C$1)/60</f>
        <v>0</v>
      </c>
      <c r="L251" s="115">
        <f>+SUMIFS('nabati '!AY:AY,'nabati '!$BB:$BB,Daily!$A251,'nabati '!$AZ:$AZ,Daily!$C$1)/20</f>
        <v>0</v>
      </c>
      <c r="M251" s="232">
        <f>+SUMIFS('nabati '!BF:BF,'nabati '!$BI:$BI,Daily!$A251,'nabati '!$BG:$BG,Daily!$C$1)/6</f>
        <v>0</v>
      </c>
      <c r="N251" s="233">
        <f>+SUMIFS('nabati '!BM:BM,'nabati '!BP:BP,Daily!$A251,'nabati '!BN:BN,Daily!$C$1)/6</f>
        <v>0</v>
      </c>
      <c r="O251" s="115">
        <f t="shared" si="21"/>
        <v>0</v>
      </c>
      <c r="S251" s="333"/>
    </row>
    <row r="252" spans="1:19" s="160" customFormat="1" outlineLevel="1">
      <c r="A252" s="56">
        <v>2016</v>
      </c>
      <c r="B252" s="62" t="s">
        <v>78</v>
      </c>
      <c r="C252" s="106" t="s">
        <v>334</v>
      </c>
      <c r="D252" s="106" t="s">
        <v>290</v>
      </c>
      <c r="E252" s="115">
        <f>+SUMIFS('nabati '!B:B,'nabati '!$E:$E,Daily!$A252,'nabati '!$C:$C,Daily!$C$1)/6</f>
        <v>0</v>
      </c>
      <c r="F252" s="115">
        <f>+SUMIFS('nabati '!I:I,'nabati '!$L:$L,Daily!$A252,'nabati '!$J:$J,Daily!$C$1)/6</f>
        <v>0</v>
      </c>
      <c r="G252" s="115">
        <f>+SUMIFS('nabati '!P:P,'nabati '!$S:$S,Daily!$A252,'nabati '!$Q:$Q,Daily!$C$1)/60</f>
        <v>0</v>
      </c>
      <c r="H252" s="115">
        <f>+SUMIFS('nabati '!W:W,'nabati '!$Z:$Z,Daily!$A252,'nabati '!$X:$X,Daily!$C$1)/6</f>
        <v>0</v>
      </c>
      <c r="I252" s="115">
        <f>+SUMIFS('nabati '!AD:AD,'nabati '!$AG:$AG,Daily!$A252,'nabati '!$AE:$AE,Daily!$C$1)/60</f>
        <v>0</v>
      </c>
      <c r="J252" s="115">
        <f>+SUMIFS('nabati '!AK:AK,'nabati '!$AN:$AN,Daily!$A252,'nabati '!$AL:$AL,Daily!$C$1)/60</f>
        <v>0</v>
      </c>
      <c r="K252" s="115">
        <f>+SUMIFS('nabati '!AR:AR,'nabati '!$AU:$AU,Daily!$A252,'nabati '!$AS:$AS,Daily!$C$1)/60</f>
        <v>0</v>
      </c>
      <c r="L252" s="115">
        <f>+SUMIFS('nabati '!AY:AY,'nabati '!$BB:$BB,Daily!$A252,'nabati '!$AZ:$AZ,Daily!$C$1)/20</f>
        <v>0</v>
      </c>
      <c r="M252" s="232">
        <f>+SUMIFS('nabati '!BF:BF,'nabati '!$BI:$BI,Daily!$A252,'nabati '!$BG:$BG,Daily!$C$1)/6</f>
        <v>0</v>
      </c>
      <c r="N252" s="233">
        <f>+SUMIFS('nabati '!BM:BM,'nabati '!BP:BP,Daily!$A252,'nabati '!BN:BN,Daily!$C$1)/6</f>
        <v>0</v>
      </c>
      <c r="O252" s="115">
        <f t="shared" si="21"/>
        <v>0</v>
      </c>
      <c r="S252" s="333"/>
    </row>
    <row r="253" spans="1:19" s="160" customFormat="1" outlineLevel="1">
      <c r="A253" s="56">
        <v>2017</v>
      </c>
      <c r="B253" s="62" t="s">
        <v>78</v>
      </c>
      <c r="C253" s="106" t="s">
        <v>335</v>
      </c>
      <c r="D253" s="106" t="s">
        <v>290</v>
      </c>
      <c r="E253" s="115">
        <f>+SUMIFS('nabati '!B:B,'nabati '!$E:$E,Daily!$A253,'nabati '!$C:$C,Daily!$C$1)/6</f>
        <v>0</v>
      </c>
      <c r="F253" s="115">
        <f>+SUMIFS('nabati '!I:I,'nabati '!$L:$L,Daily!$A253,'nabati '!$J:$J,Daily!$C$1)/6</f>
        <v>0</v>
      </c>
      <c r="G253" s="115">
        <f>+SUMIFS('nabati '!P:P,'nabati '!$S:$S,Daily!$A253,'nabati '!$Q:$Q,Daily!$C$1)/60</f>
        <v>0</v>
      </c>
      <c r="H253" s="115">
        <f>+SUMIFS('nabati '!W:W,'nabati '!$Z:$Z,Daily!$A253,'nabati '!$X:$X,Daily!$C$1)/6</f>
        <v>0</v>
      </c>
      <c r="I253" s="115">
        <f>+SUMIFS('nabati '!AD:AD,'nabati '!$AG:$AG,Daily!$A253,'nabati '!$AE:$AE,Daily!$C$1)/60</f>
        <v>0</v>
      </c>
      <c r="J253" s="115">
        <f>+SUMIFS('nabati '!AK:AK,'nabati '!$AN:$AN,Daily!$A253,'nabati '!$AL:$AL,Daily!$C$1)/60</f>
        <v>0</v>
      </c>
      <c r="K253" s="115">
        <f>+SUMIFS('nabati '!AR:AR,'nabati '!$AU:$AU,Daily!$A253,'nabati '!$AS:$AS,Daily!$C$1)/60</f>
        <v>0</v>
      </c>
      <c r="L253" s="115">
        <f>+SUMIFS('nabati '!AY:AY,'nabati '!$BB:$BB,Daily!$A253,'nabati '!$AZ:$AZ,Daily!$C$1)/20</f>
        <v>0</v>
      </c>
      <c r="M253" s="232">
        <f>+SUMIFS('nabati '!BF:BF,'nabati '!$BI:$BI,Daily!$A253,'nabati '!$BG:$BG,Daily!$C$1)/6</f>
        <v>0</v>
      </c>
      <c r="N253" s="233">
        <f>+SUMIFS('nabati '!BM:BM,'nabati '!BP:BP,Daily!$A253,'nabati '!BN:BN,Daily!$C$1)/6</f>
        <v>0</v>
      </c>
      <c r="O253" s="115">
        <f t="shared" si="21"/>
        <v>0</v>
      </c>
      <c r="S253" s="333"/>
    </row>
    <row r="254" spans="1:19" s="160" customFormat="1" outlineLevel="1">
      <c r="A254" s="56">
        <v>2019</v>
      </c>
      <c r="B254" s="62" t="s">
        <v>78</v>
      </c>
      <c r="C254" s="57" t="s">
        <v>336</v>
      </c>
      <c r="D254" s="106" t="s">
        <v>290</v>
      </c>
      <c r="E254" s="115">
        <f>+SUMIFS('nabati '!B:B,'nabati '!$E:$E,Daily!$A254,'nabati '!$C:$C,Daily!$C$1)/6</f>
        <v>0</v>
      </c>
      <c r="F254" s="115">
        <f>+SUMIFS('nabati '!I:I,'nabati '!$L:$L,Daily!$A254,'nabati '!$J:$J,Daily!$C$1)/6</f>
        <v>0</v>
      </c>
      <c r="G254" s="115">
        <f>+SUMIFS('nabati '!P:P,'nabati '!$S:$S,Daily!$A254,'nabati '!$Q:$Q,Daily!$C$1)/60</f>
        <v>0</v>
      </c>
      <c r="H254" s="115">
        <f>+SUMIFS('nabati '!W:W,'nabati '!$Z:$Z,Daily!$A254,'nabati '!$X:$X,Daily!$C$1)/6</f>
        <v>0</v>
      </c>
      <c r="I254" s="115">
        <f>+SUMIFS('nabati '!AD:AD,'nabati '!$AG:$AG,Daily!$A254,'nabati '!$AE:$AE,Daily!$C$1)/60</f>
        <v>0</v>
      </c>
      <c r="J254" s="115">
        <f>+SUMIFS('nabati '!AK:AK,'nabati '!$AN:$AN,Daily!$A254,'nabati '!$AL:$AL,Daily!$C$1)/60</f>
        <v>0</v>
      </c>
      <c r="K254" s="115">
        <f>+SUMIFS('nabati '!AR:AR,'nabati '!$AU:$AU,Daily!$A254,'nabati '!$AS:$AS,Daily!$C$1)/60</f>
        <v>0</v>
      </c>
      <c r="L254" s="115">
        <f>+SUMIFS('nabati '!AY:AY,'nabati '!$BB:$BB,Daily!$A254,'nabati '!$AZ:$AZ,Daily!$C$1)/20</f>
        <v>0</v>
      </c>
      <c r="M254" s="232">
        <f>+SUMIFS('nabati '!BF:BF,'nabati '!$BI:$BI,Daily!$A254,'nabati '!$BG:$BG,Daily!$C$1)/6</f>
        <v>0</v>
      </c>
      <c r="N254" s="233">
        <f>+SUMIFS('nabati '!BM:BM,'nabati '!BP:BP,Daily!$A254,'nabati '!BN:BN,Daily!$C$1)/6</f>
        <v>0</v>
      </c>
      <c r="O254" s="115">
        <f t="shared" si="21"/>
        <v>0</v>
      </c>
      <c r="S254" s="333"/>
    </row>
    <row r="255" spans="1:19" s="160" customFormat="1" outlineLevel="1">
      <c r="A255" s="56">
        <v>2020</v>
      </c>
      <c r="B255" s="62" t="s">
        <v>78</v>
      </c>
      <c r="C255" s="57" t="s">
        <v>337</v>
      </c>
      <c r="D255" s="106" t="s">
        <v>290</v>
      </c>
      <c r="E255" s="115">
        <f>+SUMIFS('nabati '!B:B,'nabati '!$E:$E,Daily!$A255,'nabati '!$C:$C,Daily!$C$1)/6</f>
        <v>0</v>
      </c>
      <c r="F255" s="115">
        <f>+SUMIFS('nabati '!I:I,'nabati '!$L:$L,Daily!$A255,'nabati '!$J:$J,Daily!$C$1)/6</f>
        <v>0</v>
      </c>
      <c r="G255" s="115">
        <f>+SUMIFS('nabati '!P:P,'nabati '!$S:$S,Daily!$A255,'nabati '!$Q:$Q,Daily!$C$1)/60</f>
        <v>0</v>
      </c>
      <c r="H255" s="115">
        <f>+SUMIFS('nabati '!W:W,'nabati '!$Z:$Z,Daily!$A255,'nabati '!$X:$X,Daily!$C$1)/6</f>
        <v>0</v>
      </c>
      <c r="I255" s="115">
        <f>+SUMIFS('nabati '!AD:AD,'nabati '!$AG:$AG,Daily!$A255,'nabati '!$AE:$AE,Daily!$C$1)/60</f>
        <v>0</v>
      </c>
      <c r="J255" s="115">
        <f>+SUMIFS('nabati '!AK:AK,'nabati '!$AN:$AN,Daily!$A255,'nabati '!$AL:$AL,Daily!$C$1)/60</f>
        <v>0</v>
      </c>
      <c r="K255" s="115">
        <f>+SUMIFS('nabati '!AR:AR,'nabati '!$AU:$AU,Daily!$A255,'nabati '!$AS:$AS,Daily!$C$1)/60</f>
        <v>0</v>
      </c>
      <c r="L255" s="115">
        <f>+SUMIFS('nabati '!AY:AY,'nabati '!$BB:$BB,Daily!$A255,'nabati '!$AZ:$AZ,Daily!$C$1)/20</f>
        <v>0</v>
      </c>
      <c r="M255" s="232">
        <f>+SUMIFS('nabati '!BF:BF,'nabati '!$BI:$BI,Daily!$A255,'nabati '!$BG:$BG,Daily!$C$1)/6</f>
        <v>0</v>
      </c>
      <c r="N255" s="233">
        <f>+SUMIFS('nabati '!BM:BM,'nabati '!BP:BP,Daily!$A255,'nabati '!BN:BN,Daily!$C$1)/6</f>
        <v>0</v>
      </c>
      <c r="O255" s="115">
        <f t="shared" si="21"/>
        <v>0</v>
      </c>
      <c r="S255" s="333"/>
    </row>
    <row r="256" spans="1:19" s="160" customFormat="1" outlineLevel="1">
      <c r="A256" s="56">
        <v>2025</v>
      </c>
      <c r="B256" s="62" t="s">
        <v>78</v>
      </c>
      <c r="C256" s="57" t="s">
        <v>338</v>
      </c>
      <c r="D256" s="106" t="s">
        <v>290</v>
      </c>
      <c r="E256" s="244">
        <f>+SUMIFS('nabati '!B:B,'nabati '!$E:$E,Daily!$A256,'nabati '!$C:$C,Daily!$C$1)/6</f>
        <v>0</v>
      </c>
      <c r="F256" s="156">
        <f>+SUMIFS('nabati '!I:I,'nabati '!$L:$L,Daily!$A256,'nabati '!$J:$J,Daily!$C$1)/6</f>
        <v>0</v>
      </c>
      <c r="G256" s="156">
        <f>+SUMIFS('nabati '!P:P,'nabati '!$S:$S,Daily!$A256,'nabati '!$Q:$Q,Daily!$C$1)/60</f>
        <v>0</v>
      </c>
      <c r="H256" s="156">
        <f>+SUMIFS('nabati '!W:W,'nabati '!$Z:$Z,Daily!$A256,'nabati '!$X:$X,Daily!$C$1)/6</f>
        <v>0</v>
      </c>
      <c r="I256" s="156">
        <f>+SUMIFS('nabati '!AD:AD,'nabati '!$AG:$AG,Daily!$A256,'nabati '!$AE:$AE,Daily!$C$1)/60</f>
        <v>0</v>
      </c>
      <c r="J256" s="156">
        <f>+SUMIFS('nabati '!AK:AK,'nabati '!$AN:$AN,Daily!$A256,'nabati '!$AL:$AL,Daily!$C$1)/60</f>
        <v>0</v>
      </c>
      <c r="K256" s="156">
        <f>+SUMIFS('nabati '!AR:AR,'nabati '!$AU:$AU,Daily!$A256,'nabati '!$AS:$AS,Daily!$C$1)/60</f>
        <v>0</v>
      </c>
      <c r="L256" s="156">
        <f>+SUMIFS('nabati '!AY:AY,'nabati '!$BB:$BB,Daily!$A256,'nabati '!$AZ:$AZ,Daily!$C$1)/20</f>
        <v>0</v>
      </c>
      <c r="M256" s="268">
        <f>+SUMIFS('nabati '!BF:BF,'nabati '!$BI:$BI,Daily!$A256,'nabati '!$BG:$BG,Daily!$C$1)/6</f>
        <v>0</v>
      </c>
      <c r="N256" s="269">
        <f>+SUMIFS('nabati '!BM:BM,'nabati '!BP:BP,Daily!$A256,'nabati '!BN:BN,Daily!$C$1)/6</f>
        <v>0</v>
      </c>
      <c r="O256" s="156">
        <f t="shared" si="21"/>
        <v>0</v>
      </c>
      <c r="S256" s="333"/>
    </row>
    <row r="257" spans="1:19" s="160" customFormat="1" outlineLevel="1">
      <c r="A257" s="56">
        <v>2032</v>
      </c>
      <c r="B257" s="62" t="s">
        <v>78</v>
      </c>
      <c r="C257" s="57" t="s">
        <v>339</v>
      </c>
      <c r="D257" s="106" t="s">
        <v>290</v>
      </c>
      <c r="E257" s="244">
        <f>+SUMIFS('nabati '!B:B,'nabati '!$E:$E,Daily!$A257,'nabati '!$C:$C,Daily!$C$1)/6</f>
        <v>0</v>
      </c>
      <c r="F257" s="156">
        <f>+SUMIFS('nabati '!I:I,'nabati '!$L:$L,Daily!$A257,'nabati '!$J:$J,Daily!$C$1)/6</f>
        <v>0</v>
      </c>
      <c r="G257" s="156">
        <f>+SUMIFS('nabati '!P:P,'nabati '!$S:$S,Daily!$A257,'nabati '!$Q:$Q,Daily!$C$1)/60</f>
        <v>0</v>
      </c>
      <c r="H257" s="156">
        <f>+SUMIFS('nabati '!W:W,'nabati '!$Z:$Z,Daily!$A257,'nabati '!$X:$X,Daily!$C$1)/6</f>
        <v>0</v>
      </c>
      <c r="I257" s="156">
        <f>+SUMIFS('nabati '!AD:AD,'nabati '!$AG:$AG,Daily!$A257,'nabati '!$AE:$AE,Daily!$C$1)/60</f>
        <v>0</v>
      </c>
      <c r="J257" s="156">
        <f>+SUMIFS('nabati '!AK:AK,'nabati '!$AN:$AN,Daily!$A257,'nabati '!$AL:$AL,Daily!$C$1)/60</f>
        <v>0</v>
      </c>
      <c r="K257" s="156">
        <f>+SUMIFS('nabati '!AR:AR,'nabati '!$AU:$AU,Daily!$A257,'nabati '!$AS:$AS,Daily!$C$1)/60</f>
        <v>0</v>
      </c>
      <c r="L257" s="156">
        <f>+SUMIFS('nabati '!AY:AY,'nabati '!$BB:$BB,Daily!$A257,'nabati '!$AZ:$AZ,Daily!$C$1)/20</f>
        <v>0</v>
      </c>
      <c r="M257" s="268">
        <f>+SUMIFS('nabati '!BF:BF,'nabati '!$BI:$BI,Daily!$A257,'nabati '!$BG:$BG,Daily!$C$1)/6</f>
        <v>0</v>
      </c>
      <c r="N257" s="269">
        <f>+SUMIFS('nabati '!BM:BM,'nabati '!BP:BP,Daily!$A257,'nabati '!BN:BN,Daily!$C$1)/6</f>
        <v>0</v>
      </c>
      <c r="O257" s="156">
        <f t="shared" si="21"/>
        <v>0</v>
      </c>
      <c r="S257" s="333"/>
    </row>
    <row r="258" spans="1:19" s="160" customFormat="1" outlineLevel="1">
      <c r="A258" s="56">
        <v>2034</v>
      </c>
      <c r="B258" s="62" t="s">
        <v>78</v>
      </c>
      <c r="C258" s="57" t="s">
        <v>340</v>
      </c>
      <c r="D258" s="106" t="s">
        <v>290</v>
      </c>
      <c r="E258" s="244">
        <f>+SUMIFS('nabati '!B:B,'nabati '!$E:$E,Daily!$A258,'nabati '!$C:$C,Daily!$C$1)/6</f>
        <v>0</v>
      </c>
      <c r="F258" s="156">
        <f>+SUMIFS('nabati '!I:I,'nabati '!$L:$L,Daily!$A258,'nabati '!$J:$J,Daily!$C$1)/6</f>
        <v>0</v>
      </c>
      <c r="G258" s="156">
        <f>+SUMIFS('nabati '!P:P,'nabati '!$S:$S,Daily!$A258,'nabati '!$Q:$Q,Daily!$C$1)/60</f>
        <v>0</v>
      </c>
      <c r="H258" s="156">
        <f>+SUMIFS('nabati '!W:W,'nabati '!$Z:$Z,Daily!$A258,'nabati '!$X:$X,Daily!$C$1)/6</f>
        <v>0</v>
      </c>
      <c r="I258" s="156">
        <f>+SUMIFS('nabati '!AD:AD,'nabati '!$AG:$AG,Daily!$A258,'nabati '!$AE:$AE,Daily!$C$1)/60</f>
        <v>0</v>
      </c>
      <c r="J258" s="156">
        <f>+SUMIFS('nabati '!AK:AK,'nabati '!$AN:$AN,Daily!$A258,'nabati '!$AL:$AL,Daily!$C$1)/60</f>
        <v>0</v>
      </c>
      <c r="K258" s="156">
        <f>+SUMIFS('nabati '!AR:AR,'nabati '!$AU:$AU,Daily!$A258,'nabati '!$AS:$AS,Daily!$C$1)/60</f>
        <v>0</v>
      </c>
      <c r="L258" s="156">
        <f>+SUMIFS('nabati '!AY:AY,'nabati '!$BB:$BB,Daily!$A258,'nabati '!$AZ:$AZ,Daily!$C$1)/20</f>
        <v>0</v>
      </c>
      <c r="M258" s="268">
        <f>+SUMIFS('nabati '!BF:BF,'nabati '!$BI:$BI,Daily!$A258,'nabati '!$BG:$BG,Daily!$C$1)/6</f>
        <v>0</v>
      </c>
      <c r="N258" s="269">
        <f>+SUMIFS('nabati '!BM:BM,'nabati '!BP:BP,Daily!$A258,'nabati '!BN:BN,Daily!$C$1)/6</f>
        <v>0</v>
      </c>
      <c r="O258" s="156">
        <f t="shared" si="21"/>
        <v>0</v>
      </c>
      <c r="S258" s="333"/>
    </row>
    <row r="259" spans="1:19" s="160" customFormat="1" outlineLevel="1">
      <c r="A259" s="56">
        <v>2039</v>
      </c>
      <c r="B259" s="62" t="s">
        <v>78</v>
      </c>
      <c r="C259" s="57" t="s">
        <v>341</v>
      </c>
      <c r="D259" s="106" t="s">
        <v>290</v>
      </c>
      <c r="E259" s="244">
        <f>+SUMIFS('nabati '!B:B,'nabati '!$E:$E,Daily!$A259,'nabati '!$C:$C,Daily!$C$1)/6</f>
        <v>0</v>
      </c>
      <c r="F259" s="156">
        <f>+SUMIFS('nabati '!I:I,'nabati '!$L:$L,Daily!$A259,'nabati '!$J:$J,Daily!$C$1)/6</f>
        <v>0</v>
      </c>
      <c r="G259" s="156">
        <f>+SUMIFS('nabati '!P:P,'nabati '!$S:$S,Daily!$A259,'nabati '!$Q:$Q,Daily!$C$1)/60</f>
        <v>0</v>
      </c>
      <c r="H259" s="156">
        <f>+SUMIFS('nabati '!W:W,'nabati '!$Z:$Z,Daily!$A259,'nabati '!$X:$X,Daily!$C$1)/6</f>
        <v>0</v>
      </c>
      <c r="I259" s="156">
        <f>+SUMIFS('nabati '!AD:AD,'nabati '!$AG:$AG,Daily!$A259,'nabati '!$AE:$AE,Daily!$C$1)/60</f>
        <v>0</v>
      </c>
      <c r="J259" s="156">
        <f>+SUMIFS('nabati '!AK:AK,'nabati '!$AN:$AN,Daily!$A259,'nabati '!$AL:$AL,Daily!$C$1)/60</f>
        <v>0</v>
      </c>
      <c r="K259" s="156">
        <f>+SUMIFS('nabati '!AR:AR,'nabati '!$AU:$AU,Daily!$A259,'nabati '!$AS:$AS,Daily!$C$1)/60</f>
        <v>0</v>
      </c>
      <c r="L259" s="156">
        <f>+SUMIFS('nabati '!AY:AY,'nabati '!$BB:$BB,Daily!$A259,'nabati '!$AZ:$AZ,Daily!$C$1)/20</f>
        <v>0</v>
      </c>
      <c r="M259" s="268">
        <f>+SUMIFS('nabati '!BF:BF,'nabati '!$BI:$BI,Daily!$A259,'nabati '!$BG:$BG,Daily!$C$1)/6</f>
        <v>0</v>
      </c>
      <c r="N259" s="269">
        <f>+SUMIFS('nabati '!BM:BM,'nabati '!BP:BP,Daily!$A259,'nabati '!BN:BN,Daily!$C$1)/6</f>
        <v>0</v>
      </c>
      <c r="O259" s="156">
        <f t="shared" si="21"/>
        <v>0</v>
      </c>
      <c r="S259" s="333"/>
    </row>
    <row r="260" spans="1:19" s="160" customFormat="1" outlineLevel="1">
      <c r="A260" s="56">
        <v>2041</v>
      </c>
      <c r="B260" s="62" t="s">
        <v>78</v>
      </c>
      <c r="C260" s="106" t="s">
        <v>342</v>
      </c>
      <c r="D260" s="106" t="s">
        <v>290</v>
      </c>
      <c r="E260" s="244">
        <f>+SUMIFS('nabati '!B:B,'nabati '!$E:$E,Daily!$A260,'nabati '!$C:$C,Daily!$C$1)/6</f>
        <v>0</v>
      </c>
      <c r="F260" s="156">
        <f>+SUMIFS('nabati '!I:I,'nabati '!$L:$L,Daily!$A260,'nabati '!$J:$J,Daily!$C$1)/6</f>
        <v>0</v>
      </c>
      <c r="G260" s="156">
        <f>+SUMIFS('nabati '!P:P,'nabati '!$S:$S,Daily!$A260,'nabati '!$Q:$Q,Daily!$C$1)/60</f>
        <v>0</v>
      </c>
      <c r="H260" s="156">
        <f>+SUMIFS('nabati '!W:W,'nabati '!$Z:$Z,Daily!$A260,'nabati '!$X:$X,Daily!$C$1)/6</f>
        <v>0</v>
      </c>
      <c r="I260" s="156">
        <f>+SUMIFS('nabati '!AD:AD,'nabati '!$AG:$AG,Daily!$A260,'nabati '!$AE:$AE,Daily!$C$1)/60</f>
        <v>0</v>
      </c>
      <c r="J260" s="156">
        <f>+SUMIFS('nabati '!AK:AK,'nabati '!$AN:$AN,Daily!$A260,'nabati '!$AL:$AL,Daily!$C$1)/60</f>
        <v>0</v>
      </c>
      <c r="K260" s="156">
        <f>+SUMIFS('nabati '!AR:AR,'nabati '!$AU:$AU,Daily!$A260,'nabati '!$AS:$AS,Daily!$C$1)/60</f>
        <v>0</v>
      </c>
      <c r="L260" s="156">
        <f>+SUMIFS('nabati '!AY:AY,'nabati '!$BB:$BB,Daily!$A260,'nabati '!$AZ:$AZ,Daily!$C$1)/20</f>
        <v>0</v>
      </c>
      <c r="M260" s="268">
        <f>+SUMIFS('nabati '!BF:BF,'nabati '!$BI:$BI,Daily!$A260,'nabati '!$BG:$BG,Daily!$C$1)/6</f>
        <v>0</v>
      </c>
      <c r="N260" s="269">
        <f>+SUMIFS('nabati '!BM:BM,'nabati '!BP:BP,Daily!$A260,'nabati '!BN:BN,Daily!$C$1)/6</f>
        <v>0</v>
      </c>
      <c r="O260" s="156">
        <f t="shared" si="21"/>
        <v>0</v>
      </c>
      <c r="S260" s="333"/>
    </row>
    <row r="261" spans="1:19" s="160" customFormat="1" outlineLevel="1">
      <c r="A261" s="56">
        <v>2044</v>
      </c>
      <c r="B261" s="62" t="s">
        <v>78</v>
      </c>
      <c r="C261" s="106" t="s">
        <v>343</v>
      </c>
      <c r="D261" s="106" t="s">
        <v>290</v>
      </c>
      <c r="E261" s="244">
        <f>+SUMIFS('nabati '!B:B,'nabati '!$E:$E,Daily!$A261,'nabati '!$C:$C,Daily!$C$1)/6</f>
        <v>0</v>
      </c>
      <c r="F261" s="156">
        <f>+SUMIFS('nabati '!I:I,'nabati '!$L:$L,Daily!$A261,'nabati '!$J:$J,Daily!$C$1)/6</f>
        <v>0</v>
      </c>
      <c r="G261" s="156">
        <f>+SUMIFS('nabati '!P:P,'nabati '!$S:$S,Daily!$A261,'nabati '!$Q:$Q,Daily!$C$1)/60</f>
        <v>0</v>
      </c>
      <c r="H261" s="156">
        <f>+SUMIFS('nabati '!W:W,'nabati '!$Z:$Z,Daily!$A261,'nabati '!$X:$X,Daily!$C$1)/6</f>
        <v>0</v>
      </c>
      <c r="I261" s="156">
        <f>+SUMIFS('nabati '!AD:AD,'nabati '!$AG:$AG,Daily!$A261,'nabati '!$AE:$AE,Daily!$C$1)/60</f>
        <v>0</v>
      </c>
      <c r="J261" s="156">
        <f>+SUMIFS('nabati '!AK:AK,'nabati '!$AN:$AN,Daily!$A261,'nabati '!$AL:$AL,Daily!$C$1)/60</f>
        <v>0</v>
      </c>
      <c r="K261" s="156">
        <f>+SUMIFS('nabati '!AR:AR,'nabati '!$AU:$AU,Daily!$A261,'nabati '!$AS:$AS,Daily!$C$1)/60</f>
        <v>0</v>
      </c>
      <c r="L261" s="156">
        <f>+SUMIFS('nabati '!AY:AY,'nabati '!$BB:$BB,Daily!$A261,'nabati '!$AZ:$AZ,Daily!$C$1)/20</f>
        <v>0</v>
      </c>
      <c r="M261" s="268">
        <f>+SUMIFS('nabati '!BF:BF,'nabati '!$BI:$BI,Daily!$A261,'nabati '!$BG:$BG,Daily!$C$1)/6</f>
        <v>0</v>
      </c>
      <c r="N261" s="269">
        <f>+SUMIFS('nabati '!BM:BM,'nabati '!BP:BP,Daily!$A261,'nabati '!BN:BN,Daily!$C$1)/6</f>
        <v>0</v>
      </c>
      <c r="O261" s="156">
        <f t="shared" si="21"/>
        <v>0</v>
      </c>
      <c r="S261" s="333"/>
    </row>
    <row r="262" spans="1:19" s="160" customFormat="1" outlineLevel="1">
      <c r="A262" s="56">
        <v>2050</v>
      </c>
      <c r="B262" s="62" t="s">
        <v>78</v>
      </c>
      <c r="C262" s="106" t="s">
        <v>344</v>
      </c>
      <c r="D262" s="106" t="s">
        <v>290</v>
      </c>
      <c r="E262" s="244">
        <f>+SUMIFS('nabati '!B:B,'nabati '!$E:$E,Daily!$A262,'nabati '!$C:$C,Daily!$C$1)/6</f>
        <v>0</v>
      </c>
      <c r="F262" s="156">
        <f>+SUMIFS('nabati '!I:I,'nabati '!$L:$L,Daily!$A262,'nabati '!$J:$J,Daily!$C$1)/6</f>
        <v>0</v>
      </c>
      <c r="G262" s="156">
        <f>+SUMIFS('nabati '!P:P,'nabati '!$S:$S,Daily!$A262,'nabati '!$Q:$Q,Daily!$C$1)/60</f>
        <v>0</v>
      </c>
      <c r="H262" s="156">
        <f>+SUMIFS('nabati '!W:W,'nabati '!$Z:$Z,Daily!$A262,'nabati '!$X:$X,Daily!$C$1)/6</f>
        <v>0</v>
      </c>
      <c r="I262" s="156">
        <f>+SUMIFS('nabati '!AD:AD,'nabati '!$AG:$AG,Daily!$A262,'nabati '!$AE:$AE,Daily!$C$1)/60</f>
        <v>0</v>
      </c>
      <c r="J262" s="156">
        <f>+SUMIFS('nabati '!AK:AK,'nabati '!$AN:$AN,Daily!$A262,'nabati '!$AL:$AL,Daily!$C$1)/60</f>
        <v>0</v>
      </c>
      <c r="K262" s="156">
        <f>+SUMIFS('nabati '!AR:AR,'nabati '!$AU:$AU,Daily!$A262,'nabati '!$AS:$AS,Daily!$C$1)/60</f>
        <v>0</v>
      </c>
      <c r="L262" s="156">
        <f>+SUMIFS('nabati '!AY:AY,'nabati '!$BB:$BB,Daily!$A262,'nabati '!$AZ:$AZ,Daily!$C$1)/20</f>
        <v>0</v>
      </c>
      <c r="M262" s="268">
        <f>+SUMIFS('nabati '!BF:BF,'nabati '!$BI:$BI,Daily!$A262,'nabati '!$BG:$BG,Daily!$C$1)/6</f>
        <v>0</v>
      </c>
      <c r="N262" s="269">
        <f>+SUMIFS('nabati '!BM:BM,'nabati '!BP:BP,Daily!$A262,'nabati '!BN:BN,Daily!$C$1)/6</f>
        <v>0</v>
      </c>
      <c r="O262" s="156">
        <f t="shared" si="21"/>
        <v>0</v>
      </c>
      <c r="S262" s="333"/>
    </row>
    <row r="263" spans="1:19" s="160" customFormat="1" outlineLevel="1">
      <c r="A263" s="56">
        <v>2055</v>
      </c>
      <c r="B263" s="62" t="s">
        <v>78</v>
      </c>
      <c r="C263" s="106" t="s">
        <v>345</v>
      </c>
      <c r="D263" s="106" t="s">
        <v>290</v>
      </c>
      <c r="E263" s="244">
        <f>+SUMIFS('nabati '!B:B,'nabati '!$E:$E,Daily!$A263,'nabati '!$C:$C,Daily!$C$1)/6</f>
        <v>0</v>
      </c>
      <c r="F263" s="156">
        <f>+SUMIFS('nabati '!I:I,'nabati '!$L:$L,Daily!$A263,'nabati '!$J:$J,Daily!$C$1)/6</f>
        <v>0</v>
      </c>
      <c r="G263" s="156">
        <f>+SUMIFS('nabati '!P:P,'nabati '!$S:$S,Daily!$A263,'nabati '!$Q:$Q,Daily!$C$1)/60</f>
        <v>0</v>
      </c>
      <c r="H263" s="156">
        <f>+SUMIFS('nabati '!W:W,'nabati '!$Z:$Z,Daily!$A263,'nabati '!$X:$X,Daily!$C$1)/6</f>
        <v>0</v>
      </c>
      <c r="I263" s="156">
        <f>+SUMIFS('nabati '!AD:AD,'nabati '!$AG:$AG,Daily!$A263,'nabati '!$AE:$AE,Daily!$C$1)/60</f>
        <v>0</v>
      </c>
      <c r="J263" s="156">
        <f>+SUMIFS('nabati '!AK:AK,'nabati '!$AN:$AN,Daily!$A263,'nabati '!$AL:$AL,Daily!$C$1)/60</f>
        <v>0</v>
      </c>
      <c r="K263" s="156">
        <f>+SUMIFS('nabati '!AR:AR,'nabati '!$AU:$AU,Daily!$A263,'nabati '!$AS:$AS,Daily!$C$1)/60</f>
        <v>0</v>
      </c>
      <c r="L263" s="156">
        <f>+SUMIFS('nabati '!AY:AY,'nabati '!$BB:$BB,Daily!$A263,'nabati '!$AZ:$AZ,Daily!$C$1)/20</f>
        <v>0</v>
      </c>
      <c r="M263" s="268">
        <f>+SUMIFS('nabati '!BF:BF,'nabati '!$BI:$BI,Daily!$A263,'nabati '!$BG:$BG,Daily!$C$1)/6</f>
        <v>0</v>
      </c>
      <c r="N263" s="269">
        <f>+SUMIFS('nabati '!BM:BM,'nabati '!BP:BP,Daily!$A263,'nabati '!BN:BN,Daily!$C$1)/6</f>
        <v>0</v>
      </c>
      <c r="O263" s="156">
        <f t="shared" ref="O263:O282" si="22">+SUMPRODUCT($E$1:$M$1,E263:M263)</f>
        <v>0</v>
      </c>
      <c r="S263" s="333"/>
    </row>
    <row r="264" spans="1:19" s="160" customFormat="1" outlineLevel="1">
      <c r="A264" s="56">
        <v>2056</v>
      </c>
      <c r="B264" s="62" t="s">
        <v>78</v>
      </c>
      <c r="C264" s="57" t="s">
        <v>346</v>
      </c>
      <c r="D264" s="106" t="s">
        <v>290</v>
      </c>
      <c r="E264" s="115">
        <f>+SUMIFS('nabati '!B:B,'nabati '!$E:$E,Daily!$A264,'nabati '!$C:$C,Daily!$C$1)/6</f>
        <v>0</v>
      </c>
      <c r="F264" s="115">
        <f>+SUMIFS('nabati '!I:I,'nabati '!$L:$L,Daily!$A264,'nabati '!$J:$J,Daily!$C$1)/6</f>
        <v>0</v>
      </c>
      <c r="G264" s="115">
        <f>+SUMIFS('nabati '!P:P,'nabati '!$S:$S,Daily!$A264,'nabati '!$Q:$Q,Daily!$C$1)/60</f>
        <v>0</v>
      </c>
      <c r="H264" s="115">
        <f>+SUMIFS('nabati '!W:W,'nabati '!$Z:$Z,Daily!$A264,'nabati '!$X:$X,Daily!$C$1)/6</f>
        <v>0</v>
      </c>
      <c r="I264" s="115">
        <f>+SUMIFS('nabati '!AD:AD,'nabati '!$AG:$AG,Daily!$A264,'nabati '!$AE:$AE,Daily!$C$1)/60</f>
        <v>0</v>
      </c>
      <c r="J264" s="115">
        <f>+SUMIFS('nabati '!AK:AK,'nabati '!$AN:$AN,Daily!$A264,'nabati '!$AL:$AL,Daily!$C$1)/60</f>
        <v>0</v>
      </c>
      <c r="K264" s="115">
        <f>+SUMIFS('nabati '!AR:AR,'nabati '!$AU:$AU,Daily!$A264,'nabati '!$AS:$AS,Daily!$C$1)/60</f>
        <v>0</v>
      </c>
      <c r="L264" s="115">
        <f>+SUMIFS('nabati '!AY:AY,'nabati '!$BB:$BB,Daily!$A264,'nabati '!$AZ:$AZ,Daily!$C$1)/20</f>
        <v>0</v>
      </c>
      <c r="M264" s="232">
        <f>+SUMIFS('nabati '!BF:BF,'nabati '!$BI:$BI,Daily!$A264,'nabati '!$BG:$BG,Daily!$C$1)/6</f>
        <v>0</v>
      </c>
      <c r="N264" s="233">
        <f>+SUMIFS('nabati '!BM:BM,'nabati '!BP:BP,Daily!$A264,'nabati '!BN:BN,Daily!$C$1)/6</f>
        <v>0</v>
      </c>
      <c r="O264" s="115">
        <f t="shared" si="22"/>
        <v>0</v>
      </c>
      <c r="P264" s="96"/>
      <c r="S264" s="333"/>
    </row>
    <row r="265" spans="1:19" s="160" customFormat="1" outlineLevel="1">
      <c r="A265" s="56">
        <v>2057</v>
      </c>
      <c r="B265" s="62" t="s">
        <v>78</v>
      </c>
      <c r="C265" s="57" t="s">
        <v>347</v>
      </c>
      <c r="D265" s="106" t="s">
        <v>290</v>
      </c>
      <c r="E265" s="115">
        <f>+SUMIFS('nabati '!B:B,'nabati '!$E:$E,Daily!$A265,'nabati '!$C:$C,Daily!$C$1)/6</f>
        <v>0</v>
      </c>
      <c r="F265" s="115">
        <f>+SUMIFS('nabati '!I:I,'nabati '!$L:$L,Daily!$A265,'nabati '!$J:$J,Daily!$C$1)/6</f>
        <v>0</v>
      </c>
      <c r="G265" s="115">
        <f>+SUMIFS('nabati '!P:P,'nabati '!$S:$S,Daily!$A265,'nabati '!$Q:$Q,Daily!$C$1)/60</f>
        <v>0</v>
      </c>
      <c r="H265" s="115">
        <f>+SUMIFS('nabati '!W:W,'nabati '!$Z:$Z,Daily!$A265,'nabati '!$X:$X,Daily!$C$1)/6</f>
        <v>0</v>
      </c>
      <c r="I265" s="115">
        <f>+SUMIFS('nabati '!AD:AD,'nabati '!$AG:$AG,Daily!$A265,'nabati '!$AE:$AE,Daily!$C$1)/60</f>
        <v>0</v>
      </c>
      <c r="J265" s="115">
        <f>+SUMIFS('nabati '!AK:AK,'nabati '!$AN:$AN,Daily!$A265,'nabati '!$AL:$AL,Daily!$C$1)/60</f>
        <v>0</v>
      </c>
      <c r="K265" s="115">
        <f>+SUMIFS('nabati '!AR:AR,'nabati '!$AU:$AU,Daily!$A265,'nabati '!$AS:$AS,Daily!$C$1)/60</f>
        <v>0</v>
      </c>
      <c r="L265" s="115">
        <f>+SUMIFS('nabati '!AY:AY,'nabati '!$BB:$BB,Daily!$A265,'nabati '!$AZ:$AZ,Daily!$C$1)/20</f>
        <v>0</v>
      </c>
      <c r="M265" s="232">
        <f>+SUMIFS('nabati '!BF:BF,'nabati '!$BI:$BI,Daily!$A265,'nabati '!$BG:$BG,Daily!$C$1)/6</f>
        <v>0</v>
      </c>
      <c r="N265" s="233">
        <f>+SUMIFS('nabati '!BM:BM,'nabati '!BP:BP,Daily!$A265,'nabati '!BN:BN,Daily!$C$1)/6</f>
        <v>0</v>
      </c>
      <c r="O265" s="115">
        <f t="shared" si="22"/>
        <v>0</v>
      </c>
      <c r="P265" s="96"/>
      <c r="S265" s="333"/>
    </row>
    <row r="266" spans="1:19" s="160" customFormat="1" outlineLevel="1">
      <c r="A266" s="56">
        <v>2060</v>
      </c>
      <c r="B266" s="62" t="s">
        <v>78</v>
      </c>
      <c r="C266" s="57" t="s">
        <v>348</v>
      </c>
      <c r="D266" s="106" t="s">
        <v>290</v>
      </c>
      <c r="E266" s="115">
        <f>+SUMIFS('nabati '!B:B,'nabati '!$E:$E,Daily!$A266,'nabati '!$C:$C,Daily!$C$1)/6</f>
        <v>0</v>
      </c>
      <c r="F266" s="115">
        <f>+SUMIFS('nabati '!I:I,'nabati '!$L:$L,Daily!$A266,'nabati '!$J:$J,Daily!$C$1)/6</f>
        <v>0</v>
      </c>
      <c r="G266" s="115">
        <f>+SUMIFS('nabati '!P:P,'nabati '!$S:$S,Daily!$A266,'nabati '!$Q:$Q,Daily!$C$1)/60</f>
        <v>0</v>
      </c>
      <c r="H266" s="115">
        <f>+SUMIFS('nabati '!W:W,'nabati '!$Z:$Z,Daily!$A266,'nabati '!$X:$X,Daily!$C$1)/6</f>
        <v>0</v>
      </c>
      <c r="I266" s="115">
        <f>+SUMIFS('nabati '!AD:AD,'nabati '!$AG:$AG,Daily!$A266,'nabati '!$AE:$AE,Daily!$C$1)/60</f>
        <v>0</v>
      </c>
      <c r="J266" s="115">
        <f>+SUMIFS('nabati '!AK:AK,'nabati '!$AN:$AN,Daily!$A266,'nabati '!$AL:$AL,Daily!$C$1)/60</f>
        <v>0</v>
      </c>
      <c r="K266" s="115">
        <f>+SUMIFS('nabati '!AR:AR,'nabati '!$AU:$AU,Daily!$A266,'nabati '!$AS:$AS,Daily!$C$1)/60</f>
        <v>0</v>
      </c>
      <c r="L266" s="115">
        <f>+SUMIFS('nabati '!AY:AY,'nabati '!$BB:$BB,Daily!$A266,'nabati '!$AZ:$AZ,Daily!$C$1)/20</f>
        <v>0</v>
      </c>
      <c r="M266" s="232">
        <f>+SUMIFS('nabati '!BF:BF,'nabati '!$BI:$BI,Daily!$A266,'nabati '!$BG:$BG,Daily!$C$1)/6</f>
        <v>0</v>
      </c>
      <c r="N266" s="233">
        <f>+SUMIFS('nabati '!BM:BM,'nabati '!BP:BP,Daily!$A266,'nabati '!BN:BN,Daily!$C$1)/6</f>
        <v>0</v>
      </c>
      <c r="O266" s="115">
        <f t="shared" si="22"/>
        <v>0</v>
      </c>
      <c r="P266" s="96"/>
      <c r="S266" s="333"/>
    </row>
    <row r="267" spans="1:19" s="160" customFormat="1" outlineLevel="1">
      <c r="A267" s="56">
        <v>2076</v>
      </c>
      <c r="B267" s="62" t="s">
        <v>78</v>
      </c>
      <c r="C267" s="106" t="s">
        <v>349</v>
      </c>
      <c r="D267" s="106" t="s">
        <v>290</v>
      </c>
      <c r="E267" s="115">
        <f>+SUMIFS('nabati '!B:B,'nabati '!$E:$E,Daily!$A267,'nabati '!$C:$C,Daily!$C$1)/6</f>
        <v>0</v>
      </c>
      <c r="F267" s="115">
        <f>+SUMIFS('nabati '!I:I,'nabati '!$L:$L,Daily!$A267,'nabati '!$J:$J,Daily!$C$1)/6</f>
        <v>0</v>
      </c>
      <c r="G267" s="115">
        <f>+SUMIFS('nabati '!P:P,'nabati '!$S:$S,Daily!$A267,'nabati '!$Q:$Q,Daily!$C$1)/60</f>
        <v>0</v>
      </c>
      <c r="H267" s="115">
        <f>+SUMIFS('nabati '!W:W,'nabati '!$Z:$Z,Daily!$A267,'nabati '!$X:$X,Daily!$C$1)/6</f>
        <v>0</v>
      </c>
      <c r="I267" s="115">
        <f>+SUMIFS('nabati '!AD:AD,'nabati '!$AG:$AG,Daily!$A267,'nabati '!$AE:$AE,Daily!$C$1)/60</f>
        <v>0</v>
      </c>
      <c r="J267" s="115">
        <f>+SUMIFS('nabati '!AK:AK,'nabati '!$AN:$AN,Daily!$A267,'nabati '!$AL:$AL,Daily!$C$1)/60</f>
        <v>0</v>
      </c>
      <c r="K267" s="115">
        <f>+SUMIFS('nabati '!AR:AR,'nabati '!$AU:$AU,Daily!$A267,'nabati '!$AS:$AS,Daily!$C$1)/60</f>
        <v>0</v>
      </c>
      <c r="L267" s="115">
        <f>+SUMIFS('nabati '!AY:AY,'nabati '!$BB:$BB,Daily!$A267,'nabati '!$AZ:$AZ,Daily!$C$1)/20</f>
        <v>0</v>
      </c>
      <c r="M267" s="232">
        <f>+SUMIFS('nabati '!BF:BF,'nabati '!$BI:$BI,Daily!$A267,'nabati '!$BG:$BG,Daily!$C$1)/6</f>
        <v>0</v>
      </c>
      <c r="N267" s="233">
        <f>+SUMIFS('nabati '!BM:BM,'nabati '!BP:BP,Daily!$A267,'nabati '!BN:BN,Daily!$C$1)/6</f>
        <v>0</v>
      </c>
      <c r="O267" s="115">
        <f t="shared" si="22"/>
        <v>0</v>
      </c>
      <c r="P267" s="96"/>
      <c r="S267" s="333"/>
    </row>
    <row r="268" spans="1:19" s="160" customFormat="1" outlineLevel="1">
      <c r="A268" s="56">
        <v>2080</v>
      </c>
      <c r="B268" s="62" t="s">
        <v>78</v>
      </c>
      <c r="C268" s="57" t="s">
        <v>350</v>
      </c>
      <c r="D268" s="106" t="s">
        <v>290</v>
      </c>
      <c r="E268" s="115">
        <f>+SUMIFS('nabati '!B:B,'nabati '!$E:$E,Daily!$A268,'nabati '!$C:$C,Daily!$C$1)/6</f>
        <v>0</v>
      </c>
      <c r="F268" s="115">
        <f>+SUMIFS('nabati '!I:I,'nabati '!$L:$L,Daily!$A268,'nabati '!$J:$J,Daily!$C$1)/6</f>
        <v>0</v>
      </c>
      <c r="G268" s="115">
        <f>+SUMIFS('nabati '!P:P,'nabati '!$S:$S,Daily!$A268,'nabati '!$Q:$Q,Daily!$C$1)/60</f>
        <v>0</v>
      </c>
      <c r="H268" s="115">
        <f>+SUMIFS('nabati '!W:W,'nabati '!$Z:$Z,Daily!$A268,'nabati '!$X:$X,Daily!$C$1)/6</f>
        <v>0</v>
      </c>
      <c r="I268" s="115">
        <f>+SUMIFS('nabati '!AD:AD,'nabati '!$AG:$AG,Daily!$A268,'nabati '!$AE:$AE,Daily!$C$1)/60</f>
        <v>0</v>
      </c>
      <c r="J268" s="115">
        <f>+SUMIFS('nabati '!AK:AK,'nabati '!$AN:$AN,Daily!$A268,'nabati '!$AL:$AL,Daily!$C$1)/60</f>
        <v>0</v>
      </c>
      <c r="K268" s="115">
        <f>+SUMIFS('nabati '!AR:AR,'nabati '!$AU:$AU,Daily!$A268,'nabati '!$AS:$AS,Daily!$C$1)/60</f>
        <v>0</v>
      </c>
      <c r="L268" s="115">
        <f>+SUMIFS('nabati '!AY:AY,'nabati '!$BB:$BB,Daily!$A268,'nabati '!$AZ:$AZ,Daily!$C$1)/20</f>
        <v>0</v>
      </c>
      <c r="M268" s="232">
        <f>+SUMIFS('nabati '!BF:BF,'nabati '!$BI:$BI,Daily!$A268,'nabati '!$BG:$BG,Daily!$C$1)/6</f>
        <v>0</v>
      </c>
      <c r="N268" s="233">
        <f>+SUMIFS('nabati '!BM:BM,'nabati '!BP:BP,Daily!$A268,'nabati '!BN:BN,Daily!$C$1)/6</f>
        <v>0</v>
      </c>
      <c r="O268" s="115">
        <f t="shared" si="22"/>
        <v>0</v>
      </c>
      <c r="P268" s="96"/>
      <c r="S268" s="333"/>
    </row>
    <row r="269" spans="1:19" s="160" customFormat="1" outlineLevel="1">
      <c r="A269" s="56">
        <v>2083</v>
      </c>
      <c r="B269" s="62" t="s">
        <v>78</v>
      </c>
      <c r="C269" s="106" t="s">
        <v>351</v>
      </c>
      <c r="D269" s="106" t="s">
        <v>290</v>
      </c>
      <c r="E269" s="115">
        <f>+SUMIFS('nabati '!B:B,'nabati '!$E:$E,Daily!$A269,'nabati '!$C:$C,Daily!$C$1)/6</f>
        <v>0</v>
      </c>
      <c r="F269" s="115">
        <f>+SUMIFS('nabati '!I:I,'nabati '!$L:$L,Daily!$A269,'nabati '!$J:$J,Daily!$C$1)/6</f>
        <v>0</v>
      </c>
      <c r="G269" s="115">
        <f>+SUMIFS('nabati '!P:P,'nabati '!$S:$S,Daily!$A269,'nabati '!$Q:$Q,Daily!$C$1)/60</f>
        <v>0</v>
      </c>
      <c r="H269" s="115">
        <f>+SUMIFS('nabati '!W:W,'nabati '!$Z:$Z,Daily!$A269,'nabati '!$X:$X,Daily!$C$1)/6</f>
        <v>0</v>
      </c>
      <c r="I269" s="115">
        <f>+SUMIFS('nabati '!AD:AD,'nabati '!$AG:$AG,Daily!$A269,'nabati '!$AE:$AE,Daily!$C$1)/60</f>
        <v>0</v>
      </c>
      <c r="J269" s="115">
        <f>+SUMIFS('nabati '!AK:AK,'nabati '!$AN:$AN,Daily!$A269,'nabati '!$AL:$AL,Daily!$C$1)/60</f>
        <v>0</v>
      </c>
      <c r="K269" s="115">
        <f>+SUMIFS('nabati '!AR:AR,'nabati '!$AU:$AU,Daily!$A269,'nabati '!$AS:$AS,Daily!$C$1)/60</f>
        <v>0</v>
      </c>
      <c r="L269" s="115">
        <f>+SUMIFS('nabati '!AY:AY,'nabati '!$BB:$BB,Daily!$A269,'nabati '!$AZ:$AZ,Daily!$C$1)/20</f>
        <v>0</v>
      </c>
      <c r="M269" s="232">
        <f>+SUMIFS('nabati '!BF:BF,'nabati '!$BI:$BI,Daily!$A269,'nabati '!$BG:$BG,Daily!$C$1)/6</f>
        <v>0</v>
      </c>
      <c r="N269" s="233">
        <f>+SUMIFS('nabati '!BM:BM,'nabati '!BP:BP,Daily!$A269,'nabati '!BN:BN,Daily!$C$1)/6</f>
        <v>0</v>
      </c>
      <c r="O269" s="115">
        <f t="shared" si="22"/>
        <v>0</v>
      </c>
      <c r="P269" s="96"/>
      <c r="S269" s="333"/>
    </row>
    <row r="270" spans="1:19" s="160" customFormat="1" outlineLevel="1">
      <c r="A270" s="56">
        <v>2084</v>
      </c>
      <c r="B270" s="62" t="s">
        <v>78</v>
      </c>
      <c r="C270" s="57" t="s">
        <v>352</v>
      </c>
      <c r="D270" s="106" t="s">
        <v>290</v>
      </c>
      <c r="E270" s="115">
        <f>+SUMIFS('nabati '!B:B,'nabati '!$E:$E,Daily!$A270,'nabati '!$C:$C,Daily!$C$1)/6</f>
        <v>0</v>
      </c>
      <c r="F270" s="115">
        <f>+SUMIFS('nabati '!I:I,'nabati '!$L:$L,Daily!$A270,'nabati '!$J:$J,Daily!$C$1)/6</f>
        <v>0</v>
      </c>
      <c r="G270" s="115">
        <f>+SUMIFS('nabati '!P:P,'nabati '!$S:$S,Daily!$A270,'nabati '!$Q:$Q,Daily!$C$1)/60</f>
        <v>0</v>
      </c>
      <c r="H270" s="115">
        <f>+SUMIFS('nabati '!W:W,'nabati '!$Z:$Z,Daily!$A270,'nabati '!$X:$X,Daily!$C$1)/6</f>
        <v>0</v>
      </c>
      <c r="I270" s="115">
        <f>+SUMIFS('nabati '!AD:AD,'nabati '!$AG:$AG,Daily!$A270,'nabati '!$AE:$AE,Daily!$C$1)/60</f>
        <v>0</v>
      </c>
      <c r="J270" s="115">
        <f>+SUMIFS('nabati '!AK:AK,'nabati '!$AN:$AN,Daily!$A270,'nabati '!$AL:$AL,Daily!$C$1)/60</f>
        <v>0</v>
      </c>
      <c r="K270" s="115">
        <f>+SUMIFS('nabati '!AR:AR,'nabati '!$AU:$AU,Daily!$A270,'nabati '!$AS:$AS,Daily!$C$1)/60</f>
        <v>0</v>
      </c>
      <c r="L270" s="115">
        <f>+SUMIFS('nabati '!AY:AY,'nabati '!$BB:$BB,Daily!$A270,'nabati '!$AZ:$AZ,Daily!$C$1)/20</f>
        <v>0</v>
      </c>
      <c r="M270" s="232">
        <f>+SUMIFS('nabati '!BF:BF,'nabati '!$BI:$BI,Daily!$A270,'nabati '!$BG:$BG,Daily!$C$1)/6</f>
        <v>0</v>
      </c>
      <c r="N270" s="233">
        <f>+SUMIFS('nabati '!BM:BM,'nabati '!BP:BP,Daily!$A270,'nabati '!BN:BN,Daily!$C$1)/6</f>
        <v>0</v>
      </c>
      <c r="O270" s="115">
        <f t="shared" si="22"/>
        <v>0</v>
      </c>
      <c r="P270" s="96"/>
      <c r="S270" s="333"/>
    </row>
    <row r="271" spans="1:19" s="160" customFormat="1" outlineLevel="1">
      <c r="A271" s="56">
        <v>2085</v>
      </c>
      <c r="B271" s="62" t="s">
        <v>78</v>
      </c>
      <c r="C271" s="106" t="s">
        <v>353</v>
      </c>
      <c r="D271" s="106" t="s">
        <v>290</v>
      </c>
      <c r="E271" s="115">
        <f>+SUMIFS('nabati '!B:B,'nabati '!$E:$E,Daily!$A271,'nabati '!$C:$C,Daily!$C$1)/6</f>
        <v>0</v>
      </c>
      <c r="F271" s="115">
        <f>+SUMIFS('nabati '!I:I,'nabati '!$L:$L,Daily!$A271,'nabati '!$J:$J,Daily!$C$1)/6</f>
        <v>0</v>
      </c>
      <c r="G271" s="115">
        <f>+SUMIFS('nabati '!P:P,'nabati '!$S:$S,Daily!$A271,'nabati '!$Q:$Q,Daily!$C$1)/60</f>
        <v>0</v>
      </c>
      <c r="H271" s="115">
        <f>+SUMIFS('nabati '!W:W,'nabati '!$Z:$Z,Daily!$A271,'nabati '!$X:$X,Daily!$C$1)/6</f>
        <v>0</v>
      </c>
      <c r="I271" s="115">
        <f>+SUMIFS('nabati '!AD:AD,'nabati '!$AG:$AG,Daily!$A271,'nabati '!$AE:$AE,Daily!$C$1)/60</f>
        <v>0</v>
      </c>
      <c r="J271" s="115">
        <f>+SUMIFS('nabati '!AK:AK,'nabati '!$AN:$AN,Daily!$A271,'nabati '!$AL:$AL,Daily!$C$1)/60</f>
        <v>0</v>
      </c>
      <c r="K271" s="115">
        <f>+SUMIFS('nabati '!AR:AR,'nabati '!$AU:$AU,Daily!$A271,'nabati '!$AS:$AS,Daily!$C$1)/60</f>
        <v>0</v>
      </c>
      <c r="L271" s="115">
        <f>+SUMIFS('nabati '!AY:AY,'nabati '!$BB:$BB,Daily!$A271,'nabati '!$AZ:$AZ,Daily!$C$1)/20</f>
        <v>0</v>
      </c>
      <c r="M271" s="232">
        <f>+SUMIFS('nabati '!BF:BF,'nabati '!$BI:$BI,Daily!$A271,'nabati '!$BG:$BG,Daily!$C$1)/6</f>
        <v>0</v>
      </c>
      <c r="N271" s="233">
        <f>+SUMIFS('nabati '!BM:BM,'nabati '!BP:BP,Daily!$A271,'nabati '!BN:BN,Daily!$C$1)/6</f>
        <v>0</v>
      </c>
      <c r="O271" s="115">
        <f t="shared" si="22"/>
        <v>0</v>
      </c>
      <c r="P271" s="96"/>
      <c r="S271" s="333"/>
    </row>
    <row r="272" spans="1:19" s="160" customFormat="1" outlineLevel="1">
      <c r="A272" s="56">
        <v>2086</v>
      </c>
      <c r="B272" s="62" t="s">
        <v>78</v>
      </c>
      <c r="C272" s="106" t="s">
        <v>354</v>
      </c>
      <c r="D272" s="106" t="s">
        <v>290</v>
      </c>
      <c r="E272" s="115">
        <f>+SUMIFS('nabati '!B:B,'nabati '!$E:$E,Daily!$A272,'nabati '!$C:$C,Daily!$C$1)/6</f>
        <v>0</v>
      </c>
      <c r="F272" s="115">
        <f>+SUMIFS('nabati '!I:I,'nabati '!$L:$L,Daily!$A272,'nabati '!$J:$J,Daily!$C$1)/6</f>
        <v>0</v>
      </c>
      <c r="G272" s="115">
        <f>+SUMIFS('nabati '!P:P,'nabati '!$S:$S,Daily!$A272,'nabati '!$Q:$Q,Daily!$C$1)/60</f>
        <v>0</v>
      </c>
      <c r="H272" s="115">
        <f>+SUMIFS('nabati '!W:W,'nabati '!$Z:$Z,Daily!$A272,'nabati '!$X:$X,Daily!$C$1)/6</f>
        <v>0</v>
      </c>
      <c r="I272" s="115">
        <f>+SUMIFS('nabati '!AD:AD,'nabati '!$AG:$AG,Daily!$A272,'nabati '!$AE:$AE,Daily!$C$1)/60</f>
        <v>0</v>
      </c>
      <c r="J272" s="115">
        <f>+SUMIFS('nabati '!AK:AK,'nabati '!$AN:$AN,Daily!$A272,'nabati '!$AL:$AL,Daily!$C$1)/60</f>
        <v>0</v>
      </c>
      <c r="K272" s="115">
        <f>+SUMIFS('nabati '!AR:AR,'nabati '!$AU:$AU,Daily!$A272,'nabati '!$AS:$AS,Daily!$C$1)/60</f>
        <v>0</v>
      </c>
      <c r="L272" s="115">
        <f>+SUMIFS('nabati '!AY:AY,'nabati '!$BB:$BB,Daily!$A272,'nabati '!$AZ:$AZ,Daily!$C$1)/20</f>
        <v>0</v>
      </c>
      <c r="M272" s="232">
        <f>+SUMIFS('nabati '!BF:BF,'nabati '!$BI:$BI,Daily!$A272,'nabati '!$BG:$BG,Daily!$C$1)/6</f>
        <v>0</v>
      </c>
      <c r="N272" s="233">
        <f>+SUMIFS('nabati '!BM:BM,'nabati '!BP:BP,Daily!$A272,'nabati '!BN:BN,Daily!$C$1)/6</f>
        <v>0</v>
      </c>
      <c r="O272" s="115">
        <f t="shared" si="22"/>
        <v>0</v>
      </c>
      <c r="P272" s="96"/>
      <c r="S272" s="333"/>
    </row>
    <row r="273" spans="1:19" s="160" customFormat="1" outlineLevel="1">
      <c r="A273" s="272">
        <v>2090</v>
      </c>
      <c r="B273" s="62" t="s">
        <v>78</v>
      </c>
      <c r="C273" s="106" t="s">
        <v>355</v>
      </c>
      <c r="D273" s="106" t="s">
        <v>290</v>
      </c>
      <c r="E273" s="115">
        <f>+SUMIFS('nabati '!B:B,'nabati '!$E:$E,Daily!$A273,'nabati '!$C:$C,Daily!$C$1)/6</f>
        <v>0</v>
      </c>
      <c r="F273" s="115">
        <f>+SUMIFS('nabati '!I:I,'nabati '!$L:$L,Daily!$A273,'nabati '!$J:$J,Daily!$C$1)/6</f>
        <v>0</v>
      </c>
      <c r="G273" s="115">
        <f>+SUMIFS('nabati '!P:P,'nabati '!$S:$S,Daily!$A273,'nabati '!$Q:$Q,Daily!$C$1)/60</f>
        <v>0</v>
      </c>
      <c r="H273" s="115">
        <f>+SUMIFS('nabati '!W:W,'nabati '!$Z:$Z,Daily!$A273,'nabati '!$X:$X,Daily!$C$1)/6</f>
        <v>0</v>
      </c>
      <c r="I273" s="115">
        <f>+SUMIFS('nabati '!AD:AD,'nabati '!$AG:$AG,Daily!$A273,'nabati '!$AE:$AE,Daily!$C$1)/60</f>
        <v>0</v>
      </c>
      <c r="J273" s="115">
        <f>+SUMIFS('nabati '!AK:AK,'nabati '!$AN:$AN,Daily!$A273,'nabati '!$AL:$AL,Daily!$C$1)/60</f>
        <v>0</v>
      </c>
      <c r="K273" s="115">
        <f>+SUMIFS('nabati '!AR:AR,'nabati '!$AU:$AU,Daily!$A273,'nabati '!$AS:$AS,Daily!$C$1)/60</f>
        <v>0</v>
      </c>
      <c r="L273" s="115">
        <f>+SUMIFS('nabati '!AY:AY,'nabati '!$BB:$BB,Daily!$A273,'nabati '!$AZ:$AZ,Daily!$C$1)/20</f>
        <v>0</v>
      </c>
      <c r="M273" s="232">
        <f>+SUMIFS('nabati '!BF:BF,'nabati '!$BI:$BI,Daily!$A273,'nabati '!$BG:$BG,Daily!$C$1)/6</f>
        <v>0</v>
      </c>
      <c r="N273" s="233">
        <f>+SUMIFS('nabati '!BM:BM,'nabati '!BP:BP,Daily!$A273,'nabati '!BN:BN,Daily!$C$1)/6</f>
        <v>0</v>
      </c>
      <c r="O273" s="115">
        <f t="shared" si="22"/>
        <v>0</v>
      </c>
      <c r="P273" s="96"/>
      <c r="S273" s="333"/>
    </row>
    <row r="274" spans="1:19" s="160" customFormat="1" outlineLevel="1">
      <c r="A274" s="56">
        <v>2102</v>
      </c>
      <c r="B274" s="62" t="s">
        <v>78</v>
      </c>
      <c r="C274" s="106" t="s">
        <v>356</v>
      </c>
      <c r="D274" s="106" t="s">
        <v>290</v>
      </c>
      <c r="E274" s="115">
        <f>+SUMIFS('nabati '!B:B,'nabati '!$E:$E,Daily!$A274,'nabati '!$C:$C,Daily!$C$1)/6</f>
        <v>0</v>
      </c>
      <c r="F274" s="115">
        <f>+SUMIFS('nabati '!I:I,'nabati '!$L:$L,Daily!$A274,'nabati '!$J:$J,Daily!$C$1)/6</f>
        <v>0</v>
      </c>
      <c r="G274" s="115">
        <f>+SUMIFS('nabati '!P:P,'nabati '!$S:$S,Daily!$A274,'nabati '!$Q:$Q,Daily!$C$1)/60</f>
        <v>0</v>
      </c>
      <c r="H274" s="115">
        <f>+SUMIFS('nabati '!W:W,'nabati '!$Z:$Z,Daily!$A274,'nabati '!$X:$X,Daily!$C$1)/6</f>
        <v>0</v>
      </c>
      <c r="I274" s="115">
        <f>+SUMIFS('nabati '!AD:AD,'nabati '!$AG:$AG,Daily!$A274,'nabati '!$AE:$AE,Daily!$C$1)/60</f>
        <v>0</v>
      </c>
      <c r="J274" s="115">
        <f>+SUMIFS('nabati '!AK:AK,'nabati '!$AN:$AN,Daily!$A274,'nabati '!$AL:$AL,Daily!$C$1)/60</f>
        <v>0</v>
      </c>
      <c r="K274" s="115">
        <f>+SUMIFS('nabati '!AR:AR,'nabati '!$AU:$AU,Daily!$A274,'nabati '!$AS:$AS,Daily!$C$1)/60</f>
        <v>0</v>
      </c>
      <c r="L274" s="115">
        <f>+SUMIFS('nabati '!AY:AY,'nabati '!$BB:$BB,Daily!$A274,'nabati '!$AZ:$AZ,Daily!$C$1)/20</f>
        <v>0</v>
      </c>
      <c r="M274" s="232">
        <f>+SUMIFS('nabati '!BF:BF,'nabati '!$BI:$BI,Daily!$A274,'nabati '!$BG:$BG,Daily!$C$1)/6</f>
        <v>0</v>
      </c>
      <c r="N274" s="233">
        <f>+SUMIFS('nabati '!BM:BM,'nabati '!BP:BP,Daily!$A274,'nabati '!BN:BN,Daily!$C$1)/6</f>
        <v>0</v>
      </c>
      <c r="O274" s="115">
        <f t="shared" si="22"/>
        <v>0</v>
      </c>
      <c r="P274" s="96"/>
      <c r="S274" s="333"/>
    </row>
    <row r="275" spans="1:19" s="160" customFormat="1" outlineLevel="1">
      <c r="A275" s="56">
        <v>665</v>
      </c>
      <c r="B275" s="62" t="s">
        <v>78</v>
      </c>
      <c r="C275" s="60" t="s">
        <v>357</v>
      </c>
      <c r="D275" s="106" t="s">
        <v>290</v>
      </c>
      <c r="E275" s="115">
        <f>+SUMIFS('nabati '!B:B,'nabati '!$E:$E,Daily!$A275,'nabati '!$C:$C,Daily!$C$1)/6</f>
        <v>0</v>
      </c>
      <c r="F275" s="115">
        <f>+SUMIFS('nabati '!I:I,'nabati '!$L:$L,Daily!$A275,'nabati '!$J:$J,Daily!$C$1)/6</f>
        <v>0</v>
      </c>
      <c r="G275" s="115">
        <f>+SUMIFS('nabati '!P:P,'nabati '!$S:$S,Daily!$A275,'nabati '!$Q:$Q,Daily!$C$1)/60</f>
        <v>0</v>
      </c>
      <c r="H275" s="115">
        <f>+SUMIFS('nabati '!W:W,'nabati '!$Z:$Z,Daily!$A275,'nabati '!$X:$X,Daily!$C$1)/6</f>
        <v>0</v>
      </c>
      <c r="I275" s="115">
        <f>+SUMIFS('nabati '!AD:AD,'nabati '!$AG:$AG,Daily!$A275,'nabati '!$AE:$AE,Daily!$C$1)/60</f>
        <v>0</v>
      </c>
      <c r="J275" s="115">
        <f>+SUMIFS('nabati '!AK:AK,'nabati '!$AN:$AN,Daily!$A275,'nabati '!$AL:$AL,Daily!$C$1)/60</f>
        <v>0</v>
      </c>
      <c r="K275" s="115">
        <f>+SUMIFS('nabati '!AR:AR,'nabati '!$AU:$AU,Daily!$A275,'nabati '!$AS:$AS,Daily!$C$1)/60</f>
        <v>0</v>
      </c>
      <c r="L275" s="115">
        <f>+SUMIFS('nabati '!AY:AY,'nabati '!$BB:$BB,Daily!$A275,'nabati '!$AZ:$AZ,Daily!$C$1)/20</f>
        <v>0</v>
      </c>
      <c r="M275" s="232">
        <f>+SUMIFS('nabati '!BF:BF,'nabati '!$BI:$BI,Daily!$A275,'nabati '!$BG:$BG,Daily!$C$1)/6</f>
        <v>0</v>
      </c>
      <c r="N275" s="233">
        <f>+SUMIFS('nabati '!BM:BM,'nabati '!BP:BP,Daily!$A275,'nabati '!BN:BN,Daily!$C$1)/6</f>
        <v>0</v>
      </c>
      <c r="O275" s="115">
        <f t="shared" si="22"/>
        <v>0</v>
      </c>
      <c r="P275" s="96"/>
      <c r="S275" s="333"/>
    </row>
    <row r="276" spans="1:19" s="160" customFormat="1" outlineLevel="1">
      <c r="A276" s="56">
        <v>2105</v>
      </c>
      <c r="B276" s="62" t="s">
        <v>78</v>
      </c>
      <c r="C276" s="57" t="s">
        <v>358</v>
      </c>
      <c r="D276" s="106" t="s">
        <v>290</v>
      </c>
      <c r="E276" s="115">
        <f>+SUMIFS('nabati '!B:B,'nabati '!$E:$E,Daily!$A276,'nabati '!$C:$C,Daily!$C$1)/6</f>
        <v>0</v>
      </c>
      <c r="F276" s="115">
        <f>+SUMIFS('nabati '!I:I,'nabati '!$L:$L,Daily!$A276,'nabati '!$J:$J,Daily!$C$1)/6</f>
        <v>0</v>
      </c>
      <c r="G276" s="115">
        <f>+SUMIFS('nabati '!P:P,'nabati '!$S:$S,Daily!$A276,'nabati '!$Q:$Q,Daily!$C$1)/60</f>
        <v>0</v>
      </c>
      <c r="H276" s="115">
        <f>+SUMIFS('nabati '!W:W,'nabati '!$Z:$Z,Daily!$A276,'nabati '!$X:$X,Daily!$C$1)/6</f>
        <v>0</v>
      </c>
      <c r="I276" s="115">
        <f>+SUMIFS('nabati '!AD:AD,'nabati '!$AG:$AG,Daily!$A276,'nabati '!$AE:$AE,Daily!$C$1)/60</f>
        <v>0</v>
      </c>
      <c r="J276" s="115">
        <f>+SUMIFS('nabati '!AK:AK,'nabati '!$AN:$AN,Daily!$A276,'nabati '!$AL:$AL,Daily!$C$1)/60</f>
        <v>0</v>
      </c>
      <c r="K276" s="115">
        <f>+SUMIFS('nabati '!AR:AR,'nabati '!$AU:$AU,Daily!$A276,'nabati '!$AS:$AS,Daily!$C$1)/60</f>
        <v>0</v>
      </c>
      <c r="L276" s="115">
        <f>+SUMIFS('nabati '!AY:AY,'nabati '!$BB:$BB,Daily!$A276,'nabati '!$AZ:$AZ,Daily!$C$1)/20</f>
        <v>0</v>
      </c>
      <c r="M276" s="232">
        <f>+SUMIFS('nabati '!BF:BF,'nabati '!$BI:$BI,Daily!$A276,'nabati '!$BG:$BG,Daily!$C$1)/6</f>
        <v>0</v>
      </c>
      <c r="N276" s="233">
        <f>+SUMIFS('nabati '!BM:BM,'nabati '!BP:BP,Daily!$A276,'nabati '!BN:BN,Daily!$C$1)/6</f>
        <v>0</v>
      </c>
      <c r="O276" s="115">
        <f t="shared" si="22"/>
        <v>0</v>
      </c>
      <c r="P276" s="96"/>
      <c r="S276" s="333"/>
    </row>
    <row r="277" spans="1:19" s="160" customFormat="1" outlineLevel="1">
      <c r="A277" s="56">
        <v>2110</v>
      </c>
      <c r="B277" s="62" t="s">
        <v>78</v>
      </c>
      <c r="C277" s="106" t="s">
        <v>359</v>
      </c>
      <c r="D277" s="106" t="s">
        <v>290</v>
      </c>
      <c r="E277" s="244">
        <f>+SUMIFS('nabati '!B:B,'nabati '!$E:$E,Daily!$A277,'nabati '!$C:$C,Daily!$C$1)/6</f>
        <v>0</v>
      </c>
      <c r="F277" s="244">
        <f>+SUMIFS('nabati '!I:I,'nabati '!$L:$L,Daily!$A277,'nabati '!$J:$J,Daily!$C$1)/6</f>
        <v>0</v>
      </c>
      <c r="G277" s="244">
        <f>+SUMIFS('nabati '!P:P,'nabati '!$S:$S,Daily!$A277,'nabati '!$Q:$Q,Daily!$C$1)/60</f>
        <v>0</v>
      </c>
      <c r="H277" s="244">
        <f>+SUMIFS('nabati '!W:W,'nabati '!$Z:$Z,Daily!$A277,'nabati '!$X:$X,Daily!$C$1)/6</f>
        <v>0</v>
      </c>
      <c r="I277" s="244">
        <f>+SUMIFS('nabati '!AD:AD,'nabati '!$AG:$AG,Daily!$A277,'nabati '!$AE:$AE,Daily!$C$1)/60</f>
        <v>0</v>
      </c>
      <c r="J277" s="244">
        <f>+SUMIFS('nabati '!AK:AK,'nabati '!$AN:$AN,Daily!$A277,'nabati '!$AL:$AL,Daily!$C$1)/60</f>
        <v>0</v>
      </c>
      <c r="K277" s="244">
        <f>+SUMIFS('nabati '!AR:AR,'nabati '!$AU:$AU,Daily!$A277,'nabati '!$AS:$AS,Daily!$C$1)/60</f>
        <v>0</v>
      </c>
      <c r="L277" s="244">
        <f>+SUMIFS('nabati '!AY:AY,'nabati '!$BB:$BB,Daily!$A277,'nabati '!$AZ:$AZ,Daily!$C$1)/20</f>
        <v>0</v>
      </c>
      <c r="M277" s="251">
        <f>+SUMIFS('nabati '!BF:BF,'nabati '!$BI:$BI,Daily!$A277,'nabati '!$BG:$BG,Daily!$C$1)/6</f>
        <v>0</v>
      </c>
      <c r="N277" s="252">
        <f>+SUMIFS('nabati '!BM:BM,'nabati '!BP:BP,Daily!$A277,'nabati '!BN:BN,Daily!$C$1)/6</f>
        <v>0</v>
      </c>
      <c r="O277" s="244">
        <f t="shared" si="22"/>
        <v>0</v>
      </c>
      <c r="S277" s="333"/>
    </row>
    <row r="278" spans="1:19" s="160" customFormat="1" outlineLevel="1">
      <c r="A278" s="56">
        <v>2116</v>
      </c>
      <c r="B278" s="62" t="s">
        <v>78</v>
      </c>
      <c r="C278" s="57" t="s">
        <v>360</v>
      </c>
      <c r="D278" s="106" t="s">
        <v>290</v>
      </c>
      <c r="E278" s="244">
        <f>+SUMIFS('nabati '!B:B,'nabati '!$E:$E,Daily!$A278,'nabati '!$C:$C,Daily!$C$1)/6</f>
        <v>0</v>
      </c>
      <c r="F278" s="244">
        <f>+SUMIFS('nabati '!I:I,'nabati '!$L:$L,Daily!$A278,'nabati '!$J:$J,Daily!$C$1)/6</f>
        <v>0</v>
      </c>
      <c r="G278" s="244">
        <f>+SUMIFS('nabati '!P:P,'nabati '!$S:$S,Daily!$A278,'nabati '!$Q:$Q,Daily!$C$1)/60</f>
        <v>0</v>
      </c>
      <c r="H278" s="244">
        <f>+SUMIFS('nabati '!W:W,'nabati '!$Z:$Z,Daily!$A278,'nabati '!$X:$X,Daily!$C$1)/6</f>
        <v>0</v>
      </c>
      <c r="I278" s="156">
        <f>+SUMIFS('nabati '!AD:AD,'nabati '!$AG:$AG,Daily!$A278,'nabati '!$AE:$AE,Daily!$C$1)/60</f>
        <v>0</v>
      </c>
      <c r="J278" s="156">
        <f>+SUMIFS('nabati '!AK:AK,'nabati '!$AN:$AN,Daily!$A278,'nabati '!$AL:$AL,Daily!$C$1)/60</f>
        <v>0</v>
      </c>
      <c r="K278" s="156">
        <f>+SUMIFS('nabati '!AR:AR,'nabati '!$AU:$AU,Daily!$A278,'nabati '!$AS:$AS,Daily!$C$1)/60</f>
        <v>0</v>
      </c>
      <c r="L278" s="156">
        <f>+SUMIFS('nabati '!AY:AY,'nabati '!$BB:$BB,Daily!$A278,'nabati '!$AZ:$AZ,Daily!$C$1)/20</f>
        <v>0</v>
      </c>
      <c r="M278" s="268">
        <f>+SUMIFS('nabati '!BF:BF,'nabati '!$BI:$BI,Daily!$A278,'nabati '!$BG:$BG,Daily!$C$1)/6</f>
        <v>0</v>
      </c>
      <c r="N278" s="269">
        <f>+SUMIFS('nabati '!BM:BM,'nabati '!BP:BP,Daily!$A278,'nabati '!BN:BN,Daily!$C$1)/6</f>
        <v>0</v>
      </c>
      <c r="O278" s="156">
        <f t="shared" si="22"/>
        <v>0</v>
      </c>
      <c r="S278" s="333"/>
    </row>
    <row r="279" spans="1:19" s="1" customFormat="1" outlineLevel="1">
      <c r="A279" s="143">
        <v>2118</v>
      </c>
      <c r="B279" s="62" t="s">
        <v>78</v>
      </c>
      <c r="C279" s="273" t="s">
        <v>361</v>
      </c>
      <c r="D279" s="142" t="s">
        <v>290</v>
      </c>
      <c r="E279" s="215">
        <f>+SUMIFS('nabati '!B:B,'nabati '!$E:$E,Daily!$A279,'nabati '!$C:$C,Daily!$C$1)/6</f>
        <v>0</v>
      </c>
      <c r="F279" s="213">
        <f>+SUMIFS('nabati '!I:I,'nabati '!$L:$L,Daily!$A279,'nabati '!$J:$J,Daily!$C$1)/6</f>
        <v>0</v>
      </c>
      <c r="G279" s="213">
        <f>+SUMIFS('nabati '!P:P,'nabati '!$S:$S,Daily!$A279,'nabati '!$Q:$Q,Daily!$C$1)/60</f>
        <v>0</v>
      </c>
      <c r="H279" s="213">
        <f>+SUMIFS('nabati '!W:W,'nabati '!$Z:$Z,Daily!$A279,'nabati '!$X:$X,Daily!$C$1)/6</f>
        <v>0</v>
      </c>
      <c r="I279" s="213">
        <f>+SUMIFS('nabati '!AD:AD,'nabati '!$AG:$AG,Daily!$A279,'nabati '!$AE:$AE,Daily!$C$1)/60</f>
        <v>0</v>
      </c>
      <c r="J279" s="213">
        <f>+SUMIFS('nabati '!AK:AK,'nabati '!$AN:$AN,Daily!$A279,'nabati '!$AL:$AL,Daily!$C$1)/60</f>
        <v>0</v>
      </c>
      <c r="K279" s="213">
        <f>+SUMIFS('nabati '!AR:AR,'nabati '!$AU:$AU,Daily!$A279,'nabati '!$AS:$AS,Daily!$C$1)/60</f>
        <v>0</v>
      </c>
      <c r="L279" s="213">
        <f>+SUMIFS('nabati '!AY:AY,'nabati '!$BB:$BB,Daily!$A279,'nabati '!$AZ:$AZ,Daily!$C$1)/20</f>
        <v>0</v>
      </c>
      <c r="M279" s="235">
        <f>+SUMIFS('nabati '!BF:BF,'nabati '!$BI:$BI,Daily!$A279,'nabati '!$BG:$BG,Daily!$C$1)/6</f>
        <v>0</v>
      </c>
      <c r="N279" s="236">
        <f>+SUMIFS('nabati '!BM:BM,'nabati '!BP:BP,Daily!$A279,'nabati '!BN:BN,Daily!$C$1)/6</f>
        <v>0</v>
      </c>
      <c r="O279" s="115">
        <f t="shared" si="22"/>
        <v>0</v>
      </c>
      <c r="S279" s="334"/>
    </row>
    <row r="280" spans="1:19" s="1" customFormat="1" outlineLevel="1">
      <c r="A280" s="143">
        <v>69036</v>
      </c>
      <c r="B280" s="62" t="s">
        <v>78</v>
      </c>
      <c r="C280" s="274" t="s">
        <v>362</v>
      </c>
      <c r="D280" s="142" t="s">
        <v>290</v>
      </c>
      <c r="E280" s="215">
        <f>+SUMIFS('nabati '!B:B,'nabati '!$E:$E,Daily!$A280,'nabati '!$C:$C,Daily!$C$1)/6</f>
        <v>0</v>
      </c>
      <c r="F280" s="215">
        <f>+SUMIFS('nabati '!I:I,'nabati '!$L:$L,Daily!$A280,'nabati '!$J:$J,Daily!$C$1)/6</f>
        <v>0</v>
      </c>
      <c r="G280" s="215">
        <f>+SUMIFS('nabati '!P:P,'nabati '!$S:$S,Daily!$A280,'nabati '!$Q:$Q,Daily!$C$1)/60</f>
        <v>0</v>
      </c>
      <c r="H280" s="215">
        <f>+SUMIFS('nabati '!W:W,'nabati '!$Z:$Z,Daily!$A280,'nabati '!$X:$X,Daily!$C$1)/6</f>
        <v>0</v>
      </c>
      <c r="I280" s="215">
        <f>+SUMIFS('nabati '!AD:AD,'nabati '!$AG:$AG,Daily!$A280,'nabati '!$AE:$AE,Daily!$C$1)/60</f>
        <v>0</v>
      </c>
      <c r="J280" s="215">
        <f>+SUMIFS('nabati '!AK:AK,'nabati '!$AN:$AN,Daily!$A280,'nabati '!$AL:$AL,Daily!$C$1)/60</f>
        <v>0</v>
      </c>
      <c r="K280" s="215">
        <f>+SUMIFS('nabati '!AR:AR,'nabati '!$AU:$AU,Daily!$A280,'nabati '!$AS:$AS,Daily!$C$1)/60</f>
        <v>0</v>
      </c>
      <c r="L280" s="215">
        <f>+SUMIFS('nabati '!AY:AY,'nabati '!$BB:$BB,Daily!$A280,'nabati '!$AZ:$AZ,Daily!$C$1)/20</f>
        <v>0</v>
      </c>
      <c r="M280" s="248">
        <f>+SUMIFS('nabati '!BF:BF,'nabati '!$BI:$BI,Daily!$A280,'nabati '!$BG:$BG,Daily!$C$1)/6</f>
        <v>0</v>
      </c>
      <c r="N280" s="249">
        <f>+SUMIFS('nabati '!BM:BM,'nabati '!BP:BP,Daily!$A280,'nabati '!BN:BN,Daily!$C$1)/6</f>
        <v>0</v>
      </c>
      <c r="O280" s="244">
        <f t="shared" si="22"/>
        <v>0</v>
      </c>
      <c r="S280" s="334"/>
    </row>
    <row r="281" spans="1:19" s="1" customFormat="1" outlineLevel="1">
      <c r="A281" s="143">
        <v>69067</v>
      </c>
      <c r="B281" s="62" t="s">
        <v>78</v>
      </c>
      <c r="C281" s="274" t="s">
        <v>363</v>
      </c>
      <c r="D281" s="142" t="s">
        <v>290</v>
      </c>
      <c r="E281" s="215">
        <f>+SUMIFS('nabati '!B:B,'nabati '!$E:$E,Daily!$A281,'nabati '!$C:$C,Daily!$C$1)/6</f>
        <v>0</v>
      </c>
      <c r="F281" s="215">
        <f>+SUMIFS('nabati '!I:I,'nabati '!$L:$L,Daily!$A281,'nabati '!$J:$J,Daily!$C$1)/6</f>
        <v>0</v>
      </c>
      <c r="G281" s="215">
        <f>+SUMIFS('nabati '!P:P,'nabati '!$S:$S,Daily!$A281,'nabati '!$Q:$Q,Daily!$C$1)/60</f>
        <v>0</v>
      </c>
      <c r="H281" s="215">
        <f>+SUMIFS('nabati '!W:W,'nabati '!$Z:$Z,Daily!$A281,'nabati '!$X:$X,Daily!$C$1)/6</f>
        <v>0</v>
      </c>
      <c r="I281" s="215">
        <f>+SUMIFS('nabati '!AD:AD,'nabati '!$AG:$AG,Daily!$A281,'nabati '!$AE:$AE,Daily!$C$1)/60</f>
        <v>0</v>
      </c>
      <c r="J281" s="215">
        <f>+SUMIFS('nabati '!AK:AK,'nabati '!$AN:$AN,Daily!$A281,'nabati '!$AL:$AL,Daily!$C$1)/60</f>
        <v>0</v>
      </c>
      <c r="K281" s="215">
        <f>+SUMIFS('nabati '!AR:AR,'nabati '!$AU:$AU,Daily!$A281,'nabati '!$AS:$AS,Daily!$C$1)/60</f>
        <v>0</v>
      </c>
      <c r="L281" s="215">
        <f>+SUMIFS('nabati '!AY:AY,'nabati '!$BB:$BB,Daily!$A281,'nabati '!$AZ:$AZ,Daily!$C$1)/20</f>
        <v>0</v>
      </c>
      <c r="M281" s="248">
        <f>+SUMIFS('nabati '!BF:BF,'nabati '!$BI:$BI,Daily!$A281,'nabati '!$BG:$BG,Daily!$C$1)/6</f>
        <v>0</v>
      </c>
      <c r="N281" s="249">
        <f>+SUMIFS('nabati '!BM:BM,'nabati '!BP:BP,Daily!$A281,'nabati '!BN:BN,Daily!$C$1)/6</f>
        <v>0</v>
      </c>
      <c r="O281" s="244">
        <f t="shared" si="22"/>
        <v>0</v>
      </c>
      <c r="S281" s="334"/>
    </row>
    <row r="282" spans="1:19" s="1" customFormat="1" outlineLevel="1">
      <c r="A282" s="143">
        <v>69029</v>
      </c>
      <c r="B282" s="62" t="s">
        <v>78</v>
      </c>
      <c r="C282" s="135" t="s">
        <v>364</v>
      </c>
      <c r="D282" s="142" t="s">
        <v>290</v>
      </c>
      <c r="E282" s="215">
        <f>+SUMIFS('nabati '!B:B,'nabati '!$E:$E,Daily!$A282,'nabati '!$C:$C,Daily!$C$1)/6</f>
        <v>0</v>
      </c>
      <c r="F282" s="215">
        <f>+SUMIFS('nabati '!I:I,'nabati '!$L:$L,Daily!$A282,'nabati '!$J:$J,Daily!$C$1)/6</f>
        <v>0</v>
      </c>
      <c r="G282" s="215">
        <f>+SUMIFS('nabati '!P:P,'nabati '!$S:$S,Daily!$A282,'nabati '!$Q:$Q,Daily!$C$1)/60</f>
        <v>0</v>
      </c>
      <c r="H282" s="215">
        <f>+SUMIFS('nabati '!W:W,'nabati '!$Z:$Z,Daily!$A282,'nabati '!$X:$X,Daily!$C$1)/6</f>
        <v>0</v>
      </c>
      <c r="I282" s="215">
        <f>+SUMIFS('nabati '!AD:AD,'nabati '!$AG:$AG,Daily!$A282,'nabati '!$AE:$AE,Daily!$C$1)/60</f>
        <v>0</v>
      </c>
      <c r="J282" s="215">
        <f>+SUMIFS('nabati '!AK:AK,'nabati '!$AN:$AN,Daily!$A282,'nabati '!$AL:$AL,Daily!$C$1)/60</f>
        <v>0</v>
      </c>
      <c r="K282" s="215">
        <f>+SUMIFS('nabati '!AR:AR,'nabati '!$AU:$AU,Daily!$A282,'nabati '!$AS:$AS,Daily!$C$1)/60</f>
        <v>0</v>
      </c>
      <c r="L282" s="215">
        <f>+SUMIFS('nabati '!AY:AY,'nabati '!$BB:$BB,Daily!$A282,'nabati '!$AZ:$AZ,Daily!$C$1)/20</f>
        <v>0</v>
      </c>
      <c r="M282" s="248">
        <f>+SUMIFS('nabati '!BF:BF,'nabati '!$BI:$BI,Daily!$A282,'nabati '!$BG:$BG,Daily!$C$1)/6</f>
        <v>0</v>
      </c>
      <c r="N282" s="249">
        <f>+SUMIFS('nabati '!BM:BM,'nabati '!BP:BP,Daily!$A282,'nabati '!BN:BN,Daily!$C$1)/6</f>
        <v>0</v>
      </c>
      <c r="O282" s="244">
        <f t="shared" si="22"/>
        <v>0</v>
      </c>
      <c r="S282" s="334"/>
    </row>
    <row r="283" spans="1:19" s="1" customFormat="1">
      <c r="A283" s="143">
        <v>69060</v>
      </c>
      <c r="B283" s="62" t="s">
        <v>78</v>
      </c>
      <c r="C283" s="142" t="s">
        <v>365</v>
      </c>
      <c r="D283" s="142" t="s">
        <v>290</v>
      </c>
      <c r="E283" s="215">
        <f>+SUMIFS('nabati '!B:B,'nabati '!$E:$E,Daily!$A283,'nabati '!$C:$C,Daily!$C$1)/6</f>
        <v>0</v>
      </c>
      <c r="F283" s="215">
        <f>+SUMIFS('nabati '!I:I,'nabati '!$L:$L,Daily!$A283,'nabati '!$J:$J,Daily!$C$1)/6</f>
        <v>0</v>
      </c>
      <c r="G283" s="215">
        <f>+SUMIFS('nabati '!P:P,'nabati '!$S:$S,Daily!$A283,'nabati '!$Q:$Q,Daily!$C$1)/60</f>
        <v>0</v>
      </c>
      <c r="H283" s="215">
        <f>+SUMIFS('nabati '!W:W,'nabati '!$Z:$Z,Daily!$A283,'nabati '!$X:$X,Daily!$C$1)/6</f>
        <v>0</v>
      </c>
      <c r="I283" s="215">
        <f>+SUMIFS('nabati '!AD:AD,'nabati '!$AG:$AG,Daily!$A283,'nabati '!$AE:$AE,Daily!$C$1)/60</f>
        <v>0</v>
      </c>
      <c r="J283" s="215">
        <f>+SUMIFS('nabati '!AK:AK,'nabati '!$AN:$AN,Daily!$A283,'nabati '!$AL:$AL,Daily!$C$1)/60</f>
        <v>0</v>
      </c>
      <c r="K283" s="215">
        <f>+SUMIFS('nabati '!AR:AR,'nabati '!$AU:$AU,Daily!$A283,'nabati '!$AS:$AS,Daily!$C$1)/60</f>
        <v>0</v>
      </c>
      <c r="L283" s="215">
        <f>+SUMIFS('nabati '!AY:AY,'nabati '!$BB:$BB,Daily!$A283,'nabati '!$AZ:$AZ,Daily!$C$1)/20</f>
        <v>0</v>
      </c>
      <c r="M283" s="248">
        <f>+SUMIFS('nabati '!BF:BF,'nabati '!$BI:$BI,Daily!$A283,'nabati '!$BG:$BG,Daily!$C$1)/6</f>
        <v>0</v>
      </c>
      <c r="N283" s="249">
        <f>+SUMIFS('nabati '!BM:BM,'nabati '!BP:BP,Daily!$A283,'nabati '!BN:BN,Daily!$C$1)/6</f>
        <v>0</v>
      </c>
      <c r="O283" s="244">
        <f t="shared" ref="O283:O295" si="23">+SUMPRODUCT($E$1:$N$1,E283:N283)</f>
        <v>0</v>
      </c>
      <c r="S283" s="334"/>
    </row>
    <row r="284" spans="1:19">
      <c r="A284" s="209"/>
      <c r="B284" s="242"/>
      <c r="C284" s="210"/>
      <c r="D284" s="53" t="s">
        <v>366</v>
      </c>
      <c r="E284" s="230">
        <f t="shared" ref="E284:N284" si="24">+SUM(E285:E354)</f>
        <v>0</v>
      </c>
      <c r="F284" s="230">
        <f t="shared" si="24"/>
        <v>0</v>
      </c>
      <c r="G284" s="230">
        <f t="shared" si="24"/>
        <v>0</v>
      </c>
      <c r="H284" s="230">
        <f t="shared" si="24"/>
        <v>0</v>
      </c>
      <c r="I284" s="230">
        <f t="shared" si="24"/>
        <v>0</v>
      </c>
      <c r="J284" s="230">
        <f t="shared" si="24"/>
        <v>0</v>
      </c>
      <c r="K284" s="230">
        <f t="shared" si="24"/>
        <v>0</v>
      </c>
      <c r="L284" s="230">
        <f t="shared" si="24"/>
        <v>0</v>
      </c>
      <c r="M284" s="230">
        <f t="shared" si="24"/>
        <v>0</v>
      </c>
      <c r="N284" s="229">
        <f t="shared" si="24"/>
        <v>0</v>
      </c>
      <c r="O284" s="230">
        <f t="shared" si="23"/>
        <v>0</v>
      </c>
      <c r="P284" s="275">
        <v>12326000</v>
      </c>
      <c r="Q284" s="240">
        <f>O284/P284*100</f>
        <v>0</v>
      </c>
      <c r="S284" s="332">
        <f>+O284/1000</f>
        <v>0</v>
      </c>
    </row>
    <row r="285" spans="1:19" s="160" customFormat="1">
      <c r="A285" s="56" t="s">
        <v>367</v>
      </c>
      <c r="B285" s="55" t="s">
        <v>56</v>
      </c>
      <c r="C285" s="57" t="s">
        <v>368</v>
      </c>
      <c r="D285" s="106" t="s">
        <v>369</v>
      </c>
      <c r="E285" s="115">
        <f>+SUMIFS('nabati '!B:B,'nabati '!$E:$E,Daily!$A285,'nabati '!$C:$C,Daily!$C$1)/6</f>
        <v>0</v>
      </c>
      <c r="F285" s="115">
        <f>+SUMIFS('nabati '!I:I,'nabati '!$L:$L,Daily!$A285,'nabati '!$J:$J,Daily!$C$1)/6</f>
        <v>0</v>
      </c>
      <c r="G285" s="115">
        <f>+SUMIFS('nabati '!P:P,'nabati '!$S:$S,Daily!$A285,'nabati '!$Q:$Q,Daily!$C$1)/60</f>
        <v>0</v>
      </c>
      <c r="H285" s="115">
        <f>+SUMIFS('nabati '!W:W,'nabati '!$Z:$Z,Daily!$A285,'nabati '!$X:$X,Daily!$C$1)/6</f>
        <v>0</v>
      </c>
      <c r="I285" s="115">
        <f>+SUMIFS('nabati '!AD:AD,'nabati '!$AG:$AG,Daily!$A285,'nabati '!$AE:$AE,Daily!$C$1)/60</f>
        <v>0</v>
      </c>
      <c r="J285" s="115">
        <f>+SUMIFS('nabati '!AK:AK,'nabati '!$AN:$AN,Daily!$A285,'nabati '!$AL:$AL,Daily!$C$1)/60</f>
        <v>0</v>
      </c>
      <c r="K285" s="115">
        <f>+SUMIFS('nabati '!AR:AR,'nabati '!$AU:$AU,Daily!$A285,'nabati '!$AS:$AS,Daily!$C$1)/60</f>
        <v>0</v>
      </c>
      <c r="L285" s="115">
        <f>+SUMIFS('nabati '!AY:AY,'nabati '!$BB:$BB,Daily!$A285,'nabati '!$AZ:$AZ,Daily!$C$1)/20</f>
        <v>0</v>
      </c>
      <c r="M285" s="268">
        <f>+SUMIFS('nabati '!BF:BF,'nabati '!$BI:$BI,Daily!$A285,'nabati '!$BG:$BG,Daily!$C$1)/6</f>
        <v>0</v>
      </c>
      <c r="N285" s="269">
        <f>+SUMIFS('nabati '!BM:BM,'nabati '!BP:BP,Daily!$A285,'nabati '!BN:BN,Daily!$C$1)/6</f>
        <v>0</v>
      </c>
      <c r="O285" s="156">
        <f t="shared" si="23"/>
        <v>0</v>
      </c>
      <c r="P285" s="7"/>
      <c r="S285" s="333"/>
    </row>
    <row r="286" spans="1:19" s="1" customFormat="1" outlineLevel="1">
      <c r="A286" s="143" t="s">
        <v>370</v>
      </c>
      <c r="B286" s="243" t="s">
        <v>56</v>
      </c>
      <c r="C286" s="135" t="s">
        <v>371</v>
      </c>
      <c r="D286" s="106" t="s">
        <v>369</v>
      </c>
      <c r="E286" s="213">
        <f>+SUMIFS('nabati '!B:B,'nabati '!$E:$E,Daily!$A286,'nabati '!$C:$C,Daily!$C$1)/6</f>
        <v>0</v>
      </c>
      <c r="F286" s="213">
        <f>+SUMIFS('nabati '!I:I,'nabati '!$L:$L,Daily!$A286,'nabati '!$J:$J,Daily!$C$1)/6</f>
        <v>0</v>
      </c>
      <c r="G286" s="213">
        <f>+SUMIFS('nabati '!P:P,'nabati '!$S:$S,Daily!$A286,'nabati '!$Q:$Q,Daily!$C$1)/60</f>
        <v>0</v>
      </c>
      <c r="H286" s="213">
        <f>+SUMIFS('nabati '!W:W,'nabati '!$Z:$Z,Daily!$A286,'nabati '!$X:$X,Daily!$C$1)/6</f>
        <v>0</v>
      </c>
      <c r="I286" s="213">
        <f>+SUMIFS('nabati '!AD:AD,'nabati '!$AG:$AG,Daily!$A286,'nabati '!$AE:$AE,Daily!$C$1)/60</f>
        <v>0</v>
      </c>
      <c r="J286" s="213">
        <f>+SUMIFS('nabati '!AK:AK,'nabati '!$AN:$AN,Daily!$A286,'nabati '!$AL:$AL,Daily!$C$1)/60</f>
        <v>0</v>
      </c>
      <c r="K286" s="213">
        <f>+SUMIFS('nabati '!AR:AR,'nabati '!$AU:$AU,Daily!$A286,'nabati '!$AS:$AS,Daily!$C$1)/60</f>
        <v>0</v>
      </c>
      <c r="L286" s="213">
        <f>+SUMIFS('nabati '!AY:AY,'nabati '!$BB:$BB,Daily!$A286,'nabati '!$AZ:$AZ,Daily!$C$1)/20</f>
        <v>0</v>
      </c>
      <c r="M286" s="256">
        <f>+SUMIFS('nabati '!BF:BF,'nabati '!$BI:$BI,Daily!$A286,'nabati '!$BG:$BG,Daily!$C$1)/6</f>
        <v>0</v>
      </c>
      <c r="N286" s="257">
        <f>+SUMIFS('nabati '!BM:BM,'nabati '!BP:BP,Daily!$A286,'nabati '!BN:BN,Daily!$C$1)/6</f>
        <v>0</v>
      </c>
      <c r="O286" s="245">
        <f t="shared" si="23"/>
        <v>0</v>
      </c>
      <c r="P286" s="6"/>
      <c r="S286" s="334"/>
    </row>
    <row r="287" spans="1:19" s="1" customFormat="1" outlineLevel="1">
      <c r="A287" s="143" t="s">
        <v>372</v>
      </c>
      <c r="B287" s="243" t="s">
        <v>56</v>
      </c>
      <c r="C287" s="135" t="s">
        <v>373</v>
      </c>
      <c r="D287" s="106" t="s">
        <v>369</v>
      </c>
      <c r="E287" s="213">
        <f>+SUMIFS('nabati '!B:B,'nabati '!$E:$E,Daily!$A287,'nabati '!$C:$C,Daily!$C$1)/6</f>
        <v>0</v>
      </c>
      <c r="F287" s="213">
        <f>+SUMIFS('nabati '!I:I,'nabati '!$L:$L,Daily!$A287,'nabati '!$J:$J,Daily!$C$1)/6</f>
        <v>0</v>
      </c>
      <c r="G287" s="213">
        <f>+SUMIFS('nabati '!P:P,'nabati '!$S:$S,Daily!$A287,'nabati '!$Q:$Q,Daily!$C$1)/60</f>
        <v>0</v>
      </c>
      <c r="H287" s="213">
        <f>+SUMIFS('nabati '!W:W,'nabati '!$Z:$Z,Daily!$A287,'nabati '!$X:$X,Daily!$C$1)/6</f>
        <v>0</v>
      </c>
      <c r="I287" s="213">
        <f>+SUMIFS('nabati '!AD:AD,'nabati '!$AG:$AG,Daily!$A287,'nabati '!$AE:$AE,Daily!$C$1)/60</f>
        <v>0</v>
      </c>
      <c r="J287" s="213">
        <f>+SUMIFS('nabati '!AK:AK,'nabati '!$AN:$AN,Daily!$A287,'nabati '!$AL:$AL,Daily!$C$1)/60</f>
        <v>0</v>
      </c>
      <c r="K287" s="213">
        <f>+SUMIFS('nabati '!AR:AR,'nabati '!$AU:$AU,Daily!$A287,'nabati '!$AS:$AS,Daily!$C$1)/60</f>
        <v>0</v>
      </c>
      <c r="L287" s="213">
        <f>+SUMIFS('nabati '!AY:AY,'nabati '!$BB:$BB,Daily!$A287,'nabati '!$AZ:$AZ,Daily!$C$1)/20</f>
        <v>0</v>
      </c>
      <c r="M287" s="256">
        <f>+SUMIFS('nabati '!BF:BF,'nabati '!$BI:$BI,Daily!$A287,'nabati '!$BG:$BG,Daily!$C$1)/6</f>
        <v>0</v>
      </c>
      <c r="N287" s="257">
        <f>+SUMIFS('nabati '!BM:BM,'nabati '!BP:BP,Daily!$A287,'nabati '!BN:BN,Daily!$C$1)/6</f>
        <v>0</v>
      </c>
      <c r="O287" s="245">
        <f t="shared" si="23"/>
        <v>0</v>
      </c>
      <c r="P287" s="6"/>
      <c r="S287" s="334"/>
    </row>
    <row r="288" spans="1:19" s="160" customFormat="1" outlineLevel="1">
      <c r="A288" s="56" t="s">
        <v>374</v>
      </c>
      <c r="B288" s="55" t="s">
        <v>56</v>
      </c>
      <c r="C288" s="57" t="s">
        <v>375</v>
      </c>
      <c r="D288" s="106" t="s">
        <v>369</v>
      </c>
      <c r="E288" s="115">
        <f>+SUMIFS('nabati '!B:B,'nabati '!$E:$E,Daily!$A288,'nabati '!$C:$C,Daily!$C$1)/6</f>
        <v>0</v>
      </c>
      <c r="F288" s="115">
        <f>+SUMIFS('nabati '!I:I,'nabati '!$L:$L,Daily!$A288,'nabati '!$J:$J,Daily!$C$1)/6</f>
        <v>0</v>
      </c>
      <c r="G288" s="115">
        <f>+SUMIFS('nabati '!P:P,'nabati '!$S:$S,Daily!$A288,'nabati '!$Q:$Q,Daily!$C$1)/60</f>
        <v>0</v>
      </c>
      <c r="H288" s="115">
        <f>+SUMIFS('nabati '!W:W,'nabati '!$Z:$Z,Daily!$A288,'nabati '!$X:$X,Daily!$C$1)/6</f>
        <v>0</v>
      </c>
      <c r="I288" s="115">
        <f>+SUMIFS('nabati '!AD:AD,'nabati '!$AG:$AG,Daily!$A288,'nabati '!$AE:$AE,Daily!$C$1)/60</f>
        <v>0</v>
      </c>
      <c r="J288" s="115">
        <f>+SUMIFS('nabati '!AK:AK,'nabati '!$AN:$AN,Daily!$A288,'nabati '!$AL:$AL,Daily!$C$1)/60</f>
        <v>0</v>
      </c>
      <c r="K288" s="115">
        <f>+SUMIFS('nabati '!AR:AR,'nabati '!$AU:$AU,Daily!$A288,'nabati '!$AS:$AS,Daily!$C$1)/60</f>
        <v>0</v>
      </c>
      <c r="L288" s="115">
        <f>+SUMIFS('nabati '!AY:AY,'nabati '!$BB:$BB,Daily!$A288,'nabati '!$AZ:$AZ,Daily!$C$1)/20</f>
        <v>0</v>
      </c>
      <c r="M288" s="268">
        <f>+SUMIFS('nabati '!BF:BF,'nabati '!$BI:$BI,Daily!$A288,'nabati '!$BG:$BG,Daily!$C$1)/6</f>
        <v>0</v>
      </c>
      <c r="N288" s="269">
        <f>+SUMIFS('nabati '!BM:BM,'nabati '!BP:BP,Daily!$A288,'nabati '!BN:BN,Daily!$C$1)/6</f>
        <v>0</v>
      </c>
      <c r="O288" s="156">
        <f t="shared" si="23"/>
        <v>0</v>
      </c>
      <c r="P288" s="7"/>
      <c r="S288" s="333"/>
    </row>
    <row r="289" spans="1:19" s="1" customFormat="1" outlineLevel="1">
      <c r="A289" s="143" t="s">
        <v>376</v>
      </c>
      <c r="B289" s="243" t="s">
        <v>56</v>
      </c>
      <c r="C289" s="135" t="s">
        <v>377</v>
      </c>
      <c r="D289" s="106" t="s">
        <v>369</v>
      </c>
      <c r="E289" s="213">
        <f>+SUMIFS('nabati '!B:B,'nabati '!$E:$E,Daily!$A289,'nabati '!$C:$C,Daily!$C$1)/6</f>
        <v>0</v>
      </c>
      <c r="F289" s="213">
        <f>+SUMIFS('nabati '!I:I,'nabati '!$L:$L,Daily!$A289,'nabati '!$J:$J,Daily!$C$1)/6</f>
        <v>0</v>
      </c>
      <c r="G289" s="213">
        <f>+SUMIFS('nabati '!P:P,'nabati '!$S:$S,Daily!$A289,'nabati '!$Q:$Q,Daily!$C$1)/60</f>
        <v>0</v>
      </c>
      <c r="H289" s="213">
        <f>+SUMIFS('nabati '!W:W,'nabati '!$Z:$Z,Daily!$A289,'nabati '!$X:$X,Daily!$C$1)/6</f>
        <v>0</v>
      </c>
      <c r="I289" s="213">
        <f>+SUMIFS('nabati '!AD:AD,'nabati '!$AG:$AG,Daily!$A289,'nabati '!$AE:$AE,Daily!$C$1)/60</f>
        <v>0</v>
      </c>
      <c r="J289" s="213">
        <f>+SUMIFS('nabati '!AK:AK,'nabati '!$AN:$AN,Daily!$A289,'nabati '!$AL:$AL,Daily!$C$1)/60</f>
        <v>0</v>
      </c>
      <c r="K289" s="213">
        <f>+SUMIFS('nabati '!AR:AR,'nabati '!$AU:$AU,Daily!$A289,'nabati '!$AS:$AS,Daily!$C$1)/60</f>
        <v>0</v>
      </c>
      <c r="L289" s="213">
        <f>+SUMIFS('nabati '!AY:AY,'nabati '!$BB:$BB,Daily!$A289,'nabati '!$AZ:$AZ,Daily!$C$1)/20</f>
        <v>0</v>
      </c>
      <c r="M289" s="256">
        <f>+SUMIFS('nabati '!BF:BF,'nabati '!$BI:$BI,Daily!$A289,'nabati '!$BG:$BG,Daily!$C$1)/6</f>
        <v>0</v>
      </c>
      <c r="N289" s="257">
        <f>+SUMIFS('nabati '!BM:BM,'nabati '!BP:BP,Daily!$A289,'nabati '!BN:BN,Daily!$C$1)/6</f>
        <v>0</v>
      </c>
      <c r="O289" s="245">
        <f t="shared" si="23"/>
        <v>0</v>
      </c>
      <c r="P289" s="6"/>
      <c r="S289" s="334"/>
    </row>
    <row r="290" spans="1:19" s="1" customFormat="1" outlineLevel="1">
      <c r="A290" s="143" t="s">
        <v>378</v>
      </c>
      <c r="B290" s="243" t="s">
        <v>56</v>
      </c>
      <c r="C290" s="135" t="s">
        <v>379</v>
      </c>
      <c r="D290" s="106" t="s">
        <v>369</v>
      </c>
      <c r="E290" s="213">
        <f>+SUMIFS('nabati '!B:B,'nabati '!$E:$E,Daily!$A290,'nabati '!$C:$C,Daily!$C$1)/6</f>
        <v>0</v>
      </c>
      <c r="F290" s="213">
        <f>+SUMIFS('nabati '!I:I,'nabati '!$L:$L,Daily!$A290,'nabati '!$J:$J,Daily!$C$1)/6</f>
        <v>0</v>
      </c>
      <c r="G290" s="213">
        <f>+SUMIFS('nabati '!P:P,'nabati '!$S:$S,Daily!$A290,'nabati '!$Q:$Q,Daily!$C$1)/60</f>
        <v>0</v>
      </c>
      <c r="H290" s="213">
        <f>+SUMIFS('nabati '!W:W,'nabati '!$Z:$Z,Daily!$A290,'nabati '!$X:$X,Daily!$C$1)/6</f>
        <v>0</v>
      </c>
      <c r="I290" s="213">
        <f>+SUMIFS('nabati '!AD:AD,'nabati '!$AG:$AG,Daily!$A290,'nabati '!$AE:$AE,Daily!$C$1)/60</f>
        <v>0</v>
      </c>
      <c r="J290" s="213">
        <f>+SUMIFS('nabati '!AK:AK,'nabati '!$AN:$AN,Daily!$A290,'nabati '!$AL:$AL,Daily!$C$1)/60</f>
        <v>0</v>
      </c>
      <c r="K290" s="213">
        <f>+SUMIFS('nabati '!AR:AR,'nabati '!$AU:$AU,Daily!$A290,'nabati '!$AS:$AS,Daily!$C$1)/60</f>
        <v>0</v>
      </c>
      <c r="L290" s="213">
        <f>+SUMIFS('nabati '!AY:AY,'nabati '!$BB:$BB,Daily!$A290,'nabati '!$AZ:$AZ,Daily!$C$1)/20</f>
        <v>0</v>
      </c>
      <c r="M290" s="256">
        <f>+SUMIFS('nabati '!BF:BF,'nabati '!$BI:$BI,Daily!$A290,'nabati '!$BG:$BG,Daily!$C$1)/6</f>
        <v>0</v>
      </c>
      <c r="N290" s="257">
        <f>+SUMIFS('nabati '!BM:BM,'nabati '!BP:BP,Daily!$A290,'nabati '!BN:BN,Daily!$C$1)/6</f>
        <v>0</v>
      </c>
      <c r="O290" s="245">
        <f t="shared" si="23"/>
        <v>0</v>
      </c>
      <c r="P290" s="6"/>
      <c r="S290" s="334"/>
    </row>
    <row r="291" spans="1:19" s="1" customFormat="1" outlineLevel="1">
      <c r="A291" s="143" t="s">
        <v>380</v>
      </c>
      <c r="B291" s="243" t="s">
        <v>56</v>
      </c>
      <c r="C291" s="135" t="s">
        <v>381</v>
      </c>
      <c r="D291" s="106" t="s">
        <v>369</v>
      </c>
      <c r="E291" s="213">
        <f>+SUMIFS('nabati '!B:B,'nabati '!$E:$E,Daily!$A291,'nabati '!$C:$C,Daily!$C$1)/6</f>
        <v>0</v>
      </c>
      <c r="F291" s="213">
        <f>+SUMIFS('nabati '!I:I,'nabati '!$L:$L,Daily!$A291,'nabati '!$J:$J,Daily!$C$1)/6</f>
        <v>0</v>
      </c>
      <c r="G291" s="213">
        <f>+SUMIFS('nabati '!P:P,'nabati '!$S:$S,Daily!$A291,'nabati '!$Q:$Q,Daily!$C$1)/60</f>
        <v>0</v>
      </c>
      <c r="H291" s="213">
        <f>+SUMIFS('nabati '!W:W,'nabati '!$Z:$Z,Daily!$A291,'nabati '!$X:$X,Daily!$C$1)/6</f>
        <v>0</v>
      </c>
      <c r="I291" s="213">
        <f>+SUMIFS('nabati '!AD:AD,'nabati '!$AG:$AG,Daily!$A291,'nabati '!$AE:$AE,Daily!$C$1)/60</f>
        <v>0</v>
      </c>
      <c r="J291" s="213">
        <f>+SUMIFS('nabati '!AK:AK,'nabati '!$AN:$AN,Daily!$A291,'nabati '!$AL:$AL,Daily!$C$1)/60</f>
        <v>0</v>
      </c>
      <c r="K291" s="213">
        <f>+SUMIFS('nabati '!AR:AR,'nabati '!$AU:$AU,Daily!$A291,'nabati '!$AS:$AS,Daily!$C$1)/60</f>
        <v>0</v>
      </c>
      <c r="L291" s="213">
        <f>+SUMIFS('nabati '!AY:AY,'nabati '!$BB:$BB,Daily!$A291,'nabati '!$AZ:$AZ,Daily!$C$1)/20</f>
        <v>0</v>
      </c>
      <c r="M291" s="256">
        <f>+SUMIFS('nabati '!BF:BF,'nabati '!$BI:$BI,Daily!$A291,'nabati '!$BG:$BG,Daily!$C$1)/6</f>
        <v>0</v>
      </c>
      <c r="N291" s="257">
        <f>+SUMIFS('nabati '!BM:BM,'nabati '!BP:BP,Daily!$A291,'nabati '!BN:BN,Daily!$C$1)/6</f>
        <v>0</v>
      </c>
      <c r="O291" s="245">
        <f t="shared" si="23"/>
        <v>0</v>
      </c>
      <c r="P291" s="6"/>
      <c r="S291" s="334"/>
    </row>
    <row r="292" spans="1:19" s="1" customFormat="1" outlineLevel="1">
      <c r="A292" s="143" t="s">
        <v>382</v>
      </c>
      <c r="B292" s="243" t="s">
        <v>56</v>
      </c>
      <c r="C292" s="135" t="s">
        <v>383</v>
      </c>
      <c r="D292" s="106" t="s">
        <v>369</v>
      </c>
      <c r="E292" s="213">
        <f>+SUMIFS('nabati '!B:B,'nabati '!$E:$E,Daily!$A292,'nabati '!$C:$C,Daily!$C$1)/6</f>
        <v>0</v>
      </c>
      <c r="F292" s="213">
        <f>+SUMIFS('nabati '!I:I,'nabati '!$L:$L,Daily!$A292,'nabati '!$J:$J,Daily!$C$1)/6</f>
        <v>0</v>
      </c>
      <c r="G292" s="213">
        <f>+SUMIFS('nabati '!P:P,'nabati '!$S:$S,Daily!$A292,'nabati '!$Q:$Q,Daily!$C$1)/60</f>
        <v>0</v>
      </c>
      <c r="H292" s="213">
        <f>+SUMIFS('nabati '!W:W,'nabati '!$Z:$Z,Daily!$A292,'nabati '!$X:$X,Daily!$C$1)/6</f>
        <v>0</v>
      </c>
      <c r="I292" s="213">
        <f>+SUMIFS('nabati '!AD:AD,'nabati '!$AG:$AG,Daily!$A292,'nabati '!$AE:$AE,Daily!$C$1)/60</f>
        <v>0</v>
      </c>
      <c r="J292" s="213">
        <f>+SUMIFS('nabati '!AK:AK,'nabati '!$AN:$AN,Daily!$A292,'nabati '!$AL:$AL,Daily!$C$1)/60</f>
        <v>0</v>
      </c>
      <c r="K292" s="213">
        <f>+SUMIFS('nabati '!AR:AR,'nabati '!$AU:$AU,Daily!$A292,'nabati '!$AS:$AS,Daily!$C$1)/60</f>
        <v>0</v>
      </c>
      <c r="L292" s="213">
        <f>+SUMIFS('nabati '!AY:AY,'nabati '!$BB:$BB,Daily!$A292,'nabati '!$AZ:$AZ,Daily!$C$1)/20</f>
        <v>0</v>
      </c>
      <c r="M292" s="256">
        <f>+SUMIFS('nabati '!BF:BF,'nabati '!$BI:$BI,Daily!$A292,'nabati '!$BG:$BG,Daily!$C$1)/6</f>
        <v>0</v>
      </c>
      <c r="N292" s="257">
        <f>+SUMIFS('nabati '!BM:BM,'nabati '!BP:BP,Daily!$A292,'nabati '!BN:BN,Daily!$C$1)/6</f>
        <v>0</v>
      </c>
      <c r="O292" s="245">
        <f t="shared" si="23"/>
        <v>0</v>
      </c>
      <c r="P292" s="6"/>
      <c r="S292" s="334"/>
    </row>
    <row r="293" spans="1:19" s="160" customFormat="1" outlineLevel="1">
      <c r="A293" s="56">
        <v>548</v>
      </c>
      <c r="B293" s="55" t="s">
        <v>56</v>
      </c>
      <c r="C293" s="57" t="s">
        <v>384</v>
      </c>
      <c r="D293" s="106" t="s">
        <v>369</v>
      </c>
      <c r="E293" s="115">
        <f>+SUMIFS('nabati '!B:B,'nabati '!$E:$E,Daily!$A293,'nabati '!$C:$C,Daily!$C$1)/6</f>
        <v>0</v>
      </c>
      <c r="F293" s="115">
        <f>+SUMIFS('nabati '!I:I,'nabati '!$L:$L,Daily!$A293,'nabati '!$J:$J,Daily!$C$1)/6</f>
        <v>0</v>
      </c>
      <c r="G293" s="115">
        <f>+SUMIFS('nabati '!P:P,'nabati '!$S:$S,Daily!$A293,'nabati '!$Q:$Q,Daily!$C$1)/60</f>
        <v>0</v>
      </c>
      <c r="H293" s="115">
        <f>+SUMIFS('nabati '!W:W,'nabati '!$Z:$Z,Daily!$A293,'nabati '!$X:$X,Daily!$C$1)/6</f>
        <v>0</v>
      </c>
      <c r="I293" s="115">
        <f>+SUMIFS('nabati '!AD:AD,'nabati '!$AG:$AG,Daily!$A293,'nabati '!$AE:$AE,Daily!$C$1)/60</f>
        <v>0</v>
      </c>
      <c r="J293" s="115">
        <f>+SUMIFS('nabati '!AK:AK,'nabati '!$AN:$AN,Daily!$A293,'nabati '!$AL:$AL,Daily!$C$1)/60</f>
        <v>0</v>
      </c>
      <c r="K293" s="115">
        <f>+SUMIFS('nabati '!AR:AR,'nabati '!$AU:$AU,Daily!$A293,'nabati '!$AS:$AS,Daily!$C$1)/60</f>
        <v>0</v>
      </c>
      <c r="L293" s="115">
        <f>+SUMIFS('nabati '!AY:AY,'nabati '!$BB:$BB,Daily!$A293,'nabati '!$AZ:$AZ,Daily!$C$1)/20</f>
        <v>0</v>
      </c>
      <c r="M293" s="268">
        <f>+SUMIFS('nabati '!BF:BF,'nabati '!$BI:$BI,Daily!$A293,'nabati '!$BG:$BG,Daily!$C$1)/6</f>
        <v>0</v>
      </c>
      <c r="N293" s="269">
        <f>+SUMIFS('nabati '!BM:BM,'nabati '!BP:BP,Daily!$A293,'nabati '!BN:BN,Daily!$C$1)/6</f>
        <v>0</v>
      </c>
      <c r="O293" s="156">
        <f t="shared" si="23"/>
        <v>0</v>
      </c>
      <c r="P293" s="7"/>
      <c r="S293" s="333"/>
    </row>
    <row r="294" spans="1:19" s="160" customFormat="1" outlineLevel="1">
      <c r="A294" s="56">
        <v>399</v>
      </c>
      <c r="B294" s="55" t="s">
        <v>56</v>
      </c>
      <c r="C294" s="57" t="s">
        <v>385</v>
      </c>
      <c r="D294" s="106" t="s">
        <v>369</v>
      </c>
      <c r="E294" s="115">
        <f>+SUMIFS('nabati '!B:B,'nabati '!$E:$E,Daily!$A294,'nabati '!$C:$C,Daily!$C$1)/6</f>
        <v>0</v>
      </c>
      <c r="F294" s="115">
        <f>+SUMIFS('nabati '!I:I,'nabati '!$L:$L,Daily!$A294,'nabati '!$J:$J,Daily!$C$1)/6</f>
        <v>0</v>
      </c>
      <c r="G294" s="115">
        <f>+SUMIFS('nabati '!P:P,'nabati '!$S:$S,Daily!$A294,'nabati '!$Q:$Q,Daily!$C$1)/60</f>
        <v>0</v>
      </c>
      <c r="H294" s="115">
        <f>+SUMIFS('nabati '!W:W,'nabati '!$Z:$Z,Daily!$A294,'nabati '!$X:$X,Daily!$C$1)/6</f>
        <v>0</v>
      </c>
      <c r="I294" s="115">
        <f>+SUMIFS('nabati '!AD:AD,'nabati '!$AG:$AG,Daily!$A294,'nabati '!$AE:$AE,Daily!$C$1)/60</f>
        <v>0</v>
      </c>
      <c r="J294" s="115">
        <f>+SUMIFS('nabati '!AK:AK,'nabati '!$AN:$AN,Daily!$A294,'nabati '!$AL:$AL,Daily!$C$1)/60</f>
        <v>0</v>
      </c>
      <c r="K294" s="115">
        <f>+SUMIFS('nabati '!AR:AR,'nabati '!$AU:$AU,Daily!$A294,'nabati '!$AS:$AS,Daily!$C$1)/60</f>
        <v>0</v>
      </c>
      <c r="L294" s="115">
        <f>+SUMIFS('nabati '!AY:AY,'nabati '!$BB:$BB,Daily!$A294,'nabati '!$AZ:$AZ,Daily!$C$1)/20</f>
        <v>0</v>
      </c>
      <c r="M294" s="268">
        <f>+SUMIFS('nabati '!BF:BF,'nabati '!$BI:$BI,Daily!$A294,'nabati '!$BG:$BG,Daily!$C$1)/6</f>
        <v>0</v>
      </c>
      <c r="N294" s="269">
        <f>+SUMIFS('nabati '!BM:BM,'nabati '!BP:BP,Daily!$A294,'nabati '!BN:BN,Daily!$C$1)/6</f>
        <v>0</v>
      </c>
      <c r="O294" s="156">
        <f t="shared" si="23"/>
        <v>0</v>
      </c>
      <c r="P294" s="7"/>
      <c r="S294" s="333"/>
    </row>
    <row r="295" spans="1:19" s="160" customFormat="1" outlineLevel="1">
      <c r="A295" s="151">
        <v>211</v>
      </c>
      <c r="B295" s="55" t="s">
        <v>78</v>
      </c>
      <c r="C295" s="60" t="s">
        <v>386</v>
      </c>
      <c r="D295" s="106" t="s">
        <v>369</v>
      </c>
      <c r="E295" s="115">
        <f>+SUMIFS('nabati '!B:B,'nabati '!$E:$E,Daily!$A295,'nabati '!$C:$C,Daily!$C$1)/6</f>
        <v>0</v>
      </c>
      <c r="F295" s="115">
        <f>+SUMIFS('nabati '!I:I,'nabati '!$L:$L,Daily!$A295,'nabati '!$J:$J,Daily!$C$1)/6</f>
        <v>0</v>
      </c>
      <c r="G295" s="115">
        <f>+SUMIFS('nabati '!P:P,'nabati '!$S:$S,Daily!$A295,'nabati '!$Q:$Q,Daily!$C$1)/60</f>
        <v>0</v>
      </c>
      <c r="H295" s="115">
        <f>+SUMIFS('nabati '!W:W,'nabati '!$Z:$Z,Daily!$A295,'nabati '!$X:$X,Daily!$C$1)/6</f>
        <v>0</v>
      </c>
      <c r="I295" s="115">
        <f>+SUMIFS('nabati '!AD:AD,'nabati '!$AG:$AG,Daily!$A295,'nabati '!$AE:$AE,Daily!$C$1)/60</f>
        <v>0</v>
      </c>
      <c r="J295" s="115">
        <f>+SUMIFS('nabati '!AK:AK,'nabati '!$AN:$AN,Daily!$A295,'nabati '!$AL:$AL,Daily!$C$1)/60</f>
        <v>0</v>
      </c>
      <c r="K295" s="115">
        <f>+SUMIFS('nabati '!AR:AR,'nabati '!$AU:$AU,Daily!$A295,'nabati '!$AS:$AS,Daily!$C$1)/60</f>
        <v>0</v>
      </c>
      <c r="L295" s="115">
        <f>+SUMIFS('nabati '!AY:AY,'nabati '!$BB:$BB,Daily!$A295,'nabati '!$AZ:$AZ,Daily!$C$1)/20</f>
        <v>0</v>
      </c>
      <c r="M295" s="268">
        <f>+SUMIFS('nabati '!BF:BF,'nabati '!$BI:$BI,Daily!$A295,'nabati '!$BG:$BG,Daily!$C$1)/6</f>
        <v>0</v>
      </c>
      <c r="N295" s="269">
        <f>+SUMIFS('nabati '!BM:BM,'nabati '!BP:BP,Daily!$A295,'nabati '!BN:BN,Daily!$C$1)/6</f>
        <v>0</v>
      </c>
      <c r="O295" s="156">
        <f t="shared" si="23"/>
        <v>0</v>
      </c>
      <c r="P295" s="7"/>
      <c r="S295" s="333"/>
    </row>
    <row r="296" spans="1:19" s="160" customFormat="1" outlineLevel="1">
      <c r="A296" s="151">
        <v>213</v>
      </c>
      <c r="B296" s="243" t="s">
        <v>78</v>
      </c>
      <c r="C296" s="60" t="s">
        <v>387</v>
      </c>
      <c r="D296" s="106" t="s">
        <v>369</v>
      </c>
      <c r="E296" s="115">
        <f>+SUMIFS('nabati '!B:B,'nabati '!$E:$E,Daily!$A296,'nabati '!$C:$C,Daily!$C$1)/6</f>
        <v>0</v>
      </c>
      <c r="F296" s="115">
        <f>+SUMIFS('nabati '!I:I,'nabati '!$L:$L,Daily!$A296,'nabati '!$J:$J,Daily!$C$1)/6</f>
        <v>0</v>
      </c>
      <c r="G296" s="115">
        <f>+SUMIFS('nabati '!P:P,'nabati '!$S:$S,Daily!$A296,'nabati '!$Q:$Q,Daily!$C$1)/60</f>
        <v>0</v>
      </c>
      <c r="H296" s="115">
        <f>+SUMIFS('nabati '!W:W,'nabati '!$Z:$Z,Daily!$A296,'nabati '!$X:$X,Daily!$C$1)/6</f>
        <v>0</v>
      </c>
      <c r="I296" s="115">
        <f>+SUMIFS('nabati '!AD:AD,'nabati '!$AG:$AG,Daily!$A296,'nabati '!$AE:$AE,Daily!$C$1)/60</f>
        <v>0</v>
      </c>
      <c r="J296" s="115">
        <f>+SUMIFS('nabati '!AK:AK,'nabati '!$AN:$AN,Daily!$A296,'nabati '!$AL:$AL,Daily!$C$1)/60</f>
        <v>0</v>
      </c>
      <c r="K296" s="115">
        <f>+SUMIFS('nabati '!AR:AR,'nabati '!$AU:$AU,Daily!$A296,'nabati '!$AS:$AS,Daily!$C$1)/60</f>
        <v>0</v>
      </c>
      <c r="L296" s="115">
        <f>+SUMIFS('nabati '!AY:AY,'nabati '!$BB:$BB,Daily!$A296,'nabati '!$AZ:$AZ,Daily!$C$1)/20</f>
        <v>0</v>
      </c>
      <c r="M296" s="268">
        <f>+SUMIFS('nabati '!BF:BF,'nabati '!$BI:$BI,Daily!$A296,'nabati '!$BG:$BG,Daily!$C$1)/6</f>
        <v>0</v>
      </c>
      <c r="N296" s="269">
        <f>+SUMIFS('nabati '!BM:BM,'nabati '!BP:BP,Daily!$A296,'nabati '!BN:BN,Daily!$C$1)/6</f>
        <v>0</v>
      </c>
      <c r="O296" s="156">
        <f t="shared" ref="O296:O318" si="25">+SUMPRODUCT($E$1:$N$1,E296:N296)</f>
        <v>0</v>
      </c>
      <c r="P296" s="7"/>
      <c r="S296" s="333"/>
    </row>
    <row r="297" spans="1:19" s="160" customFormat="1" outlineLevel="1">
      <c r="A297" s="151">
        <v>218</v>
      </c>
      <c r="B297" s="243" t="s">
        <v>78</v>
      </c>
      <c r="C297" s="60" t="s">
        <v>388</v>
      </c>
      <c r="D297" s="106" t="s">
        <v>369</v>
      </c>
      <c r="E297" s="115">
        <f>+SUMIFS('nabati '!B:B,'nabati '!$E:$E,Daily!$A297,'nabati '!$C:$C,Daily!$C$1)/6</f>
        <v>0</v>
      </c>
      <c r="F297" s="115">
        <f>+SUMIFS('nabati '!I:I,'nabati '!$L:$L,Daily!$A297,'nabati '!$J:$J,Daily!$C$1)/6</f>
        <v>0</v>
      </c>
      <c r="G297" s="115">
        <f>+SUMIFS('nabati '!P:P,'nabati '!$S:$S,Daily!$A297,'nabati '!$Q:$Q,Daily!$C$1)/60</f>
        <v>0</v>
      </c>
      <c r="H297" s="115">
        <f>+SUMIFS('nabati '!W:W,'nabati '!$Z:$Z,Daily!$A297,'nabati '!$X:$X,Daily!$C$1)/6</f>
        <v>0</v>
      </c>
      <c r="I297" s="115">
        <f>+SUMIFS('nabati '!AD:AD,'nabati '!$AG:$AG,Daily!$A297,'nabati '!$AE:$AE,Daily!$C$1)/60</f>
        <v>0</v>
      </c>
      <c r="J297" s="115">
        <f>+SUMIFS('nabati '!AK:AK,'nabati '!$AN:$AN,Daily!$A297,'nabati '!$AL:$AL,Daily!$C$1)/60</f>
        <v>0</v>
      </c>
      <c r="K297" s="115">
        <f>+SUMIFS('nabati '!AR:AR,'nabati '!$AU:$AU,Daily!$A297,'nabati '!$AS:$AS,Daily!$C$1)/60</f>
        <v>0</v>
      </c>
      <c r="L297" s="115">
        <f>+SUMIFS('nabati '!AY:AY,'nabati '!$BB:$BB,Daily!$A297,'nabati '!$AZ:$AZ,Daily!$C$1)/20</f>
        <v>0</v>
      </c>
      <c r="M297" s="268">
        <f>+SUMIFS('nabati '!BF:BF,'nabati '!$BI:$BI,Daily!$A297,'nabati '!$BG:$BG,Daily!$C$1)/6</f>
        <v>0</v>
      </c>
      <c r="N297" s="269">
        <f>+SUMIFS('nabati '!BM:BM,'nabati '!BP:BP,Daily!$A297,'nabati '!BN:BN,Daily!$C$1)/6</f>
        <v>0</v>
      </c>
      <c r="O297" s="156">
        <f t="shared" si="25"/>
        <v>0</v>
      </c>
      <c r="P297" s="7"/>
      <c r="S297" s="333"/>
    </row>
    <row r="298" spans="1:19" s="160" customFormat="1" outlineLevel="1">
      <c r="A298" s="151">
        <v>239</v>
      </c>
      <c r="B298" s="243" t="s">
        <v>78</v>
      </c>
      <c r="C298" s="60" t="s">
        <v>389</v>
      </c>
      <c r="D298" s="106" t="s">
        <v>369</v>
      </c>
      <c r="E298" s="115">
        <f>+SUMIFS('nabati '!B:B,'nabati '!$E:$E,Daily!$A298,'nabati '!$C:$C,Daily!$C$1)/6</f>
        <v>0</v>
      </c>
      <c r="F298" s="115">
        <f>+SUMIFS('nabati '!I:I,'nabati '!$L:$L,Daily!$A298,'nabati '!$J:$J,Daily!$C$1)/6</f>
        <v>0</v>
      </c>
      <c r="G298" s="115">
        <f>+SUMIFS('nabati '!P:P,'nabati '!$S:$S,Daily!$A298,'nabati '!$Q:$Q,Daily!$C$1)/60</f>
        <v>0</v>
      </c>
      <c r="H298" s="115">
        <f>+SUMIFS('nabati '!W:W,'nabati '!$Z:$Z,Daily!$A298,'nabati '!$X:$X,Daily!$C$1)/6</f>
        <v>0</v>
      </c>
      <c r="I298" s="115">
        <f>+SUMIFS('nabati '!AD:AD,'nabati '!$AG:$AG,Daily!$A298,'nabati '!$AE:$AE,Daily!$C$1)/60</f>
        <v>0</v>
      </c>
      <c r="J298" s="115">
        <f>+SUMIFS('nabati '!AK:AK,'nabati '!$AN:$AN,Daily!$A298,'nabati '!$AL:$AL,Daily!$C$1)/60</f>
        <v>0</v>
      </c>
      <c r="K298" s="115">
        <f>+SUMIFS('nabati '!AR:AR,'nabati '!$AU:$AU,Daily!$A298,'nabati '!$AS:$AS,Daily!$C$1)/60</f>
        <v>0</v>
      </c>
      <c r="L298" s="115">
        <f>+SUMIFS('nabati '!AY:AY,'nabati '!$BB:$BB,Daily!$A298,'nabati '!$AZ:$AZ,Daily!$C$1)/20</f>
        <v>0</v>
      </c>
      <c r="M298" s="232">
        <f>+SUMIFS('nabati '!BF:BF,'nabati '!$BI:$BI,Daily!$A298,'nabati '!$BG:$BG,Daily!$C$1)/6</f>
        <v>0</v>
      </c>
      <c r="N298" s="233">
        <f>+SUMIFS('nabati '!BM:BM,'nabati '!BP:BP,Daily!$A298,'nabati '!BN:BN,Daily!$C$1)/6</f>
        <v>0</v>
      </c>
      <c r="O298" s="115">
        <f t="shared" si="25"/>
        <v>0</v>
      </c>
      <c r="P298" s="7"/>
      <c r="S298" s="333"/>
    </row>
    <row r="299" spans="1:19" s="160" customFormat="1" outlineLevel="1">
      <c r="A299" s="151">
        <v>247</v>
      </c>
      <c r="B299" s="243" t="s">
        <v>78</v>
      </c>
      <c r="C299" s="60" t="s">
        <v>390</v>
      </c>
      <c r="D299" s="106" t="s">
        <v>369</v>
      </c>
      <c r="E299" s="115">
        <f>+SUMIFS('nabati '!B:B,'nabati '!$E:$E,Daily!$A299,'nabati '!$C:$C,Daily!$C$1)/6</f>
        <v>0</v>
      </c>
      <c r="F299" s="115">
        <f>+SUMIFS('nabati '!I:I,'nabati '!$L:$L,Daily!$A299,'nabati '!$J:$J,Daily!$C$1)/6</f>
        <v>0</v>
      </c>
      <c r="G299" s="115">
        <f>+SUMIFS('nabati '!P:P,'nabati '!$S:$S,Daily!$A299,'nabati '!$Q:$Q,Daily!$C$1)/60</f>
        <v>0</v>
      </c>
      <c r="H299" s="115">
        <f>+SUMIFS('nabati '!W:W,'nabati '!$Z:$Z,Daily!$A299,'nabati '!$X:$X,Daily!$C$1)/6</f>
        <v>0</v>
      </c>
      <c r="I299" s="115">
        <f>+SUMIFS('nabati '!AD:AD,'nabati '!$AG:$AG,Daily!$A299,'nabati '!$AE:$AE,Daily!$C$1)/60</f>
        <v>0</v>
      </c>
      <c r="J299" s="115">
        <f>+SUMIFS('nabati '!AK:AK,'nabati '!$AN:$AN,Daily!$A299,'nabati '!$AL:$AL,Daily!$C$1)/60</f>
        <v>0</v>
      </c>
      <c r="K299" s="115">
        <f>+SUMIFS('nabati '!AR:AR,'nabati '!$AU:$AU,Daily!$A299,'nabati '!$AS:$AS,Daily!$C$1)/60</f>
        <v>0</v>
      </c>
      <c r="L299" s="115">
        <f>+SUMIFS('nabati '!AY:AY,'nabati '!$BB:$BB,Daily!$A299,'nabati '!$AZ:$AZ,Daily!$C$1)/20</f>
        <v>0</v>
      </c>
      <c r="M299" s="232">
        <f>+SUMIFS('nabati '!BF:BF,'nabati '!$BI:$BI,Daily!$A299,'nabati '!$BG:$BG,Daily!$C$1)/6</f>
        <v>0</v>
      </c>
      <c r="N299" s="233">
        <f>+SUMIFS('nabati '!BM:BM,'nabati '!BP:BP,Daily!$A299,'nabati '!BN:BN,Daily!$C$1)/6</f>
        <v>0</v>
      </c>
      <c r="O299" s="115">
        <f t="shared" si="25"/>
        <v>0</v>
      </c>
      <c r="P299" s="7"/>
      <c r="S299" s="333"/>
    </row>
    <row r="300" spans="1:19" s="160" customFormat="1" outlineLevel="1">
      <c r="A300" s="151">
        <v>249</v>
      </c>
      <c r="B300" s="243" t="s">
        <v>78</v>
      </c>
      <c r="C300" s="60" t="s">
        <v>391</v>
      </c>
      <c r="D300" s="106" t="s">
        <v>369</v>
      </c>
      <c r="E300" s="115">
        <f>+SUMIFS('nabati '!B:B,'nabati '!$E:$E,Daily!$A300,'nabati '!$C:$C,Daily!$C$1)/6</f>
        <v>0</v>
      </c>
      <c r="F300" s="115">
        <f>+SUMIFS('nabati '!I:I,'nabati '!$L:$L,Daily!$A300,'nabati '!$J:$J,Daily!$C$1)/6</f>
        <v>0</v>
      </c>
      <c r="G300" s="115">
        <f>+SUMIFS('nabati '!P:P,'nabati '!$S:$S,Daily!$A300,'nabati '!$Q:$Q,Daily!$C$1)/60</f>
        <v>0</v>
      </c>
      <c r="H300" s="115">
        <f>+SUMIFS('nabati '!W:W,'nabati '!$Z:$Z,Daily!$A300,'nabati '!$X:$X,Daily!$C$1)/6</f>
        <v>0</v>
      </c>
      <c r="I300" s="115">
        <f>+SUMIFS('nabati '!AD:AD,'nabati '!$AG:$AG,Daily!$A300,'nabati '!$AE:$AE,Daily!$C$1)/60</f>
        <v>0</v>
      </c>
      <c r="J300" s="115">
        <f>+SUMIFS('nabati '!AK:AK,'nabati '!$AN:$AN,Daily!$A300,'nabati '!$AL:$AL,Daily!$C$1)/60</f>
        <v>0</v>
      </c>
      <c r="K300" s="115">
        <f>+SUMIFS('nabati '!AR:AR,'nabati '!$AU:$AU,Daily!$A300,'nabati '!$AS:$AS,Daily!$C$1)/60</f>
        <v>0</v>
      </c>
      <c r="L300" s="115">
        <f>+SUMIFS('nabati '!AY:AY,'nabati '!$BB:$BB,Daily!$A300,'nabati '!$AZ:$AZ,Daily!$C$1)/20</f>
        <v>0</v>
      </c>
      <c r="M300" s="232">
        <f>+SUMIFS('nabati '!BF:BF,'nabati '!$BI:$BI,Daily!$A300,'nabati '!$BG:$BG,Daily!$C$1)/6</f>
        <v>0</v>
      </c>
      <c r="N300" s="233">
        <f>+SUMIFS('nabati '!BM:BM,'nabati '!BP:BP,Daily!$A300,'nabati '!BN:BN,Daily!$C$1)/6</f>
        <v>0</v>
      </c>
      <c r="O300" s="115">
        <f t="shared" si="25"/>
        <v>0</v>
      </c>
      <c r="P300" s="7"/>
      <c r="S300" s="333"/>
    </row>
    <row r="301" spans="1:19" s="160" customFormat="1" outlineLevel="1">
      <c r="A301" s="151">
        <v>252</v>
      </c>
      <c r="B301" s="243" t="s">
        <v>78</v>
      </c>
      <c r="C301" s="60" t="s">
        <v>392</v>
      </c>
      <c r="D301" s="106" t="s">
        <v>369</v>
      </c>
      <c r="E301" s="115">
        <f>+SUMIFS('nabati '!B:B,'nabati '!$E:$E,Daily!$A301,'nabati '!$C:$C,Daily!$C$1)/6</f>
        <v>0</v>
      </c>
      <c r="F301" s="115">
        <f>+SUMIFS('nabati '!I:I,'nabati '!$L:$L,Daily!$A301,'nabati '!$J:$J,Daily!$C$1)/6</f>
        <v>0</v>
      </c>
      <c r="G301" s="115">
        <f>+SUMIFS('nabati '!P:P,'nabati '!$S:$S,Daily!$A301,'nabati '!$Q:$Q,Daily!$C$1)/60</f>
        <v>0</v>
      </c>
      <c r="H301" s="115">
        <f>+SUMIFS('nabati '!W:W,'nabati '!$Z:$Z,Daily!$A301,'nabati '!$X:$X,Daily!$C$1)/6</f>
        <v>0</v>
      </c>
      <c r="I301" s="115">
        <f>+SUMIFS('nabati '!AD:AD,'nabati '!$AG:$AG,Daily!$A301,'nabati '!$AE:$AE,Daily!$C$1)/60</f>
        <v>0</v>
      </c>
      <c r="J301" s="115">
        <f>+SUMIFS('nabati '!AK:AK,'nabati '!$AN:$AN,Daily!$A301,'nabati '!$AL:$AL,Daily!$C$1)/60</f>
        <v>0</v>
      </c>
      <c r="K301" s="115">
        <f>+SUMIFS('nabati '!AR:AR,'nabati '!$AU:$AU,Daily!$A301,'nabati '!$AS:$AS,Daily!$C$1)/60</f>
        <v>0</v>
      </c>
      <c r="L301" s="115">
        <f>+SUMIFS('nabati '!AY:AY,'nabati '!$BB:$BB,Daily!$A301,'nabati '!$AZ:$AZ,Daily!$C$1)/20</f>
        <v>0</v>
      </c>
      <c r="M301" s="232">
        <f>+SUMIFS('nabati '!BF:BF,'nabati '!$BI:$BI,Daily!$A301,'nabati '!$BG:$BG,Daily!$C$1)/6</f>
        <v>0</v>
      </c>
      <c r="N301" s="233">
        <f>+SUMIFS('nabati '!BM:BM,'nabati '!BP:BP,Daily!$A301,'nabati '!BN:BN,Daily!$C$1)/6</f>
        <v>0</v>
      </c>
      <c r="O301" s="115">
        <f t="shared" si="25"/>
        <v>0</v>
      </c>
      <c r="P301" s="7"/>
      <c r="S301" s="333"/>
    </row>
    <row r="302" spans="1:19" s="160" customFormat="1" outlineLevel="1">
      <c r="A302" s="151">
        <v>254</v>
      </c>
      <c r="B302" s="243" t="s">
        <v>78</v>
      </c>
      <c r="C302" s="60" t="s">
        <v>393</v>
      </c>
      <c r="D302" s="106" t="s">
        <v>369</v>
      </c>
      <c r="E302" s="115">
        <f>+SUMIFS('nabati '!B:B,'nabati '!$E:$E,Daily!$A302,'nabati '!$C:$C,Daily!$C$1)/6</f>
        <v>0</v>
      </c>
      <c r="F302" s="115">
        <f>+SUMIFS('nabati '!I:I,'nabati '!$L:$L,Daily!$A302,'nabati '!$J:$J,Daily!$C$1)/6</f>
        <v>0</v>
      </c>
      <c r="G302" s="115">
        <f>+SUMIFS('nabati '!P:P,'nabati '!$S:$S,Daily!$A302,'nabati '!$Q:$Q,Daily!$C$1)/60</f>
        <v>0</v>
      </c>
      <c r="H302" s="115">
        <f>+SUMIFS('nabati '!W:W,'nabati '!$Z:$Z,Daily!$A302,'nabati '!$X:$X,Daily!$C$1)/6</f>
        <v>0</v>
      </c>
      <c r="I302" s="115">
        <f>+SUMIFS('nabati '!AD:AD,'nabati '!$AG:$AG,Daily!$A302,'nabati '!$AE:$AE,Daily!$C$1)/60</f>
        <v>0</v>
      </c>
      <c r="J302" s="115">
        <f>+SUMIFS('nabati '!AK:AK,'nabati '!$AN:$AN,Daily!$A302,'nabati '!$AL:$AL,Daily!$C$1)/60</f>
        <v>0</v>
      </c>
      <c r="K302" s="115">
        <f>+SUMIFS('nabati '!AR:AR,'nabati '!$AU:$AU,Daily!$A302,'nabati '!$AS:$AS,Daily!$C$1)/60</f>
        <v>0</v>
      </c>
      <c r="L302" s="115">
        <f>+SUMIFS('nabati '!AY:AY,'nabati '!$BB:$BB,Daily!$A302,'nabati '!$AZ:$AZ,Daily!$C$1)/20</f>
        <v>0</v>
      </c>
      <c r="M302" s="232">
        <f>+SUMIFS('nabati '!BF:BF,'nabati '!$BI:$BI,Daily!$A302,'nabati '!$BG:$BG,Daily!$C$1)/6</f>
        <v>0</v>
      </c>
      <c r="N302" s="233">
        <f>+SUMIFS('nabati '!BM:BM,'nabati '!BP:BP,Daily!$A302,'nabati '!BN:BN,Daily!$C$1)/6</f>
        <v>0</v>
      </c>
      <c r="O302" s="115">
        <f t="shared" si="25"/>
        <v>0</v>
      </c>
      <c r="P302" s="7"/>
      <c r="S302" s="333"/>
    </row>
    <row r="303" spans="1:19" s="160" customFormat="1" outlineLevel="1">
      <c r="A303" s="151">
        <v>255</v>
      </c>
      <c r="B303" s="243" t="s">
        <v>78</v>
      </c>
      <c r="C303" s="60" t="s">
        <v>394</v>
      </c>
      <c r="D303" s="106" t="s">
        <v>369</v>
      </c>
      <c r="E303" s="115">
        <f>+SUMIFS('nabati '!B:B,'nabati '!$E:$E,Daily!$A303,'nabati '!$C:$C,Daily!$C$1)/6</f>
        <v>0</v>
      </c>
      <c r="F303" s="115">
        <f>+SUMIFS('nabati '!I:I,'nabati '!$L:$L,Daily!$A303,'nabati '!$J:$J,Daily!$C$1)/6</f>
        <v>0</v>
      </c>
      <c r="G303" s="115">
        <f>+SUMIFS('nabati '!P:P,'nabati '!$S:$S,Daily!$A303,'nabati '!$Q:$Q,Daily!$C$1)/60</f>
        <v>0</v>
      </c>
      <c r="H303" s="115">
        <f>+SUMIFS('nabati '!W:W,'nabati '!$Z:$Z,Daily!$A303,'nabati '!$X:$X,Daily!$C$1)/6</f>
        <v>0</v>
      </c>
      <c r="I303" s="115">
        <f>+SUMIFS('nabati '!AD:AD,'nabati '!$AG:$AG,Daily!$A303,'nabati '!$AE:$AE,Daily!$C$1)/60</f>
        <v>0</v>
      </c>
      <c r="J303" s="115">
        <f>+SUMIFS('nabati '!AK:AK,'nabati '!$AN:$AN,Daily!$A303,'nabati '!$AL:$AL,Daily!$C$1)/60</f>
        <v>0</v>
      </c>
      <c r="K303" s="115">
        <f>+SUMIFS('nabati '!AR:AR,'nabati '!$AU:$AU,Daily!$A303,'nabati '!$AS:$AS,Daily!$C$1)/60</f>
        <v>0</v>
      </c>
      <c r="L303" s="115">
        <f>+SUMIFS('nabati '!AY:AY,'nabati '!$BB:$BB,Daily!$A303,'nabati '!$AZ:$AZ,Daily!$C$1)/20</f>
        <v>0</v>
      </c>
      <c r="M303" s="232">
        <f>+SUMIFS('nabati '!BF:BF,'nabati '!$BI:$BI,Daily!$A303,'nabati '!$BG:$BG,Daily!$C$1)/6</f>
        <v>0</v>
      </c>
      <c r="N303" s="233">
        <f>+SUMIFS('nabati '!BM:BM,'nabati '!BP:BP,Daily!$A303,'nabati '!BN:BN,Daily!$C$1)/6</f>
        <v>0</v>
      </c>
      <c r="O303" s="115">
        <f t="shared" si="25"/>
        <v>0</v>
      </c>
      <c r="P303" s="7"/>
      <c r="S303" s="333"/>
    </row>
    <row r="304" spans="1:19" s="160" customFormat="1" outlineLevel="1">
      <c r="A304" s="151">
        <v>256</v>
      </c>
      <c r="B304" s="243" t="s">
        <v>78</v>
      </c>
      <c r="C304" s="60" t="s">
        <v>395</v>
      </c>
      <c r="D304" s="106" t="s">
        <v>369</v>
      </c>
      <c r="E304" s="115">
        <f>+SUMIFS('nabati '!B:B,'nabati '!$E:$E,Daily!$A304,'nabati '!$C:$C,Daily!$C$1)/6</f>
        <v>0</v>
      </c>
      <c r="F304" s="115">
        <f>+SUMIFS('nabati '!I:I,'nabati '!$L:$L,Daily!$A304,'nabati '!$J:$J,Daily!$C$1)/6</f>
        <v>0</v>
      </c>
      <c r="G304" s="115">
        <f>+SUMIFS('nabati '!P:P,'nabati '!$S:$S,Daily!$A304,'nabati '!$Q:$Q,Daily!$C$1)/60</f>
        <v>0</v>
      </c>
      <c r="H304" s="115">
        <f>+SUMIFS('nabati '!W:W,'nabati '!$Z:$Z,Daily!$A304,'nabati '!$X:$X,Daily!$C$1)/6</f>
        <v>0</v>
      </c>
      <c r="I304" s="115">
        <f>+SUMIFS('nabati '!AD:AD,'nabati '!$AG:$AG,Daily!$A304,'nabati '!$AE:$AE,Daily!$C$1)/60</f>
        <v>0</v>
      </c>
      <c r="J304" s="115">
        <f>+SUMIFS('nabati '!AK:AK,'nabati '!$AN:$AN,Daily!$A304,'nabati '!$AL:$AL,Daily!$C$1)/60</f>
        <v>0</v>
      </c>
      <c r="K304" s="115">
        <f>+SUMIFS('nabati '!AR:AR,'nabati '!$AU:$AU,Daily!$A304,'nabati '!$AS:$AS,Daily!$C$1)/60</f>
        <v>0</v>
      </c>
      <c r="L304" s="115">
        <f>+SUMIFS('nabati '!AY:AY,'nabati '!$BB:$BB,Daily!$A304,'nabati '!$AZ:$AZ,Daily!$C$1)/20</f>
        <v>0</v>
      </c>
      <c r="M304" s="232">
        <f>+SUMIFS('nabati '!BF:BF,'nabati '!$BI:$BI,Daily!$A304,'nabati '!$BG:$BG,Daily!$C$1)/6</f>
        <v>0</v>
      </c>
      <c r="N304" s="233">
        <f>+SUMIFS('nabati '!BM:BM,'nabati '!BP:BP,Daily!$A304,'nabati '!BN:BN,Daily!$C$1)/6</f>
        <v>0</v>
      </c>
      <c r="O304" s="115">
        <f t="shared" si="25"/>
        <v>0</v>
      </c>
      <c r="P304" s="7"/>
      <c r="S304" s="333"/>
    </row>
    <row r="305" spans="1:19" s="160" customFormat="1" outlineLevel="1">
      <c r="A305" s="151">
        <v>258</v>
      </c>
      <c r="B305" s="243" t="s">
        <v>78</v>
      </c>
      <c r="C305" s="60" t="s">
        <v>396</v>
      </c>
      <c r="D305" s="106" t="s">
        <v>369</v>
      </c>
      <c r="E305" s="156">
        <f>+SUMIFS('nabati '!B:B,'nabati '!$E:$E,Daily!$A305,'nabati '!$C:$C,Daily!$C$1)/6</f>
        <v>0</v>
      </c>
      <c r="F305" s="156">
        <f>+SUMIFS('nabati '!I:I,'nabati '!$L:$L,Daily!$A305,'nabati '!$J:$J,Daily!$C$1)/6</f>
        <v>0</v>
      </c>
      <c r="G305" s="156">
        <f>+SUMIFS('nabati '!P:P,'nabati '!$S:$S,Daily!$A305,'nabati '!$Q:$Q,Daily!$C$1)/60</f>
        <v>0</v>
      </c>
      <c r="H305" s="156">
        <f>+SUMIFS('nabati '!W:W,'nabati '!$Z:$Z,Daily!$A305,'nabati '!$X:$X,Daily!$C$1)/6</f>
        <v>0</v>
      </c>
      <c r="I305" s="156">
        <f>+SUMIFS('nabati '!AD:AD,'nabati '!$AG:$AG,Daily!$A305,'nabati '!$AE:$AE,Daily!$C$1)/60</f>
        <v>0</v>
      </c>
      <c r="J305" s="156">
        <f>+SUMIFS('nabati '!AK:AK,'nabati '!$AN:$AN,Daily!$A305,'nabati '!$AL:$AL,Daily!$C$1)/60</f>
        <v>0</v>
      </c>
      <c r="K305" s="156">
        <f>+SUMIFS('nabati '!AR:AR,'nabati '!$AU:$AU,Daily!$A305,'nabati '!$AS:$AS,Daily!$C$1)/60</f>
        <v>0</v>
      </c>
      <c r="L305" s="156">
        <f>+SUMIFS('nabati '!AY:AY,'nabati '!$BB:$BB,Daily!$A305,'nabati '!$AZ:$AZ,Daily!$C$1)/20</f>
        <v>0</v>
      </c>
      <c r="M305" s="268">
        <f>+SUMIFS('nabati '!BF:BF,'nabati '!$BI:$BI,Daily!$A305,'nabati '!$BG:$BG,Daily!$C$1)/6</f>
        <v>0</v>
      </c>
      <c r="N305" s="269">
        <f>+SUMIFS('nabati '!BM:BM,'nabati '!BP:BP,Daily!$A305,'nabati '!BN:BN,Daily!$C$1)/6</f>
        <v>0</v>
      </c>
      <c r="O305" s="156">
        <f t="shared" si="25"/>
        <v>0</v>
      </c>
      <c r="P305" s="7"/>
      <c r="S305" s="333"/>
    </row>
    <row r="306" spans="1:19" s="160" customFormat="1" outlineLevel="1">
      <c r="A306" s="151">
        <v>262</v>
      </c>
      <c r="B306" s="243" t="s">
        <v>78</v>
      </c>
      <c r="C306" s="60" t="s">
        <v>397</v>
      </c>
      <c r="D306" s="106" t="s">
        <v>369</v>
      </c>
      <c r="E306" s="156">
        <f>+SUMIFS('nabati '!B:B,'nabati '!$E:$E,Daily!$A306,'nabati '!$C:$C,Daily!$C$1)/6</f>
        <v>0</v>
      </c>
      <c r="F306" s="156">
        <f>+SUMIFS('nabati '!I:I,'nabati '!$L:$L,Daily!$A306,'nabati '!$J:$J,Daily!$C$1)/6</f>
        <v>0</v>
      </c>
      <c r="G306" s="156">
        <f>+SUMIFS('nabati '!P:P,'nabati '!$S:$S,Daily!$A306,'nabati '!$Q:$Q,Daily!$C$1)/60</f>
        <v>0</v>
      </c>
      <c r="H306" s="156">
        <f>+SUMIFS('nabati '!W:W,'nabati '!$Z:$Z,Daily!$A306,'nabati '!$X:$X,Daily!$C$1)/6</f>
        <v>0</v>
      </c>
      <c r="I306" s="156">
        <f>+SUMIFS('nabati '!AD:AD,'nabati '!$AG:$AG,Daily!$A306,'nabati '!$AE:$AE,Daily!$C$1)/60</f>
        <v>0</v>
      </c>
      <c r="J306" s="156">
        <f>+SUMIFS('nabati '!AK:AK,'nabati '!$AN:$AN,Daily!$A306,'nabati '!$AL:$AL,Daily!$C$1)/60</f>
        <v>0</v>
      </c>
      <c r="K306" s="156">
        <f>+SUMIFS('nabati '!AR:AR,'nabati '!$AU:$AU,Daily!$A306,'nabati '!$AS:$AS,Daily!$C$1)/60</f>
        <v>0</v>
      </c>
      <c r="L306" s="156">
        <f>+SUMIFS('nabati '!AY:AY,'nabati '!$BB:$BB,Daily!$A306,'nabati '!$AZ:$AZ,Daily!$C$1)/20</f>
        <v>0</v>
      </c>
      <c r="M306" s="268">
        <f>+SUMIFS('nabati '!BF:BF,'nabati '!$BI:$BI,Daily!$A306,'nabati '!$BG:$BG,Daily!$C$1)/6</f>
        <v>0</v>
      </c>
      <c r="N306" s="269">
        <f>+SUMIFS('nabati '!BM:BM,'nabati '!BP:BP,Daily!$A306,'nabati '!BN:BN,Daily!$C$1)/6</f>
        <v>0</v>
      </c>
      <c r="O306" s="156">
        <f t="shared" si="25"/>
        <v>0</v>
      </c>
      <c r="P306" s="7"/>
      <c r="S306" s="333"/>
    </row>
    <row r="307" spans="1:19" s="160" customFormat="1" outlineLevel="1">
      <c r="A307" s="151">
        <v>263</v>
      </c>
      <c r="B307" s="243" t="s">
        <v>78</v>
      </c>
      <c r="C307" s="60" t="s">
        <v>398</v>
      </c>
      <c r="D307" s="106" t="s">
        <v>369</v>
      </c>
      <c r="E307" s="156">
        <f>+SUMIFS('nabati '!B:B,'nabati '!$E:$E,Daily!$A307,'nabati '!$C:$C,Daily!$C$1)/6</f>
        <v>0</v>
      </c>
      <c r="F307" s="115">
        <f>+SUMIFS('nabati '!I:I,'nabati '!$L:$L,Daily!$A307,'nabati '!$J:$J,Daily!$C$1)/6</f>
        <v>0</v>
      </c>
      <c r="G307" s="115">
        <f>+SUMIFS('nabati '!P:P,'nabati '!$S:$S,Daily!$A307,'nabati '!$Q:$Q,Daily!$C$1)/60</f>
        <v>0</v>
      </c>
      <c r="H307" s="115">
        <f>+SUMIFS('nabati '!W:W,'nabati '!$Z:$Z,Daily!$A307,'nabati '!$X:$X,Daily!$C$1)/6</f>
        <v>0</v>
      </c>
      <c r="I307" s="115">
        <f>+SUMIFS('nabati '!AD:AD,'nabati '!$AG:$AG,Daily!$A307,'nabati '!$AE:$AE,Daily!$C$1)/60</f>
        <v>0</v>
      </c>
      <c r="J307" s="115">
        <f>+SUMIFS('nabati '!AK:AK,'nabati '!$AN:$AN,Daily!$A307,'nabati '!$AL:$AL,Daily!$C$1)/60</f>
        <v>0</v>
      </c>
      <c r="K307" s="115">
        <f>+SUMIFS('nabati '!AR:AR,'nabati '!$AU:$AU,Daily!$A307,'nabati '!$AS:$AS,Daily!$C$1)/60</f>
        <v>0</v>
      </c>
      <c r="L307" s="115">
        <f>+SUMIFS('nabati '!AY:AY,'nabati '!$BB:$BB,Daily!$A307,'nabati '!$AZ:$AZ,Daily!$C$1)/20</f>
        <v>0</v>
      </c>
      <c r="M307" s="232">
        <f>+SUMIFS('nabati '!BF:BF,'nabati '!$BI:$BI,Daily!$A307,'nabati '!$BG:$BG,Daily!$C$1)/6</f>
        <v>0</v>
      </c>
      <c r="N307" s="233">
        <f>+SUMIFS('nabati '!BM:BM,'nabati '!BP:BP,Daily!$A307,'nabati '!BN:BN,Daily!$C$1)/6</f>
        <v>0</v>
      </c>
      <c r="O307" s="115">
        <f t="shared" si="25"/>
        <v>0</v>
      </c>
      <c r="P307" s="96"/>
      <c r="S307" s="333"/>
    </row>
    <row r="308" spans="1:19" s="160" customFormat="1" outlineLevel="1">
      <c r="A308" s="151">
        <v>272</v>
      </c>
      <c r="B308" s="243" t="s">
        <v>78</v>
      </c>
      <c r="C308" s="60" t="s">
        <v>399</v>
      </c>
      <c r="D308" s="106" t="s">
        <v>369</v>
      </c>
      <c r="E308" s="156">
        <f>+SUMIFS('nabati '!B:B,'nabati '!$E:$E,Daily!$A308,'nabati '!$C:$C,Daily!$C$1)/6</f>
        <v>0</v>
      </c>
      <c r="F308" s="115">
        <f>+SUMIFS('nabati '!I:I,'nabati '!$L:$L,Daily!$A308,'nabati '!$J:$J,Daily!$C$1)/6</f>
        <v>0</v>
      </c>
      <c r="G308" s="115">
        <f>+SUMIFS('nabati '!P:P,'nabati '!$S:$S,Daily!$A308,'nabati '!$Q:$Q,Daily!$C$1)/60</f>
        <v>0</v>
      </c>
      <c r="H308" s="115">
        <f>+SUMIFS('nabati '!W:W,'nabati '!$Z:$Z,Daily!$A308,'nabati '!$X:$X,Daily!$C$1)/6</f>
        <v>0</v>
      </c>
      <c r="I308" s="115">
        <f>+SUMIFS('nabati '!AD:AD,'nabati '!$AG:$AG,Daily!$A308,'nabati '!$AE:$AE,Daily!$C$1)/60</f>
        <v>0</v>
      </c>
      <c r="J308" s="115">
        <f>+SUMIFS('nabati '!AK:AK,'nabati '!$AN:$AN,Daily!$A308,'nabati '!$AL:$AL,Daily!$C$1)/60</f>
        <v>0</v>
      </c>
      <c r="K308" s="115">
        <f>+SUMIFS('nabati '!AR:AR,'nabati '!$AU:$AU,Daily!$A308,'nabati '!$AS:$AS,Daily!$C$1)/60</f>
        <v>0</v>
      </c>
      <c r="L308" s="115">
        <f>+SUMIFS('nabati '!AY:AY,'nabati '!$BB:$BB,Daily!$A308,'nabati '!$AZ:$AZ,Daily!$C$1)/20</f>
        <v>0</v>
      </c>
      <c r="M308" s="232">
        <f>+SUMIFS('nabati '!BF:BF,'nabati '!$BI:$BI,Daily!$A308,'nabati '!$BG:$BG,Daily!$C$1)/6</f>
        <v>0</v>
      </c>
      <c r="N308" s="233">
        <f>+SUMIFS('nabati '!BM:BM,'nabati '!BP:BP,Daily!$A308,'nabati '!BN:BN,Daily!$C$1)/6</f>
        <v>0</v>
      </c>
      <c r="O308" s="115">
        <f t="shared" si="25"/>
        <v>0</v>
      </c>
      <c r="P308" s="96"/>
      <c r="S308" s="333"/>
    </row>
    <row r="309" spans="1:19" s="160" customFormat="1" outlineLevel="1">
      <c r="A309" s="151">
        <v>279</v>
      </c>
      <c r="B309" s="243" t="s">
        <v>78</v>
      </c>
      <c r="C309" s="60" t="s">
        <v>400</v>
      </c>
      <c r="D309" s="106" t="s">
        <v>369</v>
      </c>
      <c r="E309" s="156">
        <f>+SUMIFS('nabati '!B:B,'nabati '!$E:$E,Daily!$A309,'nabati '!$C:$C,Daily!$C$1)/6</f>
        <v>0</v>
      </c>
      <c r="F309" s="115">
        <f>+SUMIFS('nabati '!I:I,'nabati '!$L:$L,Daily!$A309,'nabati '!$J:$J,Daily!$C$1)/6</f>
        <v>0</v>
      </c>
      <c r="G309" s="115">
        <f>+SUMIFS('nabati '!P:P,'nabati '!$S:$S,Daily!$A309,'nabati '!$Q:$Q,Daily!$C$1)/60</f>
        <v>0</v>
      </c>
      <c r="H309" s="115">
        <f>+SUMIFS('nabati '!W:W,'nabati '!$Z:$Z,Daily!$A309,'nabati '!$X:$X,Daily!$C$1)/6</f>
        <v>0</v>
      </c>
      <c r="I309" s="115">
        <f>+SUMIFS('nabati '!AD:AD,'nabati '!$AG:$AG,Daily!$A309,'nabati '!$AE:$AE,Daily!$C$1)/60</f>
        <v>0</v>
      </c>
      <c r="J309" s="115">
        <f>+SUMIFS('nabati '!AK:AK,'nabati '!$AN:$AN,Daily!$A309,'nabati '!$AL:$AL,Daily!$C$1)/60</f>
        <v>0</v>
      </c>
      <c r="K309" s="115">
        <f>+SUMIFS('nabati '!AR:AR,'nabati '!$AU:$AU,Daily!$A309,'nabati '!$AS:$AS,Daily!$C$1)/60</f>
        <v>0</v>
      </c>
      <c r="L309" s="115">
        <f>+SUMIFS('nabati '!AY:AY,'nabati '!$BB:$BB,Daily!$A309,'nabati '!$AZ:$AZ,Daily!$C$1)/20</f>
        <v>0</v>
      </c>
      <c r="M309" s="232">
        <f>+SUMIFS('nabati '!BF:BF,'nabati '!$BI:$BI,Daily!$A309,'nabati '!$BG:$BG,Daily!$C$1)/6</f>
        <v>0</v>
      </c>
      <c r="N309" s="233">
        <f>+SUMIFS('nabati '!BM:BM,'nabati '!BP:BP,Daily!$A309,'nabati '!BN:BN,Daily!$C$1)/6</f>
        <v>0</v>
      </c>
      <c r="O309" s="115">
        <f t="shared" si="25"/>
        <v>0</v>
      </c>
      <c r="P309" s="96"/>
      <c r="S309" s="333"/>
    </row>
    <row r="310" spans="1:19" s="160" customFormat="1" outlineLevel="1">
      <c r="A310" s="151">
        <v>281</v>
      </c>
      <c r="B310" s="243" t="s">
        <v>78</v>
      </c>
      <c r="C310" s="60" t="s">
        <v>401</v>
      </c>
      <c r="D310" s="106" t="s">
        <v>369</v>
      </c>
      <c r="E310" s="156">
        <f>+SUMIFS('nabati '!B:B,'nabati '!$E:$E,Daily!$A310,'nabati '!$C:$C,Daily!$C$1)/6</f>
        <v>0</v>
      </c>
      <c r="F310" s="115">
        <f>+SUMIFS('nabati '!I:I,'nabati '!$L:$L,Daily!$A310,'nabati '!$J:$J,Daily!$C$1)/6</f>
        <v>0</v>
      </c>
      <c r="G310" s="115">
        <f>+SUMIFS('nabati '!P:P,'nabati '!$S:$S,Daily!$A310,'nabati '!$Q:$Q,Daily!$C$1)/60</f>
        <v>0</v>
      </c>
      <c r="H310" s="115">
        <f>+SUMIFS('nabati '!W:W,'nabati '!$Z:$Z,Daily!$A310,'nabati '!$X:$X,Daily!$C$1)/6</f>
        <v>0</v>
      </c>
      <c r="I310" s="115">
        <f>+SUMIFS('nabati '!AD:AD,'nabati '!$AG:$AG,Daily!$A310,'nabati '!$AE:$AE,Daily!$C$1)/60</f>
        <v>0</v>
      </c>
      <c r="J310" s="115">
        <f>+SUMIFS('nabati '!AK:AK,'nabati '!$AN:$AN,Daily!$A310,'nabati '!$AL:$AL,Daily!$C$1)/60</f>
        <v>0</v>
      </c>
      <c r="K310" s="115">
        <f>+SUMIFS('nabati '!AR:AR,'nabati '!$AU:$AU,Daily!$A310,'nabati '!$AS:$AS,Daily!$C$1)/60</f>
        <v>0</v>
      </c>
      <c r="L310" s="115">
        <f>+SUMIFS('nabati '!AY:AY,'nabati '!$BB:$BB,Daily!$A310,'nabati '!$AZ:$AZ,Daily!$C$1)/20</f>
        <v>0</v>
      </c>
      <c r="M310" s="232">
        <f>+SUMIFS('nabati '!BF:BF,'nabati '!$BI:$BI,Daily!$A310,'nabati '!$BG:$BG,Daily!$C$1)/6</f>
        <v>0</v>
      </c>
      <c r="N310" s="233">
        <f>+SUMIFS('nabati '!BM:BM,'nabati '!BP:BP,Daily!$A310,'nabati '!BN:BN,Daily!$C$1)/6</f>
        <v>0</v>
      </c>
      <c r="O310" s="115">
        <f t="shared" si="25"/>
        <v>0</v>
      </c>
      <c r="P310" s="96"/>
      <c r="S310" s="333"/>
    </row>
    <row r="311" spans="1:19" s="1" customFormat="1" outlineLevel="1">
      <c r="A311" s="151">
        <v>282</v>
      </c>
      <c r="B311" s="243" t="s">
        <v>78</v>
      </c>
      <c r="C311" s="60" t="s">
        <v>402</v>
      </c>
      <c r="D311" s="106" t="s">
        <v>369</v>
      </c>
      <c r="E311" s="245">
        <f>+SUMIFS('nabati '!B:B,'nabati '!$E:$E,Daily!$A311,'nabati '!$C:$C,Daily!$C$1)/6</f>
        <v>0</v>
      </c>
      <c r="F311" s="213">
        <f>+SUMIFS('nabati '!I:I,'nabati '!$L:$L,Daily!$A311,'nabati '!$J:$J,Daily!$C$1)/6</f>
        <v>0</v>
      </c>
      <c r="G311" s="213">
        <f>+SUMIFS('nabati '!P:P,'nabati '!$S:$S,Daily!$A311,'nabati '!$Q:$Q,Daily!$C$1)/60</f>
        <v>0</v>
      </c>
      <c r="H311" s="213">
        <f>+SUMIFS('nabati '!W:W,'nabati '!$Z:$Z,Daily!$A311,'nabati '!$X:$X,Daily!$C$1)/6</f>
        <v>0</v>
      </c>
      <c r="I311" s="213">
        <f>+SUMIFS('nabati '!AD:AD,'nabati '!$AG:$AG,Daily!$A311,'nabati '!$AE:$AE,Daily!$C$1)/60</f>
        <v>0</v>
      </c>
      <c r="J311" s="213">
        <f>+SUMIFS('nabati '!AK:AK,'nabati '!$AN:$AN,Daily!$A311,'nabati '!$AL:$AL,Daily!$C$1)/60</f>
        <v>0</v>
      </c>
      <c r="K311" s="213">
        <f>+SUMIFS('nabati '!AR:AR,'nabati '!$AU:$AU,Daily!$A311,'nabati '!$AS:$AS,Daily!$C$1)/60</f>
        <v>0</v>
      </c>
      <c r="L311" s="213">
        <f>+SUMIFS('nabati '!AY:AY,'nabati '!$BB:$BB,Daily!$A311,'nabati '!$AZ:$AZ,Daily!$C$1)/20</f>
        <v>0</v>
      </c>
      <c r="M311" s="235">
        <f>+SUMIFS('nabati '!BF:BF,'nabati '!$BI:$BI,Daily!$A311,'nabati '!$BG:$BG,Daily!$C$1)/6</f>
        <v>0</v>
      </c>
      <c r="N311" s="236">
        <f>+SUMIFS('nabati '!BM:BM,'nabati '!BP:BP,Daily!$A311,'nabati '!BN:BN,Daily!$C$1)/6</f>
        <v>0</v>
      </c>
      <c r="O311" s="213">
        <f t="shared" si="25"/>
        <v>0</v>
      </c>
      <c r="P311" s="262"/>
      <c r="S311" s="334"/>
    </row>
    <row r="312" spans="1:19" s="1" customFormat="1" outlineLevel="1">
      <c r="A312" s="151">
        <v>286</v>
      </c>
      <c r="B312" s="243" t="s">
        <v>78</v>
      </c>
      <c r="C312" s="60" t="s">
        <v>403</v>
      </c>
      <c r="D312" s="106" t="s">
        <v>369</v>
      </c>
      <c r="E312" s="245">
        <f>+SUMIFS('nabati '!B:B,'nabati '!$E:$E,Daily!$A312,'nabati '!$C:$C,Daily!$C$1)/6</f>
        <v>0</v>
      </c>
      <c r="F312" s="213">
        <f>+SUMIFS('nabati '!I:I,'nabati '!$L:$L,Daily!$A312,'nabati '!$J:$J,Daily!$C$1)/6</f>
        <v>0</v>
      </c>
      <c r="G312" s="213">
        <f>+SUMIFS('nabati '!P:P,'nabati '!$S:$S,Daily!$A312,'nabati '!$Q:$Q,Daily!$C$1)/60</f>
        <v>0</v>
      </c>
      <c r="H312" s="213">
        <f>+SUMIFS('nabati '!W:W,'nabati '!$Z:$Z,Daily!$A312,'nabati '!$X:$X,Daily!$C$1)/6</f>
        <v>0</v>
      </c>
      <c r="I312" s="213">
        <f>+SUMIFS('nabati '!AD:AD,'nabati '!$AG:$AG,Daily!$A312,'nabati '!$AE:$AE,Daily!$C$1)/60</f>
        <v>0</v>
      </c>
      <c r="J312" s="213">
        <f>+SUMIFS('nabati '!AK:AK,'nabati '!$AN:$AN,Daily!$A312,'nabati '!$AL:$AL,Daily!$C$1)/60</f>
        <v>0</v>
      </c>
      <c r="K312" s="213">
        <f>+SUMIFS('nabati '!AR:AR,'nabati '!$AU:$AU,Daily!$A312,'nabati '!$AS:$AS,Daily!$C$1)/60</f>
        <v>0</v>
      </c>
      <c r="L312" s="213">
        <f>+SUMIFS('nabati '!AY:AY,'nabati '!$BB:$BB,Daily!$A312,'nabati '!$AZ:$AZ,Daily!$C$1)/20</f>
        <v>0</v>
      </c>
      <c r="M312" s="235">
        <f>+SUMIFS('nabati '!BF:BF,'nabati '!$BI:$BI,Daily!$A312,'nabati '!$BG:$BG,Daily!$C$1)/6</f>
        <v>0</v>
      </c>
      <c r="N312" s="236">
        <f>+SUMIFS('nabati '!BM:BM,'nabati '!BP:BP,Daily!$A312,'nabati '!BN:BN,Daily!$C$1)/6</f>
        <v>0</v>
      </c>
      <c r="O312" s="213">
        <f t="shared" si="25"/>
        <v>0</v>
      </c>
      <c r="P312" s="262"/>
      <c r="S312" s="334"/>
    </row>
    <row r="313" spans="1:19" s="1" customFormat="1" outlineLevel="1">
      <c r="A313" s="151">
        <v>298</v>
      </c>
      <c r="B313" s="243" t="s">
        <v>78</v>
      </c>
      <c r="C313" s="60" t="s">
        <v>404</v>
      </c>
      <c r="D313" s="106" t="s">
        <v>369</v>
      </c>
      <c r="E313" s="245">
        <f>+SUMIFS('nabati '!B:B,'nabati '!$E:$E,Daily!$A313,'nabati '!$C:$C,Daily!$C$1)/6</f>
        <v>0</v>
      </c>
      <c r="F313" s="213">
        <f>+SUMIFS('nabati '!I:I,'nabati '!$L:$L,Daily!$A313,'nabati '!$J:$J,Daily!$C$1)/6</f>
        <v>0</v>
      </c>
      <c r="G313" s="213">
        <f>+SUMIFS('nabati '!P:P,'nabati '!$S:$S,Daily!$A313,'nabati '!$Q:$Q,Daily!$C$1)/60</f>
        <v>0</v>
      </c>
      <c r="H313" s="213">
        <f>+SUMIFS('nabati '!W:W,'nabati '!$Z:$Z,Daily!$A313,'nabati '!$X:$X,Daily!$C$1)/6</f>
        <v>0</v>
      </c>
      <c r="I313" s="213">
        <f>+SUMIFS('nabati '!AD:AD,'nabati '!$AG:$AG,Daily!$A313,'nabati '!$AE:$AE,Daily!$C$1)/60</f>
        <v>0</v>
      </c>
      <c r="J313" s="213">
        <f>+SUMIFS('nabati '!AK:AK,'nabati '!$AN:$AN,Daily!$A313,'nabati '!$AL:$AL,Daily!$C$1)/60</f>
        <v>0</v>
      </c>
      <c r="K313" s="213">
        <f>+SUMIFS('nabati '!AR:AR,'nabati '!$AU:$AU,Daily!$A313,'nabati '!$AS:$AS,Daily!$C$1)/60</f>
        <v>0</v>
      </c>
      <c r="L313" s="213">
        <f>+SUMIFS('nabati '!AY:AY,'nabati '!$BB:$BB,Daily!$A313,'nabati '!$AZ:$AZ,Daily!$C$1)/20</f>
        <v>0</v>
      </c>
      <c r="M313" s="235">
        <f>+SUMIFS('nabati '!BF:BF,'nabati '!$BI:$BI,Daily!$A313,'nabati '!$BG:$BG,Daily!$C$1)/6</f>
        <v>0</v>
      </c>
      <c r="N313" s="236">
        <f>+SUMIFS('nabati '!BM:BM,'nabati '!BP:BP,Daily!$A313,'nabati '!BN:BN,Daily!$C$1)/6</f>
        <v>0</v>
      </c>
      <c r="O313" s="213">
        <f t="shared" si="25"/>
        <v>0</v>
      </c>
      <c r="P313" s="262"/>
      <c r="S313" s="334"/>
    </row>
    <row r="314" spans="1:19" s="1" customFormat="1" outlineLevel="1">
      <c r="A314" s="151">
        <v>404</v>
      </c>
      <c r="B314" s="243" t="s">
        <v>78</v>
      </c>
      <c r="C314" s="60" t="s">
        <v>405</v>
      </c>
      <c r="D314" s="106" t="s">
        <v>369</v>
      </c>
      <c r="E314" s="245">
        <f>+SUMIFS('nabati '!B:B,'nabati '!$E:$E,Daily!$A314,'nabati '!$C:$C,Daily!$C$1)/6</f>
        <v>0</v>
      </c>
      <c r="F314" s="213">
        <f>+SUMIFS('nabati '!I:I,'nabati '!$L:$L,Daily!$A314,'nabati '!$J:$J,Daily!$C$1)/6</f>
        <v>0</v>
      </c>
      <c r="G314" s="213">
        <f>+SUMIFS('nabati '!P:P,'nabati '!$S:$S,Daily!$A314,'nabati '!$Q:$Q,Daily!$C$1)/60</f>
        <v>0</v>
      </c>
      <c r="H314" s="213">
        <f>+SUMIFS('nabati '!W:W,'nabati '!$Z:$Z,Daily!$A314,'nabati '!$X:$X,Daily!$C$1)/6</f>
        <v>0</v>
      </c>
      <c r="I314" s="213">
        <f>+SUMIFS('nabati '!AD:AD,'nabati '!$AG:$AG,Daily!$A314,'nabati '!$AE:$AE,Daily!$C$1)/60</f>
        <v>0</v>
      </c>
      <c r="J314" s="213">
        <f>+SUMIFS('nabati '!AK:AK,'nabati '!$AN:$AN,Daily!$A314,'nabati '!$AL:$AL,Daily!$C$1)/60</f>
        <v>0</v>
      </c>
      <c r="K314" s="213">
        <f>+SUMIFS('nabati '!AR:AR,'nabati '!$AU:$AU,Daily!$A314,'nabati '!$AS:$AS,Daily!$C$1)/60</f>
        <v>0</v>
      </c>
      <c r="L314" s="213">
        <f>+SUMIFS('nabati '!AY:AY,'nabati '!$BB:$BB,Daily!$A314,'nabati '!$AZ:$AZ,Daily!$C$1)/20</f>
        <v>0</v>
      </c>
      <c r="M314" s="235">
        <f>+SUMIFS('nabati '!BF:BF,'nabati '!$BI:$BI,Daily!$A314,'nabati '!$BG:$BG,Daily!$C$1)/6</f>
        <v>0</v>
      </c>
      <c r="N314" s="236">
        <f>+SUMIFS('nabati '!BM:BM,'nabati '!BP:BP,Daily!$A314,'nabati '!BN:BN,Daily!$C$1)/6</f>
        <v>0</v>
      </c>
      <c r="O314" s="213">
        <f t="shared" si="25"/>
        <v>0</v>
      </c>
      <c r="P314" s="262"/>
      <c r="S314" s="334"/>
    </row>
    <row r="315" spans="1:19" s="1" customFormat="1" outlineLevel="1">
      <c r="A315" s="151">
        <v>407</v>
      </c>
      <c r="B315" s="243" t="s">
        <v>78</v>
      </c>
      <c r="C315" s="60" t="s">
        <v>406</v>
      </c>
      <c r="D315" s="106" t="s">
        <v>369</v>
      </c>
      <c r="E315" s="245">
        <f>+SUMIFS('nabati '!B:B,'nabati '!$E:$E,Daily!$A315,'nabati '!$C:$C,Daily!$C$1)/6</f>
        <v>0</v>
      </c>
      <c r="F315" s="213">
        <f>+SUMIFS('nabati '!I:I,'nabati '!$L:$L,Daily!$A315,'nabati '!$J:$J,Daily!$C$1)/6</f>
        <v>0</v>
      </c>
      <c r="G315" s="213">
        <f>+SUMIFS('nabati '!P:P,'nabati '!$S:$S,Daily!$A315,'nabati '!$Q:$Q,Daily!$C$1)/60</f>
        <v>0</v>
      </c>
      <c r="H315" s="213">
        <f>+SUMIFS('nabati '!W:W,'nabati '!$Z:$Z,Daily!$A315,'nabati '!$X:$X,Daily!$C$1)/6</f>
        <v>0</v>
      </c>
      <c r="I315" s="213">
        <f>+SUMIFS('nabati '!AD:AD,'nabati '!$AG:$AG,Daily!$A315,'nabati '!$AE:$AE,Daily!$C$1)/60</f>
        <v>0</v>
      </c>
      <c r="J315" s="213">
        <f>+SUMIFS('nabati '!AK:AK,'nabati '!$AN:$AN,Daily!$A315,'nabati '!$AL:$AL,Daily!$C$1)/60</f>
        <v>0</v>
      </c>
      <c r="K315" s="213">
        <f>+SUMIFS('nabati '!AR:AR,'nabati '!$AU:$AU,Daily!$A315,'nabati '!$AS:$AS,Daily!$C$1)/60</f>
        <v>0</v>
      </c>
      <c r="L315" s="213">
        <f>+SUMIFS('nabati '!AY:AY,'nabati '!$BB:$BB,Daily!$A315,'nabati '!$AZ:$AZ,Daily!$C$1)/20</f>
        <v>0</v>
      </c>
      <c r="M315" s="235">
        <f>+SUMIFS('nabati '!BF:BF,'nabati '!$BI:$BI,Daily!$A315,'nabati '!$BG:$BG,Daily!$C$1)/6</f>
        <v>0</v>
      </c>
      <c r="N315" s="236">
        <f>+SUMIFS('nabati '!BM:BM,'nabati '!BP:BP,Daily!$A315,'nabati '!BN:BN,Daily!$C$1)/6</f>
        <v>0</v>
      </c>
      <c r="O315" s="213">
        <f t="shared" si="25"/>
        <v>0</v>
      </c>
      <c r="P315" s="262"/>
      <c r="S315" s="334"/>
    </row>
    <row r="316" spans="1:19" s="1" customFormat="1" outlineLevel="1">
      <c r="A316" s="151">
        <v>625</v>
      </c>
      <c r="B316" s="243" t="s">
        <v>78</v>
      </c>
      <c r="C316" s="60" t="s">
        <v>407</v>
      </c>
      <c r="D316" s="106" t="s">
        <v>369</v>
      </c>
      <c r="E316" s="245">
        <f>+SUMIFS('nabati '!B:B,'nabati '!$E:$E,Daily!$A316,'nabati '!$C:$C,Daily!$C$1)/6</f>
        <v>0</v>
      </c>
      <c r="F316" s="213">
        <f>+SUMIFS('nabati '!I:I,'nabati '!$L:$L,Daily!$A316,'nabati '!$J:$J,Daily!$C$1)/6</f>
        <v>0</v>
      </c>
      <c r="G316" s="213">
        <f>+SUMIFS('nabati '!P:P,'nabati '!$S:$S,Daily!$A316,'nabati '!$Q:$Q,Daily!$C$1)/60</f>
        <v>0</v>
      </c>
      <c r="H316" s="213">
        <f>+SUMIFS('nabati '!W:W,'nabati '!$Z:$Z,Daily!$A316,'nabati '!$X:$X,Daily!$C$1)/6</f>
        <v>0</v>
      </c>
      <c r="I316" s="213">
        <f>+SUMIFS('nabati '!AD:AD,'nabati '!$AG:$AG,Daily!$A316,'nabati '!$AE:$AE,Daily!$C$1)/60</f>
        <v>0</v>
      </c>
      <c r="J316" s="213">
        <f>+SUMIFS('nabati '!AK:AK,'nabati '!$AN:$AN,Daily!$A316,'nabati '!$AL:$AL,Daily!$C$1)/60</f>
        <v>0</v>
      </c>
      <c r="K316" s="213">
        <f>+SUMIFS('nabati '!AR:AR,'nabati '!$AU:$AU,Daily!$A316,'nabati '!$AS:$AS,Daily!$C$1)/60</f>
        <v>0</v>
      </c>
      <c r="L316" s="213">
        <f>+SUMIFS('nabati '!AY:AY,'nabati '!$BB:$BB,Daily!$A316,'nabati '!$AZ:$AZ,Daily!$C$1)/20</f>
        <v>0</v>
      </c>
      <c r="M316" s="235">
        <f>+SUMIFS('nabati '!BF:BF,'nabati '!$BI:$BI,Daily!$A316,'nabati '!$BG:$BG,Daily!$C$1)/6</f>
        <v>0</v>
      </c>
      <c r="N316" s="236">
        <f>+SUMIFS('nabati '!BM:BM,'nabati '!BP:BP,Daily!$A316,'nabati '!BN:BN,Daily!$C$1)/6</f>
        <v>0</v>
      </c>
      <c r="O316" s="213">
        <f t="shared" si="25"/>
        <v>0</v>
      </c>
      <c r="P316" s="262"/>
      <c r="S316" s="334"/>
    </row>
    <row r="317" spans="1:19" s="1" customFormat="1" outlineLevel="1">
      <c r="A317" s="151">
        <v>626</v>
      </c>
      <c r="B317" s="243" t="s">
        <v>78</v>
      </c>
      <c r="C317" s="60" t="s">
        <v>408</v>
      </c>
      <c r="D317" s="106" t="s">
        <v>369</v>
      </c>
      <c r="E317" s="245">
        <f>+SUMIFS('nabati '!B:B,'nabati '!$E:$E,Daily!$A317,'nabati '!$C:$C,Daily!$C$1)/6</f>
        <v>0</v>
      </c>
      <c r="F317" s="213">
        <f>+SUMIFS('nabati '!I:I,'nabati '!$L:$L,Daily!$A317,'nabati '!$J:$J,Daily!$C$1)/6</f>
        <v>0</v>
      </c>
      <c r="G317" s="213">
        <f>+SUMIFS('nabati '!P:P,'nabati '!$S:$S,Daily!$A317,'nabati '!$Q:$Q,Daily!$C$1)/60</f>
        <v>0</v>
      </c>
      <c r="H317" s="213">
        <f>+SUMIFS('nabati '!W:W,'nabati '!$Z:$Z,Daily!$A317,'nabati '!$X:$X,Daily!$C$1)/6</f>
        <v>0</v>
      </c>
      <c r="I317" s="213">
        <f>+SUMIFS('nabati '!AD:AD,'nabati '!$AG:$AG,Daily!$A317,'nabati '!$AE:$AE,Daily!$C$1)/60</f>
        <v>0</v>
      </c>
      <c r="J317" s="213">
        <f>+SUMIFS('nabati '!AK:AK,'nabati '!$AN:$AN,Daily!$A317,'nabati '!$AL:$AL,Daily!$C$1)/60</f>
        <v>0</v>
      </c>
      <c r="K317" s="213">
        <f>+SUMIFS('nabati '!AR:AR,'nabati '!$AU:$AU,Daily!$A317,'nabati '!$AS:$AS,Daily!$C$1)/60</f>
        <v>0</v>
      </c>
      <c r="L317" s="213">
        <f>+SUMIFS('nabati '!AY:AY,'nabati '!$BB:$BB,Daily!$A317,'nabati '!$AZ:$AZ,Daily!$C$1)/20</f>
        <v>0</v>
      </c>
      <c r="M317" s="235">
        <f>+SUMIFS('nabati '!BF:BF,'nabati '!$BI:$BI,Daily!$A317,'nabati '!$BG:$BG,Daily!$C$1)/6</f>
        <v>0</v>
      </c>
      <c r="N317" s="236">
        <f>+SUMIFS('nabati '!BM:BM,'nabati '!BP:BP,Daily!$A317,'nabati '!BN:BN,Daily!$C$1)/6</f>
        <v>0</v>
      </c>
      <c r="O317" s="213">
        <f t="shared" si="25"/>
        <v>0</v>
      </c>
      <c r="P317" s="262"/>
      <c r="S317" s="334"/>
    </row>
    <row r="318" spans="1:19" s="1" customFormat="1" outlineLevel="1">
      <c r="A318" s="151">
        <v>632</v>
      </c>
      <c r="B318" s="243" t="s">
        <v>78</v>
      </c>
      <c r="C318" s="60" t="s">
        <v>409</v>
      </c>
      <c r="D318" s="106" t="s">
        <v>369</v>
      </c>
      <c r="E318" s="245">
        <f>+SUMIFS('nabati '!B:B,'nabati '!$E:$E,Daily!$A318,'nabati '!$C:$C,Daily!$C$1)/6</f>
        <v>0</v>
      </c>
      <c r="F318" s="213">
        <f>+SUMIFS('nabati '!I:I,'nabati '!$L:$L,Daily!$A318,'nabati '!$J:$J,Daily!$C$1)/6</f>
        <v>0</v>
      </c>
      <c r="G318" s="213">
        <f>+SUMIFS('nabati '!P:P,'nabati '!$S:$S,Daily!$A318,'nabati '!$Q:$Q,Daily!$C$1)/60</f>
        <v>0</v>
      </c>
      <c r="H318" s="213">
        <f>+SUMIFS('nabati '!W:W,'nabati '!$Z:$Z,Daily!$A318,'nabati '!$X:$X,Daily!$C$1)/6</f>
        <v>0</v>
      </c>
      <c r="I318" s="213">
        <f>+SUMIFS('nabati '!AD:AD,'nabati '!$AG:$AG,Daily!$A318,'nabati '!$AE:$AE,Daily!$C$1)/60</f>
        <v>0</v>
      </c>
      <c r="J318" s="213">
        <f>+SUMIFS('nabati '!AK:AK,'nabati '!$AN:$AN,Daily!$A318,'nabati '!$AL:$AL,Daily!$C$1)/60</f>
        <v>0</v>
      </c>
      <c r="K318" s="213">
        <f>+SUMIFS('nabati '!AR:AR,'nabati '!$AU:$AU,Daily!$A318,'nabati '!$AS:$AS,Daily!$C$1)/60</f>
        <v>0</v>
      </c>
      <c r="L318" s="213">
        <f>+SUMIFS('nabati '!AY:AY,'nabati '!$BB:$BB,Daily!$A318,'nabati '!$AZ:$AZ,Daily!$C$1)/20</f>
        <v>0</v>
      </c>
      <c r="M318" s="235">
        <f>+SUMIFS('nabati '!BF:BF,'nabati '!$BI:$BI,Daily!$A318,'nabati '!$BG:$BG,Daily!$C$1)/6</f>
        <v>0</v>
      </c>
      <c r="N318" s="236">
        <f>+SUMIFS('nabati '!BM:BM,'nabati '!BP:BP,Daily!$A318,'nabati '!BN:BN,Daily!$C$1)/6</f>
        <v>0</v>
      </c>
      <c r="O318" s="213">
        <f t="shared" si="25"/>
        <v>0</v>
      </c>
      <c r="P318" s="262"/>
      <c r="S318" s="334"/>
    </row>
    <row r="319" spans="1:19" s="1" customFormat="1" outlineLevel="1">
      <c r="A319" s="151">
        <v>638</v>
      </c>
      <c r="B319" s="243" t="s">
        <v>78</v>
      </c>
      <c r="C319" s="60" t="s">
        <v>410</v>
      </c>
      <c r="D319" s="106" t="s">
        <v>369</v>
      </c>
      <c r="E319" s="245">
        <f>+SUMIFS('nabati '!B:B,'nabati '!$E:$E,Daily!$A319,'nabati '!$C:$C,Daily!$C$1)/6</f>
        <v>0</v>
      </c>
      <c r="F319" s="213">
        <f>+SUMIFS('nabati '!I:I,'nabati '!$L:$L,Daily!$A319,'nabati '!$J:$J,Daily!$C$1)/6</f>
        <v>0</v>
      </c>
      <c r="G319" s="213">
        <f>+SUMIFS('nabati '!P:P,'nabati '!$S:$S,Daily!$A319,'nabati '!$Q:$Q,Daily!$C$1)/60</f>
        <v>0</v>
      </c>
      <c r="H319" s="213">
        <f>+SUMIFS('nabati '!W:W,'nabati '!$Z:$Z,Daily!$A319,'nabati '!$X:$X,Daily!$C$1)/6</f>
        <v>0</v>
      </c>
      <c r="I319" s="213">
        <f>+SUMIFS('nabati '!AD:AD,'nabati '!$AG:$AG,Daily!$A319,'nabati '!$AE:$AE,Daily!$C$1)/60</f>
        <v>0</v>
      </c>
      <c r="J319" s="213">
        <f>+SUMIFS('nabati '!AK:AK,'nabati '!$AN:$AN,Daily!$A319,'nabati '!$AL:$AL,Daily!$C$1)/60</f>
        <v>0</v>
      </c>
      <c r="K319" s="213">
        <f>+SUMIFS('nabati '!AR:AR,'nabati '!$AU:$AU,Daily!$A319,'nabati '!$AS:$AS,Daily!$C$1)/60</f>
        <v>0</v>
      </c>
      <c r="L319" s="213">
        <f>+SUMIFS('nabati '!AY:AY,'nabati '!$BB:$BB,Daily!$A319,'nabati '!$AZ:$AZ,Daily!$C$1)/20</f>
        <v>0</v>
      </c>
      <c r="M319" s="235">
        <f>+SUMIFS('nabati '!BF:BF,'nabati '!$BI:$BI,Daily!$A319,'nabati '!$BG:$BG,Daily!$C$1)/6</f>
        <v>0</v>
      </c>
      <c r="N319" s="236">
        <f>+SUMIFS('nabati '!BM:BM,'nabati '!BP:BP,Daily!$A319,'nabati '!BN:BN,Daily!$C$1)/6</f>
        <v>0</v>
      </c>
      <c r="O319" s="213">
        <f>+SUMPRODUCT($E$1:$N$1,E319:N319)</f>
        <v>0</v>
      </c>
      <c r="P319" s="262"/>
      <c r="S319" s="334"/>
    </row>
    <row r="320" spans="1:19" s="1" customFormat="1" outlineLevel="1">
      <c r="A320" s="151">
        <v>647</v>
      </c>
      <c r="B320" s="243" t="s">
        <v>78</v>
      </c>
      <c r="C320" s="60" t="s">
        <v>411</v>
      </c>
      <c r="D320" s="106" t="s">
        <v>369</v>
      </c>
      <c r="E320" s="245">
        <f>+SUMIFS('nabati '!B:B,'nabati '!$E:$E,Daily!$A320,'nabati '!$C:$C,Daily!$C$1)/6</f>
        <v>0</v>
      </c>
      <c r="F320" s="213">
        <f>+SUMIFS('nabati '!I:I,'nabati '!$L:$L,Daily!$A320,'nabati '!$J:$J,Daily!$C$1)/6</f>
        <v>0</v>
      </c>
      <c r="G320" s="213">
        <f>+SUMIFS('nabati '!P:P,'nabati '!$S:$S,Daily!$A320,'nabati '!$Q:$Q,Daily!$C$1)/60</f>
        <v>0</v>
      </c>
      <c r="H320" s="213">
        <f>+SUMIFS('nabati '!W:W,'nabati '!$Z:$Z,Daily!$A320,'nabati '!$X:$X,Daily!$C$1)/6</f>
        <v>0</v>
      </c>
      <c r="I320" s="213">
        <f>+SUMIFS('nabati '!AD:AD,'nabati '!$AG:$AG,Daily!$A320,'nabati '!$AE:$AE,Daily!$C$1)/60</f>
        <v>0</v>
      </c>
      <c r="J320" s="213">
        <f>+SUMIFS('nabati '!AK:AK,'nabati '!$AN:$AN,Daily!$A320,'nabati '!$AL:$AL,Daily!$C$1)/60</f>
        <v>0</v>
      </c>
      <c r="K320" s="213">
        <f>+SUMIFS('nabati '!AR:AR,'nabati '!$AU:$AU,Daily!$A320,'nabati '!$AS:$AS,Daily!$C$1)/60</f>
        <v>0</v>
      </c>
      <c r="L320" s="213">
        <f>+SUMIFS('nabati '!AY:AY,'nabati '!$BB:$BB,Daily!$A320,'nabati '!$AZ:$AZ,Daily!$C$1)/20</f>
        <v>0</v>
      </c>
      <c r="M320" s="235">
        <f>+SUMIFS('nabati '!BF:BF,'nabati '!$BI:$BI,Daily!$A320,'nabati '!$BG:$BG,Daily!$C$1)/6</f>
        <v>0</v>
      </c>
      <c r="N320" s="236">
        <f>+SUMIFS('nabati '!BM:BM,'nabati '!BP:BP,Daily!$A320,'nabati '!BN:BN,Daily!$C$1)/6</f>
        <v>0</v>
      </c>
      <c r="O320" s="213">
        <f>+SUMPRODUCT($E$1:$N$1,E320:N320)</f>
        <v>0</v>
      </c>
      <c r="P320" s="262"/>
      <c r="S320" s="334"/>
    </row>
    <row r="321" spans="1:19" s="1" customFormat="1" outlineLevel="1">
      <c r="A321" s="151">
        <v>649</v>
      </c>
      <c r="B321" s="243" t="s">
        <v>78</v>
      </c>
      <c r="C321" s="60" t="s">
        <v>412</v>
      </c>
      <c r="D321" s="106" t="s">
        <v>369</v>
      </c>
      <c r="E321" s="245">
        <f>+SUMIFS('nabati '!B:B,'nabati '!$E:$E,Daily!$A321,'nabati '!$C:$C,Daily!$C$1)/6</f>
        <v>0</v>
      </c>
      <c r="F321" s="213">
        <f>+SUMIFS('nabati '!I:I,'nabati '!$L:$L,Daily!$A321,'nabati '!$J:$J,Daily!$C$1)/6</f>
        <v>0</v>
      </c>
      <c r="G321" s="213">
        <f>+SUMIFS('nabati '!P:P,'nabati '!$S:$S,Daily!$A321,'nabati '!$Q:$Q,Daily!$C$1)/60</f>
        <v>0</v>
      </c>
      <c r="H321" s="213">
        <f>+SUMIFS('nabati '!W:W,'nabati '!$Z:$Z,Daily!$A321,'nabati '!$X:$X,Daily!$C$1)/6</f>
        <v>0</v>
      </c>
      <c r="I321" s="213">
        <f>+SUMIFS('nabati '!AD:AD,'nabati '!$AG:$AG,Daily!$A321,'nabati '!$AE:$AE,Daily!$C$1)/60</f>
        <v>0</v>
      </c>
      <c r="J321" s="213">
        <f>+SUMIFS('nabati '!AK:AK,'nabati '!$AN:$AN,Daily!$A321,'nabati '!$AL:$AL,Daily!$C$1)/60</f>
        <v>0</v>
      </c>
      <c r="K321" s="213">
        <f>+SUMIFS('nabati '!AR:AR,'nabati '!$AU:$AU,Daily!$A321,'nabati '!$AS:$AS,Daily!$C$1)/60</f>
        <v>0</v>
      </c>
      <c r="L321" s="213">
        <f>+SUMIFS('nabati '!AY:AY,'nabati '!$BB:$BB,Daily!$A321,'nabati '!$AZ:$AZ,Daily!$C$1)/20</f>
        <v>0</v>
      </c>
      <c r="M321" s="235">
        <f>+SUMIFS('nabati '!BF:BF,'nabati '!$BI:$BI,Daily!$A321,'nabati '!$BG:$BG,Daily!$C$1)/6</f>
        <v>0</v>
      </c>
      <c r="N321" s="236">
        <f>+SUMIFS('nabati '!BM:BM,'nabati '!BP:BP,Daily!$A321,'nabati '!BN:BN,Daily!$C$1)/6</f>
        <v>0</v>
      </c>
      <c r="O321" s="213">
        <f>+SUMPRODUCT($E$1:$N$1,E321:N321)</f>
        <v>0</v>
      </c>
      <c r="P321" s="262"/>
      <c r="S321" s="334"/>
    </row>
    <row r="322" spans="1:19" s="1" customFormat="1" outlineLevel="1">
      <c r="A322" s="151">
        <v>657</v>
      </c>
      <c r="B322" s="243" t="s">
        <v>78</v>
      </c>
      <c r="C322" s="60" t="s">
        <v>413</v>
      </c>
      <c r="D322" s="106" t="s">
        <v>369</v>
      </c>
      <c r="E322" s="245">
        <f>+SUMIFS('nabati '!B:B,'nabati '!$E:$E,Daily!$A322,'nabati '!$C:$C,Daily!$C$1)/6</f>
        <v>0</v>
      </c>
      <c r="F322" s="213">
        <f>+SUMIFS('nabati '!I:I,'nabati '!$L:$L,Daily!$A322,'nabati '!$J:$J,Daily!$C$1)/6</f>
        <v>0</v>
      </c>
      <c r="G322" s="213">
        <f>+SUMIFS('nabati '!P:P,'nabati '!$S:$S,Daily!$A322,'nabati '!$Q:$Q,Daily!$C$1)/60</f>
        <v>0</v>
      </c>
      <c r="H322" s="213">
        <f>+SUMIFS('nabati '!W:W,'nabati '!$Z:$Z,Daily!$A322,'nabati '!$X:$X,Daily!$C$1)/6</f>
        <v>0</v>
      </c>
      <c r="I322" s="213">
        <f>+SUMIFS('nabati '!AD:AD,'nabati '!$AG:$AG,Daily!$A322,'nabati '!$AE:$AE,Daily!$C$1)/60</f>
        <v>0</v>
      </c>
      <c r="J322" s="213">
        <f>+SUMIFS('nabati '!AK:AK,'nabati '!$AN:$AN,Daily!$A322,'nabati '!$AL:$AL,Daily!$C$1)/60</f>
        <v>0</v>
      </c>
      <c r="K322" s="213">
        <f>+SUMIFS('nabati '!AR:AR,'nabati '!$AU:$AU,Daily!$A322,'nabati '!$AS:$AS,Daily!$C$1)/60</f>
        <v>0</v>
      </c>
      <c r="L322" s="213">
        <f>+SUMIFS('nabati '!AY:AY,'nabati '!$BB:$BB,Daily!$A322,'nabati '!$AZ:$AZ,Daily!$C$1)/20</f>
        <v>0</v>
      </c>
      <c r="M322" s="235">
        <f>+SUMIFS('nabati '!BF:BF,'nabati '!$BI:$BI,Daily!$A322,'nabati '!$BG:$BG,Daily!$C$1)/6</f>
        <v>0</v>
      </c>
      <c r="N322" s="236">
        <f>+SUMIFS('nabati '!BM:BM,'nabati '!BP:BP,Daily!$A322,'nabati '!BN:BN,Daily!$C$1)/6</f>
        <v>0</v>
      </c>
      <c r="O322" s="213">
        <f>+SUMPRODUCT($E$1:$N$1,E322:N322)</f>
        <v>0</v>
      </c>
      <c r="P322" s="262"/>
      <c r="S322" s="334"/>
    </row>
    <row r="323" spans="1:19" s="1" customFormat="1" outlineLevel="1">
      <c r="A323" s="151">
        <v>669</v>
      </c>
      <c r="B323" s="243" t="s">
        <v>78</v>
      </c>
      <c r="C323" s="60" t="s">
        <v>414</v>
      </c>
      <c r="D323" s="106" t="s">
        <v>369</v>
      </c>
      <c r="E323" s="245">
        <f>+SUMIFS('nabati '!B:B,'nabati '!$E:$E,Daily!$A323,'nabati '!$C:$C,Daily!$C$1)/6</f>
        <v>0</v>
      </c>
      <c r="F323" s="213">
        <f>+SUMIFS('nabati '!I:I,'nabati '!$L:$L,Daily!$A323,'nabati '!$J:$J,Daily!$C$1)/6</f>
        <v>0</v>
      </c>
      <c r="G323" s="213">
        <f>+SUMIFS('nabati '!P:P,'nabati '!$S:$S,Daily!$A323,'nabati '!$Q:$Q,Daily!$C$1)/60</f>
        <v>0</v>
      </c>
      <c r="H323" s="213">
        <f>+SUMIFS('nabati '!W:W,'nabati '!$Z:$Z,Daily!$A323,'nabati '!$X:$X,Daily!$C$1)/6</f>
        <v>0</v>
      </c>
      <c r="I323" s="213">
        <f>+SUMIFS('nabati '!AD:AD,'nabati '!$AG:$AG,Daily!$A323,'nabati '!$AE:$AE,Daily!$C$1)/60</f>
        <v>0</v>
      </c>
      <c r="J323" s="213">
        <f>+SUMIFS('nabati '!AK:AK,'nabati '!$AN:$AN,Daily!$A323,'nabati '!$AL:$AL,Daily!$C$1)/60</f>
        <v>0</v>
      </c>
      <c r="K323" s="213">
        <f>+SUMIFS('nabati '!AR:AR,'nabati '!$AU:$AU,Daily!$A323,'nabati '!$AS:$AS,Daily!$C$1)/60</f>
        <v>0</v>
      </c>
      <c r="L323" s="213">
        <f>+SUMIFS('nabati '!AY:AY,'nabati '!$BB:$BB,Daily!$A323,'nabati '!$AZ:$AZ,Daily!$C$1)/20</f>
        <v>0</v>
      </c>
      <c r="M323" s="235">
        <f>+SUMIFS('nabati '!BF:BF,'nabati '!$BI:$BI,Daily!$A323,'nabati '!$BG:$BG,Daily!$C$1)/6</f>
        <v>0</v>
      </c>
      <c r="N323" s="236">
        <f>+SUMIFS('nabati '!BM:BM,'nabati '!BP:BP,Daily!$A323,'nabati '!BN:BN,Daily!$C$1)/6</f>
        <v>0</v>
      </c>
      <c r="O323" s="213">
        <f>+SUMPRODUCT($E$1:$N$1,E323:N323)</f>
        <v>0</v>
      </c>
      <c r="P323" s="262"/>
      <c r="S323" s="334"/>
    </row>
    <row r="324" spans="1:19" s="1" customFormat="1" outlineLevel="1">
      <c r="A324" s="151">
        <v>690</v>
      </c>
      <c r="B324" s="243" t="s">
        <v>78</v>
      </c>
      <c r="C324" s="60" t="s">
        <v>415</v>
      </c>
      <c r="D324" s="106" t="s">
        <v>369</v>
      </c>
      <c r="E324" s="245">
        <f>+SUMIFS('nabati '!B:B,'nabati '!$E:$E,Daily!$A324,'nabati '!$C:$C,Daily!$C$1)/6</f>
        <v>0</v>
      </c>
      <c r="F324" s="213">
        <f>+SUMIFS('nabati '!I:I,'nabati '!$L:$L,Daily!$A324,'nabati '!$J:$J,Daily!$C$1)/6</f>
        <v>0</v>
      </c>
      <c r="G324" s="213">
        <f>+SUMIFS('nabati '!P:P,'nabati '!$S:$S,Daily!$A324,'nabati '!$Q:$Q,Daily!$C$1)/60</f>
        <v>0</v>
      </c>
      <c r="H324" s="213">
        <f>+SUMIFS('nabati '!W:W,'nabati '!$Z:$Z,Daily!$A324,'nabati '!$X:$X,Daily!$C$1)/6</f>
        <v>0</v>
      </c>
      <c r="I324" s="213">
        <f>+SUMIFS('nabati '!AD:AD,'nabati '!$AG:$AG,Daily!$A324,'nabati '!$AE:$AE,Daily!$C$1)/60</f>
        <v>0</v>
      </c>
      <c r="J324" s="213">
        <f>+SUMIFS('nabati '!AK:AK,'nabati '!$AN:$AN,Daily!$A324,'nabati '!$AL:$AL,Daily!$C$1)/60</f>
        <v>0</v>
      </c>
      <c r="K324" s="213">
        <f>+SUMIFS('nabati '!AR:AR,'nabati '!$AU:$AU,Daily!$A324,'nabati '!$AS:$AS,Daily!$C$1)/60</f>
        <v>0</v>
      </c>
      <c r="L324" s="213">
        <f>+SUMIFS('nabati '!AY:AY,'nabati '!$BB:$BB,Daily!$A324,'nabati '!$AZ:$AZ,Daily!$C$1)/20</f>
        <v>0</v>
      </c>
      <c r="M324" s="235">
        <f>+SUMIFS('nabati '!BF:BF,'nabati '!$BI:$BI,Daily!$A324,'nabati '!$BG:$BG,Daily!$C$1)/6</f>
        <v>0</v>
      </c>
      <c r="N324" s="236">
        <f>+SUMIFS('nabati '!BM:BM,'nabati '!BP:BP,Daily!$A324,'nabati '!BN:BN,Daily!$C$1)/6</f>
        <v>0</v>
      </c>
      <c r="O324" s="213">
        <f t="shared" ref="O324:O346" si="26">+SUMPRODUCT($E$1:$N$1,E324:N324)</f>
        <v>0</v>
      </c>
      <c r="P324" s="262"/>
      <c r="S324" s="334"/>
    </row>
    <row r="325" spans="1:19" s="1" customFormat="1" outlineLevel="1">
      <c r="A325" s="151">
        <v>691</v>
      </c>
      <c r="B325" s="243" t="s">
        <v>78</v>
      </c>
      <c r="C325" s="60" t="s">
        <v>416</v>
      </c>
      <c r="D325" s="106" t="s">
        <v>369</v>
      </c>
      <c r="E325" s="245">
        <f>+SUMIFS('nabati '!B:B,'nabati '!$E:$E,Daily!$A325,'nabati '!$C:$C,Daily!$C$1)/6</f>
        <v>0</v>
      </c>
      <c r="F325" s="213">
        <f>+SUMIFS('nabati '!I:I,'nabati '!$L:$L,Daily!$A325,'nabati '!$J:$J,Daily!$C$1)/6</f>
        <v>0</v>
      </c>
      <c r="G325" s="213">
        <f>+SUMIFS('nabati '!P:P,'nabati '!$S:$S,Daily!$A325,'nabati '!$Q:$Q,Daily!$C$1)/60</f>
        <v>0</v>
      </c>
      <c r="H325" s="213">
        <f>+SUMIFS('nabati '!W:W,'nabati '!$Z:$Z,Daily!$A325,'nabati '!$X:$X,Daily!$C$1)/6</f>
        <v>0</v>
      </c>
      <c r="I325" s="213">
        <f>+SUMIFS('nabati '!AD:AD,'nabati '!$AG:$AG,Daily!$A325,'nabati '!$AE:$AE,Daily!$C$1)/60</f>
        <v>0</v>
      </c>
      <c r="J325" s="213">
        <f>+SUMIFS('nabati '!AK:AK,'nabati '!$AN:$AN,Daily!$A325,'nabati '!$AL:$AL,Daily!$C$1)/60</f>
        <v>0</v>
      </c>
      <c r="K325" s="213">
        <f>+SUMIFS('nabati '!AR:AR,'nabati '!$AU:$AU,Daily!$A325,'nabati '!$AS:$AS,Daily!$C$1)/60</f>
        <v>0</v>
      </c>
      <c r="L325" s="213">
        <f>+SUMIFS('nabati '!AY:AY,'nabati '!$BB:$BB,Daily!$A325,'nabati '!$AZ:$AZ,Daily!$C$1)/20</f>
        <v>0</v>
      </c>
      <c r="M325" s="235">
        <f>+SUMIFS('nabati '!BF:BF,'nabati '!$BI:$BI,Daily!$A325,'nabati '!$BG:$BG,Daily!$C$1)/6</f>
        <v>0</v>
      </c>
      <c r="N325" s="236">
        <f>+SUMIFS('nabati '!BM:BM,'nabati '!BP:BP,Daily!$A325,'nabati '!BN:BN,Daily!$C$1)/6</f>
        <v>0</v>
      </c>
      <c r="O325" s="213">
        <f t="shared" si="26"/>
        <v>0</v>
      </c>
      <c r="P325" s="262"/>
      <c r="S325" s="334"/>
    </row>
    <row r="326" spans="1:19" s="1" customFormat="1" outlineLevel="1">
      <c r="A326" s="151">
        <v>696</v>
      </c>
      <c r="B326" s="243" t="s">
        <v>78</v>
      </c>
      <c r="C326" s="60" t="s">
        <v>417</v>
      </c>
      <c r="D326" s="106" t="s">
        <v>369</v>
      </c>
      <c r="E326" s="245">
        <f>+SUMIFS('nabati '!B:B,'nabati '!$E:$E,Daily!$A326,'nabati '!$C:$C,Daily!$C$1)/6</f>
        <v>0</v>
      </c>
      <c r="F326" s="213">
        <f>+SUMIFS('nabati '!I:I,'nabati '!$L:$L,Daily!$A326,'nabati '!$J:$J,Daily!$C$1)/6</f>
        <v>0</v>
      </c>
      <c r="G326" s="213">
        <f>+SUMIFS('nabati '!P:P,'nabati '!$S:$S,Daily!$A326,'nabati '!$Q:$Q,Daily!$C$1)/60</f>
        <v>0</v>
      </c>
      <c r="H326" s="213">
        <f>+SUMIFS('nabati '!W:W,'nabati '!$Z:$Z,Daily!$A326,'nabati '!$X:$X,Daily!$C$1)/6</f>
        <v>0</v>
      </c>
      <c r="I326" s="213">
        <f>+SUMIFS('nabati '!AD:AD,'nabati '!$AG:$AG,Daily!$A326,'nabati '!$AE:$AE,Daily!$C$1)/60</f>
        <v>0</v>
      </c>
      <c r="J326" s="213">
        <f>+SUMIFS('nabati '!AK:AK,'nabati '!$AN:$AN,Daily!$A326,'nabati '!$AL:$AL,Daily!$C$1)/60</f>
        <v>0</v>
      </c>
      <c r="K326" s="213">
        <f>+SUMIFS('nabati '!AR:AR,'nabati '!$AU:$AU,Daily!$A326,'nabati '!$AS:$AS,Daily!$C$1)/60</f>
        <v>0</v>
      </c>
      <c r="L326" s="213">
        <f>+SUMIFS('nabati '!AY:AY,'nabati '!$BB:$BB,Daily!$A326,'nabati '!$AZ:$AZ,Daily!$C$1)/20</f>
        <v>0</v>
      </c>
      <c r="M326" s="235">
        <f>+SUMIFS('nabati '!BF:BF,'nabati '!$BI:$BI,Daily!$A326,'nabati '!$BG:$BG,Daily!$C$1)/6</f>
        <v>0</v>
      </c>
      <c r="N326" s="236">
        <f>+SUMIFS('nabati '!BM:BM,'nabati '!BP:BP,Daily!$A326,'nabati '!BN:BN,Daily!$C$1)/6</f>
        <v>0</v>
      </c>
      <c r="O326" s="213">
        <f t="shared" si="26"/>
        <v>0</v>
      </c>
      <c r="P326" s="262"/>
      <c r="S326" s="334"/>
    </row>
    <row r="327" spans="1:19" s="1" customFormat="1" outlineLevel="1">
      <c r="A327" s="151">
        <v>2002</v>
      </c>
      <c r="B327" s="243" t="s">
        <v>78</v>
      </c>
      <c r="C327" s="60" t="s">
        <v>418</v>
      </c>
      <c r="D327" s="106" t="s">
        <v>369</v>
      </c>
      <c r="E327" s="245">
        <f>+SUMIFS('nabati '!B:B,'nabati '!$E:$E,Daily!$A327,'nabati '!$C:$C,Daily!$C$1)/6</f>
        <v>0</v>
      </c>
      <c r="F327" s="245">
        <f>+SUMIFS('nabati '!I:I,'nabati '!$L:$L,Daily!$A327,'nabati '!$J:$J,Daily!$C$1)/6</f>
        <v>0</v>
      </c>
      <c r="G327" s="245">
        <f>+SUMIFS('nabati '!P:P,'nabati '!$S:$S,Daily!$A327,'nabati '!$Q:$Q,Daily!$C$1)/60</f>
        <v>0</v>
      </c>
      <c r="H327" s="245">
        <f>+SUMIFS('nabati '!W:W,'nabati '!$Z:$Z,Daily!$A327,'nabati '!$X:$X,Daily!$C$1)/6</f>
        <v>0</v>
      </c>
      <c r="I327" s="245">
        <f>+SUMIFS('nabati '!AD:AD,'nabati '!$AG:$AG,Daily!$A327,'nabati '!$AE:$AE,Daily!$C$1)/60</f>
        <v>0</v>
      </c>
      <c r="J327" s="245">
        <f>+SUMIFS('nabati '!AK:AK,'nabati '!$AN:$AN,Daily!$A327,'nabati '!$AL:$AL,Daily!$C$1)/60</f>
        <v>0</v>
      </c>
      <c r="K327" s="245">
        <f>+SUMIFS('nabati '!AR:AR,'nabati '!$AU:$AU,Daily!$A327,'nabati '!$AS:$AS,Daily!$C$1)/60</f>
        <v>0</v>
      </c>
      <c r="L327" s="245">
        <f>+SUMIFS('nabati '!AY:AY,'nabati '!$BB:$BB,Daily!$A327,'nabati '!$AZ:$AZ,Daily!$C$1)/20</f>
        <v>0</v>
      </c>
      <c r="M327" s="256">
        <f>+SUMIFS('nabati '!BF:BF,'nabati '!$BI:$BI,Daily!$A327,'nabati '!$BG:$BG,Daily!$C$1)/6</f>
        <v>0</v>
      </c>
      <c r="N327" s="257">
        <f>+SUMIFS('nabati '!BM:BM,'nabati '!BP:BP,Daily!$A327,'nabati '!BN:BN,Daily!$C$1)/6</f>
        <v>0</v>
      </c>
      <c r="O327" s="245">
        <f t="shared" si="26"/>
        <v>0</v>
      </c>
      <c r="P327" s="6"/>
      <c r="S327" s="334"/>
    </row>
    <row r="328" spans="1:19" s="1" customFormat="1" outlineLevel="1">
      <c r="A328" s="151">
        <v>2004</v>
      </c>
      <c r="B328" s="243" t="s">
        <v>78</v>
      </c>
      <c r="C328" s="60" t="s">
        <v>405</v>
      </c>
      <c r="D328" s="106" t="s">
        <v>369</v>
      </c>
      <c r="E328" s="245">
        <f>+SUMIFS('nabati '!B:B,'nabati '!$E:$E,Daily!$A328,'nabati '!$C:$C,Daily!$C$1)/6</f>
        <v>0</v>
      </c>
      <c r="F328" s="245">
        <f>+SUMIFS('nabati '!I:I,'nabati '!$L:$L,Daily!$A328,'nabati '!$J:$J,Daily!$C$1)/6</f>
        <v>0</v>
      </c>
      <c r="G328" s="245">
        <f>+SUMIFS('nabati '!P:P,'nabati '!$S:$S,Daily!$A328,'nabati '!$Q:$Q,Daily!$C$1)/60</f>
        <v>0</v>
      </c>
      <c r="H328" s="245">
        <f>+SUMIFS('nabati '!W:W,'nabati '!$Z:$Z,Daily!$A328,'nabati '!$X:$X,Daily!$C$1)/6</f>
        <v>0</v>
      </c>
      <c r="I328" s="245">
        <f>+SUMIFS('nabati '!AD:AD,'nabati '!$AG:$AG,Daily!$A328,'nabati '!$AE:$AE,Daily!$C$1)/60</f>
        <v>0</v>
      </c>
      <c r="J328" s="245">
        <f>+SUMIFS('nabati '!AK:AK,'nabati '!$AN:$AN,Daily!$A328,'nabati '!$AL:$AL,Daily!$C$1)/60</f>
        <v>0</v>
      </c>
      <c r="K328" s="245">
        <f>+SUMIFS('nabati '!AR:AR,'nabati '!$AU:$AU,Daily!$A328,'nabati '!$AS:$AS,Daily!$C$1)/60</f>
        <v>0</v>
      </c>
      <c r="L328" s="245">
        <f>+SUMIFS('nabati '!AY:AY,'nabati '!$BB:$BB,Daily!$A328,'nabati '!$AZ:$AZ,Daily!$C$1)/20</f>
        <v>0</v>
      </c>
      <c r="M328" s="256">
        <f>+SUMIFS('nabati '!BF:BF,'nabati '!$BI:$BI,Daily!$A328,'nabati '!$BG:$BG,Daily!$C$1)/6</f>
        <v>0</v>
      </c>
      <c r="N328" s="257">
        <f>+SUMIFS('nabati '!BM:BM,'nabati '!BP:BP,Daily!$A328,'nabati '!BN:BN,Daily!$C$1)/6</f>
        <v>0</v>
      </c>
      <c r="O328" s="245">
        <f t="shared" si="26"/>
        <v>0</v>
      </c>
      <c r="P328" s="6"/>
      <c r="S328" s="334"/>
    </row>
    <row r="329" spans="1:19" s="1" customFormat="1" outlineLevel="1">
      <c r="A329" s="151">
        <v>2007</v>
      </c>
      <c r="B329" s="243" t="s">
        <v>78</v>
      </c>
      <c r="C329" s="60" t="s">
        <v>419</v>
      </c>
      <c r="D329" s="106" t="s">
        <v>369</v>
      </c>
      <c r="E329" s="245">
        <f>+SUMIFS('nabati '!B:B,'nabati '!$E:$E,Daily!$A329,'nabati '!$C:$C,Daily!$C$1)/6</f>
        <v>0</v>
      </c>
      <c r="F329" s="245">
        <f>+SUMIFS('nabati '!I:I,'nabati '!$L:$L,Daily!$A329,'nabati '!$J:$J,Daily!$C$1)/6</f>
        <v>0</v>
      </c>
      <c r="G329" s="245">
        <f>+SUMIFS('nabati '!P:P,'nabati '!$S:$S,Daily!$A329,'nabati '!$Q:$Q,Daily!$C$1)/60</f>
        <v>0</v>
      </c>
      <c r="H329" s="245">
        <f>+SUMIFS('nabati '!W:W,'nabati '!$Z:$Z,Daily!$A329,'nabati '!$X:$X,Daily!$C$1)/6</f>
        <v>0</v>
      </c>
      <c r="I329" s="245">
        <f>+SUMIFS('nabati '!AD:AD,'nabati '!$AG:$AG,Daily!$A329,'nabati '!$AE:$AE,Daily!$C$1)/60</f>
        <v>0</v>
      </c>
      <c r="J329" s="245">
        <f>+SUMIFS('nabati '!AK:AK,'nabati '!$AN:$AN,Daily!$A329,'nabati '!$AL:$AL,Daily!$C$1)/60</f>
        <v>0</v>
      </c>
      <c r="K329" s="245">
        <f>+SUMIFS('nabati '!AR:AR,'nabati '!$AU:$AU,Daily!$A329,'nabati '!$AS:$AS,Daily!$C$1)/60</f>
        <v>0</v>
      </c>
      <c r="L329" s="245">
        <f>+SUMIFS('nabati '!AY:AY,'nabati '!$BB:$BB,Daily!$A329,'nabati '!$AZ:$AZ,Daily!$C$1)/20</f>
        <v>0</v>
      </c>
      <c r="M329" s="256">
        <f>+SUMIFS('nabati '!BF:BF,'nabati '!$BI:$BI,Daily!$A329,'nabati '!$BG:$BG,Daily!$C$1)/6</f>
        <v>0</v>
      </c>
      <c r="N329" s="257">
        <f>+SUMIFS('nabati '!BM:BM,'nabati '!BP:BP,Daily!$A329,'nabati '!BN:BN,Daily!$C$1)/6</f>
        <v>0</v>
      </c>
      <c r="O329" s="245">
        <f t="shared" si="26"/>
        <v>0</v>
      </c>
      <c r="P329" s="6"/>
      <c r="S329" s="334"/>
    </row>
    <row r="330" spans="1:19" s="1" customFormat="1" outlineLevel="1">
      <c r="A330" s="151">
        <v>2008</v>
      </c>
      <c r="B330" s="243" t="s">
        <v>78</v>
      </c>
      <c r="C330" s="60" t="s">
        <v>420</v>
      </c>
      <c r="D330" s="106" t="s">
        <v>369</v>
      </c>
      <c r="E330" s="245">
        <f>+SUMIFS('nabati '!B:B,'nabati '!$E:$E,Daily!$A330,'nabati '!$C:$C,Daily!$C$1)/6</f>
        <v>0</v>
      </c>
      <c r="F330" s="245">
        <f>+SUMIFS('nabati '!I:I,'nabati '!$L:$L,Daily!$A330,'nabati '!$J:$J,Daily!$C$1)/6</f>
        <v>0</v>
      </c>
      <c r="G330" s="245">
        <f>+SUMIFS('nabati '!P:P,'nabati '!$S:$S,Daily!$A330,'nabati '!$Q:$Q,Daily!$C$1)/60</f>
        <v>0</v>
      </c>
      <c r="H330" s="245">
        <f>+SUMIFS('nabati '!W:W,'nabati '!$Z:$Z,Daily!$A330,'nabati '!$X:$X,Daily!$C$1)/6</f>
        <v>0</v>
      </c>
      <c r="I330" s="245">
        <f>+SUMIFS('nabati '!AD:AD,'nabati '!$AG:$AG,Daily!$A330,'nabati '!$AE:$AE,Daily!$C$1)/60</f>
        <v>0</v>
      </c>
      <c r="J330" s="245">
        <f>+SUMIFS('nabati '!AK:AK,'nabati '!$AN:$AN,Daily!$A330,'nabati '!$AL:$AL,Daily!$C$1)/60</f>
        <v>0</v>
      </c>
      <c r="K330" s="245">
        <f>+SUMIFS('nabati '!AR:AR,'nabati '!$AU:$AU,Daily!$A330,'nabati '!$AS:$AS,Daily!$C$1)/60</f>
        <v>0</v>
      </c>
      <c r="L330" s="245">
        <f>+SUMIFS('nabati '!AY:AY,'nabati '!$BB:$BB,Daily!$A330,'nabati '!$AZ:$AZ,Daily!$C$1)/20</f>
        <v>0</v>
      </c>
      <c r="M330" s="256">
        <f>+SUMIFS('nabati '!BF:BF,'nabati '!$BI:$BI,Daily!$A330,'nabati '!$BG:$BG,Daily!$C$1)/6</f>
        <v>0</v>
      </c>
      <c r="N330" s="257">
        <f>+SUMIFS('nabati '!BM:BM,'nabati '!BP:BP,Daily!$A330,'nabati '!BN:BN,Daily!$C$1)/6</f>
        <v>0</v>
      </c>
      <c r="O330" s="245">
        <f t="shared" si="26"/>
        <v>0</v>
      </c>
      <c r="P330" s="6"/>
      <c r="S330" s="334"/>
    </row>
    <row r="331" spans="1:19" s="1" customFormat="1" outlineLevel="1">
      <c r="A331" s="151">
        <v>2011</v>
      </c>
      <c r="B331" s="243" t="s">
        <v>78</v>
      </c>
      <c r="C331" s="60" t="s">
        <v>421</v>
      </c>
      <c r="D331" s="106" t="s">
        <v>369</v>
      </c>
      <c r="E331" s="245">
        <f>+SUMIFS('nabati '!B:B,'nabati '!$E:$E,Daily!$A331,'nabati '!$C:$C,Daily!$C$1)/6</f>
        <v>0</v>
      </c>
      <c r="F331" s="245">
        <f>+SUMIFS('nabati '!I:I,'nabati '!$L:$L,Daily!$A331,'nabati '!$J:$J,Daily!$C$1)/6</f>
        <v>0</v>
      </c>
      <c r="G331" s="245">
        <f>+SUMIFS('nabati '!P:P,'nabati '!$S:$S,Daily!$A331,'nabati '!$Q:$Q,Daily!$C$1)/60</f>
        <v>0</v>
      </c>
      <c r="H331" s="245">
        <f>+SUMIFS('nabati '!W:W,'nabati '!$Z:$Z,Daily!$A331,'nabati '!$X:$X,Daily!$C$1)/6</f>
        <v>0</v>
      </c>
      <c r="I331" s="245">
        <f>+SUMIFS('nabati '!AD:AD,'nabati '!$AG:$AG,Daily!$A331,'nabati '!$AE:$AE,Daily!$C$1)/60</f>
        <v>0</v>
      </c>
      <c r="J331" s="245">
        <f>+SUMIFS('nabati '!AK:AK,'nabati '!$AN:$AN,Daily!$A331,'nabati '!$AL:$AL,Daily!$C$1)/60</f>
        <v>0</v>
      </c>
      <c r="K331" s="245">
        <f>+SUMIFS('nabati '!AR:AR,'nabati '!$AU:$AU,Daily!$A331,'nabati '!$AS:$AS,Daily!$C$1)/60</f>
        <v>0</v>
      </c>
      <c r="L331" s="245">
        <f>+SUMIFS('nabati '!AY:AY,'nabati '!$BB:$BB,Daily!$A331,'nabati '!$AZ:$AZ,Daily!$C$1)/20</f>
        <v>0</v>
      </c>
      <c r="M331" s="256">
        <f>+SUMIFS('nabati '!BF:BF,'nabati '!$BI:$BI,Daily!$A331,'nabati '!$BG:$BG,Daily!$C$1)/6</f>
        <v>0</v>
      </c>
      <c r="N331" s="257">
        <f>+SUMIFS('nabati '!BM:BM,'nabati '!BP:BP,Daily!$A331,'nabati '!BN:BN,Daily!$C$1)/6</f>
        <v>0</v>
      </c>
      <c r="O331" s="245">
        <f t="shared" si="26"/>
        <v>0</v>
      </c>
      <c r="P331" s="6"/>
      <c r="S331" s="334"/>
    </row>
    <row r="332" spans="1:19" s="1" customFormat="1" outlineLevel="1">
      <c r="A332" s="151">
        <v>2018</v>
      </c>
      <c r="B332" s="243" t="s">
        <v>78</v>
      </c>
      <c r="C332" s="60" t="s">
        <v>422</v>
      </c>
      <c r="D332" s="106" t="s">
        <v>369</v>
      </c>
      <c r="E332" s="245">
        <f>+SUMIFS('nabati '!B:B,'nabati '!$E:$E,Daily!$A332,'nabati '!$C:$C,Daily!$C$1)/6</f>
        <v>0</v>
      </c>
      <c r="F332" s="245">
        <f>+SUMIFS('nabati '!I:I,'nabati '!$L:$L,Daily!$A332,'nabati '!$J:$J,Daily!$C$1)/6</f>
        <v>0</v>
      </c>
      <c r="G332" s="245">
        <f>+SUMIFS('nabati '!P:P,'nabati '!$S:$S,Daily!$A332,'nabati '!$Q:$Q,Daily!$C$1)/60</f>
        <v>0</v>
      </c>
      <c r="H332" s="245">
        <f>+SUMIFS('nabati '!W:W,'nabati '!$Z:$Z,Daily!$A332,'nabati '!$X:$X,Daily!$C$1)/6</f>
        <v>0</v>
      </c>
      <c r="I332" s="245">
        <f>+SUMIFS('nabati '!AD:AD,'nabati '!$AG:$AG,Daily!$A332,'nabati '!$AE:$AE,Daily!$C$1)/60</f>
        <v>0</v>
      </c>
      <c r="J332" s="245">
        <f>+SUMIFS('nabati '!AK:AK,'nabati '!$AN:$AN,Daily!$A332,'nabati '!$AL:$AL,Daily!$C$1)/60</f>
        <v>0</v>
      </c>
      <c r="K332" s="245">
        <f>+SUMIFS('nabati '!AR:AR,'nabati '!$AU:$AU,Daily!$A332,'nabati '!$AS:$AS,Daily!$C$1)/60</f>
        <v>0</v>
      </c>
      <c r="L332" s="245">
        <f>+SUMIFS('nabati '!AY:AY,'nabati '!$BB:$BB,Daily!$A332,'nabati '!$AZ:$AZ,Daily!$C$1)/20</f>
        <v>0</v>
      </c>
      <c r="M332" s="256">
        <f>+SUMIFS('nabati '!BF:BF,'nabati '!$BI:$BI,Daily!$A332,'nabati '!$BG:$BG,Daily!$C$1)/6</f>
        <v>0</v>
      </c>
      <c r="N332" s="257">
        <f>+SUMIFS('nabati '!BM:BM,'nabati '!BP:BP,Daily!$A332,'nabati '!BN:BN,Daily!$C$1)/6</f>
        <v>0</v>
      </c>
      <c r="O332" s="245">
        <f t="shared" si="26"/>
        <v>0</v>
      </c>
      <c r="P332" s="6"/>
      <c r="S332" s="334"/>
    </row>
    <row r="333" spans="1:19" s="1" customFormat="1" outlineLevel="1">
      <c r="A333" s="151">
        <v>2033</v>
      </c>
      <c r="B333" s="243" t="s">
        <v>78</v>
      </c>
      <c r="C333" s="60" t="s">
        <v>423</v>
      </c>
      <c r="D333" s="106" t="s">
        <v>369</v>
      </c>
      <c r="E333" s="245">
        <f>+SUMIFS('nabati '!B:B,'nabati '!$E:$E,Daily!$A333,'nabati '!$C:$C,Daily!$C$1)/6</f>
        <v>0</v>
      </c>
      <c r="F333" s="245">
        <f>+SUMIFS('nabati '!I:I,'nabati '!$L:$L,Daily!$A333,'nabati '!$J:$J,Daily!$C$1)/6</f>
        <v>0</v>
      </c>
      <c r="G333" s="245">
        <f>+SUMIFS('nabati '!P:P,'nabati '!$S:$S,Daily!$A333,'nabati '!$Q:$Q,Daily!$C$1)/60</f>
        <v>0</v>
      </c>
      <c r="H333" s="245">
        <f>+SUMIFS('nabati '!W:W,'nabati '!$Z:$Z,Daily!$A333,'nabati '!$X:$X,Daily!$C$1)/6</f>
        <v>0</v>
      </c>
      <c r="I333" s="245">
        <f>+SUMIFS('nabati '!AD:AD,'nabati '!$AG:$AG,Daily!$A333,'nabati '!$AE:$AE,Daily!$C$1)/60</f>
        <v>0</v>
      </c>
      <c r="J333" s="245">
        <f>+SUMIFS('nabati '!AK:AK,'nabati '!$AN:$AN,Daily!$A333,'nabati '!$AL:$AL,Daily!$C$1)/60</f>
        <v>0</v>
      </c>
      <c r="K333" s="245">
        <f>+SUMIFS('nabati '!AR:AR,'nabati '!$AU:$AU,Daily!$A333,'nabati '!$AS:$AS,Daily!$C$1)/60</f>
        <v>0</v>
      </c>
      <c r="L333" s="245">
        <f>+SUMIFS('nabati '!AY:AY,'nabati '!$BB:$BB,Daily!$A333,'nabati '!$AZ:$AZ,Daily!$C$1)/20</f>
        <v>0</v>
      </c>
      <c r="M333" s="256">
        <f>+SUMIFS('nabati '!BF:BF,'nabati '!$BI:$BI,Daily!$A333,'nabati '!$BG:$BG,Daily!$C$1)/6</f>
        <v>0</v>
      </c>
      <c r="N333" s="257">
        <f>+SUMIFS('nabati '!BM:BM,'nabati '!BP:BP,Daily!$A333,'nabati '!BN:BN,Daily!$C$1)/6</f>
        <v>0</v>
      </c>
      <c r="O333" s="245">
        <f t="shared" si="26"/>
        <v>0</v>
      </c>
      <c r="P333" s="6"/>
      <c r="S333" s="334"/>
    </row>
    <row r="334" spans="1:19" s="1" customFormat="1" outlineLevel="1">
      <c r="A334" s="151">
        <v>2043</v>
      </c>
      <c r="B334" s="243" t="s">
        <v>78</v>
      </c>
      <c r="C334" s="60" t="s">
        <v>424</v>
      </c>
      <c r="D334" s="106" t="s">
        <v>369</v>
      </c>
      <c r="E334" s="245">
        <f>+SUMIFS('nabati '!B:B,'nabati '!$E:$E,Daily!$A334,'nabati '!$C:$C,Daily!$C$1)/6</f>
        <v>0</v>
      </c>
      <c r="F334" s="245">
        <f>+SUMIFS('nabati '!I:I,'nabati '!$L:$L,Daily!$A334,'nabati '!$J:$J,Daily!$C$1)/6</f>
        <v>0</v>
      </c>
      <c r="G334" s="245">
        <f>+SUMIFS('nabati '!P:P,'nabati '!$S:$S,Daily!$A334,'nabati '!$Q:$Q,Daily!$C$1)/60</f>
        <v>0</v>
      </c>
      <c r="H334" s="245">
        <f>+SUMIFS('nabati '!W:W,'nabati '!$Z:$Z,Daily!$A334,'nabati '!$X:$X,Daily!$C$1)/6</f>
        <v>0</v>
      </c>
      <c r="I334" s="245">
        <f>+SUMIFS('nabati '!AD:AD,'nabati '!$AG:$AG,Daily!$A334,'nabati '!$AE:$AE,Daily!$C$1)/60</f>
        <v>0</v>
      </c>
      <c r="J334" s="245">
        <f>+SUMIFS('nabati '!AK:AK,'nabati '!$AN:$AN,Daily!$A334,'nabati '!$AL:$AL,Daily!$C$1)/60</f>
        <v>0</v>
      </c>
      <c r="K334" s="245">
        <f>+SUMIFS('nabati '!AR:AR,'nabati '!$AU:$AU,Daily!$A334,'nabati '!$AS:$AS,Daily!$C$1)/60</f>
        <v>0</v>
      </c>
      <c r="L334" s="245">
        <f>+SUMIFS('nabati '!AY:AY,'nabati '!$BB:$BB,Daily!$A334,'nabati '!$AZ:$AZ,Daily!$C$1)/20</f>
        <v>0</v>
      </c>
      <c r="M334" s="256">
        <f>+SUMIFS('nabati '!BF:BF,'nabati '!$BI:$BI,Daily!$A334,'nabati '!$BG:$BG,Daily!$C$1)/6</f>
        <v>0</v>
      </c>
      <c r="N334" s="257">
        <f>+SUMIFS('nabati '!BM:BM,'nabati '!BP:BP,Daily!$A334,'nabati '!BN:BN,Daily!$C$1)/6</f>
        <v>0</v>
      </c>
      <c r="O334" s="245">
        <f t="shared" si="26"/>
        <v>0</v>
      </c>
      <c r="P334" s="6"/>
      <c r="S334" s="334"/>
    </row>
    <row r="335" spans="1:19" s="1" customFormat="1" outlineLevel="1">
      <c r="A335" s="151">
        <v>2047</v>
      </c>
      <c r="B335" s="243" t="s">
        <v>78</v>
      </c>
      <c r="C335" s="60" t="s">
        <v>425</v>
      </c>
      <c r="D335" s="106" t="s">
        <v>369</v>
      </c>
      <c r="E335" s="245">
        <f>+SUMIFS('nabati '!B:B,'nabati '!$E:$E,Daily!$A335,'nabati '!$C:$C,Daily!$C$1)/6</f>
        <v>0</v>
      </c>
      <c r="F335" s="245">
        <f>+SUMIFS('nabati '!I:I,'nabati '!$L:$L,Daily!$A335,'nabati '!$J:$J,Daily!$C$1)/6</f>
        <v>0</v>
      </c>
      <c r="G335" s="245">
        <f>+SUMIFS('nabati '!P:P,'nabati '!$S:$S,Daily!$A335,'nabati '!$Q:$Q,Daily!$C$1)/60</f>
        <v>0</v>
      </c>
      <c r="H335" s="245">
        <f>+SUMIFS('nabati '!W:W,'nabati '!$Z:$Z,Daily!$A335,'nabati '!$X:$X,Daily!$C$1)/6</f>
        <v>0</v>
      </c>
      <c r="I335" s="245">
        <f>+SUMIFS('nabati '!AD:AD,'nabati '!$AG:$AG,Daily!$A335,'nabati '!$AE:$AE,Daily!$C$1)/60</f>
        <v>0</v>
      </c>
      <c r="J335" s="245">
        <f>+SUMIFS('nabati '!AK:AK,'nabati '!$AN:$AN,Daily!$A335,'nabati '!$AL:$AL,Daily!$C$1)/60</f>
        <v>0</v>
      </c>
      <c r="K335" s="245">
        <f>+SUMIFS('nabati '!AR:AR,'nabati '!$AU:$AU,Daily!$A335,'nabati '!$AS:$AS,Daily!$C$1)/60</f>
        <v>0</v>
      </c>
      <c r="L335" s="245">
        <f>+SUMIFS('nabati '!AY:AY,'nabati '!$BB:$BB,Daily!$A335,'nabati '!$AZ:$AZ,Daily!$C$1)/20</f>
        <v>0</v>
      </c>
      <c r="M335" s="256">
        <f>+SUMIFS('nabati '!BF:BF,'nabati '!$BI:$BI,Daily!$A335,'nabati '!$BG:$BG,Daily!$C$1)/6</f>
        <v>0</v>
      </c>
      <c r="N335" s="257">
        <f>+SUMIFS('nabati '!BM:BM,'nabati '!BP:BP,Daily!$A335,'nabati '!BN:BN,Daily!$C$1)/6</f>
        <v>0</v>
      </c>
      <c r="O335" s="245">
        <f t="shared" si="26"/>
        <v>0</v>
      </c>
      <c r="P335" s="6"/>
      <c r="S335" s="334"/>
    </row>
    <row r="336" spans="1:19" s="1" customFormat="1" outlineLevel="1">
      <c r="A336" s="151">
        <v>2061</v>
      </c>
      <c r="B336" s="243" t="s">
        <v>78</v>
      </c>
      <c r="C336" s="60" t="s">
        <v>426</v>
      </c>
      <c r="D336" s="106" t="s">
        <v>369</v>
      </c>
      <c r="E336" s="245">
        <f>+SUMIFS('nabati '!B:B,'nabati '!$E:$E,Daily!$A336,'nabati '!$C:$C,Daily!$C$1)/6</f>
        <v>0</v>
      </c>
      <c r="F336" s="245">
        <f>+SUMIFS('nabati '!I:I,'nabati '!$L:$L,Daily!$A336,'nabati '!$J:$J,Daily!$C$1)/6</f>
        <v>0</v>
      </c>
      <c r="G336" s="245">
        <f>+SUMIFS('nabati '!P:P,'nabati '!$S:$S,Daily!$A336,'nabati '!$Q:$Q,Daily!$C$1)/60</f>
        <v>0</v>
      </c>
      <c r="H336" s="245">
        <f>+SUMIFS('nabati '!W:W,'nabati '!$Z:$Z,Daily!$A336,'nabati '!$X:$X,Daily!$C$1)/6</f>
        <v>0</v>
      </c>
      <c r="I336" s="245">
        <f>+SUMIFS('nabati '!AD:AD,'nabati '!$AG:$AG,Daily!$A336,'nabati '!$AE:$AE,Daily!$C$1)/60</f>
        <v>0</v>
      </c>
      <c r="J336" s="245">
        <f>+SUMIFS('nabati '!AK:AK,'nabati '!$AN:$AN,Daily!$A336,'nabati '!$AL:$AL,Daily!$C$1)/60</f>
        <v>0</v>
      </c>
      <c r="K336" s="245">
        <f>+SUMIFS('nabati '!AR:AR,'nabati '!$AU:$AU,Daily!$A336,'nabati '!$AS:$AS,Daily!$C$1)/60</f>
        <v>0</v>
      </c>
      <c r="L336" s="245">
        <f>+SUMIFS('nabati '!AY:AY,'nabati '!$BB:$BB,Daily!$A336,'nabati '!$AZ:$AZ,Daily!$C$1)/20</f>
        <v>0</v>
      </c>
      <c r="M336" s="256">
        <f>+SUMIFS('nabati '!BF:BF,'nabati '!$BI:$BI,Daily!$A336,'nabati '!$BG:$BG,Daily!$C$1)/6</f>
        <v>0</v>
      </c>
      <c r="N336" s="257">
        <f>+SUMIFS('nabati '!BM:BM,'nabati '!BP:BP,Daily!$A336,'nabati '!BN:BN,Daily!$C$1)/6</f>
        <v>0</v>
      </c>
      <c r="O336" s="245">
        <f t="shared" si="26"/>
        <v>0</v>
      </c>
      <c r="P336" s="6"/>
      <c r="S336" s="334"/>
    </row>
    <row r="337" spans="1:19" s="1" customFormat="1" outlineLevel="1">
      <c r="A337" s="151">
        <v>2069</v>
      </c>
      <c r="B337" s="243" t="s">
        <v>78</v>
      </c>
      <c r="C337" s="60" t="s">
        <v>427</v>
      </c>
      <c r="D337" s="106" t="s">
        <v>369</v>
      </c>
      <c r="E337" s="245">
        <f>+SUMIFS('nabati '!B:B,'nabati '!$E:$E,Daily!$A337,'nabati '!$C:$C,Daily!$C$1)/6</f>
        <v>0</v>
      </c>
      <c r="F337" s="245">
        <f>+SUMIFS('nabati '!I:I,'nabati '!$L:$L,Daily!$A337,'nabati '!$J:$J,Daily!$C$1)/6</f>
        <v>0</v>
      </c>
      <c r="G337" s="245">
        <f>+SUMIFS('nabati '!P:P,'nabati '!$S:$S,Daily!$A337,'nabati '!$Q:$Q,Daily!$C$1)/60</f>
        <v>0</v>
      </c>
      <c r="H337" s="245">
        <f>+SUMIFS('nabati '!W:W,'nabati '!$Z:$Z,Daily!$A337,'nabati '!$X:$X,Daily!$C$1)/6</f>
        <v>0</v>
      </c>
      <c r="I337" s="245">
        <f>+SUMIFS('nabati '!AD:AD,'nabati '!$AG:$AG,Daily!$A337,'nabati '!$AE:$AE,Daily!$C$1)/60</f>
        <v>0</v>
      </c>
      <c r="J337" s="245">
        <f>+SUMIFS('nabati '!AK:AK,'nabati '!$AN:$AN,Daily!$A337,'nabati '!$AL:$AL,Daily!$C$1)/60</f>
        <v>0</v>
      </c>
      <c r="K337" s="245">
        <f>+SUMIFS('nabati '!AR:AR,'nabati '!$AU:$AU,Daily!$A337,'nabati '!$AS:$AS,Daily!$C$1)/60</f>
        <v>0</v>
      </c>
      <c r="L337" s="245">
        <f>+SUMIFS('nabati '!AY:AY,'nabati '!$BB:$BB,Daily!$A337,'nabati '!$AZ:$AZ,Daily!$C$1)/20</f>
        <v>0</v>
      </c>
      <c r="M337" s="256">
        <f>+SUMIFS('nabati '!BF:BF,'nabati '!$BI:$BI,Daily!$A337,'nabati '!$BG:$BG,Daily!$C$1)/6</f>
        <v>0</v>
      </c>
      <c r="N337" s="257">
        <f>+SUMIFS('nabati '!BM:BM,'nabati '!BP:BP,Daily!$A337,'nabati '!BN:BN,Daily!$C$1)/6</f>
        <v>0</v>
      </c>
      <c r="O337" s="245">
        <f t="shared" si="26"/>
        <v>0</v>
      </c>
      <c r="P337" s="6"/>
      <c r="S337" s="334"/>
    </row>
    <row r="338" spans="1:19" s="1" customFormat="1" outlineLevel="1">
      <c r="A338" s="151">
        <v>2077</v>
      </c>
      <c r="B338" s="243" t="s">
        <v>78</v>
      </c>
      <c r="C338" s="60" t="s">
        <v>428</v>
      </c>
      <c r="D338" s="106" t="s">
        <v>369</v>
      </c>
      <c r="E338" s="245">
        <f>+SUMIFS('nabati '!B:B,'nabati '!$E:$E,Daily!$A338,'nabati '!$C:$C,Daily!$C$1)/6</f>
        <v>0</v>
      </c>
      <c r="F338" s="245">
        <f>+SUMIFS('nabati '!I:I,'nabati '!$L:$L,Daily!$A338,'nabati '!$J:$J,Daily!$C$1)/6</f>
        <v>0</v>
      </c>
      <c r="G338" s="245">
        <f>+SUMIFS('nabati '!P:P,'nabati '!$S:$S,Daily!$A338,'nabati '!$Q:$Q,Daily!$C$1)/60</f>
        <v>0</v>
      </c>
      <c r="H338" s="245">
        <f>+SUMIFS('nabati '!W:W,'nabati '!$Z:$Z,Daily!$A338,'nabati '!$X:$X,Daily!$C$1)/6</f>
        <v>0</v>
      </c>
      <c r="I338" s="245">
        <f>+SUMIFS('nabati '!AD:AD,'nabati '!$AG:$AG,Daily!$A338,'nabati '!$AE:$AE,Daily!$C$1)/60</f>
        <v>0</v>
      </c>
      <c r="J338" s="245">
        <f>+SUMIFS('nabati '!AK:AK,'nabati '!$AN:$AN,Daily!$A338,'nabati '!$AL:$AL,Daily!$C$1)/60</f>
        <v>0</v>
      </c>
      <c r="K338" s="245">
        <f>+SUMIFS('nabati '!AR:AR,'nabati '!$AU:$AU,Daily!$A338,'nabati '!$AS:$AS,Daily!$C$1)/60</f>
        <v>0</v>
      </c>
      <c r="L338" s="245">
        <f>+SUMIFS('nabati '!AY:AY,'nabati '!$BB:$BB,Daily!$A338,'nabati '!$AZ:$AZ,Daily!$C$1)/20</f>
        <v>0</v>
      </c>
      <c r="M338" s="256">
        <f>+SUMIFS('nabati '!BF:BF,'nabati '!$BI:$BI,Daily!$A338,'nabati '!$BG:$BG,Daily!$C$1)/6</f>
        <v>0</v>
      </c>
      <c r="N338" s="257">
        <f>+SUMIFS('nabati '!BM:BM,'nabati '!BP:BP,Daily!$A338,'nabati '!BN:BN,Daily!$C$1)/6</f>
        <v>0</v>
      </c>
      <c r="O338" s="245">
        <f t="shared" si="26"/>
        <v>0</v>
      </c>
      <c r="P338" s="6"/>
      <c r="S338" s="334"/>
    </row>
    <row r="339" spans="1:19" s="1" customFormat="1" outlineLevel="1">
      <c r="A339" s="151">
        <v>2091</v>
      </c>
      <c r="B339" s="243" t="s">
        <v>78</v>
      </c>
      <c r="C339" s="60" t="s">
        <v>429</v>
      </c>
      <c r="D339" s="106" t="s">
        <v>369</v>
      </c>
      <c r="E339" s="245">
        <f>+SUMIFS('nabati '!B:B,'nabati '!$E:$E,Daily!$A339,'nabati '!$C:$C,Daily!$C$1)/6</f>
        <v>0</v>
      </c>
      <c r="F339" s="245">
        <f>+SUMIFS('nabati '!I:I,'nabati '!$L:$L,Daily!$A339,'nabati '!$J:$J,Daily!$C$1)/6</f>
        <v>0</v>
      </c>
      <c r="G339" s="245">
        <f>+SUMIFS('nabati '!P:P,'nabati '!$S:$S,Daily!$A339,'nabati '!$Q:$Q,Daily!$C$1)/60</f>
        <v>0</v>
      </c>
      <c r="H339" s="245">
        <f>+SUMIFS('nabati '!W:W,'nabati '!$Z:$Z,Daily!$A339,'nabati '!$X:$X,Daily!$C$1)/6</f>
        <v>0</v>
      </c>
      <c r="I339" s="245">
        <f>+SUMIFS('nabati '!AD:AD,'nabati '!$AG:$AG,Daily!$A339,'nabati '!$AE:$AE,Daily!$C$1)/60</f>
        <v>0</v>
      </c>
      <c r="J339" s="245">
        <f>+SUMIFS('nabati '!AK:AK,'nabati '!$AN:$AN,Daily!$A339,'nabati '!$AL:$AL,Daily!$C$1)/60</f>
        <v>0</v>
      </c>
      <c r="K339" s="245">
        <f>+SUMIFS('nabati '!AR:AR,'nabati '!$AU:$AU,Daily!$A339,'nabati '!$AS:$AS,Daily!$C$1)/60</f>
        <v>0</v>
      </c>
      <c r="L339" s="245">
        <f>+SUMIFS('nabati '!AY:AY,'nabati '!$BB:$BB,Daily!$A339,'nabati '!$AZ:$AZ,Daily!$C$1)/20</f>
        <v>0</v>
      </c>
      <c r="M339" s="256">
        <f>+SUMIFS('nabati '!BF:BF,'nabati '!$BI:$BI,Daily!$A339,'nabati '!$BG:$BG,Daily!$C$1)/6</f>
        <v>0</v>
      </c>
      <c r="N339" s="257">
        <f>+SUMIFS('nabati '!BM:BM,'nabati '!BP:BP,Daily!$A339,'nabati '!BN:BN,Daily!$C$1)/6</f>
        <v>0</v>
      </c>
      <c r="O339" s="245">
        <f t="shared" si="26"/>
        <v>0</v>
      </c>
      <c r="P339" s="6"/>
      <c r="S339" s="334"/>
    </row>
    <row r="340" spans="1:19" s="1" customFormat="1" outlineLevel="1">
      <c r="A340" s="151">
        <v>2098</v>
      </c>
      <c r="B340" s="243" t="s">
        <v>78</v>
      </c>
      <c r="C340" s="60" t="s">
        <v>430</v>
      </c>
      <c r="D340" s="106" t="s">
        <v>369</v>
      </c>
      <c r="E340" s="245">
        <f>+SUMIFS('nabati '!B:B,'nabati '!$E:$E,Daily!$A340,'nabati '!$C:$C,Daily!$C$1)/6</f>
        <v>0</v>
      </c>
      <c r="F340" s="245">
        <f>+SUMIFS('nabati '!I:I,'nabati '!$L:$L,Daily!$A340,'nabati '!$J:$J,Daily!$C$1)/6</f>
        <v>0</v>
      </c>
      <c r="G340" s="245">
        <f>+SUMIFS('nabati '!P:P,'nabati '!$S:$S,Daily!$A340,'nabati '!$Q:$Q,Daily!$C$1)/60</f>
        <v>0</v>
      </c>
      <c r="H340" s="245">
        <f>+SUMIFS('nabati '!W:W,'nabati '!$Z:$Z,Daily!$A340,'nabati '!$X:$X,Daily!$C$1)/6</f>
        <v>0</v>
      </c>
      <c r="I340" s="245">
        <f>+SUMIFS('nabati '!AD:AD,'nabati '!$AG:$AG,Daily!$A340,'nabati '!$AE:$AE,Daily!$C$1)/60</f>
        <v>0</v>
      </c>
      <c r="J340" s="245">
        <f>+SUMIFS('nabati '!AK:AK,'nabati '!$AN:$AN,Daily!$A340,'nabati '!$AL:$AL,Daily!$C$1)/60</f>
        <v>0</v>
      </c>
      <c r="K340" s="245">
        <f>+SUMIFS('nabati '!AR:AR,'nabati '!$AU:$AU,Daily!$A340,'nabati '!$AS:$AS,Daily!$C$1)/60</f>
        <v>0</v>
      </c>
      <c r="L340" s="245">
        <f>+SUMIFS('nabati '!AY:AY,'nabati '!$BB:$BB,Daily!$A340,'nabati '!$AZ:$AZ,Daily!$C$1)/20</f>
        <v>0</v>
      </c>
      <c r="M340" s="256">
        <f>+SUMIFS('nabati '!BF:BF,'nabati '!$BI:$BI,Daily!$A340,'nabati '!$BG:$BG,Daily!$C$1)/6</f>
        <v>0</v>
      </c>
      <c r="N340" s="257">
        <f>+SUMIFS('nabati '!BM:BM,'nabati '!BP:BP,Daily!$A340,'nabati '!BN:BN,Daily!$C$1)/6</f>
        <v>0</v>
      </c>
      <c r="O340" s="245">
        <f t="shared" si="26"/>
        <v>0</v>
      </c>
      <c r="P340" s="6"/>
      <c r="S340" s="334"/>
    </row>
    <row r="341" spans="1:19" s="1" customFormat="1" outlineLevel="1">
      <c r="A341" s="151">
        <v>2100</v>
      </c>
      <c r="B341" s="243" t="s">
        <v>78</v>
      </c>
      <c r="C341" s="60" t="s">
        <v>431</v>
      </c>
      <c r="D341" s="106" t="s">
        <v>369</v>
      </c>
      <c r="E341" s="245">
        <f>+SUMIFS('nabati '!B:B,'nabati '!$E:$E,Daily!$A341,'nabati '!$C:$C,Daily!$C$1)/6</f>
        <v>0</v>
      </c>
      <c r="F341" s="245">
        <f>+SUMIFS('nabati '!I:I,'nabati '!$L:$L,Daily!$A341,'nabati '!$J:$J,Daily!$C$1)/6</f>
        <v>0</v>
      </c>
      <c r="G341" s="245">
        <f>+SUMIFS('nabati '!P:P,'nabati '!$S:$S,Daily!$A341,'nabati '!$Q:$Q,Daily!$C$1)/60</f>
        <v>0</v>
      </c>
      <c r="H341" s="245">
        <f>+SUMIFS('nabati '!W:W,'nabati '!$Z:$Z,Daily!$A341,'nabati '!$X:$X,Daily!$C$1)/6</f>
        <v>0</v>
      </c>
      <c r="I341" s="245">
        <f>+SUMIFS('nabati '!AD:AD,'nabati '!$AG:$AG,Daily!$A341,'nabati '!$AE:$AE,Daily!$C$1)/60</f>
        <v>0</v>
      </c>
      <c r="J341" s="245">
        <f>+SUMIFS('nabati '!AK:AK,'nabati '!$AN:$AN,Daily!$A341,'nabati '!$AL:$AL,Daily!$C$1)/60</f>
        <v>0</v>
      </c>
      <c r="K341" s="245">
        <f>+SUMIFS('nabati '!AR:AR,'nabati '!$AU:$AU,Daily!$A341,'nabati '!$AS:$AS,Daily!$C$1)/60</f>
        <v>0</v>
      </c>
      <c r="L341" s="245">
        <f>+SUMIFS('nabati '!AY:AY,'nabati '!$BB:$BB,Daily!$A341,'nabati '!$AZ:$AZ,Daily!$C$1)/20</f>
        <v>0</v>
      </c>
      <c r="M341" s="256">
        <f>+SUMIFS('nabati '!BF:BF,'nabati '!$BI:$BI,Daily!$A341,'nabati '!$BG:$BG,Daily!$C$1)/6</f>
        <v>0</v>
      </c>
      <c r="N341" s="257">
        <f>+SUMIFS('nabati '!BM:BM,'nabati '!BP:BP,Daily!$A341,'nabati '!BN:BN,Daily!$C$1)/6</f>
        <v>0</v>
      </c>
      <c r="O341" s="245">
        <f t="shared" si="26"/>
        <v>0</v>
      </c>
      <c r="P341" s="6"/>
      <c r="S341" s="334"/>
    </row>
    <row r="342" spans="1:19" s="160" customFormat="1" outlineLevel="1">
      <c r="A342" s="151">
        <v>2106</v>
      </c>
      <c r="B342" s="55" t="s">
        <v>78</v>
      </c>
      <c r="C342" s="60" t="s">
        <v>432</v>
      </c>
      <c r="D342" s="106" t="s">
        <v>369</v>
      </c>
      <c r="E342" s="156">
        <f>+SUMIFS('nabati '!B:B,'nabati '!$E:$E,Daily!$A342,'nabati '!$C:$C,Daily!$C$1)/6</f>
        <v>0</v>
      </c>
      <c r="F342" s="156">
        <f>+SUMIFS('nabati '!I:I,'nabati '!$L:$L,Daily!$A342,'nabati '!$J:$J,Daily!$C$1)/6</f>
        <v>0</v>
      </c>
      <c r="G342" s="156">
        <f>+SUMIFS('nabati '!P:P,'nabati '!$S:$S,Daily!$A342,'nabati '!$Q:$Q,Daily!$C$1)/60</f>
        <v>0</v>
      </c>
      <c r="H342" s="156">
        <f>+SUMIFS('nabati '!W:W,'nabati '!$Z:$Z,Daily!$A342,'nabati '!$X:$X,Daily!$C$1)/6</f>
        <v>0</v>
      </c>
      <c r="I342" s="156">
        <f>+SUMIFS('nabati '!AD:AD,'nabati '!$AG:$AG,Daily!$A342,'nabati '!$AE:$AE,Daily!$C$1)/60</f>
        <v>0</v>
      </c>
      <c r="J342" s="156">
        <f>+SUMIFS('nabati '!AK:AK,'nabati '!$AN:$AN,Daily!$A342,'nabati '!$AL:$AL,Daily!$C$1)/60</f>
        <v>0</v>
      </c>
      <c r="K342" s="156">
        <f>+SUMIFS('nabati '!AR:AR,'nabati '!$AU:$AU,Daily!$A342,'nabati '!$AS:$AS,Daily!$C$1)/60</f>
        <v>0</v>
      </c>
      <c r="L342" s="156">
        <f>+SUMIFS('nabati '!AY:AY,'nabati '!$BB:$BB,Daily!$A342,'nabati '!$AZ:$AZ,Daily!$C$1)/20</f>
        <v>0</v>
      </c>
      <c r="M342" s="268">
        <f>+SUMIFS('nabati '!BF:BF,'nabati '!$BI:$BI,Daily!$A342,'nabati '!$BG:$BG,Daily!$C$1)/6</f>
        <v>0</v>
      </c>
      <c r="N342" s="269">
        <f>+SUMIFS('nabati '!BM:BM,'nabati '!BP:BP,Daily!$A342,'nabati '!BN:BN,Daily!$C$1)/6</f>
        <v>0</v>
      </c>
      <c r="O342" s="156">
        <f t="shared" si="26"/>
        <v>0</v>
      </c>
      <c r="P342" s="7"/>
      <c r="S342" s="333"/>
    </row>
    <row r="343" spans="1:19" s="1" customFormat="1" outlineLevel="1">
      <c r="A343" s="151">
        <v>2111</v>
      </c>
      <c r="B343" s="243" t="s">
        <v>78</v>
      </c>
      <c r="C343" s="60" t="s">
        <v>433</v>
      </c>
      <c r="D343" s="106" t="s">
        <v>369</v>
      </c>
      <c r="E343" s="245">
        <f>+SUMIFS('nabati '!B:B,'nabati '!$E:$E,Daily!$A343,'nabati '!$C:$C,Daily!$C$1)/6</f>
        <v>0</v>
      </c>
      <c r="F343" s="245">
        <f>+SUMIFS('nabati '!I:I,'nabati '!$L:$L,Daily!$A343,'nabati '!$J:$J,Daily!$C$1)/6</f>
        <v>0</v>
      </c>
      <c r="G343" s="245">
        <f>+SUMIFS('nabati '!P:P,'nabati '!$S:$S,Daily!$A343,'nabati '!$Q:$Q,Daily!$C$1)/60</f>
        <v>0</v>
      </c>
      <c r="H343" s="245">
        <f>+SUMIFS('nabati '!W:W,'nabati '!$Z:$Z,Daily!$A343,'nabati '!$X:$X,Daily!$C$1)/6</f>
        <v>0</v>
      </c>
      <c r="I343" s="245">
        <f>+SUMIFS('nabati '!AD:AD,'nabati '!$AG:$AG,Daily!$A343,'nabati '!$AE:$AE,Daily!$C$1)/60</f>
        <v>0</v>
      </c>
      <c r="J343" s="245">
        <f>+SUMIFS('nabati '!AK:AK,'nabati '!$AN:$AN,Daily!$A343,'nabati '!$AL:$AL,Daily!$C$1)/60</f>
        <v>0</v>
      </c>
      <c r="K343" s="245">
        <f>+SUMIFS('nabati '!AR:AR,'nabati '!$AU:$AU,Daily!$A343,'nabati '!$AS:$AS,Daily!$C$1)/60</f>
        <v>0</v>
      </c>
      <c r="L343" s="245">
        <f>+SUMIFS('nabati '!AY:AY,'nabati '!$BB:$BB,Daily!$A343,'nabati '!$AZ:$AZ,Daily!$C$1)/20</f>
        <v>0</v>
      </c>
      <c r="M343" s="256">
        <f>+SUMIFS('nabati '!BF:BF,'nabati '!$BI:$BI,Daily!$A343,'nabati '!$BG:$BG,Daily!$C$1)/6</f>
        <v>0</v>
      </c>
      <c r="N343" s="257">
        <f>+SUMIFS('nabati '!BM:BM,'nabati '!BP:BP,Daily!$A343,'nabati '!BN:BN,Daily!$C$1)/6</f>
        <v>0</v>
      </c>
      <c r="O343" s="245">
        <f t="shared" si="26"/>
        <v>0</v>
      </c>
      <c r="P343" s="6"/>
      <c r="S343" s="334"/>
    </row>
    <row r="344" spans="1:19" s="1" customFormat="1" outlineLevel="1">
      <c r="A344" s="151">
        <v>69002</v>
      </c>
      <c r="B344" s="243" t="s">
        <v>78</v>
      </c>
      <c r="C344" s="60" t="s">
        <v>434</v>
      </c>
      <c r="D344" s="106" t="s">
        <v>369</v>
      </c>
      <c r="E344" s="245">
        <f>+SUMIFS('nabati '!B:B,'nabati '!$E:$E,Daily!$A344,'nabati '!$C:$C,Daily!$C$1)/6</f>
        <v>0</v>
      </c>
      <c r="F344" s="245">
        <f>+SUMIFS('nabati '!I:I,'nabati '!$L:$L,Daily!$A344,'nabati '!$J:$J,Daily!$C$1)/6</f>
        <v>0</v>
      </c>
      <c r="G344" s="245">
        <f>+SUMIFS('nabati '!P:P,'nabati '!$S:$S,Daily!$A344,'nabati '!$Q:$Q,Daily!$C$1)/60</f>
        <v>0</v>
      </c>
      <c r="H344" s="245">
        <f>+SUMIFS('nabati '!W:W,'nabati '!$Z:$Z,Daily!$A344,'nabati '!$X:$X,Daily!$C$1)/6</f>
        <v>0</v>
      </c>
      <c r="I344" s="245">
        <f>+SUMIFS('nabati '!AD:AD,'nabati '!$AG:$AG,Daily!$A344,'nabati '!$AE:$AE,Daily!$C$1)/60</f>
        <v>0</v>
      </c>
      <c r="J344" s="245">
        <f>+SUMIFS('nabati '!AK:AK,'nabati '!$AN:$AN,Daily!$A344,'nabati '!$AL:$AL,Daily!$C$1)/60</f>
        <v>0</v>
      </c>
      <c r="K344" s="245">
        <f>+SUMIFS('nabati '!AR:AR,'nabati '!$AU:$AU,Daily!$A344,'nabati '!$AS:$AS,Daily!$C$1)/60</f>
        <v>0</v>
      </c>
      <c r="L344" s="245">
        <f>+SUMIFS('nabati '!AY:AY,'nabati '!$BB:$BB,Daily!$A344,'nabati '!$AZ:$AZ,Daily!$C$1)/20</f>
        <v>0</v>
      </c>
      <c r="M344" s="256">
        <f>+SUMIFS('nabati '!BF:BF,'nabati '!$BI:$BI,Daily!$A344,'nabati '!$BG:$BG,Daily!$C$1)/6</f>
        <v>0</v>
      </c>
      <c r="N344" s="257">
        <f>+SUMIFS('nabati '!BM:BM,'nabati '!BP:BP,Daily!$A344,'nabati '!BN:BN,Daily!$C$1)/6</f>
        <v>0</v>
      </c>
      <c r="O344" s="245">
        <f t="shared" si="26"/>
        <v>0</v>
      </c>
      <c r="P344" s="6"/>
      <c r="S344" s="334"/>
    </row>
    <row r="345" spans="1:19" s="1" customFormat="1" outlineLevel="1">
      <c r="A345" s="151">
        <v>69069</v>
      </c>
      <c r="B345" s="243" t="s">
        <v>78</v>
      </c>
      <c r="C345" s="60" t="s">
        <v>435</v>
      </c>
      <c r="D345" s="106" t="s">
        <v>369</v>
      </c>
      <c r="E345" s="245">
        <f>+SUMIFS('nabati '!B:B,'nabati '!$E:$E,Daily!$A345,'nabati '!$C:$C,Daily!$C$1)/6</f>
        <v>0</v>
      </c>
      <c r="F345" s="245">
        <f>+SUMIFS('nabati '!I:I,'nabati '!$L:$L,Daily!$A345,'nabati '!$J:$J,Daily!$C$1)/6</f>
        <v>0</v>
      </c>
      <c r="G345" s="245">
        <f>+SUMIFS('nabati '!P:P,'nabati '!$S:$S,Daily!$A345,'nabati '!$Q:$Q,Daily!$C$1)/60</f>
        <v>0</v>
      </c>
      <c r="H345" s="245">
        <f>+SUMIFS('nabati '!W:W,'nabati '!$Z:$Z,Daily!$A345,'nabati '!$X:$X,Daily!$C$1)/6</f>
        <v>0</v>
      </c>
      <c r="I345" s="245">
        <f>+SUMIFS('nabati '!AD:AD,'nabati '!$AG:$AG,Daily!$A345,'nabati '!$AE:$AE,Daily!$C$1)/60</f>
        <v>0</v>
      </c>
      <c r="J345" s="245">
        <f>+SUMIFS('nabati '!AK:AK,'nabati '!$AN:$AN,Daily!$A345,'nabati '!$AL:$AL,Daily!$C$1)/60</f>
        <v>0</v>
      </c>
      <c r="K345" s="245">
        <f>+SUMIFS('nabati '!AR:AR,'nabati '!$AU:$AU,Daily!$A345,'nabati '!$AS:$AS,Daily!$C$1)/60</f>
        <v>0</v>
      </c>
      <c r="L345" s="245">
        <f>+SUMIFS('nabati '!AY:AY,'nabati '!$BB:$BB,Daily!$A345,'nabati '!$AZ:$AZ,Daily!$C$1)/20</f>
        <v>0</v>
      </c>
      <c r="M345" s="256">
        <f>+SUMIFS('nabati '!BF:BF,'nabati '!$BI:$BI,Daily!$A345,'nabati '!$BG:$BG,Daily!$C$1)/6</f>
        <v>0</v>
      </c>
      <c r="N345" s="257">
        <f>+SUMIFS('nabati '!BM:BM,'nabati '!BP:BP,Daily!$A345,'nabati '!BN:BN,Daily!$C$1)/6</f>
        <v>0</v>
      </c>
      <c r="O345" s="245">
        <f t="shared" si="26"/>
        <v>0</v>
      </c>
      <c r="P345" s="6"/>
      <c r="S345" s="334"/>
    </row>
    <row r="346" spans="1:19" s="1" customFormat="1" outlineLevel="1">
      <c r="A346" s="151">
        <v>69013</v>
      </c>
      <c r="B346" s="243" t="s">
        <v>78</v>
      </c>
      <c r="C346" s="60" t="s">
        <v>436</v>
      </c>
      <c r="D346" s="106" t="s">
        <v>369</v>
      </c>
      <c r="E346" s="245">
        <f>+SUMIFS('nabati '!B:B,'nabati '!$E:$E,Daily!$A346,'nabati '!$C:$C,Daily!$C$1)/6</f>
        <v>0</v>
      </c>
      <c r="F346" s="245">
        <f>+SUMIFS('nabati '!I:I,'nabati '!$L:$L,Daily!$A346,'nabati '!$J:$J,Daily!$C$1)/6</f>
        <v>0</v>
      </c>
      <c r="G346" s="245">
        <f>+SUMIFS('nabati '!P:P,'nabati '!$S:$S,Daily!$A346,'nabati '!$Q:$Q,Daily!$C$1)/60</f>
        <v>0</v>
      </c>
      <c r="H346" s="245">
        <f>+SUMIFS('nabati '!W:W,'nabati '!$Z:$Z,Daily!$A346,'nabati '!$X:$X,Daily!$C$1)/6</f>
        <v>0</v>
      </c>
      <c r="I346" s="245">
        <f>+SUMIFS('nabati '!AD:AD,'nabati '!$AG:$AG,Daily!$A346,'nabati '!$AE:$AE,Daily!$C$1)/60</f>
        <v>0</v>
      </c>
      <c r="J346" s="245">
        <f>+SUMIFS('nabati '!AK:AK,'nabati '!$AN:$AN,Daily!$A346,'nabati '!$AL:$AL,Daily!$C$1)/60</f>
        <v>0</v>
      </c>
      <c r="K346" s="245">
        <f>+SUMIFS('nabati '!AR:AR,'nabati '!$AU:$AU,Daily!$A346,'nabati '!$AS:$AS,Daily!$C$1)/60</f>
        <v>0</v>
      </c>
      <c r="L346" s="245">
        <f>+SUMIFS('nabati '!AY:AY,'nabati '!$BB:$BB,Daily!$A346,'nabati '!$AZ:$AZ,Daily!$C$1)/20</f>
        <v>0</v>
      </c>
      <c r="M346" s="256">
        <f>+SUMIFS('nabati '!BF:BF,'nabati '!$BI:$BI,Daily!$A346,'nabati '!$BG:$BG,Daily!$C$1)/6</f>
        <v>0</v>
      </c>
      <c r="N346" s="257">
        <f>+SUMIFS('nabati '!BM:BM,'nabati '!BP:BP,Daily!$A346,'nabati '!BN:BN,Daily!$C$1)/6</f>
        <v>0</v>
      </c>
      <c r="O346" s="245">
        <f t="shared" si="26"/>
        <v>0</v>
      </c>
      <c r="P346" s="6"/>
      <c r="S346" s="334"/>
    </row>
    <row r="347" spans="1:19" s="1" customFormat="1" outlineLevel="1">
      <c r="A347" s="151">
        <v>69021</v>
      </c>
      <c r="B347" s="243" t="s">
        <v>78</v>
      </c>
      <c r="C347" s="60" t="s">
        <v>437</v>
      </c>
      <c r="D347" s="106" t="s">
        <v>369</v>
      </c>
      <c r="E347" s="245">
        <f>+SUMIFS('nabati '!B:B,'nabati '!$E:$E,Daily!$A347,'nabati '!$C:$C,Daily!$C$1)/6</f>
        <v>0</v>
      </c>
      <c r="F347" s="245">
        <f>+SUMIFS('nabati '!I:I,'nabati '!$L:$L,Daily!$A347,'nabati '!$J:$J,Daily!$C$1)/6</f>
        <v>0</v>
      </c>
      <c r="G347" s="245">
        <f>+SUMIFS('nabati '!P:P,'nabati '!$S:$S,Daily!$A347,'nabati '!$Q:$Q,Daily!$C$1)/60</f>
        <v>0</v>
      </c>
      <c r="H347" s="245">
        <f>+SUMIFS('nabati '!W:W,'nabati '!$Z:$Z,Daily!$A347,'nabati '!$X:$X,Daily!$C$1)/6</f>
        <v>0</v>
      </c>
      <c r="I347" s="245">
        <f>+SUMIFS('nabati '!AD:AD,'nabati '!$AG:$AG,Daily!$A347,'nabati '!$AE:$AE,Daily!$C$1)/60</f>
        <v>0</v>
      </c>
      <c r="J347" s="245">
        <f>+SUMIFS('nabati '!AK:AK,'nabati '!$AN:$AN,Daily!$A347,'nabati '!$AL:$AL,Daily!$C$1)/60</f>
        <v>0</v>
      </c>
      <c r="K347" s="245">
        <f>+SUMIFS('nabati '!AR:AR,'nabati '!$AU:$AU,Daily!$A347,'nabati '!$AS:$AS,Daily!$C$1)/60</f>
        <v>0</v>
      </c>
      <c r="L347" s="245">
        <f>+SUMIFS('nabati '!AY:AY,'nabati '!$BB:$BB,Daily!$A347,'nabati '!$AZ:$AZ,Daily!$C$1)/20</f>
        <v>0</v>
      </c>
      <c r="M347" s="256">
        <f>+SUMIFS('nabati '!BF:BF,'nabati '!$BI:$BI,Daily!$A347,'nabati '!$BG:$BG,Daily!$C$1)/6</f>
        <v>0</v>
      </c>
      <c r="N347" s="257">
        <f>+SUMIFS('nabati '!BM:BM,'nabati '!BP:BP,Daily!$A347,'nabati '!BN:BN,Daily!$C$1)/6</f>
        <v>0</v>
      </c>
      <c r="O347" s="245">
        <f t="shared" ref="O347:O356" si="27">+SUMPRODUCT($E$1:$N$1,E347:N347)</f>
        <v>0</v>
      </c>
      <c r="P347" s="6"/>
      <c r="S347" s="334"/>
    </row>
    <row r="348" spans="1:19" s="1" customFormat="1" outlineLevel="1">
      <c r="A348" s="151">
        <v>69058</v>
      </c>
      <c r="B348" s="243" t="s">
        <v>78</v>
      </c>
      <c r="C348" s="60" t="s">
        <v>438</v>
      </c>
      <c r="D348" s="106" t="s">
        <v>369</v>
      </c>
      <c r="E348" s="245">
        <f>+SUMIFS('nabati '!B:B,'nabati '!$E:$E,Daily!$A348,'nabati '!$C:$C,Daily!$C$1)/6</f>
        <v>0</v>
      </c>
      <c r="F348" s="245">
        <f>+SUMIFS('nabati '!I:I,'nabati '!$L:$L,Daily!$A348,'nabati '!$J:$J,Daily!$C$1)/6</f>
        <v>0</v>
      </c>
      <c r="G348" s="245">
        <f>+SUMIFS('nabati '!P:P,'nabati '!$S:$S,Daily!$A348,'nabati '!$Q:$Q,Daily!$C$1)/60</f>
        <v>0</v>
      </c>
      <c r="H348" s="245">
        <f>+SUMIFS('nabati '!W:W,'nabati '!$Z:$Z,Daily!$A348,'nabati '!$X:$X,Daily!$C$1)/6</f>
        <v>0</v>
      </c>
      <c r="I348" s="245">
        <f>+SUMIFS('nabati '!AD:AD,'nabati '!$AG:$AG,Daily!$A348,'nabati '!$AE:$AE,Daily!$C$1)/60</f>
        <v>0</v>
      </c>
      <c r="J348" s="245">
        <f>+SUMIFS('nabati '!AK:AK,'nabati '!$AN:$AN,Daily!$A348,'nabati '!$AL:$AL,Daily!$C$1)/60</f>
        <v>0</v>
      </c>
      <c r="K348" s="245">
        <f>+SUMIFS('nabati '!AR:AR,'nabati '!$AU:$AU,Daily!$A348,'nabati '!$AS:$AS,Daily!$C$1)/60</f>
        <v>0</v>
      </c>
      <c r="L348" s="245">
        <f>+SUMIFS('nabati '!AY:AY,'nabati '!$BB:$BB,Daily!$A348,'nabati '!$AZ:$AZ,Daily!$C$1)/20</f>
        <v>0</v>
      </c>
      <c r="M348" s="256">
        <f>+SUMIFS('nabati '!BF:BF,'nabati '!$BI:$BI,Daily!$A348,'nabati '!$BG:$BG,Daily!$C$1)/6</f>
        <v>0</v>
      </c>
      <c r="N348" s="257">
        <f>+SUMIFS('nabati '!BM:BM,'nabati '!BP:BP,Daily!$A348,'nabati '!BN:BN,Daily!$C$1)/6</f>
        <v>0</v>
      </c>
      <c r="O348" s="245">
        <f t="shared" si="27"/>
        <v>0</v>
      </c>
      <c r="P348" s="6"/>
      <c r="S348" s="334"/>
    </row>
    <row r="349" spans="1:19" s="1" customFormat="1" outlineLevel="1">
      <c r="A349" s="151">
        <v>69064</v>
      </c>
      <c r="B349" s="243" t="s">
        <v>78</v>
      </c>
      <c r="C349" s="60" t="s">
        <v>439</v>
      </c>
      <c r="D349" s="106" t="s">
        <v>369</v>
      </c>
      <c r="E349" s="245">
        <f>+SUMIFS('nabati '!B:B,'nabati '!$E:$E,Daily!$A349,'nabati '!$C:$C,Daily!$C$1)/6</f>
        <v>0</v>
      </c>
      <c r="F349" s="245">
        <f>+SUMIFS('nabati '!I:I,'nabati '!$L:$L,Daily!$A349,'nabati '!$J:$J,Daily!$C$1)/6</f>
        <v>0</v>
      </c>
      <c r="G349" s="245">
        <f>+SUMIFS('nabati '!P:P,'nabati '!$S:$S,Daily!$A349,'nabati '!$Q:$Q,Daily!$C$1)/60</f>
        <v>0</v>
      </c>
      <c r="H349" s="245">
        <f>+SUMIFS('nabati '!W:W,'nabati '!$Z:$Z,Daily!$A349,'nabati '!$X:$X,Daily!$C$1)/6</f>
        <v>0</v>
      </c>
      <c r="I349" s="245">
        <f>+SUMIFS('nabati '!AD:AD,'nabati '!$AG:$AG,Daily!$A349,'nabati '!$AE:$AE,Daily!$C$1)/60</f>
        <v>0</v>
      </c>
      <c r="J349" s="245">
        <f>+SUMIFS('nabati '!AK:AK,'nabati '!$AN:$AN,Daily!$A349,'nabati '!$AL:$AL,Daily!$C$1)/60</f>
        <v>0</v>
      </c>
      <c r="K349" s="245">
        <f>+SUMIFS('nabati '!AR:AR,'nabati '!$AU:$AU,Daily!$A349,'nabati '!$AS:$AS,Daily!$C$1)/60</f>
        <v>0</v>
      </c>
      <c r="L349" s="245">
        <f>+SUMIFS('nabati '!AY:AY,'nabati '!$BB:$BB,Daily!$A349,'nabati '!$AZ:$AZ,Daily!$C$1)/20</f>
        <v>0</v>
      </c>
      <c r="M349" s="256">
        <f>+SUMIFS('nabati '!BF:BF,'nabati '!$BI:$BI,Daily!$A349,'nabati '!$BG:$BG,Daily!$C$1)/6</f>
        <v>0</v>
      </c>
      <c r="N349" s="257">
        <f>+SUMIFS('nabati '!BM:BM,'nabati '!BP:BP,Daily!$A349,'nabati '!BN:BN,Daily!$C$1)/6</f>
        <v>0</v>
      </c>
      <c r="O349" s="245">
        <f t="shared" si="27"/>
        <v>0</v>
      </c>
      <c r="P349" s="6"/>
      <c r="S349" s="334"/>
    </row>
    <row r="350" spans="1:19" s="1" customFormat="1" outlineLevel="1">
      <c r="A350" s="151">
        <v>69066</v>
      </c>
      <c r="B350" s="243" t="s">
        <v>78</v>
      </c>
      <c r="C350" s="60" t="s">
        <v>440</v>
      </c>
      <c r="D350" s="106" t="s">
        <v>369</v>
      </c>
      <c r="E350" s="245">
        <f>+SUMIFS('nabati '!B:B,'nabati '!$E:$E,Daily!$A350,'nabati '!$C:$C,Daily!$C$1)/6</f>
        <v>0</v>
      </c>
      <c r="F350" s="245">
        <f>+SUMIFS('nabati '!I:I,'nabati '!$L:$L,Daily!$A350,'nabati '!$J:$J,Daily!$C$1)/6</f>
        <v>0</v>
      </c>
      <c r="G350" s="245">
        <f>+SUMIFS('nabati '!P:P,'nabati '!$S:$S,Daily!$A350,'nabati '!$Q:$Q,Daily!$C$1)/60</f>
        <v>0</v>
      </c>
      <c r="H350" s="245">
        <f>+SUMIFS('nabati '!W:W,'nabati '!$Z:$Z,Daily!$A350,'nabati '!$X:$X,Daily!$C$1)/6</f>
        <v>0</v>
      </c>
      <c r="I350" s="245">
        <f>+SUMIFS('nabati '!AD:AD,'nabati '!$AG:$AG,Daily!$A350,'nabati '!$AE:$AE,Daily!$C$1)/60</f>
        <v>0</v>
      </c>
      <c r="J350" s="245">
        <f>+SUMIFS('nabati '!AK:AK,'nabati '!$AN:$AN,Daily!$A350,'nabati '!$AL:$AL,Daily!$C$1)/60</f>
        <v>0</v>
      </c>
      <c r="K350" s="245">
        <f>+SUMIFS('nabati '!AR:AR,'nabati '!$AU:$AU,Daily!$A350,'nabati '!$AS:$AS,Daily!$C$1)/60</f>
        <v>0</v>
      </c>
      <c r="L350" s="245">
        <f>+SUMIFS('nabati '!AY:AY,'nabati '!$BB:$BB,Daily!$A350,'nabati '!$AZ:$AZ,Daily!$C$1)/20</f>
        <v>0</v>
      </c>
      <c r="M350" s="256">
        <f>+SUMIFS('nabati '!BF:BF,'nabati '!$BI:$BI,Daily!$A350,'nabati '!$BG:$BG,Daily!$C$1)/6</f>
        <v>0</v>
      </c>
      <c r="N350" s="257">
        <f>+SUMIFS('nabati '!BM:BM,'nabati '!BP:BP,Daily!$A350,'nabati '!BN:BN,Daily!$C$1)/6</f>
        <v>0</v>
      </c>
      <c r="O350" s="245">
        <f t="shared" si="27"/>
        <v>0</v>
      </c>
      <c r="P350" s="6"/>
      <c r="S350" s="334"/>
    </row>
    <row r="351" spans="1:19" s="1" customFormat="1" outlineLevel="1">
      <c r="A351" s="151">
        <v>69068</v>
      </c>
      <c r="B351" s="243" t="s">
        <v>78</v>
      </c>
      <c r="C351" s="60" t="s">
        <v>441</v>
      </c>
      <c r="D351" s="106" t="s">
        <v>369</v>
      </c>
      <c r="E351" s="245">
        <f>+SUMIFS('nabati '!B:B,'nabati '!$E:$E,Daily!$A351,'nabati '!$C:$C,Daily!$C$1)/6</f>
        <v>0</v>
      </c>
      <c r="F351" s="245">
        <f>+SUMIFS('nabati '!I:I,'nabati '!$L:$L,Daily!$A351,'nabati '!$J:$J,Daily!$C$1)/6</f>
        <v>0</v>
      </c>
      <c r="G351" s="245">
        <f>+SUMIFS('nabati '!P:P,'nabati '!$S:$S,Daily!$A351,'nabati '!$Q:$Q,Daily!$C$1)/60</f>
        <v>0</v>
      </c>
      <c r="H351" s="245">
        <f>+SUMIFS('nabati '!W:W,'nabati '!$Z:$Z,Daily!$A351,'nabati '!$X:$X,Daily!$C$1)/6</f>
        <v>0</v>
      </c>
      <c r="I351" s="245">
        <f>+SUMIFS('nabati '!AD:AD,'nabati '!$AG:$AG,Daily!$A351,'nabati '!$AE:$AE,Daily!$C$1)/60</f>
        <v>0</v>
      </c>
      <c r="J351" s="245">
        <f>+SUMIFS('nabati '!AK:AK,'nabati '!$AN:$AN,Daily!$A351,'nabati '!$AL:$AL,Daily!$C$1)/60</f>
        <v>0</v>
      </c>
      <c r="K351" s="245">
        <f>+SUMIFS('nabati '!AR:AR,'nabati '!$AU:$AU,Daily!$A351,'nabati '!$AS:$AS,Daily!$C$1)/60</f>
        <v>0</v>
      </c>
      <c r="L351" s="245">
        <f>+SUMIFS('nabati '!AY:AY,'nabati '!$BB:$BB,Daily!$A351,'nabati '!$AZ:$AZ,Daily!$C$1)/20</f>
        <v>0</v>
      </c>
      <c r="M351" s="256">
        <f>+SUMIFS('nabati '!BF:BF,'nabati '!$BI:$BI,Daily!$A351,'nabati '!$BG:$BG,Daily!$C$1)/6</f>
        <v>0</v>
      </c>
      <c r="N351" s="257">
        <f>+SUMIFS('nabati '!BM:BM,'nabati '!BP:BP,Daily!$A351,'nabati '!BN:BN,Daily!$C$1)/6</f>
        <v>0</v>
      </c>
      <c r="O351" s="245">
        <f t="shared" si="27"/>
        <v>0</v>
      </c>
      <c r="P351" s="6"/>
      <c r="S351" s="334"/>
    </row>
    <row r="352" spans="1:19" s="1" customFormat="1" outlineLevel="1">
      <c r="A352" s="151">
        <v>2123</v>
      </c>
      <c r="B352" s="243" t="s">
        <v>78</v>
      </c>
      <c r="C352" s="60" t="s">
        <v>442</v>
      </c>
      <c r="D352" s="106" t="s">
        <v>369</v>
      </c>
      <c r="E352" s="245">
        <f>+SUMIFS('nabati '!B:B,'nabati '!$E:$E,Daily!$A352,'nabati '!$C:$C,Daily!$C$1)/6</f>
        <v>0</v>
      </c>
      <c r="F352" s="245">
        <f>+SUMIFS('nabati '!I:I,'nabati '!$L:$L,Daily!$A352,'nabati '!$J:$J,Daily!$C$1)/6</f>
        <v>0</v>
      </c>
      <c r="G352" s="245">
        <f>+SUMIFS('nabati '!P:P,'nabati '!$S:$S,Daily!$A352,'nabati '!$Q:$Q,Daily!$C$1)/60</f>
        <v>0</v>
      </c>
      <c r="H352" s="245">
        <f>+SUMIFS('nabati '!W:W,'nabati '!$Z:$Z,Daily!$A352,'nabati '!$X:$X,Daily!$C$1)/6</f>
        <v>0</v>
      </c>
      <c r="I352" s="245">
        <f>+SUMIFS('nabati '!AD:AD,'nabati '!$AG:$AG,Daily!$A352,'nabati '!$AE:$AE,Daily!$C$1)/60</f>
        <v>0</v>
      </c>
      <c r="J352" s="245">
        <f>+SUMIFS('nabati '!AK:AK,'nabati '!$AN:$AN,Daily!$A352,'nabati '!$AL:$AL,Daily!$C$1)/60</f>
        <v>0</v>
      </c>
      <c r="K352" s="245">
        <f>+SUMIFS('nabati '!AR:AR,'nabati '!$AU:$AU,Daily!$A352,'nabati '!$AS:$AS,Daily!$C$1)/60</f>
        <v>0</v>
      </c>
      <c r="L352" s="245">
        <f>+SUMIFS('nabati '!AY:AY,'nabati '!$BB:$BB,Daily!$A352,'nabati '!$AZ:$AZ,Daily!$C$1)/20</f>
        <v>0</v>
      </c>
      <c r="M352" s="256">
        <f>+SUMIFS('nabati '!BF:BF,'nabati '!$BI:$BI,Daily!$A352,'nabati '!$BG:$BG,Daily!$C$1)/6</f>
        <v>0</v>
      </c>
      <c r="N352" s="257">
        <f>+SUMIFS('nabati '!BM:BM,'nabati '!BP:BP,Daily!$A352,'nabati '!BN:BN,Daily!$C$1)/6</f>
        <v>0</v>
      </c>
      <c r="O352" s="245">
        <f t="shared" si="27"/>
        <v>0</v>
      </c>
      <c r="P352" s="6"/>
      <c r="S352" s="334"/>
    </row>
    <row r="353" spans="1:19" s="1" customFormat="1" outlineLevel="1">
      <c r="A353" s="151">
        <v>2129</v>
      </c>
      <c r="B353" s="243" t="s">
        <v>78</v>
      </c>
      <c r="C353" s="60" t="s">
        <v>443</v>
      </c>
      <c r="D353" s="106" t="s">
        <v>369</v>
      </c>
      <c r="E353" s="215">
        <f>+SUMIFS('nabati '!B:B,'nabati '!$E:$E,Daily!$A353,'nabati '!$C:$C,Daily!$C$1)/6</f>
        <v>0</v>
      </c>
      <c r="F353" s="215">
        <f>+SUMIFS('nabati '!I:I,'nabati '!$L:$L,Daily!$A353,'nabati '!$J:$J,Daily!$C$1)/6</f>
        <v>0</v>
      </c>
      <c r="G353" s="215">
        <f>+SUMIFS('nabati '!P:P,'nabati '!$S:$S,Daily!$A353,'nabati '!$Q:$Q,Daily!$C$1)/60</f>
        <v>0</v>
      </c>
      <c r="H353" s="215">
        <f>+SUMIFS('nabati '!W:W,'nabati '!$Z:$Z,Daily!$A353,'nabati '!$X:$X,Daily!$C$1)/6</f>
        <v>0</v>
      </c>
      <c r="I353" s="215">
        <f>+SUMIFS('nabati '!AD:AD,'nabati '!$AG:$AG,Daily!$A353,'nabati '!$AE:$AE,Daily!$C$1)/60</f>
        <v>0</v>
      </c>
      <c r="J353" s="215">
        <f>+SUMIFS('nabati '!AK:AK,'nabati '!$AN:$AN,Daily!$A353,'nabati '!$AL:$AL,Daily!$C$1)/60</f>
        <v>0</v>
      </c>
      <c r="K353" s="215">
        <f>+SUMIFS('nabati '!AR:AR,'nabati '!$AU:$AU,Daily!$A353,'nabati '!$AS:$AS,Daily!$C$1)/60</f>
        <v>0</v>
      </c>
      <c r="L353" s="215">
        <f>+SUMIFS('nabati '!AY:AY,'nabati '!$BB:$BB,Daily!$A353,'nabati '!$AZ:$AZ,Daily!$C$1)/20</f>
        <v>0</v>
      </c>
      <c r="M353" s="248">
        <f>+SUMIFS('nabati '!BF:BF,'nabati '!$BI:$BI,Daily!$A353,'nabati '!$BG:$BG,Daily!$C$1)/6</f>
        <v>0</v>
      </c>
      <c r="N353" s="249">
        <f>+SUMIFS('nabati '!BM:BM,'nabati '!BP:BP,Daily!$A353,'nabati '!BN:BN,Daily!$C$1)/6</f>
        <v>0</v>
      </c>
      <c r="O353" s="215">
        <f t="shared" si="27"/>
        <v>0</v>
      </c>
      <c r="S353" s="334"/>
    </row>
    <row r="354" spans="1:19" s="1" customFormat="1">
      <c r="A354" s="143">
        <v>2121</v>
      </c>
      <c r="B354" s="243" t="s">
        <v>78</v>
      </c>
      <c r="C354" s="135" t="s">
        <v>444</v>
      </c>
      <c r="D354" s="106" t="s">
        <v>369</v>
      </c>
      <c r="E354" s="215">
        <f>+SUMIFS('nabati '!B:B,'nabati '!$E:$E,Daily!$A354,'nabati '!$C:$C,Daily!$C$1)/6</f>
        <v>0</v>
      </c>
      <c r="F354" s="215">
        <f>+SUMIFS('nabati '!I:I,'nabati '!$L:$L,Daily!$A354,'nabati '!$J:$J,Daily!$C$1)/6</f>
        <v>0</v>
      </c>
      <c r="G354" s="215">
        <f>+SUMIFS('nabati '!P:P,'nabati '!$S:$S,Daily!$A354,'nabati '!$Q:$Q,Daily!$C$1)/60</f>
        <v>0</v>
      </c>
      <c r="H354" s="215">
        <f>+SUMIFS('nabati '!W:W,'nabati '!$Z:$Z,Daily!$A354,'nabati '!$X:$X,Daily!$C$1)/6</f>
        <v>0</v>
      </c>
      <c r="I354" s="215">
        <f>+SUMIFS('nabati '!AD:AD,'nabati '!$AG:$AG,Daily!$A354,'nabati '!$AE:$AE,Daily!$C$1)/60</f>
        <v>0</v>
      </c>
      <c r="J354" s="215">
        <f>+SUMIFS('nabati '!AK:AK,'nabati '!$AN:$AN,Daily!$A354,'nabati '!$AL:$AL,Daily!$C$1)/60</f>
        <v>0</v>
      </c>
      <c r="K354" s="215">
        <f>+SUMIFS('nabati '!AR:AR,'nabati '!$AU:$AU,Daily!$A354,'nabati '!$AS:$AS,Daily!$C$1)/60</f>
        <v>0</v>
      </c>
      <c r="L354" s="215">
        <f>+SUMIFS('nabati '!AY:AY,'nabati '!$BB:$BB,Daily!$A354,'nabati '!$AZ:$AZ,Daily!$C$1)/20</f>
        <v>0</v>
      </c>
      <c r="M354" s="248">
        <f>+SUMIFS('nabati '!BF:BF,'nabati '!$BI:$BI,Daily!$A354,'nabati '!$BG:$BG,Daily!$C$1)/6</f>
        <v>0</v>
      </c>
      <c r="N354" s="249">
        <f>+SUMIFS('nabati '!BM:BM,'nabati '!BP:BP,Daily!$A354,'nabati '!BN:BN,Daily!$C$1)/6</f>
        <v>0</v>
      </c>
      <c r="O354" s="215">
        <f t="shared" si="27"/>
        <v>0</v>
      </c>
      <c r="S354" s="334"/>
    </row>
    <row r="355" spans="1:19">
      <c r="A355" s="209"/>
      <c r="B355" s="276"/>
      <c r="C355" s="210"/>
      <c r="D355" s="277" t="s">
        <v>445</v>
      </c>
      <c r="E355" s="264">
        <f t="shared" ref="E355:N355" si="28">+SUM(E356:E373)</f>
        <v>0</v>
      </c>
      <c r="F355" s="264">
        <f t="shared" si="28"/>
        <v>0</v>
      </c>
      <c r="G355" s="264">
        <f t="shared" si="28"/>
        <v>0</v>
      </c>
      <c r="H355" s="264">
        <f t="shared" si="28"/>
        <v>0</v>
      </c>
      <c r="I355" s="264">
        <f t="shared" si="28"/>
        <v>0</v>
      </c>
      <c r="J355" s="264">
        <f t="shared" si="28"/>
        <v>0</v>
      </c>
      <c r="K355" s="264">
        <f t="shared" si="28"/>
        <v>0</v>
      </c>
      <c r="L355" s="264">
        <f t="shared" si="28"/>
        <v>0</v>
      </c>
      <c r="M355" s="264">
        <f t="shared" si="28"/>
        <v>0</v>
      </c>
      <c r="N355" s="265">
        <f t="shared" si="28"/>
        <v>0</v>
      </c>
      <c r="O355" s="279">
        <f t="shared" si="27"/>
        <v>0</v>
      </c>
      <c r="P355" s="280">
        <v>8740000</v>
      </c>
      <c r="Q355" s="282">
        <f>O355/P355*100</f>
        <v>0</v>
      </c>
      <c r="S355" s="332">
        <f>+O355/1000</f>
        <v>0</v>
      </c>
    </row>
    <row r="356" spans="1:19" s="1" customFormat="1">
      <c r="A356" s="143" t="s">
        <v>446</v>
      </c>
      <c r="B356" s="243" t="s">
        <v>56</v>
      </c>
      <c r="C356" s="135" t="s">
        <v>447</v>
      </c>
      <c r="D356" s="57" t="s">
        <v>448</v>
      </c>
      <c r="E356" s="213">
        <f>+SUMIFS('nabati '!B:B,'nabati '!$E:$E,Daily!$A356,'nabati '!$C:$C,Daily!$C$1)/6</f>
        <v>0</v>
      </c>
      <c r="F356" s="213">
        <f>+SUMIFS('nabati '!I:I,'nabati '!$L:$L,Daily!$A356,'nabati '!$J:$J,Daily!$C$1)/6</f>
        <v>0</v>
      </c>
      <c r="G356" s="213">
        <f>+SUMIFS('nabati '!P:P,'nabati '!$S:$S,Daily!$A356,'nabati '!$Q:$Q,Daily!$C$1)/60</f>
        <v>0</v>
      </c>
      <c r="H356" s="213">
        <f>+SUMIFS('nabati '!W:W,'nabati '!$Z:$Z,Daily!$A356,'nabati '!$X:$X,Daily!$C$1)/6</f>
        <v>0</v>
      </c>
      <c r="I356" s="213">
        <f>+SUMIFS('nabati '!AD:AD,'nabati '!$AG:$AG,Daily!$A356,'nabati '!$AE:$AE,Daily!$C$1)/60</f>
        <v>0</v>
      </c>
      <c r="J356" s="213">
        <f>+SUMIFS('nabati '!AK:AK,'nabati '!$AN:$AN,Daily!$A356,'nabati '!$AL:$AL,Daily!$C$1)/60</f>
        <v>0</v>
      </c>
      <c r="K356" s="213">
        <f>+SUMIFS('nabati '!AR:AR,'nabati '!$AU:$AU,Daily!$A356,'nabati '!$AS:$AS,Daily!$C$1)/60</f>
        <v>0</v>
      </c>
      <c r="L356" s="213">
        <f>+SUMIFS('nabati '!AY:AY,'nabati '!$BB:$BB,Daily!$A356,'nabati '!$AZ:$AZ,Daily!$C$1)/20</f>
        <v>0</v>
      </c>
      <c r="M356" s="248">
        <f>+SUMIFS('nabati '!BF:BF,'nabati '!$BI:$BI,Daily!$A356,'nabati '!$BG:$BG,Daily!$C$1)/6</f>
        <v>0</v>
      </c>
      <c r="N356" s="249">
        <f>+SUMIFS('nabati '!BM:BM,'nabati '!BP:BP,Daily!$A356,'nabati '!BN:BN,Daily!$C$1)/6</f>
        <v>0</v>
      </c>
      <c r="O356" s="115">
        <f t="shared" si="27"/>
        <v>0</v>
      </c>
      <c r="S356" s="334"/>
    </row>
    <row r="357" spans="1:19" s="1" customFormat="1" outlineLevel="1">
      <c r="A357" s="143" t="s">
        <v>449</v>
      </c>
      <c r="B357" s="243" t="s">
        <v>56</v>
      </c>
      <c r="C357" s="135" t="s">
        <v>450</v>
      </c>
      <c r="D357" s="57" t="s">
        <v>448</v>
      </c>
      <c r="E357" s="213">
        <f>+SUMIFS('nabati '!B:B,'nabati '!$E:$E,Daily!$A357,'nabati '!$C:$C,Daily!$C$1)/6</f>
        <v>0</v>
      </c>
      <c r="F357" s="213">
        <f>+SUMIFS('nabati '!I:I,'nabati '!$L:$L,Daily!$A357,'nabati '!$J:$J,Daily!$C$1)/6</f>
        <v>0</v>
      </c>
      <c r="G357" s="213">
        <f>+SUMIFS('nabati '!P:P,'nabati '!$S:$S,Daily!$A357,'nabati '!$Q:$Q,Daily!$C$1)/60</f>
        <v>0</v>
      </c>
      <c r="H357" s="213">
        <f>+SUMIFS('nabati '!W:W,'nabati '!$Z:$Z,Daily!$A357,'nabati '!$X:$X,Daily!$C$1)/6</f>
        <v>0</v>
      </c>
      <c r="I357" s="213">
        <f>+SUMIFS('nabati '!AD:AD,'nabati '!$AG:$AG,Daily!$A357,'nabati '!$AE:$AE,Daily!$C$1)/60</f>
        <v>0</v>
      </c>
      <c r="J357" s="213">
        <f>+SUMIFS('nabati '!AK:AK,'nabati '!$AN:$AN,Daily!$A357,'nabati '!$AL:$AL,Daily!$C$1)/60</f>
        <v>0</v>
      </c>
      <c r="K357" s="213">
        <f>+SUMIFS('nabati '!AR:AR,'nabati '!$AU:$AU,Daily!$A357,'nabati '!$AS:$AS,Daily!$C$1)/60</f>
        <v>0</v>
      </c>
      <c r="L357" s="213">
        <f>+SUMIFS('nabati '!AY:AY,'nabati '!$BB:$BB,Daily!$A357,'nabati '!$AZ:$AZ,Daily!$C$1)/20</f>
        <v>0</v>
      </c>
      <c r="M357" s="248">
        <f>+SUMIFS('nabati '!BF:BF,'nabati '!$BI:$BI,Daily!$A357,'nabati '!$BG:$BG,Daily!$C$1)/6</f>
        <v>0</v>
      </c>
      <c r="N357" s="249">
        <f>+SUMIFS('nabati '!BM:BM,'nabati '!BP:BP,Daily!$A357,'nabati '!BN:BN,Daily!$C$1)/6</f>
        <v>0</v>
      </c>
      <c r="O357" s="115">
        <f t="shared" ref="O357:O369" si="29">+SUMPRODUCT($E$1:$N$1,E357:N357)</f>
        <v>0</v>
      </c>
      <c r="S357" s="334"/>
    </row>
    <row r="358" spans="1:19" s="1" customFormat="1" outlineLevel="1">
      <c r="A358" s="143" t="s">
        <v>451</v>
      </c>
      <c r="B358" s="55" t="s">
        <v>56</v>
      </c>
      <c r="C358" s="135" t="s">
        <v>452</v>
      </c>
      <c r="D358" s="57" t="s">
        <v>448</v>
      </c>
      <c r="E358" s="213">
        <f>+SUMIFS('nabati '!B:B,'nabati '!$E:$E,Daily!$A358,'nabati '!$C:$C,Daily!$C$1)/6</f>
        <v>0</v>
      </c>
      <c r="F358" s="213">
        <f>+SUMIFS('nabati '!I:I,'nabati '!$L:$L,Daily!$A358,'nabati '!$J:$J,Daily!$C$1)/6</f>
        <v>0</v>
      </c>
      <c r="G358" s="213">
        <f>+SUMIFS('nabati '!P:P,'nabati '!$S:$S,Daily!$A358,'nabati '!$Q:$Q,Daily!$C$1)/60</f>
        <v>0</v>
      </c>
      <c r="H358" s="213">
        <f>+SUMIFS('nabati '!W:W,'nabati '!$Z:$Z,Daily!$A358,'nabati '!$X:$X,Daily!$C$1)/6</f>
        <v>0</v>
      </c>
      <c r="I358" s="213">
        <f>+SUMIFS('nabati '!AD:AD,'nabati '!$AG:$AG,Daily!$A358,'nabati '!$AE:$AE,Daily!$C$1)/60</f>
        <v>0</v>
      </c>
      <c r="J358" s="213">
        <f>+SUMIFS('nabati '!AK:AK,'nabati '!$AN:$AN,Daily!$A358,'nabati '!$AL:$AL,Daily!$C$1)/60</f>
        <v>0</v>
      </c>
      <c r="K358" s="213">
        <f>+SUMIFS('nabati '!AR:AR,'nabati '!$AU:$AU,Daily!$A358,'nabati '!$AS:$AS,Daily!$C$1)/60</f>
        <v>0</v>
      </c>
      <c r="L358" s="213">
        <f>+SUMIFS('nabati '!AY:AY,'nabati '!$BB:$BB,Daily!$A358,'nabati '!$AZ:$AZ,Daily!$C$1)/20</f>
        <v>0</v>
      </c>
      <c r="M358" s="248">
        <f>+SUMIFS('nabati '!BF:BF,'nabati '!$BI:$BI,Daily!$A358,'nabati '!$BG:$BG,Daily!$C$1)/6</f>
        <v>0</v>
      </c>
      <c r="N358" s="249">
        <f>+SUMIFS('nabati '!BM:BM,'nabati '!BP:BP,Daily!$A358,'nabati '!BN:BN,Daily!$C$1)/6</f>
        <v>0</v>
      </c>
      <c r="O358" s="115">
        <f t="shared" si="29"/>
        <v>0</v>
      </c>
      <c r="S358" s="334"/>
    </row>
    <row r="359" spans="1:19" s="1" customFormat="1" outlineLevel="1">
      <c r="A359" s="143" t="s">
        <v>453</v>
      </c>
      <c r="B359" s="55" t="s">
        <v>56</v>
      </c>
      <c r="C359" s="135" t="s">
        <v>454</v>
      </c>
      <c r="D359" s="57" t="s">
        <v>448</v>
      </c>
      <c r="E359" s="213">
        <f>+SUMIFS('nabati '!B:B,'nabati '!$E:$E,Daily!$A359,'nabati '!$C:$C,Daily!$C$1)/6</f>
        <v>0</v>
      </c>
      <c r="F359" s="213">
        <f>+SUMIFS('nabati '!I:I,'nabati '!$L:$L,Daily!$A359,'nabati '!$J:$J,Daily!$C$1)/6</f>
        <v>0</v>
      </c>
      <c r="G359" s="213">
        <f>+SUMIFS('nabati '!P:P,'nabati '!$S:$S,Daily!$A359,'nabati '!$Q:$Q,Daily!$C$1)/60</f>
        <v>0</v>
      </c>
      <c r="H359" s="213">
        <f>+SUMIFS('nabati '!W:W,'nabati '!$Z:$Z,Daily!$A359,'nabati '!$X:$X,Daily!$C$1)/6</f>
        <v>0</v>
      </c>
      <c r="I359" s="213">
        <f>+SUMIFS('nabati '!AD:AD,'nabati '!$AG:$AG,Daily!$A359,'nabati '!$AE:$AE,Daily!$C$1)/60</f>
        <v>0</v>
      </c>
      <c r="J359" s="213">
        <f>+SUMIFS('nabati '!AK:AK,'nabati '!$AN:$AN,Daily!$A359,'nabati '!$AL:$AL,Daily!$C$1)/60</f>
        <v>0</v>
      </c>
      <c r="K359" s="213">
        <f>+SUMIFS('nabati '!AR:AR,'nabati '!$AU:$AU,Daily!$A359,'nabati '!$AS:$AS,Daily!$C$1)/60</f>
        <v>0</v>
      </c>
      <c r="L359" s="213">
        <f>+SUMIFS('nabati '!AY:AY,'nabati '!$BB:$BB,Daily!$A359,'nabati '!$AZ:$AZ,Daily!$C$1)/20</f>
        <v>0</v>
      </c>
      <c r="M359" s="248">
        <f>+SUMIFS('nabati '!BF:BF,'nabati '!$BI:$BI,Daily!$A359,'nabati '!$BG:$BG,Daily!$C$1)/6</f>
        <v>0</v>
      </c>
      <c r="N359" s="249">
        <f>+SUMIFS('nabati '!BM:BM,'nabati '!BP:BP,Daily!$A359,'nabati '!BN:BN,Daily!$C$1)/6</f>
        <v>0</v>
      </c>
      <c r="O359" s="115">
        <f t="shared" si="29"/>
        <v>0</v>
      </c>
      <c r="S359" s="334"/>
    </row>
    <row r="360" spans="1:19" s="1" customFormat="1" outlineLevel="1">
      <c r="A360" s="143" t="s">
        <v>455</v>
      </c>
      <c r="B360" s="55" t="s">
        <v>56</v>
      </c>
      <c r="C360" s="135" t="s">
        <v>456</v>
      </c>
      <c r="D360" s="57" t="s">
        <v>448</v>
      </c>
      <c r="E360" s="213">
        <f>+SUMIFS('nabati '!B:B,'nabati '!$E:$E,Daily!$A360,'nabati '!$C:$C,Daily!$C$1)/6</f>
        <v>0</v>
      </c>
      <c r="F360" s="213">
        <f>+SUMIFS('nabati '!I:I,'nabati '!$L:$L,Daily!$A360,'nabati '!$J:$J,Daily!$C$1)/6</f>
        <v>0</v>
      </c>
      <c r="G360" s="213">
        <f>+SUMIFS('nabati '!P:P,'nabati '!$S:$S,Daily!$A360,'nabati '!$Q:$Q,Daily!$C$1)/60</f>
        <v>0</v>
      </c>
      <c r="H360" s="213">
        <f>+SUMIFS('nabati '!W:W,'nabati '!$Z:$Z,Daily!$A360,'nabati '!$X:$X,Daily!$C$1)/6</f>
        <v>0</v>
      </c>
      <c r="I360" s="213">
        <f>+SUMIFS('nabati '!AD:AD,'nabati '!$AG:$AG,Daily!$A360,'nabati '!$AE:$AE,Daily!$C$1)/60</f>
        <v>0</v>
      </c>
      <c r="J360" s="213">
        <f>+SUMIFS('nabati '!AK:AK,'nabati '!$AN:$AN,Daily!$A360,'nabati '!$AL:$AL,Daily!$C$1)/60</f>
        <v>0</v>
      </c>
      <c r="K360" s="213">
        <f>+SUMIFS('nabati '!AR:AR,'nabati '!$AU:$AU,Daily!$A360,'nabati '!$AS:$AS,Daily!$C$1)/60</f>
        <v>0</v>
      </c>
      <c r="L360" s="213">
        <f>+SUMIFS('nabati '!AY:AY,'nabati '!$BB:$BB,Daily!$A360,'nabati '!$AZ:$AZ,Daily!$C$1)/20</f>
        <v>0</v>
      </c>
      <c r="M360" s="249">
        <f>+SUMIFS('nabati '!BF:BF,'nabati '!$BI:$BI,Daily!$A360,'nabati '!$BG:$BG,Daily!$C$1)/6</f>
        <v>0</v>
      </c>
      <c r="N360" s="249">
        <f>+SUMIFS('nabati '!BM:BM,'nabati '!BP:BP,Daily!$A360,'nabati '!BN:BN,Daily!$C$1)/6</f>
        <v>0</v>
      </c>
      <c r="O360" s="115">
        <f t="shared" si="29"/>
        <v>0</v>
      </c>
      <c r="S360" s="334"/>
    </row>
    <row r="361" spans="1:19" s="1" customFormat="1" outlineLevel="1">
      <c r="A361" s="143" t="s">
        <v>457</v>
      </c>
      <c r="B361" s="55" t="s">
        <v>56</v>
      </c>
      <c r="C361" s="135" t="s">
        <v>458</v>
      </c>
      <c r="D361" s="57" t="s">
        <v>448</v>
      </c>
      <c r="E361" s="213">
        <f>+SUMIFS('nabati '!B:B,'nabati '!$E:$E,Daily!$A361,'nabati '!$C:$C,Daily!$C$1)/6</f>
        <v>0</v>
      </c>
      <c r="F361" s="213">
        <f>+SUMIFS('nabati '!I:I,'nabati '!$L:$L,Daily!$A361,'nabati '!$J:$J,Daily!$C$1)/6</f>
        <v>0</v>
      </c>
      <c r="G361" s="213">
        <f>+SUMIFS('nabati '!P:P,'nabati '!$S:$S,Daily!$A361,'nabati '!$Q:$Q,Daily!$C$1)/60</f>
        <v>0</v>
      </c>
      <c r="H361" s="213">
        <f>+SUMIFS('nabati '!W:W,'nabati '!$Z:$Z,Daily!$A361,'nabati '!$X:$X,Daily!$C$1)/6</f>
        <v>0</v>
      </c>
      <c r="I361" s="213">
        <f>+SUMIFS('nabati '!AD:AD,'nabati '!$AG:$AG,Daily!$A361,'nabati '!$AE:$AE,Daily!$C$1)/60</f>
        <v>0</v>
      </c>
      <c r="J361" s="213">
        <f>+SUMIFS('nabati '!AK:AK,'nabati '!$AN:$AN,Daily!$A361,'nabati '!$AL:$AL,Daily!$C$1)/60</f>
        <v>0</v>
      </c>
      <c r="K361" s="213">
        <f>+SUMIFS('nabati '!AR:AR,'nabati '!$AU:$AU,Daily!$A361,'nabati '!$AS:$AS,Daily!$C$1)/60</f>
        <v>0</v>
      </c>
      <c r="L361" s="213">
        <f>+SUMIFS('nabati '!AY:AY,'nabati '!$BB:$BB,Daily!$A361,'nabati '!$AZ:$AZ,Daily!$C$1)/20</f>
        <v>0</v>
      </c>
      <c r="M361" s="249">
        <f>+SUMIFS('nabati '!BF:BF,'nabati '!$BI:$BI,Daily!$A361,'nabati '!$BG:$BG,Daily!$C$1)/6</f>
        <v>0</v>
      </c>
      <c r="N361" s="249">
        <f>+SUMIFS('nabati '!BM:BM,'nabati '!BP:BP,Daily!$A361,'nabati '!BN:BN,Daily!$C$1)/6</f>
        <v>0</v>
      </c>
      <c r="O361" s="115">
        <f t="shared" si="29"/>
        <v>0</v>
      </c>
      <c r="S361" s="334"/>
    </row>
    <row r="362" spans="1:19" s="1" customFormat="1" outlineLevel="1">
      <c r="A362" s="143" t="s">
        <v>459</v>
      </c>
      <c r="B362" s="243" t="s">
        <v>56</v>
      </c>
      <c r="C362" s="135" t="s">
        <v>460</v>
      </c>
      <c r="D362" s="57" t="s">
        <v>448</v>
      </c>
      <c r="E362" s="213">
        <f>+SUMIFS('nabati '!B:B,'nabati '!$E:$E,Daily!$A362,'nabati '!$C:$C,Daily!$C$1)/6</f>
        <v>0</v>
      </c>
      <c r="F362" s="213">
        <f>+SUMIFS('nabati '!I:I,'nabati '!$L:$L,Daily!$A362,'nabati '!$J:$J,Daily!$C$1)/6</f>
        <v>0</v>
      </c>
      <c r="G362" s="213">
        <f>+SUMIFS('nabati '!P:P,'nabati '!$S:$S,Daily!$A362,'nabati '!$Q:$Q,Daily!$C$1)/60</f>
        <v>0</v>
      </c>
      <c r="H362" s="213">
        <f>+SUMIFS('nabati '!W:W,'nabati '!$Z:$Z,Daily!$A362,'nabati '!$X:$X,Daily!$C$1)/6</f>
        <v>0</v>
      </c>
      <c r="I362" s="213">
        <f>+SUMIFS('nabati '!AD:AD,'nabati '!$AG:$AG,Daily!$A362,'nabati '!$AE:$AE,Daily!$C$1)/60</f>
        <v>0</v>
      </c>
      <c r="J362" s="213">
        <f>+SUMIFS('nabati '!AK:AK,'nabati '!$AN:$AN,Daily!$A362,'nabati '!$AL:$AL,Daily!$C$1)/60</f>
        <v>0</v>
      </c>
      <c r="K362" s="213">
        <f>+SUMIFS('nabati '!AR:AR,'nabati '!$AU:$AU,Daily!$A362,'nabati '!$AS:$AS,Daily!$C$1)/60</f>
        <v>0</v>
      </c>
      <c r="L362" s="213">
        <f>+SUMIFS('nabati '!AY:AY,'nabati '!$BB:$BB,Daily!$A362,'nabati '!$AZ:$AZ,Daily!$C$1)/20</f>
        <v>0</v>
      </c>
      <c r="M362" s="249">
        <f>+SUMIFS('nabati '!BF:BF,'nabati '!$BI:$BI,Daily!$A362,'nabati '!$BG:$BG,Daily!$C$1)/6</f>
        <v>0</v>
      </c>
      <c r="N362" s="249">
        <f>+SUMIFS('nabati '!BM:BM,'nabati '!BP:BP,Daily!$A362,'nabati '!BN:BN,Daily!$C$1)/6</f>
        <v>0</v>
      </c>
      <c r="O362" s="115">
        <f t="shared" si="29"/>
        <v>0</v>
      </c>
      <c r="S362" s="334"/>
    </row>
    <row r="363" spans="1:19" s="1" customFormat="1" outlineLevel="1">
      <c r="A363" s="143" t="s">
        <v>461</v>
      </c>
      <c r="B363" s="243" t="s">
        <v>56</v>
      </c>
      <c r="C363" s="135" t="s">
        <v>462</v>
      </c>
      <c r="D363" s="57" t="s">
        <v>448</v>
      </c>
      <c r="E363" s="213">
        <f>+SUMIFS('nabati '!B:B,'nabati '!$E:$E,Daily!$A363,'nabati '!$C:$C,Daily!$C$1)/6</f>
        <v>0</v>
      </c>
      <c r="F363" s="213">
        <f>+SUMIFS('nabati '!I:I,'nabati '!$L:$L,Daily!$A363,'nabati '!$J:$J,Daily!$C$1)/6</f>
        <v>0</v>
      </c>
      <c r="G363" s="213">
        <f>+SUMIFS('nabati '!P:P,'nabati '!$S:$S,Daily!$A363,'nabati '!$Q:$Q,Daily!$C$1)/60</f>
        <v>0</v>
      </c>
      <c r="H363" s="213">
        <f>+SUMIFS('nabati '!W:W,'nabati '!$Z:$Z,Daily!$A363,'nabati '!$X:$X,Daily!$C$1)/6</f>
        <v>0</v>
      </c>
      <c r="I363" s="213">
        <f>+SUMIFS('nabati '!AD:AD,'nabati '!$AG:$AG,Daily!$A363,'nabati '!$AE:$AE,Daily!$C$1)/60</f>
        <v>0</v>
      </c>
      <c r="J363" s="213">
        <f>+SUMIFS('nabati '!AK:AK,'nabati '!$AN:$AN,Daily!$A363,'nabati '!$AL:$AL,Daily!$C$1)/60</f>
        <v>0</v>
      </c>
      <c r="K363" s="213">
        <f>+SUMIFS('nabati '!AR:AR,'nabati '!$AU:$AU,Daily!$A363,'nabati '!$AS:$AS,Daily!$C$1)/60</f>
        <v>0</v>
      </c>
      <c r="L363" s="213">
        <f>+SUMIFS('nabati '!AY:AY,'nabati '!$BB:$BB,Daily!$A363,'nabati '!$AZ:$AZ,Daily!$C$1)/20</f>
        <v>0</v>
      </c>
      <c r="M363" s="249">
        <f>+SUMIFS('nabati '!BF:BF,'nabati '!$BI:$BI,Daily!$A363,'nabati '!$BG:$BG,Daily!$C$1)/6</f>
        <v>0</v>
      </c>
      <c r="N363" s="249">
        <f>+SUMIFS('nabati '!BM:BM,'nabati '!BP:BP,Daily!$A363,'nabati '!BN:BN,Daily!$C$1)/6</f>
        <v>0</v>
      </c>
      <c r="O363" s="115">
        <f t="shared" si="29"/>
        <v>0</v>
      </c>
      <c r="S363" s="334"/>
    </row>
    <row r="364" spans="1:19" s="1" customFormat="1" outlineLevel="1">
      <c r="A364" s="143" t="s">
        <v>463</v>
      </c>
      <c r="B364" s="243" t="s">
        <v>56</v>
      </c>
      <c r="C364" s="135" t="s">
        <v>464</v>
      </c>
      <c r="D364" s="57" t="s">
        <v>448</v>
      </c>
      <c r="E364" s="213">
        <f>+SUMIFS('nabati '!B:B,'nabati '!$E:$E,Daily!$A364,'nabati '!$C:$C,Daily!$C$1)/6</f>
        <v>0</v>
      </c>
      <c r="F364" s="213">
        <f>+SUMIFS('nabati '!I:I,'nabati '!$L:$L,Daily!$A364,'nabati '!$J:$J,Daily!$C$1)/6</f>
        <v>0</v>
      </c>
      <c r="G364" s="213">
        <f>+SUMIFS('nabati '!P:P,'nabati '!$S:$S,Daily!$A364,'nabati '!$Q:$Q,Daily!$C$1)/60</f>
        <v>0</v>
      </c>
      <c r="H364" s="213">
        <f>+SUMIFS('nabati '!W:W,'nabati '!$Z:$Z,Daily!$A364,'nabati '!$X:$X,Daily!$C$1)/6</f>
        <v>0</v>
      </c>
      <c r="I364" s="213">
        <f>+SUMIFS('nabati '!AD:AD,'nabati '!$AG:$AG,Daily!$A364,'nabati '!$AE:$AE,Daily!$C$1)/60</f>
        <v>0</v>
      </c>
      <c r="J364" s="213">
        <f>+SUMIFS('nabati '!AK:AK,'nabati '!$AN:$AN,Daily!$A364,'nabati '!$AL:$AL,Daily!$C$1)/60</f>
        <v>0</v>
      </c>
      <c r="K364" s="213">
        <f>+SUMIFS('nabati '!AR:AR,'nabati '!$AU:$AU,Daily!$A364,'nabati '!$AS:$AS,Daily!$C$1)/60</f>
        <v>0</v>
      </c>
      <c r="L364" s="213">
        <f>+SUMIFS('nabati '!AY:AY,'nabati '!$BB:$BB,Daily!$A364,'nabati '!$AZ:$AZ,Daily!$C$1)/20</f>
        <v>0</v>
      </c>
      <c r="M364" s="249">
        <f>+SUMIFS('nabati '!BF:BF,'nabati '!$BI:$BI,Daily!$A364,'nabati '!$BG:$BG,Daily!$C$1)/6</f>
        <v>0</v>
      </c>
      <c r="N364" s="249">
        <f>+SUMIFS('nabati '!BM:BM,'nabati '!BP:BP,Daily!$A364,'nabati '!BN:BN,Daily!$C$1)/6</f>
        <v>0</v>
      </c>
      <c r="O364" s="115">
        <f t="shared" si="29"/>
        <v>0</v>
      </c>
      <c r="S364" s="334"/>
    </row>
    <row r="365" spans="1:19" s="1" customFormat="1" outlineLevel="1">
      <c r="A365" s="143" t="s">
        <v>465</v>
      </c>
      <c r="B365" s="243" t="s">
        <v>56</v>
      </c>
      <c r="C365" s="135" t="s">
        <v>466</v>
      </c>
      <c r="D365" s="57" t="s">
        <v>448</v>
      </c>
      <c r="E365" s="213">
        <f>+SUMIFS('nabati '!B:B,'nabati '!$E:$E,Daily!$A365,'nabati '!$C:$C,Daily!$C$1)/6</f>
        <v>0</v>
      </c>
      <c r="F365" s="213">
        <f>+SUMIFS('nabati '!I:I,'nabati '!$L:$L,Daily!$A365,'nabati '!$J:$J,Daily!$C$1)/6</f>
        <v>0</v>
      </c>
      <c r="G365" s="213">
        <f>+SUMIFS('nabati '!P:P,'nabati '!$S:$S,Daily!$A365,'nabati '!$Q:$Q,Daily!$C$1)/60</f>
        <v>0</v>
      </c>
      <c r="H365" s="213">
        <f>+SUMIFS('nabati '!W:W,'nabati '!$Z:$Z,Daily!$A365,'nabati '!$X:$X,Daily!$C$1)/6</f>
        <v>0</v>
      </c>
      <c r="I365" s="213">
        <f>+SUMIFS('nabati '!AD:AD,'nabati '!$AG:$AG,Daily!$A365,'nabati '!$AE:$AE,Daily!$C$1)/60</f>
        <v>0</v>
      </c>
      <c r="J365" s="213">
        <f>+SUMIFS('nabati '!AK:AK,'nabati '!$AN:$AN,Daily!$A365,'nabati '!$AL:$AL,Daily!$C$1)/60</f>
        <v>0</v>
      </c>
      <c r="K365" s="213">
        <f>+SUMIFS('nabati '!AR:AR,'nabati '!$AU:$AU,Daily!$A365,'nabati '!$AS:$AS,Daily!$C$1)/60</f>
        <v>0</v>
      </c>
      <c r="L365" s="213">
        <f>+SUMIFS('nabati '!AY:AY,'nabati '!$BB:$BB,Daily!$A365,'nabati '!$AZ:$AZ,Daily!$C$1)/20</f>
        <v>0</v>
      </c>
      <c r="M365" s="249">
        <f>+SUMIFS('nabati '!BF:BF,'nabati '!$BI:$BI,Daily!$A365,'nabati '!$BG:$BG,Daily!$C$1)/6</f>
        <v>0</v>
      </c>
      <c r="N365" s="249">
        <f>+SUMIFS('nabati '!BM:BM,'nabati '!BP:BP,Daily!$A365,'nabati '!BN:BN,Daily!$C$1)/6</f>
        <v>0</v>
      </c>
      <c r="O365" s="115">
        <f t="shared" si="29"/>
        <v>0</v>
      </c>
      <c r="S365" s="334"/>
    </row>
    <row r="366" spans="1:19" s="1" customFormat="1" outlineLevel="1">
      <c r="A366" s="143" t="s">
        <v>467</v>
      </c>
      <c r="B366" s="243" t="s">
        <v>56</v>
      </c>
      <c r="C366" s="135" t="s">
        <v>468</v>
      </c>
      <c r="D366" s="57" t="s">
        <v>448</v>
      </c>
      <c r="E366" s="213">
        <f>+SUMIFS('nabati '!B:B,'nabati '!$E:$E,Daily!$A366,'nabati '!$C:$C,Daily!$C$1)/6</f>
        <v>0</v>
      </c>
      <c r="F366" s="213">
        <f>+SUMIFS('nabati '!I:I,'nabati '!$L:$L,Daily!$A366,'nabati '!$J:$J,Daily!$C$1)/6</f>
        <v>0</v>
      </c>
      <c r="G366" s="213">
        <f>+SUMIFS('nabati '!P:P,'nabati '!$S:$S,Daily!$A366,'nabati '!$Q:$Q,Daily!$C$1)/60</f>
        <v>0</v>
      </c>
      <c r="H366" s="213">
        <f>+SUMIFS('nabati '!W:W,'nabati '!$Z:$Z,Daily!$A366,'nabati '!$X:$X,Daily!$C$1)/6</f>
        <v>0</v>
      </c>
      <c r="I366" s="213">
        <f>+SUMIFS('nabati '!AD:AD,'nabati '!$AG:$AG,Daily!$A366,'nabati '!$AE:$AE,Daily!$C$1)/60</f>
        <v>0</v>
      </c>
      <c r="J366" s="213">
        <f>+SUMIFS('nabati '!AK:AK,'nabati '!$AN:$AN,Daily!$A366,'nabati '!$AL:$AL,Daily!$C$1)/60</f>
        <v>0</v>
      </c>
      <c r="K366" s="213">
        <f>+SUMIFS('nabati '!AR:AR,'nabati '!$AU:$AU,Daily!$A366,'nabati '!$AS:$AS,Daily!$C$1)/60</f>
        <v>0</v>
      </c>
      <c r="L366" s="213">
        <f>+SUMIFS('nabati '!AY:AY,'nabati '!$BB:$BB,Daily!$A366,'nabati '!$AZ:$AZ,Daily!$C$1)/20</f>
        <v>0</v>
      </c>
      <c r="M366" s="249">
        <f>+SUMIFS('nabati '!BF:BF,'nabati '!$BI:$BI,Daily!$A366,'nabati '!$BG:$BG,Daily!$C$1)/6</f>
        <v>0</v>
      </c>
      <c r="N366" s="249">
        <f>+SUMIFS('nabati '!BM:BM,'nabati '!BP:BP,Daily!$A366,'nabati '!BN:BN,Daily!$C$1)/6</f>
        <v>0</v>
      </c>
      <c r="O366" s="115">
        <f t="shared" si="29"/>
        <v>0</v>
      </c>
      <c r="S366" s="334"/>
    </row>
    <row r="367" spans="1:19" s="1" customFormat="1" outlineLevel="1">
      <c r="A367" s="143" t="s">
        <v>469</v>
      </c>
      <c r="B367" s="243" t="s">
        <v>56</v>
      </c>
      <c r="C367" s="135" t="s">
        <v>470</v>
      </c>
      <c r="D367" s="57" t="s">
        <v>448</v>
      </c>
      <c r="E367" s="213">
        <f>+SUMIFS('nabati '!B:B,'nabati '!$E:$E,Daily!$A367,'nabati '!$C:$C,Daily!$C$1)/6</f>
        <v>0</v>
      </c>
      <c r="F367" s="213">
        <f>+SUMIFS('nabati '!I:I,'nabati '!$L:$L,Daily!$A367,'nabati '!$J:$J,Daily!$C$1)/6</f>
        <v>0</v>
      </c>
      <c r="G367" s="213">
        <f>+SUMIFS('nabati '!P:P,'nabati '!$S:$S,Daily!$A367,'nabati '!$Q:$Q,Daily!$C$1)/60</f>
        <v>0</v>
      </c>
      <c r="H367" s="213">
        <f>+SUMIFS('nabati '!W:W,'nabati '!$Z:$Z,Daily!$A367,'nabati '!$X:$X,Daily!$C$1)/6</f>
        <v>0</v>
      </c>
      <c r="I367" s="213">
        <f>+SUMIFS('nabati '!AD:AD,'nabati '!$AG:$AG,Daily!$A367,'nabati '!$AE:$AE,Daily!$C$1)/60</f>
        <v>0</v>
      </c>
      <c r="J367" s="213">
        <f>+SUMIFS('nabati '!AK:AK,'nabati '!$AN:$AN,Daily!$A367,'nabati '!$AL:$AL,Daily!$C$1)/60</f>
        <v>0</v>
      </c>
      <c r="K367" s="213">
        <f>+SUMIFS('nabati '!AR:AR,'nabati '!$AU:$AU,Daily!$A367,'nabati '!$AS:$AS,Daily!$C$1)/60</f>
        <v>0</v>
      </c>
      <c r="L367" s="213">
        <f>+SUMIFS('nabati '!AY:AY,'nabati '!$BB:$BB,Daily!$A367,'nabati '!$AZ:$AZ,Daily!$C$1)/20</f>
        <v>0</v>
      </c>
      <c r="M367" s="249">
        <f>+SUMIFS('nabati '!BF:BF,'nabati '!$BI:$BI,Daily!$A367,'nabati '!$BG:$BG,Daily!$C$1)/6</f>
        <v>0</v>
      </c>
      <c r="N367" s="249">
        <f>+SUMIFS('nabati '!BM:BM,'nabati '!BP:BP,Daily!$A367,'nabati '!BN:BN,Daily!$C$1)/6</f>
        <v>0</v>
      </c>
      <c r="O367" s="115">
        <f t="shared" si="29"/>
        <v>0</v>
      </c>
      <c r="S367" s="334"/>
    </row>
    <row r="368" spans="1:19" s="1" customFormat="1" outlineLevel="1">
      <c r="A368" s="143" t="s">
        <v>471</v>
      </c>
      <c r="B368" s="243" t="s">
        <v>56</v>
      </c>
      <c r="C368" s="135" t="s">
        <v>472</v>
      </c>
      <c r="D368" s="57" t="s">
        <v>448</v>
      </c>
      <c r="E368" s="213">
        <f>+SUMIFS('nabati '!B:B,'nabati '!$E:$E,Daily!$A368,'nabati '!$C:$C,Daily!$C$1)/6</f>
        <v>0</v>
      </c>
      <c r="F368" s="213">
        <f>+SUMIFS('nabati '!I:I,'nabati '!$L:$L,Daily!$A368,'nabati '!$J:$J,Daily!$C$1)/6</f>
        <v>0</v>
      </c>
      <c r="G368" s="213">
        <f>+SUMIFS('nabati '!P:P,'nabati '!$S:$S,Daily!$A368,'nabati '!$Q:$Q,Daily!$C$1)/60</f>
        <v>0</v>
      </c>
      <c r="H368" s="213">
        <f>+SUMIFS('nabati '!W:W,'nabati '!$Z:$Z,Daily!$A368,'nabati '!$X:$X,Daily!$C$1)/6</f>
        <v>0</v>
      </c>
      <c r="I368" s="213">
        <f>+SUMIFS('nabati '!AD:AD,'nabati '!$AG:$AG,Daily!$A368,'nabati '!$AE:$AE,Daily!$C$1)/60</f>
        <v>0</v>
      </c>
      <c r="J368" s="213">
        <f>+SUMIFS('nabati '!AK:AK,'nabati '!$AN:$AN,Daily!$A368,'nabati '!$AL:$AL,Daily!$C$1)/60</f>
        <v>0</v>
      </c>
      <c r="K368" s="213">
        <f>+SUMIFS('nabati '!AR:AR,'nabati '!$AU:$AU,Daily!$A368,'nabati '!$AS:$AS,Daily!$C$1)/60</f>
        <v>0</v>
      </c>
      <c r="L368" s="213">
        <f>+SUMIFS('nabati '!AY:AY,'nabati '!$BB:$BB,Daily!$A368,'nabati '!$AZ:$AZ,Daily!$C$1)/20</f>
        <v>0</v>
      </c>
      <c r="M368" s="249">
        <f>+SUMIFS('nabati '!BF:BF,'nabati '!$BI:$BI,Daily!$A368,'nabati '!$BG:$BG,Daily!$C$1)/6</f>
        <v>0</v>
      </c>
      <c r="N368" s="249">
        <f>+SUMIFS('nabati '!BM:BM,'nabati '!BP:BP,Daily!$A368,'nabati '!BN:BN,Daily!$C$1)/6</f>
        <v>0</v>
      </c>
      <c r="O368" s="115">
        <f t="shared" si="29"/>
        <v>0</v>
      </c>
      <c r="S368" s="334"/>
    </row>
    <row r="369" spans="1:19" s="1" customFormat="1" outlineLevel="1">
      <c r="A369" s="143">
        <v>9502</v>
      </c>
      <c r="B369" s="243" t="s">
        <v>56</v>
      </c>
      <c r="C369" s="135" t="s">
        <v>473</v>
      </c>
      <c r="D369" s="57" t="s">
        <v>448</v>
      </c>
      <c r="E369" s="213">
        <f>+SUMIFS('nabati '!B:B,'nabati '!$E:$E,Daily!$A369,'nabati '!$C:$C,Daily!$C$1)/6</f>
        <v>0</v>
      </c>
      <c r="F369" s="213">
        <f>+SUMIFS('nabati '!I:I,'nabati '!$L:$L,Daily!$A369,'nabati '!$J:$J,Daily!$C$1)/6</f>
        <v>0</v>
      </c>
      <c r="G369" s="213">
        <f>+SUMIFS('nabati '!P:P,'nabati '!$S:$S,Daily!$A369,'nabati '!$Q:$Q,Daily!$C$1)/60</f>
        <v>0</v>
      </c>
      <c r="H369" s="213">
        <f>+SUMIFS('nabati '!W:W,'nabati '!$Z:$Z,Daily!$A369,'nabati '!$X:$X,Daily!$C$1)/6</f>
        <v>0</v>
      </c>
      <c r="I369" s="213">
        <f>+SUMIFS('nabati '!AD:AD,'nabati '!$AG:$AG,Daily!$A369,'nabati '!$AE:$AE,Daily!$C$1)/60</f>
        <v>0</v>
      </c>
      <c r="J369" s="213">
        <f>+SUMIFS('nabati '!AK:AK,'nabati '!$AN:$AN,Daily!$A369,'nabati '!$AL:$AL,Daily!$C$1)/60</f>
        <v>0</v>
      </c>
      <c r="K369" s="213">
        <f>+SUMIFS('nabati '!AR:AR,'nabati '!$AU:$AU,Daily!$A369,'nabati '!$AS:$AS,Daily!$C$1)/60</f>
        <v>0</v>
      </c>
      <c r="L369" s="213">
        <f>+SUMIFS('nabati '!AY:AY,'nabati '!$BB:$BB,Daily!$A369,'nabati '!$AZ:$AZ,Daily!$C$1)/20</f>
        <v>0</v>
      </c>
      <c r="M369" s="249">
        <f>+SUMIFS('nabati '!BF:BF,'nabati '!$BI:$BI,Daily!$A369,'nabati '!$BG:$BG,Daily!$C$1)/6</f>
        <v>0</v>
      </c>
      <c r="N369" s="249">
        <f>+SUMIFS('nabati '!BM:BM,'nabati '!BP:BP,Daily!$A369,'nabati '!BN:BN,Daily!$C$1)/6</f>
        <v>0</v>
      </c>
      <c r="O369" s="115">
        <f t="shared" si="29"/>
        <v>0</v>
      </c>
      <c r="S369" s="334"/>
    </row>
    <row r="370" spans="1:19" s="1" customFormat="1" outlineLevel="1">
      <c r="A370" s="134">
        <v>569</v>
      </c>
      <c r="B370" s="243" t="s">
        <v>56</v>
      </c>
      <c r="C370" s="135" t="s">
        <v>474</v>
      </c>
      <c r="D370" s="57" t="s">
        <v>448</v>
      </c>
      <c r="E370" s="213">
        <f>+SUMIFS('nabati '!B:B,'nabati '!$E:$E,Daily!$A370,'nabati '!$C:$C,Daily!$C$1)/6</f>
        <v>0</v>
      </c>
      <c r="F370" s="213">
        <f>+SUMIFS('nabati '!I:I,'nabati '!$L:$L,Daily!$A370,'nabati '!$J:$J,Daily!$C$1)/6</f>
        <v>0</v>
      </c>
      <c r="G370" s="213">
        <f>+SUMIFS('nabati '!P:P,'nabati '!$S:$S,Daily!$A370,'nabati '!$Q:$Q,Daily!$C$1)/60</f>
        <v>0</v>
      </c>
      <c r="H370" s="213">
        <f>+SUMIFS('nabati '!W:W,'nabati '!$Z:$Z,Daily!$A370,'nabati '!$X:$X,Daily!$C$1)/6</f>
        <v>0</v>
      </c>
      <c r="I370" s="213">
        <f>+SUMIFS('nabati '!AD:AD,'nabati '!$AG:$AG,Daily!$A370,'nabati '!$AE:$AE,Daily!$C$1)/60</f>
        <v>0</v>
      </c>
      <c r="J370" s="213">
        <f>+SUMIFS('nabati '!AK:AK,'nabati '!$AN:$AN,Daily!$A370,'nabati '!$AL:$AL,Daily!$C$1)/60</f>
        <v>0</v>
      </c>
      <c r="K370" s="213">
        <f>+SUMIFS('nabati '!AR:AR,'nabati '!$AU:$AU,Daily!$A370,'nabati '!$AS:$AS,Daily!$C$1)/60</f>
        <v>0</v>
      </c>
      <c r="L370" s="213">
        <f>+SUMIFS('nabati '!AY:AY,'nabati '!$BB:$BB,Daily!$A370,'nabati '!$AZ:$AZ,Daily!$C$1)/20</f>
        <v>0</v>
      </c>
      <c r="M370" s="249">
        <f>+SUMIFS('nabati '!BF:BF,'nabati '!$BI:$BI,Daily!$A370,'nabati '!$BG:$BG,Daily!$C$1)/6</f>
        <v>0</v>
      </c>
      <c r="N370" s="249">
        <f>+SUMIFS('nabati '!BM:BM,'nabati '!BP:BP,Daily!$A370,'nabati '!BN:BN,Daily!$C$1)/6</f>
        <v>0</v>
      </c>
      <c r="O370" s="115">
        <f t="shared" ref="O370:O375" si="30">+SUMPRODUCT($E$1:$N$1,E370:N370)</f>
        <v>0</v>
      </c>
      <c r="S370" s="334"/>
    </row>
    <row r="371" spans="1:19" s="1" customFormat="1" outlineLevel="1">
      <c r="A371" s="143">
        <v>9503</v>
      </c>
      <c r="B371" s="243" t="s">
        <v>78</v>
      </c>
      <c r="C371" s="135" t="s">
        <v>475</v>
      </c>
      <c r="D371" s="57" t="s">
        <v>448</v>
      </c>
      <c r="E371" s="213">
        <f>+SUMIFS('nabati '!B:B,'nabati '!$E:$E,Daily!$A371,'nabati '!$C:$C,Daily!$C$1)/6</f>
        <v>0</v>
      </c>
      <c r="F371" s="213">
        <f>+SUMIFS('nabati '!I:I,'nabati '!$L:$L,Daily!$A371,'nabati '!$J:$J,Daily!$C$1)/6</f>
        <v>0</v>
      </c>
      <c r="G371" s="213">
        <f>+SUMIFS('nabati '!P:P,'nabati '!$S:$S,Daily!$A371,'nabati '!$Q:$Q,Daily!$C$1)/60</f>
        <v>0</v>
      </c>
      <c r="H371" s="213">
        <f>+SUMIFS('nabati '!W:W,'nabati '!$Z:$Z,Daily!$A371,'nabati '!$X:$X,Daily!$C$1)/6</f>
        <v>0</v>
      </c>
      <c r="I371" s="213">
        <f>+SUMIFS('nabati '!AD:AD,'nabati '!$AG:$AG,Daily!$A371,'nabati '!$AE:$AE,Daily!$C$1)/60</f>
        <v>0</v>
      </c>
      <c r="J371" s="213">
        <f>+SUMIFS('nabati '!AK:AK,'nabati '!$AN:$AN,Daily!$A371,'nabati '!$AL:$AL,Daily!$C$1)/60</f>
        <v>0</v>
      </c>
      <c r="K371" s="213">
        <f>+SUMIFS('nabati '!AR:AR,'nabati '!$AU:$AU,Daily!$A371,'nabati '!$AS:$AS,Daily!$C$1)/60</f>
        <v>0</v>
      </c>
      <c r="L371" s="213">
        <f>+SUMIFS('nabati '!AY:AY,'nabati '!$BB:$BB,Daily!$A371,'nabati '!$AZ:$AZ,Daily!$C$1)/20</f>
        <v>0</v>
      </c>
      <c r="M371" s="249">
        <f>+SUMIFS('nabati '!BF:BF,'nabati '!$BI:$BI,Daily!$A371,'nabati '!$BG:$BG,Daily!$C$1)/6</f>
        <v>0</v>
      </c>
      <c r="N371" s="249">
        <f>+SUMIFS('nabati '!BM:BM,'nabati '!BP:BP,Daily!$A371,'nabati '!BN:BN,Daily!$C$1)/6</f>
        <v>0</v>
      </c>
      <c r="O371" s="115">
        <f t="shared" si="30"/>
        <v>0</v>
      </c>
      <c r="S371" s="334"/>
    </row>
    <row r="372" spans="1:19" s="1" customFormat="1" outlineLevel="1">
      <c r="A372" s="143">
        <v>9504</v>
      </c>
      <c r="B372" s="243" t="s">
        <v>78</v>
      </c>
      <c r="C372" s="135" t="s">
        <v>476</v>
      </c>
      <c r="D372" s="57" t="s">
        <v>448</v>
      </c>
      <c r="E372" s="213">
        <f>+SUMIFS('nabati '!B:B,'nabati '!$E:$E,Daily!$A372,'nabati '!$C:$C,Daily!$C$1)/6</f>
        <v>0</v>
      </c>
      <c r="F372" s="213">
        <f>+SUMIFS('nabati '!I:I,'nabati '!$L:$L,Daily!$A372,'nabati '!$J:$J,Daily!$C$1)/6</f>
        <v>0</v>
      </c>
      <c r="G372" s="213">
        <f>+SUMIFS('nabati '!P:P,'nabati '!$S:$S,Daily!$A372,'nabati '!$Q:$Q,Daily!$C$1)/60</f>
        <v>0</v>
      </c>
      <c r="H372" s="213">
        <f>+SUMIFS('nabati '!W:W,'nabati '!$Z:$Z,Daily!$A372,'nabati '!$X:$X,Daily!$C$1)/6</f>
        <v>0</v>
      </c>
      <c r="I372" s="213">
        <f>+SUMIFS('nabati '!AD:AD,'nabati '!$AG:$AG,Daily!$A372,'nabati '!$AE:$AE,Daily!$C$1)/60</f>
        <v>0</v>
      </c>
      <c r="J372" s="213">
        <f>+SUMIFS('nabati '!AK:AK,'nabati '!$AN:$AN,Daily!$A372,'nabati '!$AL:$AL,Daily!$C$1)/60</f>
        <v>0</v>
      </c>
      <c r="K372" s="213">
        <f>+SUMIFS('nabati '!AR:AR,'nabati '!$AU:$AU,Daily!$A372,'nabati '!$AS:$AS,Daily!$C$1)/60</f>
        <v>0</v>
      </c>
      <c r="L372" s="213">
        <f>+SUMIFS('nabati '!AY:AY,'nabati '!$BB:$BB,Daily!$A372,'nabati '!$AZ:$AZ,Daily!$C$1)/20</f>
        <v>0</v>
      </c>
      <c r="M372" s="249">
        <f>+SUMIFS('nabati '!BF:BF,'nabati '!$BI:$BI,Daily!$A372,'nabati '!$BG:$BG,Daily!$C$1)/6</f>
        <v>0</v>
      </c>
      <c r="N372" s="249">
        <f>+SUMIFS('nabati '!BM:BM,'nabati '!BP:BP,Daily!$A372,'nabati '!BN:BN,Daily!$C$1)/6</f>
        <v>0</v>
      </c>
      <c r="O372" s="115">
        <f t="shared" si="30"/>
        <v>0</v>
      </c>
      <c r="S372" s="334"/>
    </row>
    <row r="373" spans="1:19" s="1" customFormat="1">
      <c r="A373" s="143">
        <v>12001</v>
      </c>
      <c r="B373" s="243" t="s">
        <v>78</v>
      </c>
      <c r="C373" s="135" t="s">
        <v>477</v>
      </c>
      <c r="D373" s="57" t="s">
        <v>448</v>
      </c>
      <c r="E373" s="213">
        <f>+SUMIFS('nabati '!B:B,'nabati '!$E:$E,Daily!$A373,'nabati '!$C:$C,Daily!$C$1)/6</f>
        <v>0</v>
      </c>
      <c r="F373" s="213">
        <f>+SUMIFS('nabati '!I:I,'nabati '!$L:$L,Daily!$A373,'nabati '!$J:$J,Daily!$C$1)/6</f>
        <v>0</v>
      </c>
      <c r="G373" s="213">
        <f>+SUMIFS('nabati '!P:P,'nabati '!$S:$S,Daily!$A373,'nabati '!$Q:$Q,Daily!$C$1)/60</f>
        <v>0</v>
      </c>
      <c r="H373" s="213">
        <f>+SUMIFS('nabati '!W:W,'nabati '!$Z:$Z,Daily!$A373,'nabati '!$X:$X,Daily!$C$1)/6</f>
        <v>0</v>
      </c>
      <c r="I373" s="213">
        <f>+SUMIFS('nabati '!AD:AD,'nabati '!$AG:$AG,Daily!$A373,'nabati '!$AE:$AE,Daily!$C$1)/60</f>
        <v>0</v>
      </c>
      <c r="J373" s="213">
        <f>+SUMIFS('nabati '!AK:AK,'nabati '!$AN:$AN,Daily!$A373,'nabati '!$AL:$AL,Daily!$C$1)/60</f>
        <v>0</v>
      </c>
      <c r="K373" s="213">
        <f>+SUMIFS('nabati '!AR:AR,'nabati '!$AU:$AU,Daily!$A373,'nabati '!$AS:$AS,Daily!$C$1)/60</f>
        <v>0</v>
      </c>
      <c r="L373" s="213">
        <f>+SUMIFS('nabati '!AY:AY,'nabati '!$BB:$BB,Daily!$A373,'nabati '!$AZ:$AZ,Daily!$C$1)/20</f>
        <v>0</v>
      </c>
      <c r="M373" s="249">
        <f>+SUMIFS('nabati '!BF:BF,'nabati '!$BI:$BI,Daily!$A373,'nabati '!$BG:$BG,Daily!$C$1)/6</f>
        <v>0</v>
      </c>
      <c r="N373" s="249">
        <f>+SUMIFS('nabati '!BM:BM,'nabati '!BP:BP,Daily!$A373,'nabati '!BN:BN,Daily!$C$1)/6</f>
        <v>0</v>
      </c>
      <c r="O373" s="115">
        <f t="shared" si="30"/>
        <v>0</v>
      </c>
      <c r="S373" s="334"/>
    </row>
    <row r="374" spans="1:19">
      <c r="A374" s="209"/>
      <c r="B374" s="278"/>
      <c r="C374" s="210"/>
      <c r="D374" s="210" t="s">
        <v>478</v>
      </c>
      <c r="E374" s="230">
        <f t="shared" ref="E374:N374" si="31">+SUM(E375:E397)</f>
        <v>0</v>
      </c>
      <c r="F374" s="230">
        <f t="shared" si="31"/>
        <v>0</v>
      </c>
      <c r="G374" s="230">
        <f t="shared" si="31"/>
        <v>0</v>
      </c>
      <c r="H374" s="230">
        <f t="shared" si="31"/>
        <v>0</v>
      </c>
      <c r="I374" s="230">
        <f t="shared" si="31"/>
        <v>0</v>
      </c>
      <c r="J374" s="230">
        <f t="shared" si="31"/>
        <v>0</v>
      </c>
      <c r="K374" s="230">
        <f t="shared" si="31"/>
        <v>0</v>
      </c>
      <c r="L374" s="230">
        <f t="shared" si="31"/>
        <v>0</v>
      </c>
      <c r="M374" s="281">
        <f t="shared" si="31"/>
        <v>0</v>
      </c>
      <c r="N374" s="229">
        <f t="shared" si="31"/>
        <v>0</v>
      </c>
      <c r="O374" s="230">
        <f t="shared" si="30"/>
        <v>0</v>
      </c>
      <c r="P374" s="275">
        <v>10566000</v>
      </c>
      <c r="Q374" s="283">
        <f>O374/P374*100</f>
        <v>0</v>
      </c>
      <c r="S374" s="332">
        <f>+O374/1000</f>
        <v>0</v>
      </c>
    </row>
    <row r="375" spans="1:19" s="1" customFormat="1">
      <c r="A375" s="141" t="s">
        <v>479</v>
      </c>
      <c r="B375" s="105" t="s">
        <v>56</v>
      </c>
      <c r="C375" s="142" t="s">
        <v>480</v>
      </c>
      <c r="D375" s="142" t="s">
        <v>481</v>
      </c>
      <c r="E375" s="215">
        <f>+SUMIFS('nabati '!B:B,'nabati '!$E:$E,Daily!$A375,'nabati '!$C:$C,Daily!$C$1)/6</f>
        <v>0</v>
      </c>
      <c r="F375" s="215">
        <f>+SUMIFS('nabati '!I:I,'nabati '!$L:$L,Daily!$A375,'nabati '!$J:$J,Daily!$C$1)/6</f>
        <v>0</v>
      </c>
      <c r="G375" s="215">
        <f>+SUMIFS('nabati '!P:P,'nabati '!$S:$S,Daily!$A375,'nabati '!$Q:$Q,Daily!$C$1)/60</f>
        <v>0</v>
      </c>
      <c r="H375" s="215">
        <f>+SUMIFS('nabati '!W:W,'nabati '!$Z:$Z,Daily!$A375,'nabati '!$X:$X,Daily!$C$1)/6</f>
        <v>0</v>
      </c>
      <c r="I375" s="215">
        <f>+SUMIFS('nabati '!AD:AD,'nabati '!$AG:$AG,Daily!$A375,'nabati '!$AE:$AE,Daily!$C$1)/60</f>
        <v>0</v>
      </c>
      <c r="J375" s="215">
        <f>+SUMIFS('nabati '!AK:AK,'nabati '!$AN:$AN,Daily!$A375,'nabati '!$AL:$AL,Daily!$C$1)/60</f>
        <v>0</v>
      </c>
      <c r="K375" s="215">
        <f>+SUMIFS('nabati '!AR:AR,'nabati '!$AU:$AU,Daily!$A375,'nabati '!$AS:$AS,Daily!$C$1)/60</f>
        <v>0</v>
      </c>
      <c r="L375" s="215">
        <f>+SUMIFS('nabati '!AY:AY,'nabati '!$BB:$BB,Daily!$A375,'nabati '!$AZ:$AZ,Daily!$C$1)/20</f>
        <v>0</v>
      </c>
      <c r="M375" s="249">
        <f>+SUMIFS('nabati '!BF:BF,'nabati '!$BI:$BI,Daily!$A375,'nabati '!$BG:$BG,Daily!$C$1)/6</f>
        <v>0</v>
      </c>
      <c r="N375" s="249">
        <f>+SUMIFS('nabati '!BM:BM,'nabati '!BP:BP,Daily!$A375,'nabati '!BN:BN,Daily!$C$1)/6</f>
        <v>0</v>
      </c>
      <c r="O375" s="244">
        <f t="shared" si="30"/>
        <v>0</v>
      </c>
      <c r="S375" s="334"/>
    </row>
    <row r="376" spans="1:19" s="1" customFormat="1" outlineLevel="1">
      <c r="A376" s="141" t="s">
        <v>482</v>
      </c>
      <c r="B376" s="143" t="s">
        <v>56</v>
      </c>
      <c r="C376" s="142" t="s">
        <v>483</v>
      </c>
      <c r="D376" s="142" t="s">
        <v>481</v>
      </c>
      <c r="E376" s="213">
        <f>+SUMIFS('nabati '!B:B,'nabati '!$E:$E,Daily!$A376,'nabati '!$C:$C,Daily!$C$1)/6</f>
        <v>0</v>
      </c>
      <c r="F376" s="213">
        <f>+SUMIFS('nabati '!I:I,'nabati '!$L:$L,Daily!$A376,'nabati '!$J:$J,Daily!$C$1)/6</f>
        <v>0</v>
      </c>
      <c r="G376" s="213">
        <f>+SUMIFS('nabati '!P:P,'nabati '!$S:$S,Daily!$A376,'nabati '!$Q:$Q,Daily!$C$1)/60</f>
        <v>0</v>
      </c>
      <c r="H376" s="213">
        <f>+SUMIFS('nabati '!W:W,'nabati '!$Z:$Z,Daily!$A376,'nabati '!$X:$X,Daily!$C$1)/6</f>
        <v>0</v>
      </c>
      <c r="I376" s="213">
        <f>+SUMIFS('nabati '!AD:AD,'nabati '!$AG:$AG,Daily!$A376,'nabati '!$AE:$AE,Daily!$C$1)/60</f>
        <v>0</v>
      </c>
      <c r="J376" s="213">
        <f>+SUMIFS('nabati '!AK:AK,'nabati '!$AN:$AN,Daily!$A376,'nabati '!$AL:$AL,Daily!$C$1)/60</f>
        <v>0</v>
      </c>
      <c r="K376" s="213">
        <f>+SUMIFS('nabati '!AR:AR,'nabati '!$AU:$AU,Daily!$A376,'nabati '!$AS:$AS,Daily!$C$1)/60</f>
        <v>0</v>
      </c>
      <c r="L376" s="213">
        <f>+SUMIFS('nabati '!AY:AY,'nabati '!$BB:$BB,Daily!$A376,'nabati '!$AZ:$AZ,Daily!$C$1)/20</f>
        <v>0</v>
      </c>
      <c r="M376" s="236">
        <f>+SUMIFS('nabati '!BF:BF,'nabati '!$BI:$BI,Daily!$A376,'nabati '!$BG:$BG,Daily!$C$1)/6</f>
        <v>0</v>
      </c>
      <c r="N376" s="236">
        <f>+SUMIFS('nabati '!BM:BM,'nabati '!BP:BP,Daily!$A376,'nabati '!BN:BN,Daily!$C$1)/6</f>
        <v>0</v>
      </c>
      <c r="O376" s="115">
        <f t="shared" ref="O376:O389" si="32">+SUMPRODUCT($E$1:$N$1,E376:N376)</f>
        <v>0</v>
      </c>
      <c r="S376" s="334"/>
    </row>
    <row r="377" spans="1:19" s="1" customFormat="1" outlineLevel="1">
      <c r="A377" s="141" t="s">
        <v>484</v>
      </c>
      <c r="B377" s="143" t="s">
        <v>56</v>
      </c>
      <c r="C377" s="142" t="s">
        <v>485</v>
      </c>
      <c r="D377" s="142" t="s">
        <v>481</v>
      </c>
      <c r="E377" s="213">
        <f>+SUMIFS('nabati '!B:B,'nabati '!$E:$E,Daily!$A377,'nabati '!$C:$C,Daily!$C$1)/6</f>
        <v>0</v>
      </c>
      <c r="F377" s="213">
        <f>+SUMIFS('nabati '!I:I,'nabati '!$L:$L,Daily!$A377,'nabati '!$J:$J,Daily!$C$1)/6</f>
        <v>0</v>
      </c>
      <c r="G377" s="213">
        <f>+SUMIFS('nabati '!P:P,'nabati '!$S:$S,Daily!$A377,'nabati '!$Q:$Q,Daily!$C$1)/60</f>
        <v>0</v>
      </c>
      <c r="H377" s="213">
        <f>+SUMIFS('nabati '!W:W,'nabati '!$Z:$Z,Daily!$A377,'nabati '!$X:$X,Daily!$C$1)/6</f>
        <v>0</v>
      </c>
      <c r="I377" s="213">
        <f>+SUMIFS('nabati '!AD:AD,'nabati '!$AG:$AG,Daily!$A377,'nabati '!$AE:$AE,Daily!$C$1)/60</f>
        <v>0</v>
      </c>
      <c r="J377" s="213">
        <f>+SUMIFS('nabati '!AK:AK,'nabati '!$AN:$AN,Daily!$A377,'nabati '!$AL:$AL,Daily!$C$1)/60</f>
        <v>0</v>
      </c>
      <c r="K377" s="213">
        <f>+SUMIFS('nabati '!AR:AR,'nabati '!$AU:$AU,Daily!$A377,'nabati '!$AS:$AS,Daily!$C$1)/60</f>
        <v>0</v>
      </c>
      <c r="L377" s="213">
        <f>+SUMIFS('nabati '!AY:AY,'nabati '!$BB:$BB,Daily!$A377,'nabati '!$AZ:$AZ,Daily!$C$1)/20</f>
        <v>0</v>
      </c>
      <c r="M377" s="236">
        <f>+SUMIFS('nabati '!BF:BF,'nabati '!$BI:$BI,Daily!$A377,'nabati '!$BG:$BG,Daily!$C$1)/6</f>
        <v>0</v>
      </c>
      <c r="N377" s="236">
        <f>+SUMIFS('nabati '!BM:BM,'nabati '!BP:BP,Daily!$A377,'nabati '!BN:BN,Daily!$C$1)/6</f>
        <v>0</v>
      </c>
      <c r="O377" s="115">
        <f t="shared" si="32"/>
        <v>0</v>
      </c>
      <c r="S377" s="334"/>
    </row>
    <row r="378" spans="1:19" s="1" customFormat="1" outlineLevel="1">
      <c r="A378" s="141" t="s">
        <v>486</v>
      </c>
      <c r="B378" s="143" t="s">
        <v>56</v>
      </c>
      <c r="C378" s="142" t="s">
        <v>487</v>
      </c>
      <c r="D378" s="142" t="s">
        <v>481</v>
      </c>
      <c r="E378" s="213">
        <f>+SUMIFS('nabati '!B:B,'nabati '!$E:$E,Daily!$A378,'nabati '!$C:$C,Daily!$C$1)/6</f>
        <v>0</v>
      </c>
      <c r="F378" s="213">
        <f>+SUMIFS('nabati '!I:I,'nabati '!$L:$L,Daily!$A378,'nabati '!$J:$J,Daily!$C$1)/6</f>
        <v>0</v>
      </c>
      <c r="G378" s="213">
        <f>+SUMIFS('nabati '!P:P,'nabati '!$S:$S,Daily!$A378,'nabati '!$Q:$Q,Daily!$C$1)/60</f>
        <v>0</v>
      </c>
      <c r="H378" s="213">
        <f>+SUMIFS('nabati '!W:W,'nabati '!$Z:$Z,Daily!$A378,'nabati '!$X:$X,Daily!$C$1)/6</f>
        <v>0</v>
      </c>
      <c r="I378" s="213">
        <f>+SUMIFS('nabati '!AD:AD,'nabati '!$AG:$AG,Daily!$A378,'nabati '!$AE:$AE,Daily!$C$1)/60</f>
        <v>0</v>
      </c>
      <c r="J378" s="213">
        <f>+SUMIFS('nabati '!AK:AK,'nabati '!$AN:$AN,Daily!$A378,'nabati '!$AL:$AL,Daily!$C$1)/60</f>
        <v>0</v>
      </c>
      <c r="K378" s="213">
        <f>+SUMIFS('nabati '!AR:AR,'nabati '!$AU:$AU,Daily!$A378,'nabati '!$AS:$AS,Daily!$C$1)/60</f>
        <v>0</v>
      </c>
      <c r="L378" s="213">
        <f>+SUMIFS('nabati '!AY:AY,'nabati '!$BB:$BB,Daily!$A378,'nabati '!$AZ:$AZ,Daily!$C$1)/20</f>
        <v>0</v>
      </c>
      <c r="M378" s="236">
        <f>+SUMIFS('nabati '!BF:BF,'nabati '!$BI:$BI,Daily!$A378,'nabati '!$BG:$BG,Daily!$C$1)/6</f>
        <v>0</v>
      </c>
      <c r="N378" s="236">
        <f>+SUMIFS('nabati '!BM:BM,'nabati '!BP:BP,Daily!$A378,'nabati '!BN:BN,Daily!$C$1)/6</f>
        <v>0</v>
      </c>
      <c r="O378" s="115">
        <f t="shared" si="32"/>
        <v>0</v>
      </c>
      <c r="S378" s="334"/>
    </row>
    <row r="379" spans="1:19" s="1" customFormat="1" outlineLevel="1">
      <c r="A379" s="141" t="s">
        <v>488</v>
      </c>
      <c r="B379" s="143" t="s">
        <v>56</v>
      </c>
      <c r="C379" s="142" t="s">
        <v>489</v>
      </c>
      <c r="D379" s="142" t="s">
        <v>481</v>
      </c>
      <c r="E379" s="115">
        <f>+SUMIFS('nabati '!B:B,'nabati '!$E:$E,Daily!$A379,'nabati '!$C:$C,Daily!$C$1)/6</f>
        <v>0</v>
      </c>
      <c r="F379" s="115">
        <f>+SUMIFS('nabati '!I:I,'nabati '!$L:$L,Daily!$A379,'nabati '!$J:$J,Daily!$C$1)/6</f>
        <v>0</v>
      </c>
      <c r="G379" s="115">
        <f>+SUMIFS('nabati '!P:P,'nabati '!$S:$S,Daily!$A379,'nabati '!$Q:$Q,Daily!$C$1)/60</f>
        <v>0</v>
      </c>
      <c r="H379" s="115">
        <f>+SUMIFS('nabati '!W:W,'nabati '!$Z:$Z,Daily!$A379,'nabati '!$X:$X,Daily!$C$1)/6</f>
        <v>0</v>
      </c>
      <c r="I379" s="115">
        <f>+SUMIFS('nabati '!AD:AD,'nabati '!$AG:$AG,Daily!$A379,'nabati '!$AE:$AE,Daily!$C$1)/60</f>
        <v>0</v>
      </c>
      <c r="J379" s="115">
        <f>+SUMIFS('nabati '!AK:AK,'nabati '!$AN:$AN,Daily!$A379,'nabati '!$AL:$AL,Daily!$C$1)/60</f>
        <v>0</v>
      </c>
      <c r="K379" s="115">
        <f>+SUMIFS('nabati '!AR:AR,'nabati '!$AU:$AU,Daily!$A379,'nabati '!$AS:$AS,Daily!$C$1)/60</f>
        <v>0</v>
      </c>
      <c r="L379" s="115">
        <f>+SUMIFS('nabati '!AY:AY,'nabati '!$BB:$BB,Daily!$A379,'nabati '!$AZ:$AZ,Daily!$C$1)/20</f>
        <v>0</v>
      </c>
      <c r="M379" s="233">
        <f>+SUMIFS('nabati '!BF:BF,'nabati '!$BI:$BI,Daily!$A379,'nabati '!$BG:$BG,Daily!$C$1)/6</f>
        <v>0</v>
      </c>
      <c r="N379" s="236">
        <f>+SUMIFS('nabati '!BM:BM,'nabati '!BP:BP,Daily!$A379,'nabati '!BN:BN,Daily!$C$1)/6</f>
        <v>0</v>
      </c>
      <c r="O379" s="115">
        <f t="shared" si="32"/>
        <v>0</v>
      </c>
      <c r="S379" s="334"/>
    </row>
    <row r="380" spans="1:19" s="1" customFormat="1" outlineLevel="1">
      <c r="A380" s="141" t="s">
        <v>490</v>
      </c>
      <c r="B380" s="143" t="s">
        <v>56</v>
      </c>
      <c r="C380" s="142" t="s">
        <v>491</v>
      </c>
      <c r="D380" s="142" t="s">
        <v>481</v>
      </c>
      <c r="E380" s="115">
        <f>+SUMIFS('nabati '!B:B,'nabati '!$E:$E,Daily!$A380,'nabati '!$C:$C,Daily!$C$1)/6</f>
        <v>0</v>
      </c>
      <c r="F380" s="115">
        <f>+SUMIFS('nabati '!I:I,'nabati '!$L:$L,Daily!$A380,'nabati '!$J:$J,Daily!$C$1)/6</f>
        <v>0</v>
      </c>
      <c r="G380" s="115">
        <f>+SUMIFS('nabati '!P:P,'nabati '!$S:$S,Daily!$A380,'nabati '!$Q:$Q,Daily!$C$1)/60</f>
        <v>0</v>
      </c>
      <c r="H380" s="115">
        <f>+SUMIFS('nabati '!W:W,'nabati '!$Z:$Z,Daily!$A380,'nabati '!$X:$X,Daily!$C$1)/6</f>
        <v>0</v>
      </c>
      <c r="I380" s="115">
        <f>+SUMIFS('nabati '!AD:AD,'nabati '!$AG:$AG,Daily!$A380,'nabati '!$AE:$AE,Daily!$C$1)/60</f>
        <v>0</v>
      </c>
      <c r="J380" s="115">
        <f>+SUMIFS('nabati '!AK:AK,'nabati '!$AN:$AN,Daily!$A380,'nabati '!$AL:$AL,Daily!$C$1)/60</f>
        <v>0</v>
      </c>
      <c r="K380" s="115">
        <f>+SUMIFS('nabati '!AR:AR,'nabati '!$AU:$AU,Daily!$A380,'nabati '!$AS:$AS,Daily!$C$1)/60</f>
        <v>0</v>
      </c>
      <c r="L380" s="115">
        <f>+SUMIFS('nabati '!AY:AY,'nabati '!$BB:$BB,Daily!$A380,'nabati '!$AZ:$AZ,Daily!$C$1)/20</f>
        <v>0</v>
      </c>
      <c r="M380" s="233">
        <f>+SUMIFS('nabati '!BF:BF,'nabati '!$BI:$BI,Daily!$A380,'nabati '!$BG:$BG,Daily!$C$1)/6</f>
        <v>0</v>
      </c>
      <c r="N380" s="236">
        <f>+SUMIFS('nabati '!BM:BM,'nabati '!BP:BP,Daily!$A380,'nabati '!BN:BN,Daily!$C$1)/6</f>
        <v>0</v>
      </c>
      <c r="O380" s="115">
        <f t="shared" si="32"/>
        <v>0</v>
      </c>
      <c r="S380" s="334"/>
    </row>
    <row r="381" spans="1:19" s="1" customFormat="1" outlineLevel="1">
      <c r="A381" s="141" t="s">
        <v>492</v>
      </c>
      <c r="B381" s="143" t="s">
        <v>56</v>
      </c>
      <c r="C381" s="142" t="s">
        <v>493</v>
      </c>
      <c r="D381" s="142" t="s">
        <v>481</v>
      </c>
      <c r="E381" s="213">
        <f>+SUMIFS('nabati '!B:B,'nabati '!$E:$E,Daily!$A381,'nabati '!$C:$C,Daily!$C$1)/6</f>
        <v>0</v>
      </c>
      <c r="F381" s="213">
        <f>+SUMIFS('nabati '!I:I,'nabati '!$L:$L,Daily!$A381,'nabati '!$J:$J,Daily!$C$1)/6</f>
        <v>0</v>
      </c>
      <c r="G381" s="213">
        <f>+SUMIFS('nabati '!P:P,'nabati '!$S:$S,Daily!$A381,'nabati '!$Q:$Q,Daily!$C$1)/60</f>
        <v>0</v>
      </c>
      <c r="H381" s="213">
        <f>+SUMIFS('nabati '!W:W,'nabati '!$Z:$Z,Daily!$A381,'nabati '!$X:$X,Daily!$C$1)/6</f>
        <v>0</v>
      </c>
      <c r="I381" s="213">
        <f>+SUMIFS('nabati '!AD:AD,'nabati '!$AG:$AG,Daily!$A381,'nabati '!$AE:$AE,Daily!$C$1)/60</f>
        <v>0</v>
      </c>
      <c r="J381" s="213">
        <f>+SUMIFS('nabati '!AK:AK,'nabati '!$AN:$AN,Daily!$A381,'nabati '!$AL:$AL,Daily!$C$1)/60</f>
        <v>0</v>
      </c>
      <c r="K381" s="213">
        <f>+SUMIFS('nabati '!AR:AR,'nabati '!$AU:$AU,Daily!$A381,'nabati '!$AS:$AS,Daily!$C$1)/60</f>
        <v>0</v>
      </c>
      <c r="L381" s="213">
        <f>+SUMIFS('nabati '!AY:AY,'nabati '!$BB:$BB,Daily!$A381,'nabati '!$AZ:$AZ,Daily!$C$1)/20</f>
        <v>0</v>
      </c>
      <c r="M381" s="236">
        <f>+SUMIFS('nabati '!BF:BF,'nabati '!$BI:$BI,Daily!$A381,'nabati '!$BG:$BG,Daily!$C$1)/6</f>
        <v>0</v>
      </c>
      <c r="N381" s="236">
        <f>+SUMIFS('nabati '!BM:BM,'nabati '!BP:BP,Daily!$A381,'nabati '!BN:BN,Daily!$C$1)/6</f>
        <v>0</v>
      </c>
      <c r="O381" s="115">
        <f t="shared" si="32"/>
        <v>0</v>
      </c>
      <c r="S381" s="334"/>
    </row>
    <row r="382" spans="1:19" s="1" customFormat="1" outlineLevel="1">
      <c r="A382" s="141" t="s">
        <v>494</v>
      </c>
      <c r="B382" s="143" t="s">
        <v>56</v>
      </c>
      <c r="C382" s="142" t="s">
        <v>495</v>
      </c>
      <c r="D382" s="142" t="s">
        <v>481</v>
      </c>
      <c r="E382" s="213">
        <f>+SUMIFS('nabati '!B:B,'nabati '!$E:$E,Daily!$A382,'nabati '!$C:$C,Daily!$C$1)/6</f>
        <v>0</v>
      </c>
      <c r="F382" s="213">
        <f>+SUMIFS('nabati '!I:I,'nabati '!$L:$L,Daily!$A382,'nabati '!$J:$J,Daily!$C$1)/6</f>
        <v>0</v>
      </c>
      <c r="G382" s="213">
        <f>+SUMIFS('nabati '!P:P,'nabati '!$S:$S,Daily!$A382,'nabati '!$Q:$Q,Daily!$C$1)/60</f>
        <v>0</v>
      </c>
      <c r="H382" s="213">
        <f>+SUMIFS('nabati '!W:W,'nabati '!$Z:$Z,Daily!$A382,'nabati '!$X:$X,Daily!$C$1)/6</f>
        <v>0</v>
      </c>
      <c r="I382" s="213">
        <f>+SUMIFS('nabati '!AD:AD,'nabati '!$AG:$AG,Daily!$A382,'nabati '!$AE:$AE,Daily!$C$1)/60</f>
        <v>0</v>
      </c>
      <c r="J382" s="213">
        <f>+SUMIFS('nabati '!AK:AK,'nabati '!$AN:$AN,Daily!$A382,'nabati '!$AL:$AL,Daily!$C$1)/60</f>
        <v>0</v>
      </c>
      <c r="K382" s="213">
        <f>+SUMIFS('nabati '!AR:AR,'nabati '!$AU:$AU,Daily!$A382,'nabati '!$AS:$AS,Daily!$C$1)/60</f>
        <v>0</v>
      </c>
      <c r="L382" s="213">
        <f>+SUMIFS('nabati '!AY:AY,'nabati '!$BB:$BB,Daily!$A382,'nabati '!$AZ:$AZ,Daily!$C$1)/20</f>
        <v>0</v>
      </c>
      <c r="M382" s="236">
        <f>+SUMIFS('nabati '!BF:BF,'nabati '!$BI:$BI,Daily!$A382,'nabati '!$BG:$BG,Daily!$C$1)/6</f>
        <v>0</v>
      </c>
      <c r="N382" s="236">
        <f>+SUMIFS('nabati '!BM:BM,'nabati '!BP:BP,Daily!$A382,'nabati '!BN:BN,Daily!$C$1)/6</f>
        <v>0</v>
      </c>
      <c r="O382" s="115">
        <f t="shared" si="32"/>
        <v>0</v>
      </c>
      <c r="S382" s="334"/>
    </row>
    <row r="383" spans="1:19" s="1" customFormat="1" outlineLevel="1">
      <c r="A383" s="141" t="s">
        <v>496</v>
      </c>
      <c r="B383" s="143" t="s">
        <v>56</v>
      </c>
      <c r="C383" s="142" t="s">
        <v>497</v>
      </c>
      <c r="D383" s="142" t="s">
        <v>481</v>
      </c>
      <c r="E383" s="213">
        <f>+SUMIFS('nabati '!B:B,'nabati '!$E:$E,Daily!$A383,'nabati '!$C:$C,Daily!$C$1)/6</f>
        <v>0</v>
      </c>
      <c r="F383" s="213">
        <f>+SUMIFS('nabati '!I:I,'nabati '!$L:$L,Daily!$A383,'nabati '!$J:$J,Daily!$C$1)/6</f>
        <v>0</v>
      </c>
      <c r="G383" s="213">
        <f>+SUMIFS('nabati '!P:P,'nabati '!$S:$S,Daily!$A383,'nabati '!$Q:$Q,Daily!$C$1)/60</f>
        <v>0</v>
      </c>
      <c r="H383" s="213">
        <f>+SUMIFS('nabati '!W:W,'nabati '!$Z:$Z,Daily!$A383,'nabati '!$X:$X,Daily!$C$1)/6</f>
        <v>0</v>
      </c>
      <c r="I383" s="213">
        <f>+SUMIFS('nabati '!AD:AD,'nabati '!$AG:$AG,Daily!$A383,'nabati '!$AE:$AE,Daily!$C$1)/60</f>
        <v>0</v>
      </c>
      <c r="J383" s="213">
        <f>+SUMIFS('nabati '!AK:AK,'nabati '!$AN:$AN,Daily!$A383,'nabati '!$AL:$AL,Daily!$C$1)/60</f>
        <v>0</v>
      </c>
      <c r="K383" s="213">
        <f>+SUMIFS('nabati '!AR:AR,'nabati '!$AU:$AU,Daily!$A383,'nabati '!$AS:$AS,Daily!$C$1)/60</f>
        <v>0</v>
      </c>
      <c r="L383" s="213">
        <f>+SUMIFS('nabati '!AY:AY,'nabati '!$BB:$BB,Daily!$A383,'nabati '!$AZ:$AZ,Daily!$C$1)/20</f>
        <v>0</v>
      </c>
      <c r="M383" s="236">
        <f>+SUMIFS('nabati '!BF:BF,'nabati '!$BI:$BI,Daily!$A383,'nabati '!$BG:$BG,Daily!$C$1)/6</f>
        <v>0</v>
      </c>
      <c r="N383" s="236">
        <f>+SUMIFS('nabati '!BM:BM,'nabati '!BP:BP,Daily!$A383,'nabati '!BN:BN,Daily!$C$1)/6</f>
        <v>0</v>
      </c>
      <c r="O383" s="115">
        <f t="shared" si="32"/>
        <v>0</v>
      </c>
      <c r="S383" s="334"/>
    </row>
    <row r="384" spans="1:19" s="1" customFormat="1" outlineLevel="1">
      <c r="A384" s="141" t="s">
        <v>498</v>
      </c>
      <c r="B384" s="143" t="s">
        <v>56</v>
      </c>
      <c r="C384" s="142" t="s">
        <v>499</v>
      </c>
      <c r="D384" s="142" t="s">
        <v>481</v>
      </c>
      <c r="E384" s="213">
        <f>+SUMIFS('nabati '!B:B,'nabati '!$E:$E,Daily!$A384,'nabati '!$C:$C,Daily!$C$1)/6</f>
        <v>0</v>
      </c>
      <c r="F384" s="213">
        <f>+SUMIFS('nabati '!I:I,'nabati '!$L:$L,Daily!$A384,'nabati '!$J:$J,Daily!$C$1)/6</f>
        <v>0</v>
      </c>
      <c r="G384" s="213">
        <f>+SUMIFS('nabati '!P:P,'nabati '!$S:$S,Daily!$A384,'nabati '!$Q:$Q,Daily!$C$1)/60</f>
        <v>0</v>
      </c>
      <c r="H384" s="213">
        <f>+SUMIFS('nabati '!W:W,'nabati '!$Z:$Z,Daily!$A384,'nabati '!$X:$X,Daily!$C$1)/6</f>
        <v>0</v>
      </c>
      <c r="I384" s="213">
        <f>+SUMIFS('nabati '!AD:AD,'nabati '!$AG:$AG,Daily!$A384,'nabati '!$AE:$AE,Daily!$C$1)/60</f>
        <v>0</v>
      </c>
      <c r="J384" s="213">
        <f>+SUMIFS('nabati '!AK:AK,'nabati '!$AN:$AN,Daily!$A384,'nabati '!$AL:$AL,Daily!$C$1)/60</f>
        <v>0</v>
      </c>
      <c r="K384" s="213">
        <f>+SUMIFS('nabati '!AR:AR,'nabati '!$AU:$AU,Daily!$A384,'nabati '!$AS:$AS,Daily!$C$1)/60</f>
        <v>0</v>
      </c>
      <c r="L384" s="213">
        <f>+SUMIFS('nabati '!AY:AY,'nabati '!$BB:$BB,Daily!$A384,'nabati '!$AZ:$AZ,Daily!$C$1)/20</f>
        <v>0</v>
      </c>
      <c r="M384" s="236">
        <f>+SUMIFS('nabati '!BF:BF,'nabati '!$BI:$BI,Daily!$A384,'nabati '!$BG:$BG,Daily!$C$1)/6</f>
        <v>0</v>
      </c>
      <c r="N384" s="236">
        <f>+SUMIFS('nabati '!BM:BM,'nabati '!BP:BP,Daily!$A384,'nabati '!BN:BN,Daily!$C$1)/6</f>
        <v>0</v>
      </c>
      <c r="O384" s="115">
        <f t="shared" si="32"/>
        <v>0</v>
      </c>
      <c r="S384" s="334"/>
    </row>
    <row r="385" spans="1:19" s="1" customFormat="1" outlineLevel="1">
      <c r="A385" s="141" t="s">
        <v>500</v>
      </c>
      <c r="B385" s="143" t="s">
        <v>56</v>
      </c>
      <c r="C385" s="142" t="s">
        <v>501</v>
      </c>
      <c r="D385" s="142" t="s">
        <v>481</v>
      </c>
      <c r="E385" s="213">
        <f>+SUMIFS('nabati '!B:B,'nabati '!$E:$E,Daily!$A385,'nabati '!$C:$C,Daily!$C$1)/6</f>
        <v>0</v>
      </c>
      <c r="F385" s="213">
        <f>+SUMIFS('nabati '!I:I,'nabati '!$L:$L,Daily!$A385,'nabati '!$J:$J,Daily!$C$1)/6</f>
        <v>0</v>
      </c>
      <c r="G385" s="213">
        <f>+SUMIFS('nabati '!P:P,'nabati '!$S:$S,Daily!$A385,'nabati '!$Q:$Q,Daily!$C$1)/60</f>
        <v>0</v>
      </c>
      <c r="H385" s="213">
        <f>+SUMIFS('nabati '!W:W,'nabati '!$Z:$Z,Daily!$A385,'nabati '!$X:$X,Daily!$C$1)/6</f>
        <v>0</v>
      </c>
      <c r="I385" s="213">
        <f>+SUMIFS('nabati '!AD:AD,'nabati '!$AG:$AG,Daily!$A385,'nabati '!$AE:$AE,Daily!$C$1)/60</f>
        <v>0</v>
      </c>
      <c r="J385" s="213">
        <f>+SUMIFS('nabati '!AK:AK,'nabati '!$AN:$AN,Daily!$A385,'nabati '!$AL:$AL,Daily!$C$1)/60</f>
        <v>0</v>
      </c>
      <c r="K385" s="213">
        <f>+SUMIFS('nabati '!AR:AR,'nabati '!$AU:$AU,Daily!$A385,'nabati '!$AS:$AS,Daily!$C$1)/60</f>
        <v>0</v>
      </c>
      <c r="L385" s="213">
        <f>+SUMIFS('nabati '!AY:AY,'nabati '!$BB:$BB,Daily!$A385,'nabati '!$AZ:$AZ,Daily!$C$1)/20</f>
        <v>0</v>
      </c>
      <c r="M385" s="236">
        <f>+SUMIFS('nabati '!BF:BF,'nabati '!$BI:$BI,Daily!$A385,'nabati '!$BG:$BG,Daily!$C$1)/6</f>
        <v>0</v>
      </c>
      <c r="N385" s="236">
        <f>+SUMIFS('nabati '!BM:BM,'nabati '!BP:BP,Daily!$A385,'nabati '!BN:BN,Daily!$C$1)/6</f>
        <v>0</v>
      </c>
      <c r="O385" s="115">
        <f t="shared" si="32"/>
        <v>0</v>
      </c>
      <c r="S385" s="334"/>
    </row>
    <row r="386" spans="1:19" s="1" customFormat="1" outlineLevel="1">
      <c r="A386" s="141" t="s">
        <v>502</v>
      </c>
      <c r="B386" s="143" t="s">
        <v>56</v>
      </c>
      <c r="C386" s="142" t="s">
        <v>503</v>
      </c>
      <c r="D386" s="142" t="s">
        <v>481</v>
      </c>
      <c r="E386" s="213">
        <f>+SUMIFS('nabati '!B:B,'nabati '!$E:$E,Daily!$A386,'nabati '!$C:$C,Daily!$C$1)/6</f>
        <v>0</v>
      </c>
      <c r="F386" s="213">
        <f>+SUMIFS('nabati '!I:I,'nabati '!$L:$L,Daily!$A386,'nabati '!$J:$J,Daily!$C$1)/6</f>
        <v>0</v>
      </c>
      <c r="G386" s="213">
        <f>+SUMIFS('nabati '!P:P,'nabati '!$S:$S,Daily!$A386,'nabati '!$Q:$Q,Daily!$C$1)/60</f>
        <v>0</v>
      </c>
      <c r="H386" s="213">
        <f>+SUMIFS('nabati '!W:W,'nabati '!$Z:$Z,Daily!$A386,'nabati '!$X:$X,Daily!$C$1)/6</f>
        <v>0</v>
      </c>
      <c r="I386" s="213">
        <f>+SUMIFS('nabati '!AD:AD,'nabati '!$AG:$AG,Daily!$A386,'nabati '!$AE:$AE,Daily!$C$1)/60</f>
        <v>0</v>
      </c>
      <c r="J386" s="213">
        <f>+SUMIFS('nabati '!AK:AK,'nabati '!$AN:$AN,Daily!$A386,'nabati '!$AL:$AL,Daily!$C$1)/60</f>
        <v>0</v>
      </c>
      <c r="K386" s="213">
        <f>+SUMIFS('nabati '!AR:AR,'nabati '!$AU:$AU,Daily!$A386,'nabati '!$AS:$AS,Daily!$C$1)/60</f>
        <v>0</v>
      </c>
      <c r="L386" s="213">
        <f>+SUMIFS('nabati '!AY:AY,'nabati '!$BB:$BB,Daily!$A386,'nabati '!$AZ:$AZ,Daily!$C$1)/20</f>
        <v>0</v>
      </c>
      <c r="M386" s="236">
        <f>+SUMIFS('nabati '!BF:BF,'nabati '!$BI:$BI,Daily!$A386,'nabati '!$BG:$BG,Daily!$C$1)/6</f>
        <v>0</v>
      </c>
      <c r="N386" s="236">
        <f>+SUMIFS('nabati '!BM:BM,'nabati '!BP:BP,Daily!$A386,'nabati '!BN:BN,Daily!$C$1)/6</f>
        <v>0</v>
      </c>
      <c r="O386" s="115">
        <f t="shared" si="32"/>
        <v>0</v>
      </c>
      <c r="S386" s="334"/>
    </row>
    <row r="387" spans="1:19" s="1" customFormat="1" outlineLevel="1">
      <c r="A387" s="141" t="s">
        <v>504</v>
      </c>
      <c r="B387" s="143" t="s">
        <v>56</v>
      </c>
      <c r="C387" s="142" t="s">
        <v>505</v>
      </c>
      <c r="D387" s="142" t="s">
        <v>481</v>
      </c>
      <c r="E387" s="213">
        <f>+SUMIFS('nabati '!B:B,'nabati '!$E:$E,Daily!$A387,'nabati '!$C:$C,Daily!$C$1)/6</f>
        <v>0</v>
      </c>
      <c r="F387" s="213">
        <f>+SUMIFS('nabati '!I:I,'nabati '!$L:$L,Daily!$A387,'nabati '!$J:$J,Daily!$C$1)/6</f>
        <v>0</v>
      </c>
      <c r="G387" s="213">
        <f>+SUMIFS('nabati '!P:P,'nabati '!$S:$S,Daily!$A387,'nabati '!$Q:$Q,Daily!$C$1)/60</f>
        <v>0</v>
      </c>
      <c r="H387" s="213">
        <f>+SUMIFS('nabati '!W:W,'nabati '!$Z:$Z,Daily!$A387,'nabati '!$X:$X,Daily!$C$1)/6</f>
        <v>0</v>
      </c>
      <c r="I387" s="213">
        <f>+SUMIFS('nabati '!AD:AD,'nabati '!$AG:$AG,Daily!$A387,'nabati '!$AE:$AE,Daily!$C$1)/60</f>
        <v>0</v>
      </c>
      <c r="J387" s="213">
        <f>+SUMIFS('nabati '!AK:AK,'nabati '!$AN:$AN,Daily!$A387,'nabati '!$AL:$AL,Daily!$C$1)/60</f>
        <v>0</v>
      </c>
      <c r="K387" s="213">
        <f>+SUMIFS('nabati '!AR:AR,'nabati '!$AU:$AU,Daily!$A387,'nabati '!$AS:$AS,Daily!$C$1)/60</f>
        <v>0</v>
      </c>
      <c r="L387" s="213">
        <f>+SUMIFS('nabati '!AY:AY,'nabati '!$BB:$BB,Daily!$A387,'nabati '!$AZ:$AZ,Daily!$C$1)/20</f>
        <v>0</v>
      </c>
      <c r="M387" s="236">
        <f>+SUMIFS('nabati '!BF:BF,'nabati '!$BI:$BI,Daily!$A387,'nabati '!$BG:$BG,Daily!$C$1)/6</f>
        <v>0</v>
      </c>
      <c r="N387" s="236">
        <f>+SUMIFS('nabati '!BM:BM,'nabati '!BP:BP,Daily!$A387,'nabati '!BN:BN,Daily!$C$1)/6</f>
        <v>0</v>
      </c>
      <c r="O387" s="115">
        <f t="shared" si="32"/>
        <v>0</v>
      </c>
      <c r="S387" s="334"/>
    </row>
    <row r="388" spans="1:19" s="1" customFormat="1" outlineLevel="1">
      <c r="A388" s="141" t="s">
        <v>506</v>
      </c>
      <c r="B388" s="143" t="s">
        <v>56</v>
      </c>
      <c r="C388" s="142" t="s">
        <v>507</v>
      </c>
      <c r="D388" s="142" t="s">
        <v>481</v>
      </c>
      <c r="E388" s="213">
        <f>+SUMIFS('nabati '!B:B,'nabati '!$E:$E,Daily!$A388,'nabati '!$C:$C,Daily!$C$1)/6</f>
        <v>0</v>
      </c>
      <c r="F388" s="213">
        <f>+SUMIFS('nabati '!I:I,'nabati '!$L:$L,Daily!$A388,'nabati '!$J:$J,Daily!$C$1)/6</f>
        <v>0</v>
      </c>
      <c r="G388" s="213">
        <f>+SUMIFS('nabati '!P:P,'nabati '!$S:$S,Daily!$A388,'nabati '!$Q:$Q,Daily!$C$1)/60</f>
        <v>0</v>
      </c>
      <c r="H388" s="213">
        <f>+SUMIFS('nabati '!W:W,'nabati '!$Z:$Z,Daily!$A388,'nabati '!$X:$X,Daily!$C$1)/6</f>
        <v>0</v>
      </c>
      <c r="I388" s="213">
        <f>+SUMIFS('nabati '!AD:AD,'nabati '!$AG:$AG,Daily!$A388,'nabati '!$AE:$AE,Daily!$C$1)/60</f>
        <v>0</v>
      </c>
      <c r="J388" s="213">
        <f>+SUMIFS('nabati '!AK:AK,'nabati '!$AN:$AN,Daily!$A388,'nabati '!$AL:$AL,Daily!$C$1)/60</f>
        <v>0</v>
      </c>
      <c r="K388" s="213">
        <f>+SUMIFS('nabati '!AR:AR,'nabati '!$AU:$AU,Daily!$A388,'nabati '!$AS:$AS,Daily!$C$1)/60</f>
        <v>0</v>
      </c>
      <c r="L388" s="213">
        <f>+SUMIFS('nabati '!AY:AY,'nabati '!$BB:$BB,Daily!$A388,'nabati '!$AZ:$AZ,Daily!$C$1)/20</f>
        <v>0</v>
      </c>
      <c r="M388" s="236">
        <f>+SUMIFS('nabati '!BF:BF,'nabati '!$BI:$BI,Daily!$A388,'nabati '!$BG:$BG,Daily!$C$1)/6</f>
        <v>0</v>
      </c>
      <c r="N388" s="236">
        <f>+SUMIFS('nabati '!BM:BM,'nabati '!BP:BP,Daily!$A388,'nabati '!BN:BN,Daily!$C$1)/6</f>
        <v>0</v>
      </c>
      <c r="O388" s="115">
        <f t="shared" si="32"/>
        <v>0</v>
      </c>
      <c r="S388" s="334"/>
    </row>
    <row r="389" spans="1:19" s="1" customFormat="1" outlineLevel="1">
      <c r="A389" s="141" t="s">
        <v>508</v>
      </c>
      <c r="B389" s="143" t="s">
        <v>56</v>
      </c>
      <c r="C389" s="142" t="s">
        <v>509</v>
      </c>
      <c r="D389" s="142" t="s">
        <v>481</v>
      </c>
      <c r="E389" s="213">
        <f>+SUMIFS('nabati '!B:B,'nabati '!$E:$E,Daily!$A389,'nabati '!$C:$C,Daily!$C$1)/6</f>
        <v>0</v>
      </c>
      <c r="F389" s="213">
        <f>+SUMIFS('nabati '!I:I,'nabati '!$L:$L,Daily!$A389,'nabati '!$J:$J,Daily!$C$1)/6</f>
        <v>0</v>
      </c>
      <c r="G389" s="213">
        <f>+SUMIFS('nabati '!P:P,'nabati '!$S:$S,Daily!$A389,'nabati '!$Q:$Q,Daily!$C$1)/60</f>
        <v>0</v>
      </c>
      <c r="H389" s="213">
        <f>+SUMIFS('nabati '!W:W,'nabati '!$Z:$Z,Daily!$A389,'nabati '!$X:$X,Daily!$C$1)/6</f>
        <v>0</v>
      </c>
      <c r="I389" s="213">
        <f>+SUMIFS('nabati '!AD:AD,'nabati '!$AG:$AG,Daily!$A389,'nabati '!$AE:$AE,Daily!$C$1)/60</f>
        <v>0</v>
      </c>
      <c r="J389" s="213">
        <f>+SUMIFS('nabati '!AK:AK,'nabati '!$AN:$AN,Daily!$A389,'nabati '!$AL:$AL,Daily!$C$1)/60</f>
        <v>0</v>
      </c>
      <c r="K389" s="213">
        <f>+SUMIFS('nabati '!AR:AR,'nabati '!$AU:$AU,Daily!$A389,'nabati '!$AS:$AS,Daily!$C$1)/60</f>
        <v>0</v>
      </c>
      <c r="L389" s="213">
        <f>+SUMIFS('nabati '!AY:AY,'nabati '!$BB:$BB,Daily!$A389,'nabati '!$AZ:$AZ,Daily!$C$1)/20</f>
        <v>0</v>
      </c>
      <c r="M389" s="236">
        <f>+SUMIFS('nabati '!BF:BF,'nabati '!$BI:$BI,Daily!$A389,'nabati '!$BG:$BG,Daily!$C$1)/6</f>
        <v>0</v>
      </c>
      <c r="N389" s="236">
        <f>+SUMIFS('nabati '!BM:BM,'nabati '!BP:BP,Daily!$A389,'nabati '!BN:BN,Daily!$C$1)/6</f>
        <v>0</v>
      </c>
      <c r="O389" s="115">
        <f t="shared" si="32"/>
        <v>0</v>
      </c>
      <c r="S389" s="334"/>
    </row>
    <row r="390" spans="1:19" s="1" customFormat="1" outlineLevel="1">
      <c r="A390" s="141">
        <v>12201</v>
      </c>
      <c r="B390" s="141" t="s">
        <v>78</v>
      </c>
      <c r="C390" s="142" t="s">
        <v>510</v>
      </c>
      <c r="D390" s="142" t="s">
        <v>481</v>
      </c>
      <c r="E390" s="213">
        <f>+SUMIFS('nabati '!B:B,'nabati '!$E:$E,Daily!$A390,'nabati '!$C:$C,Daily!$C$1)/6</f>
        <v>0</v>
      </c>
      <c r="F390" s="213">
        <f>+SUMIFS('nabati '!I:I,'nabati '!$L:$L,Daily!$A390,'nabati '!$J:$J,Daily!$C$1)/6</f>
        <v>0</v>
      </c>
      <c r="G390" s="213">
        <f>+SUMIFS('nabati '!P:P,'nabati '!$S:$S,Daily!$A390,'nabati '!$Q:$Q,Daily!$C$1)/60</f>
        <v>0</v>
      </c>
      <c r="H390" s="213">
        <f>+SUMIFS('nabati '!W:W,'nabati '!$Z:$Z,Daily!$A390,'nabati '!$X:$X,Daily!$C$1)/6</f>
        <v>0</v>
      </c>
      <c r="I390" s="213">
        <f>+SUMIFS('nabati '!AD:AD,'nabati '!$AG:$AG,Daily!$A390,'nabati '!$AE:$AE,Daily!$C$1)/60</f>
        <v>0</v>
      </c>
      <c r="J390" s="213">
        <f>+SUMIFS('nabati '!AK:AK,'nabati '!$AN:$AN,Daily!$A390,'nabati '!$AL:$AL,Daily!$C$1)/60</f>
        <v>0</v>
      </c>
      <c r="K390" s="213">
        <f>+SUMIFS('nabati '!AR:AR,'nabati '!$AU:$AU,Daily!$A390,'nabati '!$AS:$AS,Daily!$C$1)/60</f>
        <v>0</v>
      </c>
      <c r="L390" s="213">
        <f>+SUMIFS('nabati '!AY:AY,'nabati '!$BB:$BB,Daily!$A390,'nabati '!$AZ:$AZ,Daily!$C$1)/20</f>
        <v>0</v>
      </c>
      <c r="M390" s="236">
        <f>+SUMIFS('nabati '!BF:BF,'nabati '!$BI:$BI,Daily!$A390,'nabati '!$BG:$BG,Daily!$C$1)/6</f>
        <v>0</v>
      </c>
      <c r="N390" s="236">
        <f>+SUMIFS('nabati '!BM:BM,'nabati '!BP:BP,Daily!$A390,'nabati '!BN:BN,Daily!$C$1)/6</f>
        <v>0</v>
      </c>
      <c r="O390" s="115">
        <f t="shared" ref="O390:O427" si="33">+SUMPRODUCT($E$1:$N$1,E390:N390)</f>
        <v>0</v>
      </c>
      <c r="S390" s="334"/>
    </row>
    <row r="391" spans="1:19" s="1" customFormat="1" outlineLevel="1">
      <c r="A391" s="141">
        <v>12202</v>
      </c>
      <c r="B391" s="141" t="s">
        <v>78</v>
      </c>
      <c r="C391" s="142" t="s">
        <v>511</v>
      </c>
      <c r="D391" s="142" t="s">
        <v>481</v>
      </c>
      <c r="E391" s="213">
        <f>+SUMIFS('nabati '!B:B,'nabati '!$E:$E,Daily!$A391,'nabati '!$C:$C,Daily!$C$1)/6</f>
        <v>0</v>
      </c>
      <c r="F391" s="213">
        <f>+SUMIFS('nabati '!I:I,'nabati '!$L:$L,Daily!$A391,'nabati '!$J:$J,Daily!$C$1)/6</f>
        <v>0</v>
      </c>
      <c r="G391" s="213">
        <f>+SUMIFS('nabati '!P:P,'nabati '!$S:$S,Daily!$A391,'nabati '!$Q:$Q,Daily!$C$1)/60</f>
        <v>0</v>
      </c>
      <c r="H391" s="213">
        <f>+SUMIFS('nabati '!W:W,'nabati '!$Z:$Z,Daily!$A391,'nabati '!$X:$X,Daily!$C$1)/6</f>
        <v>0</v>
      </c>
      <c r="I391" s="213">
        <f>+SUMIFS('nabati '!AD:AD,'nabati '!$AG:$AG,Daily!$A391,'nabati '!$AE:$AE,Daily!$C$1)/60</f>
        <v>0</v>
      </c>
      <c r="J391" s="213">
        <f>+SUMIFS('nabati '!AK:AK,'nabati '!$AN:$AN,Daily!$A391,'nabati '!$AL:$AL,Daily!$C$1)/60</f>
        <v>0</v>
      </c>
      <c r="K391" s="213">
        <f>+SUMIFS('nabati '!AR:AR,'nabati '!$AU:$AU,Daily!$A391,'nabati '!$AS:$AS,Daily!$C$1)/60</f>
        <v>0</v>
      </c>
      <c r="L391" s="213">
        <f>+SUMIFS('nabati '!AY:AY,'nabati '!$BB:$BB,Daily!$A391,'nabati '!$AZ:$AZ,Daily!$C$1)/20</f>
        <v>0</v>
      </c>
      <c r="M391" s="236">
        <f>+SUMIFS('nabati '!BF:BF,'nabati '!$BI:$BI,Daily!$A391,'nabati '!$BG:$BG,Daily!$C$1)/6</f>
        <v>0</v>
      </c>
      <c r="N391" s="236">
        <f>+SUMIFS('nabati '!BM:BM,'nabati '!BP:BP,Daily!$A391,'nabati '!BN:BN,Daily!$C$1)/6</f>
        <v>0</v>
      </c>
      <c r="O391" s="115">
        <f t="shared" si="33"/>
        <v>0</v>
      </c>
      <c r="S391" s="334"/>
    </row>
    <row r="392" spans="1:19" s="1" customFormat="1" outlineLevel="1">
      <c r="A392" s="141">
        <v>12203</v>
      </c>
      <c r="B392" s="141" t="s">
        <v>78</v>
      </c>
      <c r="C392" s="142" t="s">
        <v>512</v>
      </c>
      <c r="D392" s="142" t="s">
        <v>481</v>
      </c>
      <c r="E392" s="213">
        <f>+SUMIFS('nabati '!B:B,'nabati '!$E:$E,Daily!$A392,'nabati '!$C:$C,Daily!$C$1)/6</f>
        <v>0</v>
      </c>
      <c r="F392" s="213">
        <f>+SUMIFS('nabati '!I:I,'nabati '!$L:$L,Daily!$A392,'nabati '!$J:$J,Daily!$C$1)/6</f>
        <v>0</v>
      </c>
      <c r="G392" s="213">
        <f>+SUMIFS('nabati '!P:P,'nabati '!$S:$S,Daily!$A392,'nabati '!$Q:$Q,Daily!$C$1)/60</f>
        <v>0</v>
      </c>
      <c r="H392" s="213">
        <f>+SUMIFS('nabati '!W:W,'nabati '!$Z:$Z,Daily!$A392,'nabati '!$X:$X,Daily!$C$1)/6</f>
        <v>0</v>
      </c>
      <c r="I392" s="213">
        <f>+SUMIFS('nabati '!AD:AD,'nabati '!$AG:$AG,Daily!$A392,'nabati '!$AE:$AE,Daily!$C$1)/60</f>
        <v>0</v>
      </c>
      <c r="J392" s="213">
        <f>+SUMIFS('nabati '!AK:AK,'nabati '!$AN:$AN,Daily!$A392,'nabati '!$AL:$AL,Daily!$C$1)/60</f>
        <v>0</v>
      </c>
      <c r="K392" s="213">
        <f>+SUMIFS('nabati '!AR:AR,'nabati '!$AU:$AU,Daily!$A392,'nabati '!$AS:$AS,Daily!$C$1)/60</f>
        <v>0</v>
      </c>
      <c r="L392" s="213">
        <f>+SUMIFS('nabati '!AY:AY,'nabati '!$BB:$BB,Daily!$A392,'nabati '!$AZ:$AZ,Daily!$C$1)/20</f>
        <v>0</v>
      </c>
      <c r="M392" s="236">
        <f>+SUMIFS('nabati '!BF:BF,'nabati '!$BI:$BI,Daily!$A392,'nabati '!$BG:$BG,Daily!$C$1)/6</f>
        <v>0</v>
      </c>
      <c r="N392" s="236">
        <f>+SUMIFS('nabati '!BM:BM,'nabati '!BP:BP,Daily!$A392,'nabati '!BN:BN,Daily!$C$1)/6</f>
        <v>0</v>
      </c>
      <c r="O392" s="115">
        <f t="shared" si="33"/>
        <v>0</v>
      </c>
      <c r="S392" s="334"/>
    </row>
    <row r="393" spans="1:19" s="1" customFormat="1" outlineLevel="1">
      <c r="A393" s="141">
        <v>12204</v>
      </c>
      <c r="B393" s="141"/>
      <c r="C393" s="142" t="s">
        <v>513</v>
      </c>
      <c r="D393" s="142" t="s">
        <v>481</v>
      </c>
      <c r="E393" s="213">
        <f>+SUMIFS('nabati '!B:B,'nabati '!$E:$E,Daily!$A393,'nabati '!$C:$C,Daily!$C$1)/6</f>
        <v>0</v>
      </c>
      <c r="F393" s="213">
        <f>+SUMIFS('nabati '!I:I,'nabati '!$L:$L,Daily!$A393,'nabati '!$J:$J,Daily!$C$1)/6</f>
        <v>0</v>
      </c>
      <c r="G393" s="213">
        <f>+SUMIFS('nabati '!P:P,'nabati '!$S:$S,Daily!$A393,'nabati '!$Q:$Q,Daily!$C$1)/60</f>
        <v>0</v>
      </c>
      <c r="H393" s="213">
        <f>+SUMIFS('nabati '!W:W,'nabati '!$Z:$Z,Daily!$A393,'nabati '!$X:$X,Daily!$C$1)/6</f>
        <v>0</v>
      </c>
      <c r="I393" s="213">
        <f>+SUMIFS('nabati '!AD:AD,'nabati '!$AG:$AG,Daily!$A393,'nabati '!$AE:$AE,Daily!$C$1)/60</f>
        <v>0</v>
      </c>
      <c r="J393" s="213">
        <f>+SUMIFS('nabati '!AK:AK,'nabati '!$AN:$AN,Daily!$A393,'nabati '!$AL:$AL,Daily!$C$1)/60</f>
        <v>0</v>
      </c>
      <c r="K393" s="213">
        <f>+SUMIFS('nabati '!AR:AR,'nabati '!$AU:$AU,Daily!$A393,'nabati '!$AS:$AS,Daily!$C$1)/60</f>
        <v>0</v>
      </c>
      <c r="L393" s="213">
        <f>+SUMIFS('nabati '!AY:AY,'nabati '!$BB:$BB,Daily!$A393,'nabati '!$AZ:$AZ,Daily!$C$1)/20</f>
        <v>0</v>
      </c>
      <c r="M393" s="236">
        <f>+SUMIFS('nabati '!BF:BF,'nabati '!$BI:$BI,Daily!$A393,'nabati '!$BG:$BG,Daily!$C$1)/6</f>
        <v>0</v>
      </c>
      <c r="N393" s="236">
        <f>+SUMIFS('nabati '!BM:BM,'nabati '!BP:BP,Daily!$A393,'nabati '!BN:BN,Daily!$C$1)/6</f>
        <v>0</v>
      </c>
      <c r="O393" s="115">
        <f t="shared" si="33"/>
        <v>0</v>
      </c>
      <c r="S393" s="334"/>
    </row>
    <row r="394" spans="1:19" s="1" customFormat="1" outlineLevel="1">
      <c r="A394" s="141">
        <v>12205</v>
      </c>
      <c r="B394" s="141"/>
      <c r="C394" s="142" t="s">
        <v>514</v>
      </c>
      <c r="D394" s="142" t="s">
        <v>481</v>
      </c>
      <c r="E394" s="213">
        <f>+SUMIFS('nabati '!B:B,'nabati '!$E:$E,Daily!$A394,'nabati '!$C:$C,Daily!$C$1)/6</f>
        <v>0</v>
      </c>
      <c r="F394" s="213">
        <f>+SUMIFS('nabati '!I:I,'nabati '!$L:$L,Daily!$A394,'nabati '!$J:$J,Daily!$C$1)/6</f>
        <v>0</v>
      </c>
      <c r="G394" s="213">
        <f>+SUMIFS('nabati '!P:P,'nabati '!$S:$S,Daily!$A394,'nabati '!$Q:$Q,Daily!$C$1)/60</f>
        <v>0</v>
      </c>
      <c r="H394" s="213">
        <f>+SUMIFS('nabati '!W:W,'nabati '!$Z:$Z,Daily!$A394,'nabati '!$X:$X,Daily!$C$1)/6</f>
        <v>0</v>
      </c>
      <c r="I394" s="213">
        <f>+SUMIFS('nabati '!AD:AD,'nabati '!$AG:$AG,Daily!$A394,'nabati '!$AE:$AE,Daily!$C$1)/60</f>
        <v>0</v>
      </c>
      <c r="J394" s="213">
        <f>+SUMIFS('nabati '!AK:AK,'nabati '!$AN:$AN,Daily!$A394,'nabati '!$AL:$AL,Daily!$C$1)/60</f>
        <v>0</v>
      </c>
      <c r="K394" s="213">
        <f>+SUMIFS('nabati '!AR:AR,'nabati '!$AU:$AU,Daily!$A394,'nabati '!$AS:$AS,Daily!$C$1)/60</f>
        <v>0</v>
      </c>
      <c r="L394" s="213">
        <f>+SUMIFS('nabati '!AY:AY,'nabati '!$BB:$BB,Daily!$A394,'nabati '!$AZ:$AZ,Daily!$C$1)/20</f>
        <v>0</v>
      </c>
      <c r="M394" s="236">
        <f>+SUMIFS('nabati '!BF:BF,'nabati '!$BI:$BI,Daily!$A394,'nabati '!$BG:$BG,Daily!$C$1)/6</f>
        <v>0</v>
      </c>
      <c r="N394" s="236">
        <f>+SUMIFS('nabati '!BM:BM,'nabati '!BP:BP,Daily!$A394,'nabati '!BN:BN,Daily!$C$1)/6</f>
        <v>0</v>
      </c>
      <c r="O394" s="115">
        <f t="shared" si="33"/>
        <v>0</v>
      </c>
      <c r="S394" s="334"/>
    </row>
    <row r="395" spans="1:19" s="1" customFormat="1" outlineLevel="1">
      <c r="A395" s="141">
        <v>1181</v>
      </c>
      <c r="B395" s="141" t="s">
        <v>78</v>
      </c>
      <c r="C395" s="142" t="s">
        <v>515</v>
      </c>
      <c r="D395" s="142" t="s">
        <v>481</v>
      </c>
      <c r="E395" s="215">
        <f>+SUMIFS('nabati '!B:B,'nabati '!$E:$E,Daily!$A395,'nabati '!$C:$C,Daily!$C$1)/6</f>
        <v>0</v>
      </c>
      <c r="F395" s="215">
        <f>+SUMIFS('nabati '!I:I,'nabati '!$L:$L,Daily!$A395,'nabati '!$J:$J,Daily!$C$1)/6</f>
        <v>0</v>
      </c>
      <c r="G395" s="215">
        <f>+SUMIFS('nabati '!P:P,'nabati '!$S:$S,Daily!$A395,'nabati '!$Q:$Q,Daily!$C$1)/60</f>
        <v>0</v>
      </c>
      <c r="H395" s="215">
        <f>+SUMIFS('nabati '!W:W,'nabati '!$Z:$Z,Daily!$A395,'nabati '!$X:$X,Daily!$C$1)/6</f>
        <v>0</v>
      </c>
      <c r="I395" s="215">
        <f>+SUMIFS('nabati '!AD:AD,'nabati '!$AG:$AG,Daily!$A395,'nabati '!$AE:$AE,Daily!$C$1)/60</f>
        <v>0</v>
      </c>
      <c r="J395" s="215">
        <f>+SUMIFS('nabati '!AK:AK,'nabati '!$AN:$AN,Daily!$A395,'nabati '!$AL:$AL,Daily!$C$1)/60</f>
        <v>0</v>
      </c>
      <c r="K395" s="215">
        <f>+SUMIFS('nabati '!AR:AR,'nabati '!$AU:$AU,Daily!$A395,'nabati '!$AS:$AS,Daily!$C$1)/60</f>
        <v>0</v>
      </c>
      <c r="L395" s="215">
        <f>+SUMIFS('nabati '!AY:AY,'nabati '!$BB:$BB,Daily!$A395,'nabati '!$AZ:$AZ,Daily!$C$1)/20</f>
        <v>0</v>
      </c>
      <c r="M395" s="249">
        <f>+SUMIFS('nabati '!BF:BF,'nabati '!$BI:$BI,Daily!$A395,'nabati '!$BG:$BG,Daily!$C$1)/6</f>
        <v>0</v>
      </c>
      <c r="N395" s="249">
        <f>+SUMIFS('nabati '!BM:BM,'nabati '!BP:BP,Daily!$A395,'nabati '!BN:BN,Daily!$C$1)/6</f>
        <v>0</v>
      </c>
      <c r="O395" s="244">
        <f t="shared" si="33"/>
        <v>0</v>
      </c>
      <c r="S395" s="334"/>
    </row>
    <row r="396" spans="1:19" s="1" customFormat="1" outlineLevel="1">
      <c r="A396" s="141">
        <v>1182</v>
      </c>
      <c r="B396" s="141" t="s">
        <v>78</v>
      </c>
      <c r="C396" s="142" t="s">
        <v>516</v>
      </c>
      <c r="D396" s="142" t="s">
        <v>481</v>
      </c>
      <c r="E396" s="215">
        <f>+SUMIFS('nabati '!B:B,'nabati '!$E:$E,Daily!$A396,'nabati '!$C:$C,Daily!$C$1)/6</f>
        <v>0</v>
      </c>
      <c r="F396" s="215">
        <f>+SUMIFS('nabati '!I:I,'nabati '!$L:$L,Daily!$A396,'nabati '!$J:$J,Daily!$C$1)/6</f>
        <v>0</v>
      </c>
      <c r="G396" s="215">
        <f>+SUMIFS('nabati '!P:P,'nabati '!$S:$S,Daily!$A396,'nabati '!$Q:$Q,Daily!$C$1)/60</f>
        <v>0</v>
      </c>
      <c r="H396" s="215">
        <f>+SUMIFS('nabati '!W:W,'nabati '!$Z:$Z,Daily!$A396,'nabati '!$X:$X,Daily!$C$1)/6</f>
        <v>0</v>
      </c>
      <c r="I396" s="215">
        <f>+SUMIFS('nabati '!AD:AD,'nabati '!$AG:$AG,Daily!$A396,'nabati '!$AE:$AE,Daily!$C$1)/60</f>
        <v>0</v>
      </c>
      <c r="J396" s="215">
        <f>+SUMIFS('nabati '!AK:AK,'nabati '!$AN:$AN,Daily!$A396,'nabati '!$AL:$AL,Daily!$C$1)/60</f>
        <v>0</v>
      </c>
      <c r="K396" s="215">
        <f>+SUMIFS('nabati '!AR:AR,'nabati '!$AU:$AU,Daily!$A396,'nabati '!$AS:$AS,Daily!$C$1)/60</f>
        <v>0</v>
      </c>
      <c r="L396" s="215">
        <f>+SUMIFS('nabati '!AY:AY,'nabati '!$BB:$BB,Daily!$A396,'nabati '!$AZ:$AZ,Daily!$C$1)/20</f>
        <v>0</v>
      </c>
      <c r="M396" s="249">
        <f>+SUMIFS('nabati '!BF:BF,'nabati '!$BI:$BI,Daily!$A396,'nabati '!$BG:$BG,Daily!$C$1)/6</f>
        <v>0</v>
      </c>
      <c r="N396" s="249">
        <f>+SUMIFS('nabati '!BM:BM,'nabati '!BP:BP,Daily!$A396,'nabati '!BN:BN,Daily!$C$1)/6</f>
        <v>0</v>
      </c>
      <c r="O396" s="244">
        <f t="shared" si="33"/>
        <v>0</v>
      </c>
      <c r="S396" s="334"/>
    </row>
    <row r="397" spans="1:19" s="1" customFormat="1">
      <c r="A397" s="141">
        <v>1183</v>
      </c>
      <c r="B397" s="141" t="s">
        <v>78</v>
      </c>
      <c r="C397" s="142" t="s">
        <v>517</v>
      </c>
      <c r="D397" s="142" t="s">
        <v>481</v>
      </c>
      <c r="E397" s="215">
        <f>+SUMIFS('nabati '!B:B,'nabati '!$E:$E,Daily!$A397,'nabati '!$C:$C,Daily!$C$1)/6</f>
        <v>0</v>
      </c>
      <c r="F397" s="215">
        <f>+SUMIFS('nabati '!I:I,'nabati '!$L:$L,Daily!$A397,'nabati '!$J:$J,Daily!$C$1)/6</f>
        <v>0</v>
      </c>
      <c r="G397" s="215">
        <f>+SUMIFS('nabati '!P:P,'nabati '!$S:$S,Daily!$A397,'nabati '!$Q:$Q,Daily!$C$1)/60</f>
        <v>0</v>
      </c>
      <c r="H397" s="215">
        <f>+SUMIFS('nabati '!W:W,'nabati '!$Z:$Z,Daily!$A397,'nabati '!$X:$X,Daily!$C$1)/6</f>
        <v>0</v>
      </c>
      <c r="I397" s="215">
        <f>+SUMIFS('nabati '!AD:AD,'nabati '!$AG:$AG,Daily!$A397,'nabati '!$AE:$AE,Daily!$C$1)/60</f>
        <v>0</v>
      </c>
      <c r="J397" s="215">
        <f>+SUMIFS('nabati '!AK:AK,'nabati '!$AN:$AN,Daily!$A397,'nabati '!$AL:$AL,Daily!$C$1)/60</f>
        <v>0</v>
      </c>
      <c r="K397" s="215">
        <f>+SUMIFS('nabati '!AR:AR,'nabati '!$AU:$AU,Daily!$A397,'nabati '!$AS:$AS,Daily!$C$1)/60</f>
        <v>0</v>
      </c>
      <c r="L397" s="215">
        <f>+SUMIFS('nabati '!AY:AY,'nabati '!$BB:$BB,Daily!$A397,'nabati '!$AZ:$AZ,Daily!$C$1)/20</f>
        <v>0</v>
      </c>
      <c r="M397" s="249">
        <f>+SUMIFS('nabati '!BF:BF,'nabati '!$BI:$BI,Daily!$A397,'nabati '!$BG:$BG,Daily!$C$1)/6</f>
        <v>0</v>
      </c>
      <c r="N397" s="249">
        <f>+SUMIFS('nabati '!BM:BM,'nabati '!BP:BP,Daily!$A397,'nabati '!BN:BN,Daily!$C$1)/6</f>
        <v>0</v>
      </c>
      <c r="O397" s="244">
        <f t="shared" si="33"/>
        <v>0</v>
      </c>
      <c r="S397" s="334"/>
    </row>
    <row r="398" spans="1:19">
      <c r="A398" s="209"/>
      <c r="B398" s="284"/>
      <c r="C398" s="210"/>
      <c r="D398" s="210" t="s">
        <v>518</v>
      </c>
      <c r="E398" s="264">
        <f t="shared" ref="E398:N398" si="34">+SUM(E399:E434)</f>
        <v>0</v>
      </c>
      <c r="F398" s="264">
        <f t="shared" si="34"/>
        <v>0</v>
      </c>
      <c r="G398" s="264">
        <f t="shared" si="34"/>
        <v>0</v>
      </c>
      <c r="H398" s="264">
        <f t="shared" si="34"/>
        <v>0</v>
      </c>
      <c r="I398" s="264">
        <f t="shared" si="34"/>
        <v>0</v>
      </c>
      <c r="J398" s="264">
        <f t="shared" si="34"/>
        <v>0</v>
      </c>
      <c r="K398" s="264">
        <f t="shared" si="34"/>
        <v>0</v>
      </c>
      <c r="L398" s="264">
        <f t="shared" si="34"/>
        <v>0</v>
      </c>
      <c r="M398" s="287">
        <f t="shared" si="34"/>
        <v>0</v>
      </c>
      <c r="N398" s="265">
        <f t="shared" si="34"/>
        <v>0</v>
      </c>
      <c r="O398" s="264">
        <f t="shared" si="33"/>
        <v>0</v>
      </c>
      <c r="P398" s="280">
        <v>12489000</v>
      </c>
      <c r="Q398" s="292">
        <f>O398/P398*100</f>
        <v>0</v>
      </c>
      <c r="S398" s="332">
        <f>+O398/1000</f>
        <v>0</v>
      </c>
    </row>
    <row r="399" spans="1:19" s="1" customFormat="1">
      <c r="A399" s="134" t="s">
        <v>519</v>
      </c>
      <c r="B399" s="247" t="s">
        <v>56</v>
      </c>
      <c r="C399" s="135" t="s">
        <v>520</v>
      </c>
      <c r="D399" s="135" t="s">
        <v>521</v>
      </c>
      <c r="E399" s="213">
        <f>+SUMIFS('nabati '!B:B,'nabati '!$E:$E,Daily!$A399,'nabati '!$C:$C,Daily!$C$1)/6</f>
        <v>0</v>
      </c>
      <c r="F399" s="213">
        <f>+SUMIFS('nabati '!I:I,'nabati '!$L:$L,Daily!$A399,'nabati '!$J:$J,Daily!$C$1)/6</f>
        <v>0</v>
      </c>
      <c r="G399" s="213">
        <f>+SUMIFS('nabati '!P:P,'nabati '!$S:$S,Daily!$A399,'nabati '!$Q:$Q,Daily!$C$1)/60</f>
        <v>0</v>
      </c>
      <c r="H399" s="213">
        <f>+SUMIFS('nabati '!W:W,'nabati '!$Z:$Z,Daily!$A399,'nabati '!$X:$X,Daily!$C$1)/6</f>
        <v>0</v>
      </c>
      <c r="I399" s="213">
        <f>+SUMIFS('nabati '!AD:AD,'nabati '!$AG:$AG,Daily!$A399,'nabati '!$AE:$AE,Daily!$C$1)/60</f>
        <v>0</v>
      </c>
      <c r="J399" s="213">
        <f>+SUMIFS('nabati '!AK:AK,'nabati '!$AN:$AN,Daily!$A399,'nabati '!$AL:$AL,Daily!$C$1)/60</f>
        <v>0</v>
      </c>
      <c r="K399" s="213">
        <f>+SUMIFS('nabati '!AR:AR,'nabati '!$AU:$AU,Daily!$A399,'nabati '!$AS:$AS,Daily!$C$1)/60</f>
        <v>0</v>
      </c>
      <c r="L399" s="213">
        <f>+SUMIFS('nabati '!AY:AY,'nabati '!$BB:$BB,Daily!$A399,'nabati '!$AZ:$AZ,Daily!$C$1)/20</f>
        <v>0</v>
      </c>
      <c r="M399" s="249">
        <f>+SUMIFS('nabati '!BF:BF,'nabati '!$BI:$BI,Daily!$A399,'nabati '!$BG:$BG,Daily!$C$1)/6</f>
        <v>0</v>
      </c>
      <c r="N399" s="249">
        <f>+SUMIFS('nabati '!BM:BM,'nabati '!BP:BP,Daily!$A399,'nabati '!BN:BN,Daily!$C$1)/6</f>
        <v>0</v>
      </c>
      <c r="O399" s="215">
        <f t="shared" si="33"/>
        <v>0</v>
      </c>
      <c r="S399" s="334"/>
    </row>
    <row r="400" spans="1:19" s="1" customFormat="1" outlineLevel="1">
      <c r="A400" s="134" t="s">
        <v>522</v>
      </c>
      <c r="B400" s="247" t="s">
        <v>56</v>
      </c>
      <c r="C400" s="135" t="s">
        <v>523</v>
      </c>
      <c r="D400" s="135" t="s">
        <v>521</v>
      </c>
      <c r="E400" s="213">
        <f>+SUMIFS('nabati '!B:B,'nabati '!$E:$E,Daily!$A400,'nabati '!$C:$C,Daily!$C$1)/6</f>
        <v>0</v>
      </c>
      <c r="F400" s="213">
        <f>+SUMIFS('nabati '!I:I,'nabati '!$L:$L,Daily!$A400,'nabati '!$J:$J,Daily!$C$1)/6</f>
        <v>0</v>
      </c>
      <c r="G400" s="213">
        <f>+SUMIFS('nabati '!P:P,'nabati '!$S:$S,Daily!$A400,'nabati '!$Q:$Q,Daily!$C$1)/60</f>
        <v>0</v>
      </c>
      <c r="H400" s="213">
        <f>+SUMIFS('nabati '!W:W,'nabati '!$Z:$Z,Daily!$A400,'nabati '!$X:$X,Daily!$C$1)/6</f>
        <v>0</v>
      </c>
      <c r="I400" s="213">
        <f>+SUMIFS('nabati '!AD:AD,'nabati '!$AG:$AG,Daily!$A400,'nabati '!$AE:$AE,Daily!$C$1)/60</f>
        <v>0</v>
      </c>
      <c r="J400" s="213">
        <f>+SUMIFS('nabati '!AK:AK,'nabati '!$AN:$AN,Daily!$A400,'nabati '!$AL:$AL,Daily!$C$1)/60</f>
        <v>0</v>
      </c>
      <c r="K400" s="213">
        <f>+SUMIFS('nabati '!AR:AR,'nabati '!$AU:$AU,Daily!$A400,'nabati '!$AS:$AS,Daily!$C$1)/60</f>
        <v>0</v>
      </c>
      <c r="L400" s="213">
        <f>+SUMIFS('nabati '!AY:AY,'nabati '!$BB:$BB,Daily!$A400,'nabati '!$AZ:$AZ,Daily!$C$1)/20</f>
        <v>0</v>
      </c>
      <c r="M400" s="236">
        <f>+SUMIFS('nabati '!BF:BF,'nabati '!$BI:$BI,Daily!$A400,'nabati '!$BG:$BG,Daily!$C$1)/6</f>
        <v>0</v>
      </c>
      <c r="N400" s="236">
        <f>+SUMIFS('nabati '!BM:BM,'nabati '!BP:BP,Daily!$A400,'nabati '!BN:BN,Daily!$C$1)/6</f>
        <v>0</v>
      </c>
      <c r="O400" s="213">
        <f t="shared" si="33"/>
        <v>0</v>
      </c>
      <c r="S400" s="334"/>
    </row>
    <row r="401" spans="1:19" s="1" customFormat="1" outlineLevel="1">
      <c r="A401" s="134" t="s">
        <v>524</v>
      </c>
      <c r="B401" s="247" t="s">
        <v>56</v>
      </c>
      <c r="C401" s="135" t="s">
        <v>525</v>
      </c>
      <c r="D401" s="135" t="s">
        <v>521</v>
      </c>
      <c r="E401" s="213">
        <f>+SUMIFS('nabati '!B:B,'nabati '!$E:$E,Daily!$A401,'nabati '!$C:$C,Daily!$C$1)/6</f>
        <v>0</v>
      </c>
      <c r="F401" s="213">
        <f>+SUMIFS('nabati '!I:I,'nabati '!$L:$L,Daily!$A401,'nabati '!$J:$J,Daily!$C$1)/6</f>
        <v>0</v>
      </c>
      <c r="G401" s="213">
        <f>+SUMIFS('nabati '!P:P,'nabati '!$S:$S,Daily!$A401,'nabati '!$Q:$Q,Daily!$C$1)/60</f>
        <v>0</v>
      </c>
      <c r="H401" s="213">
        <f>+SUMIFS('nabati '!W:W,'nabati '!$Z:$Z,Daily!$A401,'nabati '!$X:$X,Daily!$C$1)/6</f>
        <v>0</v>
      </c>
      <c r="I401" s="213">
        <f>+SUMIFS('nabati '!AD:AD,'nabati '!$AG:$AG,Daily!$A401,'nabati '!$AE:$AE,Daily!$C$1)/60</f>
        <v>0</v>
      </c>
      <c r="J401" s="213">
        <f>+SUMIFS('nabati '!AK:AK,'nabati '!$AN:$AN,Daily!$A401,'nabati '!$AL:$AL,Daily!$C$1)/60</f>
        <v>0</v>
      </c>
      <c r="K401" s="213">
        <f>+SUMIFS('nabati '!AR:AR,'nabati '!$AU:$AU,Daily!$A401,'nabati '!$AS:$AS,Daily!$C$1)/60</f>
        <v>0</v>
      </c>
      <c r="L401" s="213">
        <f>+SUMIFS('nabati '!AY:AY,'nabati '!$BB:$BB,Daily!$A401,'nabati '!$AZ:$AZ,Daily!$C$1)/20</f>
        <v>0</v>
      </c>
      <c r="M401" s="236">
        <f>+SUMIFS('nabati '!BF:BF,'nabati '!$BI:$BI,Daily!$A401,'nabati '!$BG:$BG,Daily!$C$1)/6</f>
        <v>0</v>
      </c>
      <c r="N401" s="236">
        <f>+SUMIFS('nabati '!BM:BM,'nabati '!BP:BP,Daily!$A401,'nabati '!BN:BN,Daily!$C$1)/6</f>
        <v>0</v>
      </c>
      <c r="O401" s="213">
        <f t="shared" si="33"/>
        <v>0</v>
      </c>
      <c r="S401" s="334"/>
    </row>
    <row r="402" spans="1:19" s="1" customFormat="1" outlineLevel="1">
      <c r="A402" s="134" t="s">
        <v>526</v>
      </c>
      <c r="B402" s="247" t="s">
        <v>56</v>
      </c>
      <c r="C402" s="135" t="s">
        <v>527</v>
      </c>
      <c r="D402" s="135" t="s">
        <v>521</v>
      </c>
      <c r="E402" s="213">
        <f>+SUMIFS('nabati '!B:B,'nabati '!$E:$E,Daily!$A402,'nabati '!$C:$C,Daily!$C$1)/6</f>
        <v>0</v>
      </c>
      <c r="F402" s="213">
        <f>+SUMIFS('nabati '!I:I,'nabati '!$L:$L,Daily!$A402,'nabati '!$J:$J,Daily!$C$1)/6</f>
        <v>0</v>
      </c>
      <c r="G402" s="213">
        <f>+SUMIFS('nabati '!P:P,'nabati '!$S:$S,Daily!$A402,'nabati '!$Q:$Q,Daily!$C$1)/60</f>
        <v>0</v>
      </c>
      <c r="H402" s="213">
        <f>+SUMIFS('nabati '!W:W,'nabati '!$Z:$Z,Daily!$A402,'nabati '!$X:$X,Daily!$C$1)/6</f>
        <v>0</v>
      </c>
      <c r="I402" s="213">
        <f>+SUMIFS('nabati '!AD:AD,'nabati '!$AG:$AG,Daily!$A402,'nabati '!$AE:$AE,Daily!$C$1)/60</f>
        <v>0</v>
      </c>
      <c r="J402" s="213">
        <f>+SUMIFS('nabati '!AK:AK,'nabati '!$AN:$AN,Daily!$A402,'nabati '!$AL:$AL,Daily!$C$1)/60</f>
        <v>0</v>
      </c>
      <c r="K402" s="213">
        <f>+SUMIFS('nabati '!AR:AR,'nabati '!$AU:$AU,Daily!$A402,'nabati '!$AS:$AS,Daily!$C$1)/60</f>
        <v>0</v>
      </c>
      <c r="L402" s="213">
        <f>+SUMIFS('nabati '!AY:AY,'nabati '!$BB:$BB,Daily!$A402,'nabati '!$AZ:$AZ,Daily!$C$1)/20</f>
        <v>0</v>
      </c>
      <c r="M402" s="236">
        <f>+SUMIFS('nabati '!BF:BF,'nabati '!$BI:$BI,Daily!$A402,'nabati '!$BG:$BG,Daily!$C$1)/6</f>
        <v>0</v>
      </c>
      <c r="N402" s="236">
        <f>+SUMIFS('nabati '!BM:BM,'nabati '!BP:BP,Daily!$A402,'nabati '!BN:BN,Daily!$C$1)/6</f>
        <v>0</v>
      </c>
      <c r="O402" s="213">
        <f t="shared" si="33"/>
        <v>0</v>
      </c>
      <c r="S402" s="334"/>
    </row>
    <row r="403" spans="1:19" s="1" customFormat="1" outlineLevel="1">
      <c r="A403" s="134" t="s">
        <v>528</v>
      </c>
      <c r="B403" s="247" t="s">
        <v>56</v>
      </c>
      <c r="C403" s="135" t="s">
        <v>529</v>
      </c>
      <c r="D403" s="135" t="s">
        <v>521</v>
      </c>
      <c r="E403" s="213">
        <f>+SUMIFS('nabati '!B:B,'nabati '!$E:$E,Daily!$A403,'nabati '!$C:$C,Daily!$C$1)/6</f>
        <v>0</v>
      </c>
      <c r="F403" s="213">
        <f>+SUMIFS('nabati '!I:I,'nabati '!$L:$L,Daily!$A403,'nabati '!$J:$J,Daily!$C$1)/6</f>
        <v>0</v>
      </c>
      <c r="G403" s="213">
        <f>+SUMIFS('nabati '!P:P,'nabati '!$S:$S,Daily!$A403,'nabati '!$Q:$Q,Daily!$C$1)/60</f>
        <v>0</v>
      </c>
      <c r="H403" s="213">
        <f>+SUMIFS('nabati '!W:W,'nabati '!$Z:$Z,Daily!$A403,'nabati '!$X:$X,Daily!$C$1)/6</f>
        <v>0</v>
      </c>
      <c r="I403" s="213">
        <f>+SUMIFS('nabati '!AD:AD,'nabati '!$AG:$AG,Daily!$A403,'nabati '!$AE:$AE,Daily!$C$1)/60</f>
        <v>0</v>
      </c>
      <c r="J403" s="213">
        <f>+SUMIFS('nabati '!AK:AK,'nabati '!$AN:$AN,Daily!$A403,'nabati '!$AL:$AL,Daily!$C$1)/60</f>
        <v>0</v>
      </c>
      <c r="K403" s="213">
        <f>+SUMIFS('nabati '!AR:AR,'nabati '!$AU:$AU,Daily!$A403,'nabati '!$AS:$AS,Daily!$C$1)/60</f>
        <v>0</v>
      </c>
      <c r="L403" s="213">
        <f>+SUMIFS('nabati '!AY:AY,'nabati '!$BB:$BB,Daily!$A403,'nabati '!$AZ:$AZ,Daily!$C$1)/20</f>
        <v>0</v>
      </c>
      <c r="M403" s="236">
        <f>+SUMIFS('nabati '!BF:BF,'nabati '!$BI:$BI,Daily!$A403,'nabati '!$BG:$BG,Daily!$C$1)/6</f>
        <v>0</v>
      </c>
      <c r="N403" s="236">
        <f>+SUMIFS('nabati '!BM:BM,'nabati '!BP:BP,Daily!$A403,'nabati '!BN:BN,Daily!$C$1)/6</f>
        <v>0</v>
      </c>
      <c r="O403" s="213">
        <f t="shared" si="33"/>
        <v>0</v>
      </c>
      <c r="S403" s="334"/>
    </row>
    <row r="404" spans="1:19" s="1" customFormat="1" outlineLevel="1">
      <c r="A404" s="134" t="s">
        <v>530</v>
      </c>
      <c r="B404" s="247" t="s">
        <v>56</v>
      </c>
      <c r="C404" s="135" t="s">
        <v>531</v>
      </c>
      <c r="D404" s="135" t="s">
        <v>521</v>
      </c>
      <c r="E404" s="213">
        <f>+SUMIFS('nabati '!B:B,'nabati '!$E:$E,Daily!$A404,'nabati '!$C:$C,Daily!$C$1)/6</f>
        <v>0</v>
      </c>
      <c r="F404" s="213">
        <f>+SUMIFS('nabati '!I:I,'nabati '!$L:$L,Daily!$A404,'nabati '!$J:$J,Daily!$C$1)/6</f>
        <v>0</v>
      </c>
      <c r="G404" s="213">
        <f>+SUMIFS('nabati '!P:P,'nabati '!$S:$S,Daily!$A404,'nabati '!$Q:$Q,Daily!$C$1)/60</f>
        <v>0</v>
      </c>
      <c r="H404" s="213">
        <f>+SUMIFS('nabati '!W:W,'nabati '!$Z:$Z,Daily!$A404,'nabati '!$X:$X,Daily!$C$1)/6</f>
        <v>0</v>
      </c>
      <c r="I404" s="213">
        <f>+SUMIFS('nabati '!AD:AD,'nabati '!$AG:$AG,Daily!$A404,'nabati '!$AE:$AE,Daily!$C$1)/60</f>
        <v>0</v>
      </c>
      <c r="J404" s="213">
        <f>+SUMIFS('nabati '!AK:AK,'nabati '!$AN:$AN,Daily!$A404,'nabati '!$AL:$AL,Daily!$C$1)/60</f>
        <v>0</v>
      </c>
      <c r="K404" s="213">
        <f>+SUMIFS('nabati '!AR:AR,'nabati '!$AU:$AU,Daily!$A404,'nabati '!$AS:$AS,Daily!$C$1)/60</f>
        <v>0</v>
      </c>
      <c r="L404" s="213">
        <f>+SUMIFS('nabati '!AY:AY,'nabati '!$BB:$BB,Daily!$A404,'nabati '!$AZ:$AZ,Daily!$C$1)/20</f>
        <v>0</v>
      </c>
      <c r="M404" s="236">
        <f>+SUMIFS('nabati '!BF:BF,'nabati '!$BI:$BI,Daily!$A404,'nabati '!$BG:$BG,Daily!$C$1)/6</f>
        <v>0</v>
      </c>
      <c r="N404" s="236">
        <f>+SUMIFS('nabati '!BM:BM,'nabati '!BP:BP,Daily!$A404,'nabati '!BN:BN,Daily!$C$1)/6</f>
        <v>0</v>
      </c>
      <c r="O404" s="213">
        <f t="shared" si="33"/>
        <v>0</v>
      </c>
      <c r="S404" s="334"/>
    </row>
    <row r="405" spans="1:19" s="1" customFormat="1" outlineLevel="1">
      <c r="A405" s="134" t="s">
        <v>532</v>
      </c>
      <c r="B405" s="247" t="s">
        <v>56</v>
      </c>
      <c r="C405" s="135" t="s">
        <v>533</v>
      </c>
      <c r="D405" s="135" t="s">
        <v>521</v>
      </c>
      <c r="E405" s="213">
        <f>+SUMIFS('nabati '!B:B,'nabati '!$E:$E,Daily!$A405,'nabati '!$C:$C,Daily!$C$1)/6</f>
        <v>0</v>
      </c>
      <c r="F405" s="213">
        <f>+SUMIFS('nabati '!I:I,'nabati '!$L:$L,Daily!$A405,'nabati '!$J:$J,Daily!$C$1)/6</f>
        <v>0</v>
      </c>
      <c r="G405" s="213">
        <f>+SUMIFS('nabati '!P:P,'nabati '!$S:$S,Daily!$A405,'nabati '!$Q:$Q,Daily!$C$1)/60</f>
        <v>0</v>
      </c>
      <c r="H405" s="213">
        <f>+SUMIFS('nabati '!W:W,'nabati '!$Z:$Z,Daily!$A405,'nabati '!$X:$X,Daily!$C$1)/6</f>
        <v>0</v>
      </c>
      <c r="I405" s="213">
        <f>+SUMIFS('nabati '!AD:AD,'nabati '!$AG:$AG,Daily!$A405,'nabati '!$AE:$AE,Daily!$C$1)/60</f>
        <v>0</v>
      </c>
      <c r="J405" s="213">
        <f>+SUMIFS('nabati '!AK:AK,'nabati '!$AN:$AN,Daily!$A405,'nabati '!$AL:$AL,Daily!$C$1)/60</f>
        <v>0</v>
      </c>
      <c r="K405" s="213">
        <f>+SUMIFS('nabati '!AR:AR,'nabati '!$AU:$AU,Daily!$A405,'nabati '!$AS:$AS,Daily!$C$1)/60</f>
        <v>0</v>
      </c>
      <c r="L405" s="213">
        <f>+SUMIFS('nabati '!AY:AY,'nabati '!$BB:$BB,Daily!$A405,'nabati '!$AZ:$AZ,Daily!$C$1)/20</f>
        <v>0</v>
      </c>
      <c r="M405" s="236">
        <f>+SUMIFS('nabati '!BF:BF,'nabati '!$BI:$BI,Daily!$A405,'nabati '!$BG:$BG,Daily!$C$1)/6</f>
        <v>0</v>
      </c>
      <c r="N405" s="236">
        <f>+SUMIFS('nabati '!BM:BM,'nabati '!BP:BP,Daily!$A405,'nabati '!BN:BN,Daily!$C$1)/6</f>
        <v>0</v>
      </c>
      <c r="O405" s="213">
        <f t="shared" si="33"/>
        <v>0</v>
      </c>
      <c r="S405" s="334"/>
    </row>
    <row r="406" spans="1:19" s="1" customFormat="1" outlineLevel="1">
      <c r="A406" s="134" t="s">
        <v>534</v>
      </c>
      <c r="B406" s="247" t="s">
        <v>56</v>
      </c>
      <c r="C406" s="57" t="s">
        <v>535</v>
      </c>
      <c r="D406" s="135" t="s">
        <v>521</v>
      </c>
      <c r="E406" s="115">
        <f>+SUMIFS('nabati '!B:B,'nabati '!$E:$E,Daily!$A406,'nabati '!$C:$C,Daily!$C$1)/6</f>
        <v>0</v>
      </c>
      <c r="F406" s="115">
        <f>+SUMIFS('nabati '!I:I,'nabati '!$L:$L,Daily!$A406,'nabati '!$J:$J,Daily!$C$1)/6</f>
        <v>0</v>
      </c>
      <c r="G406" s="115">
        <f>+SUMIFS('nabati '!P:P,'nabati '!$S:$S,Daily!$A406,'nabati '!$Q:$Q,Daily!$C$1)/60</f>
        <v>0</v>
      </c>
      <c r="H406" s="115">
        <f>+SUMIFS('nabati '!W:W,'nabati '!$Z:$Z,Daily!$A406,'nabati '!$X:$X,Daily!$C$1)/6</f>
        <v>0</v>
      </c>
      <c r="I406" s="115">
        <f>+SUMIFS('nabati '!AD:AD,'nabati '!$AG:$AG,Daily!$A406,'nabati '!$AE:$AE,Daily!$C$1)/60</f>
        <v>0</v>
      </c>
      <c r="J406" s="115">
        <f>+SUMIFS('nabati '!AK:AK,'nabati '!$AN:$AN,Daily!$A406,'nabati '!$AL:$AL,Daily!$C$1)/60</f>
        <v>0</v>
      </c>
      <c r="K406" s="115">
        <f>+SUMIFS('nabati '!AR:AR,'nabati '!$AU:$AU,Daily!$A406,'nabati '!$AS:$AS,Daily!$C$1)/60</f>
        <v>0</v>
      </c>
      <c r="L406" s="115">
        <f>+SUMIFS('nabati '!AY:AY,'nabati '!$BB:$BB,Daily!$A406,'nabati '!$AZ:$AZ,Daily!$C$1)/20</f>
        <v>0</v>
      </c>
      <c r="M406" s="233">
        <f>+SUMIFS('nabati '!BF:BF,'nabati '!$BI:$BI,Daily!$A406,'nabati '!$BG:$BG,Daily!$C$1)/6</f>
        <v>0</v>
      </c>
      <c r="N406" s="233">
        <f>+SUMIFS('nabati '!BM:BM,'nabati '!BP:BP,Daily!$A406,'nabati '!BN:BN,Daily!$C$1)/6</f>
        <v>0</v>
      </c>
      <c r="O406" s="115">
        <f t="shared" si="33"/>
        <v>0</v>
      </c>
      <c r="S406" s="334"/>
    </row>
    <row r="407" spans="1:19" s="1" customFormat="1" outlineLevel="1">
      <c r="A407" s="134" t="s">
        <v>536</v>
      </c>
      <c r="B407" s="247" t="s">
        <v>56</v>
      </c>
      <c r="C407" s="135" t="s">
        <v>537</v>
      </c>
      <c r="D407" s="135" t="s">
        <v>521</v>
      </c>
      <c r="E407" s="213">
        <f>+SUMIFS('nabati '!B:B,'nabati '!$E:$E,Daily!$A407,'nabati '!$C:$C,Daily!$C$1)/6</f>
        <v>0</v>
      </c>
      <c r="F407" s="213">
        <f>+SUMIFS('nabati '!I:I,'nabati '!$L:$L,Daily!$A407,'nabati '!$J:$J,Daily!$C$1)/6</f>
        <v>0</v>
      </c>
      <c r="G407" s="213">
        <f>+SUMIFS('nabati '!P:P,'nabati '!$S:$S,Daily!$A407,'nabati '!$Q:$Q,Daily!$C$1)/60</f>
        <v>0</v>
      </c>
      <c r="H407" s="213">
        <f>+SUMIFS('nabati '!W:W,'nabati '!$Z:$Z,Daily!$A407,'nabati '!$X:$X,Daily!$C$1)/6</f>
        <v>0</v>
      </c>
      <c r="I407" s="213">
        <f>+SUMIFS('nabati '!AD:AD,'nabati '!$AG:$AG,Daily!$A407,'nabati '!$AE:$AE,Daily!$C$1)/60</f>
        <v>0</v>
      </c>
      <c r="J407" s="213">
        <f>+SUMIFS('nabati '!AK:AK,'nabati '!$AN:$AN,Daily!$A407,'nabati '!$AL:$AL,Daily!$C$1)/60</f>
        <v>0</v>
      </c>
      <c r="K407" s="213">
        <f>+SUMIFS('nabati '!AR:AR,'nabati '!$AU:$AU,Daily!$A407,'nabati '!$AS:$AS,Daily!$C$1)/60</f>
        <v>0</v>
      </c>
      <c r="L407" s="213">
        <f>+SUMIFS('nabati '!AY:AY,'nabati '!$BB:$BB,Daily!$A407,'nabati '!$AZ:$AZ,Daily!$C$1)/20</f>
        <v>0</v>
      </c>
      <c r="M407" s="236">
        <f>+SUMIFS('nabati '!BF:BF,'nabati '!$BI:$BI,Daily!$A407,'nabati '!$BG:$BG,Daily!$C$1)/6</f>
        <v>0</v>
      </c>
      <c r="N407" s="236">
        <f>+SUMIFS('nabati '!BM:BM,'nabati '!BP:BP,Daily!$A407,'nabati '!BN:BN,Daily!$C$1)/6</f>
        <v>0</v>
      </c>
      <c r="O407" s="213">
        <f t="shared" si="33"/>
        <v>0</v>
      </c>
      <c r="S407" s="334"/>
    </row>
    <row r="408" spans="1:19" s="1" customFormat="1" outlineLevel="1">
      <c r="A408" s="134" t="s">
        <v>538</v>
      </c>
      <c r="B408" s="247" t="s">
        <v>56</v>
      </c>
      <c r="C408" s="135" t="s">
        <v>539</v>
      </c>
      <c r="D408" s="135" t="s">
        <v>521</v>
      </c>
      <c r="E408" s="213">
        <f>+SUMIFS('nabati '!B:B,'nabati '!$E:$E,Daily!$A408,'nabati '!$C:$C,Daily!$C$1)/6</f>
        <v>0</v>
      </c>
      <c r="F408" s="213">
        <f>+SUMIFS('nabati '!I:I,'nabati '!$L:$L,Daily!$A408,'nabati '!$J:$J,Daily!$C$1)/6</f>
        <v>0</v>
      </c>
      <c r="G408" s="213">
        <f>+SUMIFS('nabati '!P:P,'nabati '!$S:$S,Daily!$A408,'nabati '!$Q:$Q,Daily!$C$1)/60</f>
        <v>0</v>
      </c>
      <c r="H408" s="213">
        <f>+SUMIFS('nabati '!W:W,'nabati '!$Z:$Z,Daily!$A408,'nabati '!$X:$X,Daily!$C$1)/6</f>
        <v>0</v>
      </c>
      <c r="I408" s="213">
        <f>+SUMIFS('nabati '!AD:AD,'nabati '!$AG:$AG,Daily!$A408,'nabati '!$AE:$AE,Daily!$C$1)/60</f>
        <v>0</v>
      </c>
      <c r="J408" s="213">
        <f>+SUMIFS('nabati '!AK:AK,'nabati '!$AN:$AN,Daily!$A408,'nabati '!$AL:$AL,Daily!$C$1)/60</f>
        <v>0</v>
      </c>
      <c r="K408" s="213">
        <f>+SUMIFS('nabati '!AR:AR,'nabati '!$AU:$AU,Daily!$A408,'nabati '!$AS:$AS,Daily!$C$1)/60</f>
        <v>0</v>
      </c>
      <c r="L408" s="213">
        <f>+SUMIFS('nabati '!AY:AY,'nabati '!$BB:$BB,Daily!$A408,'nabati '!$AZ:$AZ,Daily!$C$1)/20</f>
        <v>0</v>
      </c>
      <c r="M408" s="236">
        <f>+SUMIFS('nabati '!BF:BF,'nabati '!$BI:$BI,Daily!$A408,'nabati '!$BG:$BG,Daily!$C$1)/6</f>
        <v>0</v>
      </c>
      <c r="N408" s="236">
        <f>+SUMIFS('nabati '!BM:BM,'nabati '!BP:BP,Daily!$A408,'nabati '!BN:BN,Daily!$C$1)/6</f>
        <v>0</v>
      </c>
      <c r="O408" s="213">
        <f t="shared" si="33"/>
        <v>0</v>
      </c>
      <c r="S408" s="334"/>
    </row>
    <row r="409" spans="1:19" s="1" customFormat="1" outlineLevel="1">
      <c r="A409" s="134" t="s">
        <v>540</v>
      </c>
      <c r="B409" s="247" t="s">
        <v>541</v>
      </c>
      <c r="C409" s="135" t="s">
        <v>542</v>
      </c>
      <c r="D409" s="135" t="s">
        <v>521</v>
      </c>
      <c r="E409" s="213">
        <f>+SUMIFS('nabati '!B:B,'nabati '!$E:$E,Daily!$A409,'nabati '!$C:$C,Daily!$C$1)/6</f>
        <v>0</v>
      </c>
      <c r="F409" s="213">
        <f>+SUMIFS('nabati '!I:I,'nabati '!$L:$L,Daily!$A409,'nabati '!$J:$J,Daily!$C$1)/6</f>
        <v>0</v>
      </c>
      <c r="G409" s="213">
        <f>+SUMIFS('nabati '!P:P,'nabati '!$S:$S,Daily!$A409,'nabati '!$Q:$Q,Daily!$C$1)/60</f>
        <v>0</v>
      </c>
      <c r="H409" s="213">
        <f>+SUMIFS('nabati '!W:W,'nabati '!$Z:$Z,Daily!$A409,'nabati '!$X:$X,Daily!$C$1)/6</f>
        <v>0</v>
      </c>
      <c r="I409" s="213">
        <f>+SUMIFS('nabati '!AD:AD,'nabati '!$AG:$AG,Daily!$A409,'nabati '!$AE:$AE,Daily!$C$1)/60</f>
        <v>0</v>
      </c>
      <c r="J409" s="213">
        <f>+SUMIFS('nabati '!AK:AK,'nabati '!$AN:$AN,Daily!$A409,'nabati '!$AL:$AL,Daily!$C$1)/60</f>
        <v>0</v>
      </c>
      <c r="K409" s="213">
        <f>+SUMIFS('nabati '!AR:AR,'nabati '!$AU:$AU,Daily!$A409,'nabati '!$AS:$AS,Daily!$C$1)/60</f>
        <v>0</v>
      </c>
      <c r="L409" s="213">
        <f>+SUMIFS('nabati '!AY:AY,'nabati '!$BB:$BB,Daily!$A409,'nabati '!$AZ:$AZ,Daily!$C$1)/20</f>
        <v>0</v>
      </c>
      <c r="M409" s="236">
        <f>+SUMIFS('nabati '!BF:BF,'nabati '!$BI:$BI,Daily!$A409,'nabati '!$BG:$BG,Daily!$C$1)/6</f>
        <v>0</v>
      </c>
      <c r="N409" s="236">
        <f>+SUMIFS('nabati '!BM:BM,'nabati '!BP:BP,Daily!$A409,'nabati '!BN:BN,Daily!$C$1)/6</f>
        <v>0</v>
      </c>
      <c r="O409" s="213">
        <f t="shared" si="33"/>
        <v>0</v>
      </c>
      <c r="S409" s="334"/>
    </row>
    <row r="410" spans="1:19" s="1" customFormat="1" outlineLevel="1">
      <c r="A410" s="134" t="s">
        <v>543</v>
      </c>
      <c r="B410" s="247" t="s">
        <v>56</v>
      </c>
      <c r="C410" s="135" t="s">
        <v>544</v>
      </c>
      <c r="D410" s="135" t="s">
        <v>521</v>
      </c>
      <c r="E410" s="213">
        <f>+SUMIFS('nabati '!B:B,'nabati '!$E:$E,Daily!$A410,'nabati '!$C:$C,Daily!$C$1)/6</f>
        <v>0</v>
      </c>
      <c r="F410" s="213">
        <f>+SUMIFS('nabati '!I:I,'nabati '!$L:$L,Daily!$A410,'nabati '!$J:$J,Daily!$C$1)/6</f>
        <v>0</v>
      </c>
      <c r="G410" s="213">
        <f>+SUMIFS('nabati '!P:P,'nabati '!$S:$S,Daily!$A410,'nabati '!$Q:$Q,Daily!$C$1)/60</f>
        <v>0</v>
      </c>
      <c r="H410" s="213">
        <f>+SUMIFS('nabati '!W:W,'nabati '!$Z:$Z,Daily!$A410,'nabati '!$X:$X,Daily!$C$1)/6</f>
        <v>0</v>
      </c>
      <c r="I410" s="213">
        <f>+SUMIFS('nabati '!AD:AD,'nabati '!$AG:$AG,Daily!$A410,'nabati '!$AE:$AE,Daily!$C$1)/60</f>
        <v>0</v>
      </c>
      <c r="J410" s="213">
        <f>+SUMIFS('nabati '!AK:AK,'nabati '!$AN:$AN,Daily!$A410,'nabati '!$AL:$AL,Daily!$C$1)/60</f>
        <v>0</v>
      </c>
      <c r="K410" s="213">
        <f>+SUMIFS('nabati '!AR:AR,'nabati '!$AU:$AU,Daily!$A410,'nabati '!$AS:$AS,Daily!$C$1)/60</f>
        <v>0</v>
      </c>
      <c r="L410" s="213">
        <f>+SUMIFS('nabati '!AY:AY,'nabati '!$BB:$BB,Daily!$A410,'nabati '!$AZ:$AZ,Daily!$C$1)/20</f>
        <v>0</v>
      </c>
      <c r="M410" s="236">
        <f>+SUMIFS('nabati '!BF:BF,'nabati '!$BI:$BI,Daily!$A410,'nabati '!$BG:$BG,Daily!$C$1)/6</f>
        <v>0</v>
      </c>
      <c r="N410" s="236">
        <f>+SUMIFS('nabati '!BM:BM,'nabati '!BP:BP,Daily!$A410,'nabati '!BN:BN,Daily!$C$1)/6</f>
        <v>0</v>
      </c>
      <c r="O410" s="213">
        <f t="shared" si="33"/>
        <v>0</v>
      </c>
      <c r="S410" s="334"/>
    </row>
    <row r="411" spans="1:19" s="1" customFormat="1" outlineLevel="1">
      <c r="A411" s="134" t="s">
        <v>545</v>
      </c>
      <c r="B411" s="247" t="s">
        <v>56</v>
      </c>
      <c r="C411" s="135" t="s">
        <v>546</v>
      </c>
      <c r="D411" s="135" t="s">
        <v>521</v>
      </c>
      <c r="E411" s="213">
        <f>+SUMIFS('nabati '!B:B,'nabati '!$E:$E,Daily!$A411,'nabati '!$C:$C,Daily!$C$1)/6</f>
        <v>0</v>
      </c>
      <c r="F411" s="213">
        <f>+SUMIFS('nabati '!I:I,'nabati '!$L:$L,Daily!$A411,'nabati '!$J:$J,Daily!$C$1)/6</f>
        <v>0</v>
      </c>
      <c r="G411" s="213">
        <f>+SUMIFS('nabati '!P:P,'nabati '!$S:$S,Daily!$A411,'nabati '!$Q:$Q,Daily!$C$1)/60</f>
        <v>0</v>
      </c>
      <c r="H411" s="213">
        <f>+SUMIFS('nabati '!W:W,'nabati '!$Z:$Z,Daily!$A411,'nabati '!$X:$X,Daily!$C$1)/6</f>
        <v>0</v>
      </c>
      <c r="I411" s="213">
        <f>+SUMIFS('nabati '!AD:AD,'nabati '!$AG:$AG,Daily!$A411,'nabati '!$AE:$AE,Daily!$C$1)/60</f>
        <v>0</v>
      </c>
      <c r="J411" s="213">
        <f>+SUMIFS('nabati '!AK:AK,'nabati '!$AN:$AN,Daily!$A411,'nabati '!$AL:$AL,Daily!$C$1)/60</f>
        <v>0</v>
      </c>
      <c r="K411" s="213">
        <f>+SUMIFS('nabati '!AR:AR,'nabati '!$AU:$AU,Daily!$A411,'nabati '!$AS:$AS,Daily!$C$1)/60</f>
        <v>0</v>
      </c>
      <c r="L411" s="213">
        <f>+SUMIFS('nabati '!AY:AY,'nabati '!$BB:$BB,Daily!$A411,'nabati '!$AZ:$AZ,Daily!$C$1)/20</f>
        <v>0</v>
      </c>
      <c r="M411" s="236">
        <f>+SUMIFS('nabati '!BF:BF,'nabati '!$BI:$BI,Daily!$A411,'nabati '!$BG:$BG,Daily!$C$1)/6</f>
        <v>0</v>
      </c>
      <c r="N411" s="236">
        <f>+SUMIFS('nabati '!BM:BM,'nabati '!BP:BP,Daily!$A411,'nabati '!BN:BN,Daily!$C$1)/6</f>
        <v>0</v>
      </c>
      <c r="O411" s="213">
        <f t="shared" si="33"/>
        <v>0</v>
      </c>
      <c r="S411" s="334"/>
    </row>
    <row r="412" spans="1:19" s="1" customFormat="1" outlineLevel="1">
      <c r="A412" s="134" t="s">
        <v>547</v>
      </c>
      <c r="B412" s="247" t="s">
        <v>56</v>
      </c>
      <c r="C412" s="135" t="s">
        <v>548</v>
      </c>
      <c r="D412" s="135" t="s">
        <v>521</v>
      </c>
      <c r="E412" s="213">
        <f>+SUMIFS('nabati '!B:B,'nabati '!$E:$E,Daily!$A412,'nabati '!$C:$C,Daily!$C$1)/6</f>
        <v>0</v>
      </c>
      <c r="F412" s="213">
        <f>+SUMIFS('nabati '!I:I,'nabati '!$L:$L,Daily!$A412,'nabati '!$J:$J,Daily!$C$1)/6</f>
        <v>0</v>
      </c>
      <c r="G412" s="213">
        <f>+SUMIFS('nabati '!P:P,'nabati '!$S:$S,Daily!$A412,'nabati '!$Q:$Q,Daily!$C$1)/60</f>
        <v>0</v>
      </c>
      <c r="H412" s="213">
        <f>+SUMIFS('nabati '!W:W,'nabati '!$Z:$Z,Daily!$A412,'nabati '!$X:$X,Daily!$C$1)/6</f>
        <v>0</v>
      </c>
      <c r="I412" s="213">
        <f>+SUMIFS('nabati '!AD:AD,'nabati '!$AG:$AG,Daily!$A412,'nabati '!$AE:$AE,Daily!$C$1)/60</f>
        <v>0</v>
      </c>
      <c r="J412" s="213">
        <f>+SUMIFS('nabati '!AK:AK,'nabati '!$AN:$AN,Daily!$A412,'nabati '!$AL:$AL,Daily!$C$1)/60</f>
        <v>0</v>
      </c>
      <c r="K412" s="213">
        <f>+SUMIFS('nabati '!AR:AR,'nabati '!$AU:$AU,Daily!$A412,'nabati '!$AS:$AS,Daily!$C$1)/60</f>
        <v>0</v>
      </c>
      <c r="L412" s="213">
        <f>+SUMIFS('nabati '!AY:AY,'nabati '!$BB:$BB,Daily!$A412,'nabati '!$AZ:$AZ,Daily!$C$1)/20</f>
        <v>0</v>
      </c>
      <c r="M412" s="236">
        <f>+SUMIFS('nabati '!BF:BF,'nabati '!$BI:$BI,Daily!$A412,'nabati '!$BG:$BG,Daily!$C$1)/6</f>
        <v>0</v>
      </c>
      <c r="N412" s="236">
        <f>+SUMIFS('nabati '!BM:BM,'nabati '!BP:BP,Daily!$A412,'nabati '!BN:BN,Daily!$C$1)/6</f>
        <v>0</v>
      </c>
      <c r="O412" s="213">
        <f t="shared" si="33"/>
        <v>0</v>
      </c>
      <c r="S412" s="334"/>
    </row>
    <row r="413" spans="1:19" s="1" customFormat="1" outlineLevel="1">
      <c r="A413" s="134" t="s">
        <v>549</v>
      </c>
      <c r="B413" s="247" t="s">
        <v>56</v>
      </c>
      <c r="C413" s="135" t="s">
        <v>550</v>
      </c>
      <c r="D413" s="135" t="s">
        <v>521</v>
      </c>
      <c r="E413" s="213">
        <f>+SUMIFS('nabati '!B:B,'nabati '!$E:$E,Daily!$A413,'nabati '!$C:$C,Daily!$C$1)/6</f>
        <v>0</v>
      </c>
      <c r="F413" s="213">
        <f>+SUMIFS('nabati '!I:I,'nabati '!$L:$L,Daily!$A413,'nabati '!$J:$J,Daily!$C$1)/6</f>
        <v>0</v>
      </c>
      <c r="G413" s="213">
        <f>+SUMIFS('nabati '!P:P,'nabati '!$S:$S,Daily!$A413,'nabati '!$Q:$Q,Daily!$C$1)/60</f>
        <v>0</v>
      </c>
      <c r="H413" s="213">
        <f>+SUMIFS('nabati '!W:W,'nabati '!$Z:$Z,Daily!$A413,'nabati '!$X:$X,Daily!$C$1)/6</f>
        <v>0</v>
      </c>
      <c r="I413" s="213">
        <f>+SUMIFS('nabati '!AD:AD,'nabati '!$AG:$AG,Daily!$A413,'nabati '!$AE:$AE,Daily!$C$1)/60</f>
        <v>0</v>
      </c>
      <c r="J413" s="213">
        <f>+SUMIFS('nabati '!AK:AK,'nabati '!$AN:$AN,Daily!$A413,'nabati '!$AL:$AL,Daily!$C$1)/60</f>
        <v>0</v>
      </c>
      <c r="K413" s="213">
        <f>+SUMIFS('nabati '!AR:AR,'nabati '!$AU:$AU,Daily!$A413,'nabati '!$AS:$AS,Daily!$C$1)/60</f>
        <v>0</v>
      </c>
      <c r="L413" s="213">
        <f>+SUMIFS('nabati '!AY:AY,'nabati '!$BB:$BB,Daily!$A413,'nabati '!$AZ:$AZ,Daily!$C$1)/20</f>
        <v>0</v>
      </c>
      <c r="M413" s="236">
        <f>+SUMIFS('nabati '!BF:BF,'nabati '!$BI:$BI,Daily!$A413,'nabati '!$BG:$BG,Daily!$C$1)/6</f>
        <v>0</v>
      </c>
      <c r="N413" s="236">
        <f>+SUMIFS('nabati '!BM:BM,'nabati '!BP:BP,Daily!$A413,'nabati '!BN:BN,Daily!$C$1)/6</f>
        <v>0</v>
      </c>
      <c r="O413" s="213">
        <f t="shared" si="33"/>
        <v>0</v>
      </c>
      <c r="S413" s="334"/>
    </row>
    <row r="414" spans="1:19" s="1" customFormat="1" outlineLevel="1">
      <c r="A414" s="134" t="s">
        <v>551</v>
      </c>
      <c r="B414" s="247" t="s">
        <v>541</v>
      </c>
      <c r="C414" s="135" t="s">
        <v>552</v>
      </c>
      <c r="D414" s="135" t="s">
        <v>521</v>
      </c>
      <c r="E414" s="213">
        <f>+SUMIFS('nabati '!B:B,'nabati '!$E:$E,Daily!$A414,'nabati '!$C:$C,Daily!$C$1)/6</f>
        <v>0</v>
      </c>
      <c r="F414" s="213">
        <f>+SUMIFS('nabati '!I:I,'nabati '!$L:$L,Daily!$A414,'nabati '!$J:$J,Daily!$C$1)/6</f>
        <v>0</v>
      </c>
      <c r="G414" s="213">
        <f>+SUMIFS('nabati '!P:P,'nabati '!$S:$S,Daily!$A414,'nabati '!$Q:$Q,Daily!$C$1)/60</f>
        <v>0</v>
      </c>
      <c r="H414" s="213">
        <f>+SUMIFS('nabati '!W:W,'nabati '!$Z:$Z,Daily!$A414,'nabati '!$X:$X,Daily!$C$1)/6</f>
        <v>0</v>
      </c>
      <c r="I414" s="213">
        <f>+SUMIFS('nabati '!AD:AD,'nabati '!$AG:$AG,Daily!$A414,'nabati '!$AE:$AE,Daily!$C$1)/60</f>
        <v>0</v>
      </c>
      <c r="J414" s="213">
        <f>+SUMIFS('nabati '!AK:AK,'nabati '!$AN:$AN,Daily!$A414,'nabati '!$AL:$AL,Daily!$C$1)/60</f>
        <v>0</v>
      </c>
      <c r="K414" s="213">
        <f>+SUMIFS('nabati '!AR:AR,'nabati '!$AU:$AU,Daily!$A414,'nabati '!$AS:$AS,Daily!$C$1)/60</f>
        <v>0</v>
      </c>
      <c r="L414" s="213">
        <f>+SUMIFS('nabati '!AY:AY,'nabati '!$BB:$BB,Daily!$A414,'nabati '!$AZ:$AZ,Daily!$C$1)/20</f>
        <v>0</v>
      </c>
      <c r="M414" s="236">
        <f>+SUMIFS('nabati '!BF:BF,'nabati '!$BI:$BI,Daily!$A414,'nabati '!$BG:$BG,Daily!$C$1)/6</f>
        <v>0</v>
      </c>
      <c r="N414" s="236">
        <f>+SUMIFS('nabati '!BM:BM,'nabati '!BP:BP,Daily!$A414,'nabati '!BN:BN,Daily!$C$1)/6</f>
        <v>0</v>
      </c>
      <c r="O414" s="213">
        <f t="shared" si="33"/>
        <v>0</v>
      </c>
      <c r="S414" s="334"/>
    </row>
    <row r="415" spans="1:19" s="1" customFormat="1" outlineLevel="1">
      <c r="A415" s="60">
        <v>9402</v>
      </c>
      <c r="B415" s="61" t="s">
        <v>56</v>
      </c>
      <c r="C415" s="60" t="s">
        <v>553</v>
      </c>
      <c r="D415" s="135" t="s">
        <v>521</v>
      </c>
      <c r="E415" s="213">
        <f>+SUMIFS('nabati '!B:B,'nabati '!$E:$E,Daily!$A415,'nabati '!$C:$C,Daily!$C$1)/6</f>
        <v>0</v>
      </c>
      <c r="F415" s="213">
        <f>+SUMIFS('nabati '!I:I,'nabati '!$L:$L,Daily!$A415,'nabati '!$J:$J,Daily!$C$1)/6</f>
        <v>0</v>
      </c>
      <c r="G415" s="213">
        <f>+SUMIFS('nabati '!P:P,'nabati '!$S:$S,Daily!$A415,'nabati '!$Q:$Q,Daily!$C$1)/60</f>
        <v>0</v>
      </c>
      <c r="H415" s="213">
        <f>+SUMIFS('nabati '!W:W,'nabati '!$Z:$Z,Daily!$A415,'nabati '!$X:$X,Daily!$C$1)/6</f>
        <v>0</v>
      </c>
      <c r="I415" s="213">
        <f>+SUMIFS('nabati '!AD:AD,'nabati '!$AG:$AG,Daily!$A415,'nabati '!$AE:$AE,Daily!$C$1)/60</f>
        <v>0</v>
      </c>
      <c r="J415" s="213">
        <f>+SUMIFS('nabati '!AK:AK,'nabati '!$AN:$AN,Daily!$A415,'nabati '!$AL:$AL,Daily!$C$1)/60</f>
        <v>0</v>
      </c>
      <c r="K415" s="213">
        <f>+SUMIFS('nabati '!AR:AR,'nabati '!$AU:$AU,Daily!$A415,'nabati '!$AS:$AS,Daily!$C$1)/60</f>
        <v>0</v>
      </c>
      <c r="L415" s="213">
        <f>+SUMIFS('nabati '!AY:AY,'nabati '!$BB:$BB,Daily!$A415,'nabati '!$AZ:$AZ,Daily!$C$1)/20</f>
        <v>0</v>
      </c>
      <c r="M415" s="236">
        <f>+SUMIFS('nabati '!BF:BF,'nabati '!$BI:$BI,Daily!$A415,'nabati '!$BG:$BG,Daily!$C$1)/6</f>
        <v>0</v>
      </c>
      <c r="N415" s="236">
        <f>+SUMIFS('nabati '!BM:BM,'nabati '!BP:BP,Daily!$A415,'nabati '!BN:BN,Daily!$C$1)/6</f>
        <v>0</v>
      </c>
      <c r="O415" s="213">
        <f t="shared" si="33"/>
        <v>0</v>
      </c>
      <c r="S415" s="334"/>
    </row>
    <row r="416" spans="1:19" s="1" customFormat="1" outlineLevel="1">
      <c r="A416" s="60">
        <v>9405</v>
      </c>
      <c r="B416" s="61" t="s">
        <v>78</v>
      </c>
      <c r="C416" s="60" t="s">
        <v>554</v>
      </c>
      <c r="D416" s="135" t="s">
        <v>521</v>
      </c>
      <c r="E416" s="213">
        <f>+SUMIFS('nabati '!B:B,'nabati '!$E:$E,Daily!$A416,'nabati '!$C:$C,Daily!$C$1)/6</f>
        <v>0</v>
      </c>
      <c r="F416" s="213">
        <f>+SUMIFS('nabati '!I:I,'nabati '!$L:$L,Daily!$A416,'nabati '!$J:$J,Daily!$C$1)/6</f>
        <v>0</v>
      </c>
      <c r="G416" s="213">
        <f>+SUMIFS('nabati '!P:P,'nabati '!$S:$S,Daily!$A416,'nabati '!$Q:$Q,Daily!$C$1)/60</f>
        <v>0</v>
      </c>
      <c r="H416" s="213">
        <f>+SUMIFS('nabati '!W:W,'nabati '!$Z:$Z,Daily!$A416,'nabati '!$X:$X,Daily!$C$1)/6</f>
        <v>0</v>
      </c>
      <c r="I416" s="213">
        <f>+SUMIFS('nabati '!AD:AD,'nabati '!$AG:$AG,Daily!$A416,'nabati '!$AE:$AE,Daily!$C$1)/60</f>
        <v>0</v>
      </c>
      <c r="J416" s="213">
        <f>+SUMIFS('nabati '!AK:AK,'nabati '!$AN:$AN,Daily!$A416,'nabati '!$AL:$AL,Daily!$C$1)/60</f>
        <v>0</v>
      </c>
      <c r="K416" s="213">
        <f>+SUMIFS('nabati '!AR:AR,'nabati '!$AU:$AU,Daily!$A416,'nabati '!$AS:$AS,Daily!$C$1)/60</f>
        <v>0</v>
      </c>
      <c r="L416" s="213">
        <f>+SUMIFS('nabati '!AY:AY,'nabati '!$BB:$BB,Daily!$A416,'nabati '!$AZ:$AZ,Daily!$C$1)/20</f>
        <v>0</v>
      </c>
      <c r="M416" s="236">
        <f>+SUMIFS('nabati '!BF:BF,'nabati '!$BI:$BI,Daily!$A416,'nabati '!$BG:$BG,Daily!$C$1)/6</f>
        <v>0</v>
      </c>
      <c r="N416" s="236">
        <f>+SUMIFS('nabati '!BM:BM,'nabati '!BP:BP,Daily!$A416,'nabati '!BN:BN,Daily!$C$1)/6</f>
        <v>0</v>
      </c>
      <c r="O416" s="213">
        <f t="shared" si="33"/>
        <v>0</v>
      </c>
      <c r="S416" s="334"/>
    </row>
    <row r="417" spans="1:19" s="1" customFormat="1" outlineLevel="1">
      <c r="A417" s="60">
        <v>9406</v>
      </c>
      <c r="B417" s="61" t="s">
        <v>78</v>
      </c>
      <c r="C417" s="60" t="s">
        <v>555</v>
      </c>
      <c r="D417" s="135" t="s">
        <v>521</v>
      </c>
      <c r="E417" s="213">
        <f>+SUMIFS('nabati '!B:B,'nabati '!$E:$E,Daily!$A417,'nabati '!$C:$C,Daily!$C$1)/6</f>
        <v>0</v>
      </c>
      <c r="F417" s="213">
        <f>+SUMIFS('nabati '!I:I,'nabati '!$L:$L,Daily!$A417,'nabati '!$J:$J,Daily!$C$1)/6</f>
        <v>0</v>
      </c>
      <c r="G417" s="213">
        <f>+SUMIFS('nabati '!P:P,'nabati '!$S:$S,Daily!$A417,'nabati '!$Q:$Q,Daily!$C$1)/60</f>
        <v>0</v>
      </c>
      <c r="H417" s="213">
        <f>+SUMIFS('nabati '!W:W,'nabati '!$Z:$Z,Daily!$A417,'nabati '!$X:$X,Daily!$C$1)/6</f>
        <v>0</v>
      </c>
      <c r="I417" s="213">
        <f>+SUMIFS('nabati '!AD:AD,'nabati '!$AG:$AG,Daily!$A417,'nabati '!$AE:$AE,Daily!$C$1)/60</f>
        <v>0</v>
      </c>
      <c r="J417" s="213">
        <f>+SUMIFS('nabati '!AK:AK,'nabati '!$AN:$AN,Daily!$A417,'nabati '!$AL:$AL,Daily!$C$1)/60</f>
        <v>0</v>
      </c>
      <c r="K417" s="213">
        <f>+SUMIFS('nabati '!AR:AR,'nabati '!$AU:$AU,Daily!$A417,'nabati '!$AS:$AS,Daily!$C$1)/60</f>
        <v>0</v>
      </c>
      <c r="L417" s="213">
        <f>+SUMIFS('nabati '!AY:AY,'nabati '!$BB:$BB,Daily!$A417,'nabati '!$AZ:$AZ,Daily!$C$1)/20</f>
        <v>0</v>
      </c>
      <c r="M417" s="236">
        <f>+SUMIFS('nabati '!BF:BF,'nabati '!$BI:$BI,Daily!$A417,'nabati '!$BG:$BG,Daily!$C$1)/6</f>
        <v>0</v>
      </c>
      <c r="N417" s="236">
        <f>+SUMIFS('nabati '!BM:BM,'nabati '!BP:BP,Daily!$A417,'nabati '!BN:BN,Daily!$C$1)/6</f>
        <v>0</v>
      </c>
      <c r="O417" s="213">
        <f t="shared" si="33"/>
        <v>0</v>
      </c>
      <c r="S417" s="334"/>
    </row>
    <row r="418" spans="1:19" s="1" customFormat="1" outlineLevel="1">
      <c r="A418" s="60">
        <v>9408</v>
      </c>
      <c r="B418" s="61" t="s">
        <v>78</v>
      </c>
      <c r="C418" s="60" t="s">
        <v>556</v>
      </c>
      <c r="D418" s="135" t="s">
        <v>521</v>
      </c>
      <c r="E418" s="213">
        <f>+SUMIFS('nabati '!B:B,'nabati '!$E:$E,Daily!$A418,'nabati '!$C:$C,Daily!$C$1)/6</f>
        <v>0</v>
      </c>
      <c r="F418" s="213">
        <f>+SUMIFS('nabati '!I:I,'nabati '!$L:$L,Daily!$A418,'nabati '!$J:$J,Daily!$C$1)/6</f>
        <v>0</v>
      </c>
      <c r="G418" s="213">
        <f>+SUMIFS('nabati '!P:P,'nabati '!$S:$S,Daily!$A418,'nabati '!$Q:$Q,Daily!$C$1)/60</f>
        <v>0</v>
      </c>
      <c r="H418" s="213">
        <f>+SUMIFS('nabati '!W:W,'nabati '!$Z:$Z,Daily!$A418,'nabati '!$X:$X,Daily!$C$1)/6</f>
        <v>0</v>
      </c>
      <c r="I418" s="213">
        <f>+SUMIFS('nabati '!AD:AD,'nabati '!$AG:$AG,Daily!$A418,'nabati '!$AE:$AE,Daily!$C$1)/60</f>
        <v>0</v>
      </c>
      <c r="J418" s="213">
        <f>+SUMIFS('nabati '!AK:AK,'nabati '!$AN:$AN,Daily!$A418,'nabati '!$AL:$AL,Daily!$C$1)/60</f>
        <v>0</v>
      </c>
      <c r="K418" s="213">
        <f>+SUMIFS('nabati '!AR:AR,'nabati '!$AU:$AU,Daily!$A418,'nabati '!$AS:$AS,Daily!$C$1)/60</f>
        <v>0</v>
      </c>
      <c r="L418" s="213">
        <f>+SUMIFS('nabati '!AY:AY,'nabati '!$BB:$BB,Daily!$A418,'nabati '!$AZ:$AZ,Daily!$C$1)/20</f>
        <v>0</v>
      </c>
      <c r="M418" s="236">
        <f>+SUMIFS('nabati '!BF:BF,'nabati '!$BI:$BI,Daily!$A418,'nabati '!$BG:$BG,Daily!$C$1)/6</f>
        <v>0</v>
      </c>
      <c r="N418" s="236">
        <f>+SUMIFS('nabati '!BM:BM,'nabati '!BP:BP,Daily!$A418,'nabati '!BN:BN,Daily!$C$1)/6</f>
        <v>0</v>
      </c>
      <c r="O418" s="213">
        <f t="shared" si="33"/>
        <v>0</v>
      </c>
      <c r="S418" s="334"/>
    </row>
    <row r="419" spans="1:19" s="1" customFormat="1" outlineLevel="1">
      <c r="A419" s="60">
        <v>9409</v>
      </c>
      <c r="B419" s="61" t="s">
        <v>78</v>
      </c>
      <c r="C419" s="60" t="s">
        <v>557</v>
      </c>
      <c r="D419" s="135" t="s">
        <v>521</v>
      </c>
      <c r="E419" s="213">
        <f>+SUMIFS('nabati '!B:B,'nabati '!$E:$E,Daily!$A419,'nabati '!$C:$C,Daily!$C$1)/6</f>
        <v>0</v>
      </c>
      <c r="F419" s="213">
        <f>+SUMIFS('nabati '!I:I,'nabati '!$L:$L,Daily!$A419,'nabati '!$J:$J,Daily!$C$1)/6</f>
        <v>0</v>
      </c>
      <c r="G419" s="213">
        <f>+SUMIFS('nabati '!P:P,'nabati '!$S:$S,Daily!$A419,'nabati '!$Q:$Q,Daily!$C$1)/60</f>
        <v>0</v>
      </c>
      <c r="H419" s="213">
        <f>+SUMIFS('nabati '!W:W,'nabati '!$Z:$Z,Daily!$A419,'nabati '!$X:$X,Daily!$C$1)/6</f>
        <v>0</v>
      </c>
      <c r="I419" s="213">
        <f>+SUMIFS('nabati '!AD:AD,'nabati '!$AG:$AG,Daily!$A419,'nabati '!$AE:$AE,Daily!$C$1)/60</f>
        <v>0</v>
      </c>
      <c r="J419" s="213">
        <f>+SUMIFS('nabati '!AK:AK,'nabati '!$AN:$AN,Daily!$A419,'nabati '!$AL:$AL,Daily!$C$1)/60</f>
        <v>0</v>
      </c>
      <c r="K419" s="213">
        <f>+SUMIFS('nabati '!AR:AR,'nabati '!$AU:$AU,Daily!$A419,'nabati '!$AS:$AS,Daily!$C$1)/60</f>
        <v>0</v>
      </c>
      <c r="L419" s="213">
        <f>+SUMIFS('nabati '!AY:AY,'nabati '!$BB:$BB,Daily!$A419,'nabati '!$AZ:$AZ,Daily!$C$1)/20</f>
        <v>0</v>
      </c>
      <c r="M419" s="236">
        <f>+SUMIFS('nabati '!BF:BF,'nabati '!$BI:$BI,Daily!$A419,'nabati '!$BG:$BG,Daily!$C$1)/6</f>
        <v>0</v>
      </c>
      <c r="N419" s="236">
        <f>+SUMIFS('nabati '!BM:BM,'nabati '!BP:BP,Daily!$A419,'nabati '!BN:BN,Daily!$C$1)/6</f>
        <v>0</v>
      </c>
      <c r="O419" s="213">
        <f t="shared" si="33"/>
        <v>0</v>
      </c>
      <c r="S419" s="334"/>
    </row>
    <row r="420" spans="1:19" s="1" customFormat="1" outlineLevel="1">
      <c r="A420" s="60">
        <v>9410</v>
      </c>
      <c r="B420" s="61" t="s">
        <v>78</v>
      </c>
      <c r="C420" s="60" t="s">
        <v>558</v>
      </c>
      <c r="D420" s="135" t="s">
        <v>521</v>
      </c>
      <c r="E420" s="213">
        <f>+SUMIFS('nabati '!B:B,'nabati '!$E:$E,Daily!$A420,'nabati '!$C:$C,Daily!$C$1)/6</f>
        <v>0</v>
      </c>
      <c r="F420" s="213">
        <f>+SUMIFS('nabati '!I:I,'nabati '!$L:$L,Daily!$A420,'nabati '!$J:$J,Daily!$C$1)/6</f>
        <v>0</v>
      </c>
      <c r="G420" s="213">
        <f>+SUMIFS('nabati '!P:P,'nabati '!$S:$S,Daily!$A420,'nabati '!$Q:$Q,Daily!$C$1)/60</f>
        <v>0</v>
      </c>
      <c r="H420" s="213">
        <f>+SUMIFS('nabati '!W:W,'nabati '!$Z:$Z,Daily!$A420,'nabati '!$X:$X,Daily!$C$1)/6</f>
        <v>0</v>
      </c>
      <c r="I420" s="213">
        <f>+SUMIFS('nabati '!AD:AD,'nabati '!$AG:$AG,Daily!$A420,'nabati '!$AE:$AE,Daily!$C$1)/60</f>
        <v>0</v>
      </c>
      <c r="J420" s="213">
        <f>+SUMIFS('nabati '!AK:AK,'nabati '!$AN:$AN,Daily!$A420,'nabati '!$AL:$AL,Daily!$C$1)/60</f>
        <v>0</v>
      </c>
      <c r="K420" s="213">
        <f>+SUMIFS('nabati '!AR:AR,'nabati '!$AU:$AU,Daily!$A420,'nabati '!$AS:$AS,Daily!$C$1)/60</f>
        <v>0</v>
      </c>
      <c r="L420" s="213">
        <f>+SUMIFS('nabati '!AY:AY,'nabati '!$BB:$BB,Daily!$A420,'nabati '!$AZ:$AZ,Daily!$C$1)/20</f>
        <v>0</v>
      </c>
      <c r="M420" s="236">
        <f>+SUMIFS('nabati '!BF:BF,'nabati '!$BI:$BI,Daily!$A420,'nabati '!$BG:$BG,Daily!$C$1)/6</f>
        <v>0</v>
      </c>
      <c r="N420" s="236">
        <f>+SUMIFS('nabati '!BM:BM,'nabati '!BP:BP,Daily!$A420,'nabati '!BN:BN,Daily!$C$1)/6</f>
        <v>0</v>
      </c>
      <c r="O420" s="213">
        <f t="shared" si="33"/>
        <v>0</v>
      </c>
      <c r="S420" s="334"/>
    </row>
    <row r="421" spans="1:19" s="1" customFormat="1" outlineLevel="1">
      <c r="A421" s="60">
        <v>9411</v>
      </c>
      <c r="B421" s="61" t="s">
        <v>78</v>
      </c>
      <c r="C421" s="60" t="s">
        <v>559</v>
      </c>
      <c r="D421" s="135" t="s">
        <v>521</v>
      </c>
      <c r="E421" s="213">
        <f>+SUMIFS('nabati '!B:B,'nabati '!$E:$E,Daily!$A421,'nabati '!$C:$C,Daily!$C$1)/6</f>
        <v>0</v>
      </c>
      <c r="F421" s="213">
        <f>+SUMIFS('nabati '!I:I,'nabati '!$L:$L,Daily!$A421,'nabati '!$J:$J,Daily!$C$1)/6</f>
        <v>0</v>
      </c>
      <c r="G421" s="213">
        <f>+SUMIFS('nabati '!P:P,'nabati '!$S:$S,Daily!$A421,'nabati '!$Q:$Q,Daily!$C$1)/60</f>
        <v>0</v>
      </c>
      <c r="H421" s="213">
        <f>+SUMIFS('nabati '!W:W,'nabati '!$Z:$Z,Daily!$A421,'nabati '!$X:$X,Daily!$C$1)/6</f>
        <v>0</v>
      </c>
      <c r="I421" s="213">
        <f>+SUMIFS('nabati '!AD:AD,'nabati '!$AG:$AG,Daily!$A421,'nabati '!$AE:$AE,Daily!$C$1)/60</f>
        <v>0</v>
      </c>
      <c r="J421" s="213">
        <f>+SUMIFS('nabati '!AK:AK,'nabati '!$AN:$AN,Daily!$A421,'nabati '!$AL:$AL,Daily!$C$1)/60</f>
        <v>0</v>
      </c>
      <c r="K421" s="213">
        <f>+SUMIFS('nabati '!AR:AR,'nabati '!$AU:$AU,Daily!$A421,'nabati '!$AS:$AS,Daily!$C$1)/60</f>
        <v>0</v>
      </c>
      <c r="L421" s="213">
        <f>+SUMIFS('nabati '!AY:AY,'nabati '!$BB:$BB,Daily!$A421,'nabati '!$AZ:$AZ,Daily!$C$1)/20</f>
        <v>0</v>
      </c>
      <c r="M421" s="235">
        <f>+SUMIFS('nabati '!BF:BF,'nabati '!$BI:$BI,Daily!$A421,'nabati '!$BG:$BG,Daily!$C$1)/6</f>
        <v>0</v>
      </c>
      <c r="N421" s="236">
        <f>+SUMIFS('nabati '!BM:BM,'nabati '!BP:BP,Daily!$A421,'nabati '!BN:BN,Daily!$C$1)/6</f>
        <v>0</v>
      </c>
      <c r="O421" s="213">
        <f t="shared" si="33"/>
        <v>0</v>
      </c>
      <c r="S421" s="334"/>
    </row>
    <row r="422" spans="1:19" s="1" customFormat="1" outlineLevel="1">
      <c r="A422" s="60">
        <v>9413</v>
      </c>
      <c r="B422" s="61" t="s">
        <v>78</v>
      </c>
      <c r="C422" s="60" t="s">
        <v>560</v>
      </c>
      <c r="D422" s="135" t="s">
        <v>521</v>
      </c>
      <c r="E422" s="213">
        <f>+SUMIFS('nabati '!B:B,'nabati '!$E:$E,Daily!$A422,'nabati '!$C:$C,Daily!$C$1)/6</f>
        <v>0</v>
      </c>
      <c r="F422" s="213">
        <f>+SUMIFS('nabati '!I:I,'nabati '!$L:$L,Daily!$A422,'nabati '!$J:$J,Daily!$C$1)/6</f>
        <v>0</v>
      </c>
      <c r="G422" s="213">
        <f>+SUMIFS('nabati '!P:P,'nabati '!$S:$S,Daily!$A422,'nabati '!$Q:$Q,Daily!$C$1)/60</f>
        <v>0</v>
      </c>
      <c r="H422" s="213">
        <f>+SUMIFS('nabati '!W:W,'nabati '!$Z:$Z,Daily!$A422,'nabati '!$X:$X,Daily!$C$1)/6</f>
        <v>0</v>
      </c>
      <c r="I422" s="213">
        <f>+SUMIFS('nabati '!AD:AD,'nabati '!$AG:$AG,Daily!$A422,'nabati '!$AE:$AE,Daily!$C$1)/60</f>
        <v>0</v>
      </c>
      <c r="J422" s="213">
        <f>+SUMIFS('nabati '!AK:AK,'nabati '!$AN:$AN,Daily!$A422,'nabati '!$AL:$AL,Daily!$C$1)/60</f>
        <v>0</v>
      </c>
      <c r="K422" s="213">
        <f>+SUMIFS('nabati '!AR:AR,'nabati '!$AU:$AU,Daily!$A422,'nabati '!$AS:$AS,Daily!$C$1)/60</f>
        <v>0</v>
      </c>
      <c r="L422" s="213">
        <f>+SUMIFS('nabati '!AY:AY,'nabati '!$BB:$BB,Daily!$A422,'nabati '!$AZ:$AZ,Daily!$C$1)/20</f>
        <v>0</v>
      </c>
      <c r="M422" s="235">
        <f>+SUMIFS('nabati '!BF:BF,'nabati '!$BI:$BI,Daily!$A422,'nabati '!$BG:$BG,Daily!$C$1)/6</f>
        <v>0</v>
      </c>
      <c r="N422" s="236">
        <f>+SUMIFS('nabati '!BM:BM,'nabati '!BP:BP,Daily!$A422,'nabati '!BN:BN,Daily!$C$1)/6</f>
        <v>0</v>
      </c>
      <c r="O422" s="213">
        <f t="shared" si="33"/>
        <v>0</v>
      </c>
      <c r="S422" s="334"/>
    </row>
    <row r="423" spans="1:19" s="1" customFormat="1" outlineLevel="1">
      <c r="A423" s="60">
        <v>9414</v>
      </c>
      <c r="B423" s="61" t="s">
        <v>78</v>
      </c>
      <c r="C423" s="60" t="s">
        <v>561</v>
      </c>
      <c r="D423" s="135" t="s">
        <v>521</v>
      </c>
      <c r="E423" s="213">
        <f>+SUMIFS('nabati '!B:B,'nabati '!$E:$E,Daily!$A423,'nabati '!$C:$C,Daily!$C$1)/6</f>
        <v>0</v>
      </c>
      <c r="F423" s="213">
        <f>+SUMIFS('nabati '!I:I,'nabati '!$L:$L,Daily!$A423,'nabati '!$J:$J,Daily!$C$1)/6</f>
        <v>0</v>
      </c>
      <c r="G423" s="213">
        <f>+SUMIFS('nabati '!P:P,'nabati '!$S:$S,Daily!$A423,'nabati '!$Q:$Q,Daily!$C$1)/60</f>
        <v>0</v>
      </c>
      <c r="H423" s="213">
        <f>+SUMIFS('nabati '!W:W,'nabati '!$Z:$Z,Daily!$A423,'nabati '!$X:$X,Daily!$C$1)/6</f>
        <v>0</v>
      </c>
      <c r="I423" s="213">
        <f>+SUMIFS('nabati '!AD:AD,'nabati '!$AG:$AG,Daily!$A423,'nabati '!$AE:$AE,Daily!$C$1)/60</f>
        <v>0</v>
      </c>
      <c r="J423" s="213">
        <f>+SUMIFS('nabati '!AK:AK,'nabati '!$AN:$AN,Daily!$A423,'nabati '!$AL:$AL,Daily!$C$1)/60</f>
        <v>0</v>
      </c>
      <c r="K423" s="213">
        <f>+SUMIFS('nabati '!AR:AR,'nabati '!$AU:$AU,Daily!$A423,'nabati '!$AS:$AS,Daily!$C$1)/60</f>
        <v>0</v>
      </c>
      <c r="L423" s="213">
        <f>+SUMIFS('nabati '!AY:AY,'nabati '!$BB:$BB,Daily!$A423,'nabati '!$AZ:$AZ,Daily!$C$1)/20</f>
        <v>0</v>
      </c>
      <c r="M423" s="235">
        <f>+SUMIFS('nabati '!BF:BF,'nabati '!$BI:$BI,Daily!$A423,'nabati '!$BG:$BG,Daily!$C$1)/6</f>
        <v>0</v>
      </c>
      <c r="N423" s="236">
        <f>+SUMIFS('nabati '!BM:BM,'nabati '!BP:BP,Daily!$A423,'nabati '!BN:BN,Daily!$C$1)/6</f>
        <v>0</v>
      </c>
      <c r="O423" s="213">
        <f t="shared" si="33"/>
        <v>0</v>
      </c>
      <c r="S423" s="334"/>
    </row>
    <row r="424" spans="1:19" s="1" customFormat="1" outlineLevel="1">
      <c r="A424" s="60">
        <v>9416</v>
      </c>
      <c r="B424" s="61" t="s">
        <v>78</v>
      </c>
      <c r="C424" s="60" t="s">
        <v>562</v>
      </c>
      <c r="D424" s="135" t="s">
        <v>521</v>
      </c>
      <c r="E424" s="213">
        <f>+SUMIFS('nabati '!B:B,'nabati '!$E:$E,Daily!$A424,'nabati '!$C:$C,Daily!$C$1)/6</f>
        <v>0</v>
      </c>
      <c r="F424" s="213">
        <f>+SUMIFS('nabati '!I:I,'nabati '!$L:$L,Daily!$A424,'nabati '!$J:$J,Daily!$C$1)/6</f>
        <v>0</v>
      </c>
      <c r="G424" s="213">
        <f>+SUMIFS('nabati '!P:P,'nabati '!$S:$S,Daily!$A424,'nabati '!$Q:$Q,Daily!$C$1)/60</f>
        <v>0</v>
      </c>
      <c r="H424" s="213">
        <f>+SUMIFS('nabati '!W:W,'nabati '!$Z:$Z,Daily!$A424,'nabati '!$X:$X,Daily!$C$1)/6</f>
        <v>0</v>
      </c>
      <c r="I424" s="213">
        <f>+SUMIFS('nabati '!AD:AD,'nabati '!$AG:$AG,Daily!$A424,'nabati '!$AE:$AE,Daily!$C$1)/60</f>
        <v>0</v>
      </c>
      <c r="J424" s="213">
        <f>+SUMIFS('nabati '!AK:AK,'nabati '!$AN:$AN,Daily!$A424,'nabati '!$AL:$AL,Daily!$C$1)/60</f>
        <v>0</v>
      </c>
      <c r="K424" s="213">
        <f>+SUMIFS('nabati '!AR:AR,'nabati '!$AU:$AU,Daily!$A424,'nabati '!$AS:$AS,Daily!$C$1)/60</f>
        <v>0</v>
      </c>
      <c r="L424" s="213">
        <f>+SUMIFS('nabati '!AY:AY,'nabati '!$BB:$BB,Daily!$A424,'nabati '!$AZ:$AZ,Daily!$C$1)/20</f>
        <v>0</v>
      </c>
      <c r="M424" s="235">
        <f>+SUMIFS('nabati '!BF:BF,'nabati '!$BI:$BI,Daily!$A424,'nabati '!$BG:$BG,Daily!$C$1)/6</f>
        <v>0</v>
      </c>
      <c r="N424" s="236">
        <f>+SUMIFS('nabati '!BM:BM,'nabati '!BP:BP,Daily!$A424,'nabati '!BN:BN,Daily!$C$1)/6</f>
        <v>0</v>
      </c>
      <c r="O424" s="213">
        <f t="shared" si="33"/>
        <v>0</v>
      </c>
      <c r="S424" s="334"/>
    </row>
    <row r="425" spans="1:19" s="1" customFormat="1" outlineLevel="1">
      <c r="A425" s="60">
        <v>9418</v>
      </c>
      <c r="B425" s="61" t="s">
        <v>78</v>
      </c>
      <c r="C425" s="60" t="s">
        <v>563</v>
      </c>
      <c r="D425" s="135" t="s">
        <v>521</v>
      </c>
      <c r="E425" s="213">
        <f>+SUMIFS('nabati '!B:B,'nabati '!$E:$E,Daily!$A425,'nabati '!$C:$C,Daily!$C$1)/6</f>
        <v>0</v>
      </c>
      <c r="F425" s="213">
        <f>+SUMIFS('nabati '!I:I,'nabati '!$L:$L,Daily!$A425,'nabati '!$J:$J,Daily!$C$1)/6</f>
        <v>0</v>
      </c>
      <c r="G425" s="213">
        <f>+SUMIFS('nabati '!P:P,'nabati '!$S:$S,Daily!$A425,'nabati '!$Q:$Q,Daily!$C$1)/60</f>
        <v>0</v>
      </c>
      <c r="H425" s="213">
        <f>+SUMIFS('nabati '!W:W,'nabati '!$Z:$Z,Daily!$A425,'nabati '!$X:$X,Daily!$C$1)/6</f>
        <v>0</v>
      </c>
      <c r="I425" s="213">
        <f>+SUMIFS('nabati '!AD:AD,'nabati '!$AG:$AG,Daily!$A425,'nabati '!$AE:$AE,Daily!$C$1)/60</f>
        <v>0</v>
      </c>
      <c r="J425" s="213">
        <f>+SUMIFS('nabati '!AK:AK,'nabati '!$AN:$AN,Daily!$A425,'nabati '!$AL:$AL,Daily!$C$1)/60</f>
        <v>0</v>
      </c>
      <c r="K425" s="213">
        <f>+SUMIFS('nabati '!AR:AR,'nabati '!$AU:$AU,Daily!$A425,'nabati '!$AS:$AS,Daily!$C$1)/60</f>
        <v>0</v>
      </c>
      <c r="L425" s="213">
        <f>+SUMIFS('nabati '!AY:AY,'nabati '!$BB:$BB,Daily!$A425,'nabati '!$AZ:$AZ,Daily!$C$1)/20</f>
        <v>0</v>
      </c>
      <c r="M425" s="235">
        <f>+SUMIFS('nabati '!BF:BF,'nabati '!$BI:$BI,Daily!$A425,'nabati '!$BG:$BG,Daily!$C$1)/6</f>
        <v>0</v>
      </c>
      <c r="N425" s="236">
        <f>+SUMIFS('nabati '!BM:BM,'nabati '!BP:BP,Daily!$A425,'nabati '!BN:BN,Daily!$C$1)/6</f>
        <v>0</v>
      </c>
      <c r="O425" s="213">
        <f t="shared" si="33"/>
        <v>0</v>
      </c>
      <c r="S425" s="334"/>
    </row>
    <row r="426" spans="1:19" s="1" customFormat="1" outlineLevel="1">
      <c r="A426" s="60">
        <v>9419</v>
      </c>
      <c r="B426" s="61" t="s">
        <v>78</v>
      </c>
      <c r="C426" s="60" t="s">
        <v>564</v>
      </c>
      <c r="D426" s="135" t="s">
        <v>521</v>
      </c>
      <c r="E426" s="213">
        <f>+SUMIFS('nabati '!B:B,'nabati '!$E:$E,Daily!$A426,'nabati '!$C:$C,Daily!$C$1)/6</f>
        <v>0</v>
      </c>
      <c r="F426" s="213">
        <f>+SUMIFS('nabati '!I:I,'nabati '!$L:$L,Daily!$A426,'nabati '!$J:$J,Daily!$C$1)/6</f>
        <v>0</v>
      </c>
      <c r="G426" s="213">
        <f>+SUMIFS('nabati '!P:P,'nabati '!$S:$S,Daily!$A426,'nabati '!$Q:$Q,Daily!$C$1)/60</f>
        <v>0</v>
      </c>
      <c r="H426" s="213">
        <f>+SUMIFS('nabati '!W:W,'nabati '!$Z:$Z,Daily!$A426,'nabati '!$X:$X,Daily!$C$1)/6</f>
        <v>0</v>
      </c>
      <c r="I426" s="213">
        <f>+SUMIFS('nabati '!AD:AD,'nabati '!$AG:$AG,Daily!$A426,'nabati '!$AE:$AE,Daily!$C$1)/60</f>
        <v>0</v>
      </c>
      <c r="J426" s="213">
        <f>+SUMIFS('nabati '!AK:AK,'nabati '!$AN:$AN,Daily!$A426,'nabati '!$AL:$AL,Daily!$C$1)/60</f>
        <v>0</v>
      </c>
      <c r="K426" s="213">
        <f>+SUMIFS('nabati '!AR:AR,'nabati '!$AU:$AU,Daily!$A426,'nabati '!$AS:$AS,Daily!$C$1)/60</f>
        <v>0</v>
      </c>
      <c r="L426" s="213">
        <f>+SUMIFS('nabati '!AY:AY,'nabati '!$BB:$BB,Daily!$A426,'nabati '!$AZ:$AZ,Daily!$C$1)/20</f>
        <v>0</v>
      </c>
      <c r="M426" s="235">
        <f>+SUMIFS('nabati '!BF:BF,'nabati '!$BI:$BI,Daily!$A426,'nabati '!$BG:$BG,Daily!$C$1)/6</f>
        <v>0</v>
      </c>
      <c r="N426" s="236">
        <f>+SUMIFS('nabati '!BM:BM,'nabati '!BP:BP,Daily!$A426,'nabati '!BN:BN,Daily!$C$1)/6</f>
        <v>0</v>
      </c>
      <c r="O426" s="213">
        <f t="shared" si="33"/>
        <v>0</v>
      </c>
      <c r="S426" s="334"/>
    </row>
    <row r="427" spans="1:19" s="1" customFormat="1" outlineLevel="1">
      <c r="A427" s="60">
        <v>69011</v>
      </c>
      <c r="B427" s="61" t="s">
        <v>78</v>
      </c>
      <c r="C427" s="60" t="s">
        <v>565</v>
      </c>
      <c r="D427" s="135" t="s">
        <v>521</v>
      </c>
      <c r="E427" s="213">
        <f>+SUMIFS('nabati '!B:B,'nabati '!$E:$E,Daily!$A427,'nabati '!$C:$C,Daily!$C$1)/6</f>
        <v>0</v>
      </c>
      <c r="F427" s="213">
        <f>+SUMIFS('nabati '!I:I,'nabati '!$L:$L,Daily!$A427,'nabati '!$J:$J,Daily!$C$1)/6</f>
        <v>0</v>
      </c>
      <c r="G427" s="213">
        <f>+SUMIFS('nabati '!P:P,'nabati '!$S:$S,Daily!$A427,'nabati '!$Q:$Q,Daily!$C$1)/60</f>
        <v>0</v>
      </c>
      <c r="H427" s="213">
        <f>+SUMIFS('nabati '!W:W,'nabati '!$Z:$Z,Daily!$A427,'nabati '!$X:$X,Daily!$C$1)/6</f>
        <v>0</v>
      </c>
      <c r="I427" s="213">
        <f>+SUMIFS('nabati '!AD:AD,'nabati '!$AG:$AG,Daily!$A427,'nabati '!$AE:$AE,Daily!$C$1)/60</f>
        <v>0</v>
      </c>
      <c r="J427" s="213">
        <f>+SUMIFS('nabati '!AK:AK,'nabati '!$AN:$AN,Daily!$A427,'nabati '!$AL:$AL,Daily!$C$1)/60</f>
        <v>0</v>
      </c>
      <c r="K427" s="213">
        <f>+SUMIFS('nabati '!AR:AR,'nabati '!$AU:$AU,Daily!$A427,'nabati '!$AS:$AS,Daily!$C$1)/60</f>
        <v>0</v>
      </c>
      <c r="L427" s="213">
        <f>+SUMIFS('nabati '!AY:AY,'nabati '!$BB:$BB,Daily!$A427,'nabati '!$AZ:$AZ,Daily!$C$1)/20</f>
        <v>0</v>
      </c>
      <c r="M427" s="235">
        <f>+SUMIFS('nabati '!BF:BF,'nabati '!$BI:$BI,Daily!$A427,'nabati '!$BG:$BG,Daily!$C$1)/6</f>
        <v>0</v>
      </c>
      <c r="N427" s="236">
        <f>+SUMIFS('nabati '!BM:BM,'nabati '!BP:BP,Daily!$A427,'nabati '!BN:BN,Daily!$C$1)/6</f>
        <v>0</v>
      </c>
      <c r="O427" s="213">
        <f t="shared" si="33"/>
        <v>0</v>
      </c>
      <c r="S427" s="334"/>
    </row>
    <row r="428" spans="1:19" s="1" customFormat="1" outlineLevel="1">
      <c r="A428" s="60">
        <v>9420</v>
      </c>
      <c r="B428" s="61" t="s">
        <v>78</v>
      </c>
      <c r="C428" s="60" t="s">
        <v>566</v>
      </c>
      <c r="D428" s="135" t="s">
        <v>521</v>
      </c>
      <c r="E428" s="213"/>
      <c r="F428" s="213"/>
      <c r="G428" s="213"/>
      <c r="H428" s="213"/>
      <c r="I428" s="213"/>
      <c r="J428" s="213"/>
      <c r="K428" s="213"/>
      <c r="L428" s="213"/>
      <c r="M428" s="235"/>
      <c r="N428" s="236"/>
      <c r="O428" s="213"/>
      <c r="S428" s="334"/>
    </row>
    <row r="429" spans="1:19" s="160" customFormat="1" outlineLevel="1">
      <c r="A429" s="60">
        <v>1471</v>
      </c>
      <c r="B429" s="61" t="s">
        <v>78</v>
      </c>
      <c r="C429" s="60" t="s">
        <v>567</v>
      </c>
      <c r="D429" s="135" t="s">
        <v>521</v>
      </c>
      <c r="E429" s="115">
        <f>+SUMIFS('nabati '!B:B,'nabati '!$E:$E,Daily!$A429,'nabati '!$C:$C,Daily!$C$1)/6</f>
        <v>0</v>
      </c>
      <c r="F429" s="115">
        <f>+SUMIFS('nabati '!I:I,'nabati '!$L:$L,Daily!$A429,'nabati '!$J:$J,Daily!$C$1)/6</f>
        <v>0</v>
      </c>
      <c r="G429" s="115">
        <f>+SUMIFS('nabati '!P:P,'nabati '!$S:$S,Daily!$A429,'nabati '!$Q:$Q,Daily!$C$1)/60</f>
        <v>0</v>
      </c>
      <c r="H429" s="115">
        <f>+SUMIFS('nabati '!W:W,'nabati '!$Z:$Z,Daily!$A429,'nabati '!$X:$X,Daily!$C$1)/6</f>
        <v>0</v>
      </c>
      <c r="I429" s="115">
        <f>+SUMIFS('nabati '!AD:AD,'nabati '!$AG:$AG,Daily!$A429,'nabati '!$AE:$AE,Daily!$C$1)/60</f>
        <v>0</v>
      </c>
      <c r="J429" s="115">
        <f>+SUMIFS('nabati '!AK:AK,'nabati '!$AN:$AN,Daily!$A429,'nabati '!$AL:$AL,Daily!$C$1)/60</f>
        <v>0</v>
      </c>
      <c r="K429" s="115">
        <f>+SUMIFS('nabati '!AR:AR,'nabati '!$AU:$AU,Daily!$A429,'nabati '!$AS:$AS,Daily!$C$1)/60</f>
        <v>0</v>
      </c>
      <c r="L429" s="115">
        <f>+SUMIFS('nabati '!AY:AY,'nabati '!$BB:$BB,Daily!$A429,'nabati '!$AZ:$AZ,Daily!$C$1)/20</f>
        <v>0</v>
      </c>
      <c r="M429" s="232">
        <f>+SUMIFS('nabati '!BF:BF,'nabati '!$BI:$BI,Daily!$A429,'nabati '!$BG:$BG,Daily!$C$1)/6</f>
        <v>0</v>
      </c>
      <c r="N429" s="233">
        <f>+SUMIFS('nabati '!BM:BM,'nabati '!BP:BP,Daily!$A429,'nabati '!BN:BN,Daily!$C$1)/6</f>
        <v>0</v>
      </c>
      <c r="O429" s="115">
        <f t="shared" ref="O429:O434" si="35">+SUMPRODUCT($E$1:$N$1,E429:N429)</f>
        <v>0</v>
      </c>
      <c r="S429" s="333"/>
    </row>
    <row r="430" spans="1:19" s="1" customFormat="1" outlineLevel="1">
      <c r="A430" s="60">
        <v>1472</v>
      </c>
      <c r="B430" s="61" t="s">
        <v>78</v>
      </c>
      <c r="C430" s="60" t="s">
        <v>568</v>
      </c>
      <c r="D430" s="135" t="s">
        <v>521</v>
      </c>
      <c r="E430" s="244">
        <f>+SUMIFS('nabati '!B:B,'nabati '!$E:$E,Daily!$A430,'nabati '!$C:$C,Daily!$C$1)/6</f>
        <v>0</v>
      </c>
      <c r="F430" s="244">
        <f>+SUMIFS('nabati '!I:I,'nabati '!$L:$L,Daily!$A430,'nabati '!$J:$J,Daily!$C$1)/6</f>
        <v>0</v>
      </c>
      <c r="G430" s="244">
        <f>+SUMIFS('nabati '!P:P,'nabati '!$S:$S,Daily!$A430,'nabati '!$Q:$Q,Daily!$C$1)/60</f>
        <v>0</v>
      </c>
      <c r="H430" s="244">
        <f>+SUMIFS('nabati '!W:W,'nabati '!$Z:$Z,Daily!$A430,'nabati '!$X:$X,Daily!$C$1)/6</f>
        <v>0</v>
      </c>
      <c r="I430" s="244">
        <f>+SUMIFS('nabati '!AD:AD,'nabati '!$AG:$AG,Daily!$A430,'nabati '!$AE:$AE,Daily!$C$1)/60</f>
        <v>0</v>
      </c>
      <c r="J430" s="244">
        <f>+SUMIFS('nabati '!AK:AK,'nabati '!$AN:$AN,Daily!$A430,'nabati '!$AL:$AL,Daily!$C$1)/60</f>
        <v>0</v>
      </c>
      <c r="K430" s="244">
        <f>+SUMIFS('nabati '!AR:AR,'nabati '!$AU:$AU,Daily!$A430,'nabati '!$AS:$AS,Daily!$C$1)/60</f>
        <v>0</v>
      </c>
      <c r="L430" s="244">
        <f>+SUMIFS('nabati '!AY:AY,'nabati '!$BB:$BB,Daily!$A430,'nabati '!$AZ:$AZ,Daily!$C$1)/20</f>
        <v>0</v>
      </c>
      <c r="M430" s="248">
        <f>+SUMIFS('nabati '!BF:BF,'nabati '!$BI:$BI,Daily!$A430,'nabati '!$BG:$BG,Daily!$C$1)/6</f>
        <v>0</v>
      </c>
      <c r="N430" s="252">
        <f>+SUMIFS('nabati '!BM:BM,'nabati '!BP:BP,Daily!$A430,'nabati '!BN:BN,Daily!$C$1)/6</f>
        <v>0</v>
      </c>
      <c r="O430" s="215">
        <f t="shared" si="35"/>
        <v>0</v>
      </c>
      <c r="S430" s="334"/>
    </row>
    <row r="431" spans="1:19" s="1" customFormat="1" outlineLevel="1">
      <c r="A431" s="60">
        <v>1191</v>
      </c>
      <c r="B431" s="61" t="s">
        <v>78</v>
      </c>
      <c r="C431" s="60" t="s">
        <v>569</v>
      </c>
      <c r="D431" s="135" t="s">
        <v>521</v>
      </c>
      <c r="E431" s="244">
        <f>+SUMIFS('nabati '!B:B,'nabati '!$E:$E,Daily!$A431,'nabati '!$C:$C,Daily!$C$1)/6</f>
        <v>0</v>
      </c>
      <c r="F431" s="244">
        <f>+SUMIFS('nabati '!I:I,'nabati '!$L:$L,Daily!$A431,'nabati '!$J:$J,Daily!$C$1)/6</f>
        <v>0</v>
      </c>
      <c r="G431" s="244">
        <f>+SUMIFS('nabati '!P:P,'nabati '!$S:$S,Daily!$A431,'nabati '!$Q:$Q,Daily!$C$1)/60</f>
        <v>0</v>
      </c>
      <c r="H431" s="244">
        <f>+SUMIFS('nabati '!W:W,'nabati '!$Z:$Z,Daily!$A431,'nabati '!$X:$X,Daily!$C$1)/6</f>
        <v>0</v>
      </c>
      <c r="I431" s="244">
        <f>+SUMIFS('nabati '!AD:AD,'nabati '!$AG:$AG,Daily!$A431,'nabati '!$AE:$AE,Daily!$C$1)/60</f>
        <v>0</v>
      </c>
      <c r="J431" s="244">
        <f>+SUMIFS('nabati '!AK:AK,'nabati '!$AN:$AN,Daily!$A431,'nabati '!$AL:$AL,Daily!$C$1)/60</f>
        <v>0</v>
      </c>
      <c r="K431" s="244">
        <f>+SUMIFS('nabati '!AR:AR,'nabati '!$AU:$AU,Daily!$A431,'nabati '!$AS:$AS,Daily!$C$1)/60</f>
        <v>0</v>
      </c>
      <c r="L431" s="244">
        <f>+SUMIFS('nabati '!AY:AY,'nabati '!$BB:$BB,Daily!$A431,'nabati '!$AZ:$AZ,Daily!$C$1)/20</f>
        <v>0</v>
      </c>
      <c r="M431" s="248">
        <f>+SUMIFS('nabati '!BF:BF,'nabati '!$BI:$BI,Daily!$A431,'nabati '!$BG:$BG,Daily!$C$1)/6</f>
        <v>0</v>
      </c>
      <c r="N431" s="252">
        <f>+SUMIFS('nabati '!BM:BM,'nabati '!BP:BP,Daily!$A431,'nabati '!BN:BN,Daily!$C$1)/6</f>
        <v>0</v>
      </c>
      <c r="O431" s="215">
        <f t="shared" si="35"/>
        <v>0</v>
      </c>
      <c r="S431" s="334"/>
    </row>
    <row r="432" spans="1:19" s="1" customFormat="1" outlineLevel="1">
      <c r="A432" s="60">
        <v>1192</v>
      </c>
      <c r="B432" s="61"/>
      <c r="C432" s="60" t="s">
        <v>570</v>
      </c>
      <c r="D432" s="135" t="s">
        <v>521</v>
      </c>
      <c r="E432" s="244">
        <f>+SUMIFS('nabati '!B:B,'nabati '!$E:$E,Daily!$A432,'nabati '!$C:$C,Daily!$C$1)/6</f>
        <v>0</v>
      </c>
      <c r="F432" s="244">
        <f>+SUMIFS('nabati '!I:I,'nabati '!$L:$L,Daily!$A432,'nabati '!$J:$J,Daily!$C$1)/6</f>
        <v>0</v>
      </c>
      <c r="G432" s="244">
        <f>+SUMIFS('nabati '!P:P,'nabati '!$S:$S,Daily!$A432,'nabati '!$Q:$Q,Daily!$C$1)/60</f>
        <v>0</v>
      </c>
      <c r="H432" s="244">
        <f>+SUMIFS('nabati '!W:W,'nabati '!$Z:$Z,Daily!$A432,'nabati '!$X:$X,Daily!$C$1)/6</f>
        <v>0</v>
      </c>
      <c r="I432" s="244">
        <f>+SUMIFS('nabati '!AD:AD,'nabati '!$AG:$AG,Daily!$A432,'nabati '!$AE:$AE,Daily!$C$1)/60</f>
        <v>0</v>
      </c>
      <c r="J432" s="244">
        <f>+SUMIFS('nabati '!AK:AK,'nabati '!$AN:$AN,Daily!$A432,'nabati '!$AL:$AL,Daily!$C$1)/60</f>
        <v>0</v>
      </c>
      <c r="K432" s="244">
        <f>+SUMIFS('nabati '!AR:AR,'nabati '!$AU:$AU,Daily!$A432,'nabati '!$AS:$AS,Daily!$C$1)/60</f>
        <v>0</v>
      </c>
      <c r="L432" s="244">
        <f>+SUMIFS('nabati '!AY:AY,'nabati '!$BB:$BB,Daily!$A432,'nabati '!$AZ:$AZ,Daily!$C$1)/20</f>
        <v>0</v>
      </c>
      <c r="M432" s="248">
        <f>+SUMIFS('nabati '!BF:BF,'nabati '!$BI:$BI,Daily!$A432,'nabati '!$BG:$BG,Daily!$C$1)/6</f>
        <v>0</v>
      </c>
      <c r="N432" s="252">
        <f>+SUMIFS('nabati '!BM:BM,'nabati '!BP:BP,Daily!$A432,'nabati '!BN:BN,Daily!$C$1)/6</f>
        <v>0</v>
      </c>
      <c r="O432" s="215">
        <f t="shared" si="35"/>
        <v>0</v>
      </c>
      <c r="S432" s="334"/>
    </row>
    <row r="433" spans="1:19" s="1" customFormat="1" outlineLevel="1">
      <c r="A433" s="60">
        <v>14201</v>
      </c>
      <c r="B433" s="61" t="s">
        <v>78</v>
      </c>
      <c r="C433" s="60" t="s">
        <v>571</v>
      </c>
      <c r="D433" s="135" t="s">
        <v>521</v>
      </c>
      <c r="E433" s="244">
        <f>+SUMIFS('nabati '!B:B,'nabati '!$E:$E,Daily!$A433,'nabati '!$C:$C,Daily!$C$1)/6</f>
        <v>0</v>
      </c>
      <c r="F433" s="244">
        <f>+SUMIFS('nabati '!I:I,'nabati '!$L:$L,Daily!$A433,'nabati '!$J:$J,Daily!$C$1)/6</f>
        <v>0</v>
      </c>
      <c r="G433" s="244">
        <f>+SUMIFS('nabati '!P:P,'nabati '!$S:$S,Daily!$A433,'nabati '!$Q:$Q,Daily!$C$1)/60</f>
        <v>0</v>
      </c>
      <c r="H433" s="244">
        <f>+SUMIFS('nabati '!W:W,'nabati '!$Z:$Z,Daily!$A433,'nabati '!$X:$X,Daily!$C$1)/6</f>
        <v>0</v>
      </c>
      <c r="I433" s="244">
        <f>+SUMIFS('nabati '!AD:AD,'nabati '!$AG:$AG,Daily!$A433,'nabati '!$AE:$AE,Daily!$C$1)/60</f>
        <v>0</v>
      </c>
      <c r="J433" s="244">
        <f>+SUMIFS('nabati '!AK:AK,'nabati '!$AN:$AN,Daily!$A433,'nabati '!$AL:$AL,Daily!$C$1)/60</f>
        <v>0</v>
      </c>
      <c r="K433" s="244">
        <f>+SUMIFS('nabati '!AR:AR,'nabati '!$AU:$AU,Daily!$A433,'nabati '!$AS:$AS,Daily!$C$1)/60</f>
        <v>0</v>
      </c>
      <c r="L433" s="244">
        <f>+SUMIFS('nabati '!AY:AY,'nabati '!$BB:$BB,Daily!$A433,'nabati '!$AZ:$AZ,Daily!$C$1)/20</f>
        <v>0</v>
      </c>
      <c r="M433" s="248">
        <f>+SUMIFS('nabati '!BF:BF,'nabati '!$BI:$BI,Daily!$A433,'nabati '!$BG:$BG,Daily!$C$1)/6</f>
        <v>0</v>
      </c>
      <c r="N433" s="252">
        <f>+SUMIFS('nabati '!BM:BM,'nabati '!BP:BP,Daily!$A433,'nabati '!BN:BN,Daily!$C$1)/6</f>
        <v>0</v>
      </c>
      <c r="O433" s="215">
        <f t="shared" si="35"/>
        <v>0</v>
      </c>
      <c r="S433" s="334"/>
    </row>
    <row r="434" spans="1:19" s="1" customFormat="1">
      <c r="A434" s="60">
        <v>14202</v>
      </c>
      <c r="B434" s="61" t="s">
        <v>78</v>
      </c>
      <c r="C434" s="60" t="s">
        <v>572</v>
      </c>
      <c r="D434" s="135" t="s">
        <v>521</v>
      </c>
      <c r="E434" s="244">
        <f>+SUMIFS('nabati '!B:B,'nabati '!$E:$E,Daily!$A434,'nabati '!$C:$C,Daily!$C$1)/6</f>
        <v>0</v>
      </c>
      <c r="F434" s="244">
        <f>+SUMIFS('nabati '!I:I,'nabati '!$L:$L,Daily!$A434,'nabati '!$J:$J,Daily!$C$1)/6</f>
        <v>0</v>
      </c>
      <c r="G434" s="244">
        <f>+SUMIFS('nabati '!P:P,'nabati '!$S:$S,Daily!$A434,'nabati '!$Q:$Q,Daily!$C$1)/60</f>
        <v>0</v>
      </c>
      <c r="H434" s="244">
        <f>+SUMIFS('nabati '!W:W,'nabati '!$Z:$Z,Daily!$A434,'nabati '!$X:$X,Daily!$C$1)/6</f>
        <v>0</v>
      </c>
      <c r="I434" s="244">
        <f>+SUMIFS('nabati '!AD:AD,'nabati '!$AG:$AG,Daily!$A434,'nabati '!$AE:$AE,Daily!$C$1)/60</f>
        <v>0</v>
      </c>
      <c r="J434" s="244">
        <f>+SUMIFS('nabati '!AK:AK,'nabati '!$AN:$AN,Daily!$A434,'nabati '!$AL:$AL,Daily!$C$1)/60</f>
        <v>0</v>
      </c>
      <c r="K434" s="244">
        <f>+SUMIFS('nabati '!AR:AR,'nabati '!$AU:$AU,Daily!$A434,'nabati '!$AS:$AS,Daily!$C$1)/60</f>
        <v>0</v>
      </c>
      <c r="L434" s="244">
        <f>+SUMIFS('nabati '!AY:AY,'nabati '!$BB:$BB,Daily!$A434,'nabati '!$AZ:$AZ,Daily!$C$1)/20</f>
        <v>0</v>
      </c>
      <c r="M434" s="248">
        <f>+SUMIFS('nabati '!BF:BF,'nabati '!$BI:$BI,Daily!$A434,'nabati '!$BG:$BG,Daily!$C$1)/6</f>
        <v>0</v>
      </c>
      <c r="N434" s="252">
        <f>+SUMIFS('nabati '!BM:BM,'nabati '!BP:BP,Daily!$A434,'nabati '!BN:BN,Daily!$C$1)/6</f>
        <v>0</v>
      </c>
      <c r="O434" s="215">
        <f t="shared" si="35"/>
        <v>0</v>
      </c>
      <c r="S434" s="334"/>
    </row>
    <row r="435" spans="1:19">
      <c r="A435" s="209"/>
      <c r="B435" s="276"/>
      <c r="C435" s="210"/>
      <c r="D435" s="285" t="s">
        <v>573</v>
      </c>
      <c r="E435" s="230">
        <f t="shared" ref="E435:N435" si="36">+SUM(E436:E470)</f>
        <v>0</v>
      </c>
      <c r="F435" s="230">
        <f t="shared" si="36"/>
        <v>0</v>
      </c>
      <c r="G435" s="230">
        <f t="shared" si="36"/>
        <v>0</v>
      </c>
      <c r="H435" s="230">
        <f t="shared" si="36"/>
        <v>0</v>
      </c>
      <c r="I435" s="230">
        <f t="shared" si="36"/>
        <v>0</v>
      </c>
      <c r="J435" s="230">
        <f t="shared" si="36"/>
        <v>0</v>
      </c>
      <c r="K435" s="230">
        <f t="shared" si="36"/>
        <v>0</v>
      </c>
      <c r="L435" s="230">
        <f t="shared" si="36"/>
        <v>0</v>
      </c>
      <c r="M435" s="288">
        <f t="shared" si="36"/>
        <v>0</v>
      </c>
      <c r="N435" s="229">
        <f t="shared" si="36"/>
        <v>0</v>
      </c>
      <c r="O435" s="230">
        <f>SUMPRODUCT($E$1:$N$1,E435:N435)</f>
        <v>0</v>
      </c>
      <c r="P435" s="275">
        <v>12941000</v>
      </c>
      <c r="Q435" s="293">
        <f>O435/P435*100</f>
        <v>0</v>
      </c>
      <c r="S435" s="332">
        <f>+O435/1000</f>
        <v>0</v>
      </c>
    </row>
    <row r="436" spans="1:19" s="1" customFormat="1">
      <c r="A436" s="243" t="s">
        <v>574</v>
      </c>
      <c r="B436" s="55" t="s">
        <v>56</v>
      </c>
      <c r="C436" s="135" t="s">
        <v>575</v>
      </c>
      <c r="D436" s="142" t="s">
        <v>576</v>
      </c>
      <c r="E436" s="213">
        <f>+SUMIFS('nabati '!B:B,'nabati '!$E:$E,Daily!$A436,'nabati '!$C:$C,Daily!$C$1)/6</f>
        <v>0</v>
      </c>
      <c r="F436" s="213">
        <f>+SUMIFS('nabati '!I:I,'nabati '!$L:$L,Daily!$A436,'nabati '!$J:$J,Daily!$C$1)/6</f>
        <v>0</v>
      </c>
      <c r="G436" s="213">
        <f>+SUMIFS('nabati '!P:P,'nabati '!$S:$S,Daily!$A436,'nabati '!$Q:$Q,Daily!$C$1)/60</f>
        <v>0</v>
      </c>
      <c r="H436" s="213">
        <f>+SUMIFS('nabati '!W:W,'nabati '!$Z:$Z,Daily!$A436,'nabati '!$X:$X,Daily!$C$1)/6</f>
        <v>0</v>
      </c>
      <c r="I436" s="213">
        <f>+SUMIFS('nabati '!AD:AD,'nabati '!$AG:$AG,Daily!$A436,'nabati '!$AE:$AE,Daily!$C$1)/60</f>
        <v>0</v>
      </c>
      <c r="J436" s="213">
        <f>+SUMIFS('nabati '!AK:AK,'nabati '!$AN:$AN,Daily!$A436,'nabati '!$AL:$AL,Daily!$C$1)/60</f>
        <v>0</v>
      </c>
      <c r="K436" s="213">
        <f>+SUMIFS('nabati '!AR:AR,'nabati '!$AU:$AU,Daily!$A436,'nabati '!$AS:$AS,Daily!$C$1)/60</f>
        <v>0</v>
      </c>
      <c r="L436" s="213">
        <f>+SUMIFS('nabati '!AY:AY,'nabati '!$BB:$BB,Daily!$A436,'nabati '!$AZ:$AZ,Daily!$C$1)/20</f>
        <v>0</v>
      </c>
      <c r="M436" s="249">
        <f>+SUMIFS('nabati '!BF:BF,'nabati '!$BI:$BI,Daily!$A436,'nabati '!$BG:$BG,Daily!$C$1)/6</f>
        <v>0</v>
      </c>
      <c r="N436" s="249">
        <f>+SUMIFS('nabati '!BM:BM,'nabati '!BP:BP,Daily!$A436,'nabati '!BN:BN,Daily!$C$1)/6</f>
        <v>0</v>
      </c>
      <c r="O436" s="215">
        <f>+SUMPRODUCT($E$1:$N$1,E436:N436)</f>
        <v>0</v>
      </c>
      <c r="S436" s="334"/>
    </row>
    <row r="437" spans="1:19" s="1" customFormat="1" outlineLevel="1">
      <c r="A437" s="243" t="s">
        <v>577</v>
      </c>
      <c r="B437" s="243" t="s">
        <v>56</v>
      </c>
      <c r="C437" s="135" t="s">
        <v>578</v>
      </c>
      <c r="D437" s="142" t="s">
        <v>576</v>
      </c>
      <c r="E437" s="213">
        <f>+SUMIFS('nabati '!B:B,'nabati '!$E:$E,Daily!$A437,'nabati '!$C:$C,Daily!$C$1)/6</f>
        <v>0</v>
      </c>
      <c r="F437" s="213">
        <f>+SUMIFS('nabati '!I:I,'nabati '!$L:$L,Daily!$A437,'nabati '!$J:$J,Daily!$C$1)/6</f>
        <v>0</v>
      </c>
      <c r="G437" s="213">
        <f>+SUMIFS('nabati '!P:P,'nabati '!$S:$S,Daily!$A437,'nabati '!$Q:$Q,Daily!$C$1)/60</f>
        <v>0</v>
      </c>
      <c r="H437" s="213">
        <f>+SUMIFS('nabati '!W:W,'nabati '!$Z:$Z,Daily!$A437,'nabati '!$X:$X,Daily!$C$1)/6</f>
        <v>0</v>
      </c>
      <c r="I437" s="213">
        <f>+SUMIFS('nabati '!AD:AD,'nabati '!$AG:$AG,Daily!$A437,'nabati '!$AE:$AE,Daily!$C$1)/60</f>
        <v>0</v>
      </c>
      <c r="J437" s="213">
        <f>+SUMIFS('nabati '!AK:AK,'nabati '!$AN:$AN,Daily!$A437,'nabati '!$AL:$AL,Daily!$C$1)/60</f>
        <v>0</v>
      </c>
      <c r="K437" s="213">
        <f>+SUMIFS('nabati '!AR:AR,'nabati '!$AU:$AU,Daily!$A437,'nabati '!$AS:$AS,Daily!$C$1)/60</f>
        <v>0</v>
      </c>
      <c r="L437" s="213">
        <f>+SUMIFS('nabati '!AY:AY,'nabati '!$BB:$BB,Daily!$A437,'nabati '!$AZ:$AZ,Daily!$C$1)/20</f>
        <v>0</v>
      </c>
      <c r="M437" s="248">
        <f>+SUMIFS('nabati '!BF:BF,'nabati '!$BI:$BI,Daily!$A437,'nabati '!$BG:$BG,Daily!$C$1)/6</f>
        <v>0</v>
      </c>
      <c r="N437" s="249">
        <f>+SUMIFS('nabati '!BM:BM,'nabati '!BP:BP,Daily!$A437,'nabati '!BN:BN,Daily!$C$1)/6</f>
        <v>0</v>
      </c>
      <c r="O437" s="215">
        <f t="shared" ref="O437:O452" si="37">+SUMPRODUCT($E$1:$N$1,E437:N437)</f>
        <v>0</v>
      </c>
      <c r="S437" s="334"/>
    </row>
    <row r="438" spans="1:19" s="1" customFormat="1" outlineLevel="1">
      <c r="A438" s="55" t="s">
        <v>579</v>
      </c>
      <c r="B438" s="55" t="s">
        <v>56</v>
      </c>
      <c r="C438" s="57" t="s">
        <v>580</v>
      </c>
      <c r="D438" s="106" t="s">
        <v>576</v>
      </c>
      <c r="E438" s="115">
        <f>+SUMIFS('nabati '!B:B,'nabati '!$E:$E,Daily!$A438,'nabati '!$C:$C,Daily!$C$1)/6</f>
        <v>0</v>
      </c>
      <c r="F438" s="115">
        <f>+SUMIFS('nabati '!I:I,'nabati '!$L:$L,Daily!$A438,'nabati '!$J:$J,Daily!$C$1)/6</f>
        <v>0</v>
      </c>
      <c r="G438" s="115">
        <f>+SUMIFS('nabati '!P:P,'nabati '!$S:$S,Daily!$A438,'nabati '!$Q:$Q,Daily!$C$1)/60</f>
        <v>0</v>
      </c>
      <c r="H438" s="115">
        <f>+SUMIFS('nabati '!W:W,'nabati '!$Z:$Z,Daily!$A438,'nabati '!$X:$X,Daily!$C$1)/6</f>
        <v>0</v>
      </c>
      <c r="I438" s="115">
        <f>+SUMIFS('nabati '!AD:AD,'nabati '!$AG:$AG,Daily!$A438,'nabati '!$AE:$AE,Daily!$C$1)/60</f>
        <v>0</v>
      </c>
      <c r="J438" s="115">
        <f>+SUMIFS('nabati '!AK:AK,'nabati '!$AN:$AN,Daily!$A438,'nabati '!$AL:$AL,Daily!$C$1)/60</f>
        <v>0</v>
      </c>
      <c r="K438" s="115">
        <f>+SUMIFS('nabati '!AR:AR,'nabati '!$AU:$AU,Daily!$A438,'nabati '!$AS:$AS,Daily!$C$1)/60</f>
        <v>0</v>
      </c>
      <c r="L438" s="115">
        <f>+SUMIFS('nabati '!AY:AY,'nabati '!$BB:$BB,Daily!$A438,'nabati '!$AZ:$AZ,Daily!$C$1)/20</f>
        <v>0</v>
      </c>
      <c r="M438" s="251">
        <f>+SUMIFS('nabati '!BF:BF,'nabati '!$BI:$BI,Daily!$A438,'nabati '!$BG:$BG,Daily!$C$1)/6</f>
        <v>0</v>
      </c>
      <c r="N438" s="252">
        <f>+SUMIFS('nabati '!BM:BM,'nabati '!BP:BP,Daily!$A438,'nabati '!BN:BN,Daily!$C$1)/6</f>
        <v>0</v>
      </c>
      <c r="O438" s="215">
        <f t="shared" si="37"/>
        <v>0</v>
      </c>
      <c r="S438" s="334"/>
    </row>
    <row r="439" spans="1:19" s="184" customFormat="1" outlineLevel="1">
      <c r="A439" s="62" t="s">
        <v>581</v>
      </c>
      <c r="B439" s="62" t="s">
        <v>56</v>
      </c>
      <c r="C439" s="106" t="s">
        <v>582</v>
      </c>
      <c r="D439" s="106" t="s">
        <v>576</v>
      </c>
      <c r="E439" s="125">
        <f>+SUMIFS('nabati '!B:B,'nabati '!$E:$E,Daily!$A439,'nabati '!$C:$C,Daily!$C$1)/6</f>
        <v>0</v>
      </c>
      <c r="F439" s="125">
        <f>+SUMIFS('nabati '!I:I,'nabati '!$L:$L,Daily!$A439,'nabati '!$J:$J,Daily!$C$1)/6</f>
        <v>0</v>
      </c>
      <c r="G439" s="125">
        <f>+SUMIFS('nabati '!P:P,'nabati '!$S:$S,Daily!$A439,'nabati '!$Q:$Q,Daily!$C$1)/60</f>
        <v>0</v>
      </c>
      <c r="H439" s="125">
        <f>+SUMIFS('nabati '!W:W,'nabati '!$Z:$Z,Daily!$A439,'nabati '!$X:$X,Daily!$C$1)/6</f>
        <v>0</v>
      </c>
      <c r="I439" s="125">
        <f>+SUMIFS('nabati '!AD:AD,'nabati '!$AG:$AG,Daily!$A439,'nabati '!$AE:$AE,Daily!$C$1)/60</f>
        <v>0</v>
      </c>
      <c r="J439" s="125">
        <f>+SUMIFS('nabati '!AK:AK,'nabati '!$AN:$AN,Daily!$A439,'nabati '!$AL:$AL,Daily!$C$1)/60</f>
        <v>0</v>
      </c>
      <c r="K439" s="125">
        <f>+SUMIFS('nabati '!AR:AR,'nabati '!$AU:$AU,Daily!$A439,'nabati '!$AS:$AS,Daily!$C$1)/60</f>
        <v>0</v>
      </c>
      <c r="L439" s="125">
        <f>+SUMIFS('nabati '!AY:AY,'nabati '!$BB:$BB,Daily!$A439,'nabati '!$AZ:$AZ,Daily!$C$1)/20</f>
        <v>0</v>
      </c>
      <c r="M439" s="289">
        <f>+SUMIFS('nabati '!BF:BF,'nabati '!$BI:$BI,Daily!$A439,'nabati '!$BG:$BG,Daily!$C$1)/6</f>
        <v>0</v>
      </c>
      <c r="N439" s="289">
        <f>+SUMIFS('nabati '!BM:BM,'nabati '!BP:BP,Daily!$A439,'nabati '!BN:BN,Daily!$C$1)/6</f>
        <v>0</v>
      </c>
      <c r="O439" s="290">
        <f t="shared" si="37"/>
        <v>0</v>
      </c>
      <c r="S439" s="336"/>
    </row>
    <row r="440" spans="1:19" s="1" customFormat="1" outlineLevel="1">
      <c r="A440" s="55" t="s">
        <v>583</v>
      </c>
      <c r="B440" s="55" t="s">
        <v>56</v>
      </c>
      <c r="C440" s="57" t="s">
        <v>584</v>
      </c>
      <c r="D440" s="106" t="s">
        <v>576</v>
      </c>
      <c r="E440" s="115">
        <f>+SUMIFS('nabati '!B:B,'nabati '!$E:$E,Daily!$A440,'nabati '!$C:$C,Daily!$C$1)/6</f>
        <v>0</v>
      </c>
      <c r="F440" s="115">
        <f>+SUMIFS('nabati '!I:I,'nabati '!$L:$L,Daily!$A440,'nabati '!$J:$J,Daily!$C$1)/6</f>
        <v>0</v>
      </c>
      <c r="G440" s="115">
        <f>+SUMIFS('nabati '!P:P,'nabati '!$S:$S,Daily!$A440,'nabati '!$Q:$Q,Daily!$C$1)/60</f>
        <v>0</v>
      </c>
      <c r="H440" s="115">
        <f>+SUMIFS('nabati '!W:W,'nabati '!$Z:$Z,Daily!$A440,'nabati '!$X:$X,Daily!$C$1)/6</f>
        <v>0</v>
      </c>
      <c r="I440" s="115">
        <f>+SUMIFS('nabati '!AD:AD,'nabati '!$AG:$AG,Daily!$A440,'nabati '!$AE:$AE,Daily!$C$1)/60</f>
        <v>0</v>
      </c>
      <c r="J440" s="115">
        <f>+SUMIFS('nabati '!AK:AK,'nabati '!$AN:$AN,Daily!$A440,'nabati '!$AL:$AL,Daily!$C$1)/60</f>
        <v>0</v>
      </c>
      <c r="K440" s="115">
        <f>+SUMIFS('nabati '!AR:AR,'nabati '!$AU:$AU,Daily!$A440,'nabati '!$AS:$AS,Daily!$C$1)/60</f>
        <v>0</v>
      </c>
      <c r="L440" s="115">
        <f>+SUMIFS('nabati '!AY:AY,'nabati '!$BB:$BB,Daily!$A440,'nabati '!$AZ:$AZ,Daily!$C$1)/20</f>
        <v>0</v>
      </c>
      <c r="M440" s="251">
        <f>+SUMIFS('nabati '!BF:BF,'nabati '!$BI:$BI,Daily!$A440,'nabati '!$BG:$BG,Daily!$C$1)/6</f>
        <v>0</v>
      </c>
      <c r="N440" s="252">
        <f>+SUMIFS('nabati '!BM:BM,'nabati '!BP:BP,Daily!$A440,'nabati '!BN:BN,Daily!$C$1)/6</f>
        <v>0</v>
      </c>
      <c r="O440" s="215">
        <f t="shared" si="37"/>
        <v>0</v>
      </c>
      <c r="S440" s="334"/>
    </row>
    <row r="441" spans="1:19" s="1" customFormat="1" outlineLevel="1">
      <c r="A441" s="55" t="s">
        <v>585</v>
      </c>
      <c r="B441" s="55" t="s">
        <v>56</v>
      </c>
      <c r="C441" s="57" t="s">
        <v>586</v>
      </c>
      <c r="D441" s="106" t="s">
        <v>576</v>
      </c>
      <c r="E441" s="115">
        <f>+SUMIFS('nabati '!B:B,'nabati '!$E:$E,Daily!$A441,'nabati '!$C:$C,Daily!$C$1)/6</f>
        <v>0</v>
      </c>
      <c r="F441" s="115">
        <f>+SUMIFS('nabati '!I:I,'nabati '!$L:$L,Daily!$A441,'nabati '!$J:$J,Daily!$C$1)/6</f>
        <v>0</v>
      </c>
      <c r="G441" s="115">
        <f>+SUMIFS('nabati '!P:P,'nabati '!$S:$S,Daily!$A441,'nabati '!$Q:$Q,Daily!$C$1)/60</f>
        <v>0</v>
      </c>
      <c r="H441" s="115">
        <f>+SUMIFS('nabati '!W:W,'nabati '!$Z:$Z,Daily!$A441,'nabati '!$X:$X,Daily!$C$1)/6</f>
        <v>0</v>
      </c>
      <c r="I441" s="115">
        <f>+SUMIFS('nabati '!AD:AD,'nabati '!$AG:$AG,Daily!$A441,'nabati '!$AE:$AE,Daily!$C$1)/60</f>
        <v>0</v>
      </c>
      <c r="J441" s="115">
        <f>+SUMIFS('nabati '!AK:AK,'nabati '!$AN:$AN,Daily!$A441,'nabati '!$AL:$AL,Daily!$C$1)/60</f>
        <v>0</v>
      </c>
      <c r="K441" s="115">
        <f>+SUMIFS('nabati '!AR:AR,'nabati '!$AU:$AU,Daily!$A441,'nabati '!$AS:$AS,Daily!$C$1)/60</f>
        <v>0</v>
      </c>
      <c r="L441" s="115">
        <f>+SUMIFS('nabati '!AY:AY,'nabati '!$BB:$BB,Daily!$A441,'nabati '!$AZ:$AZ,Daily!$C$1)/20</f>
        <v>0</v>
      </c>
      <c r="M441" s="251">
        <f>+SUMIFS('nabati '!BF:BF,'nabati '!$BI:$BI,Daily!$A441,'nabati '!$BG:$BG,Daily!$C$1)/6</f>
        <v>0</v>
      </c>
      <c r="N441" s="252">
        <f>+SUMIFS('nabati '!BM:BM,'nabati '!BP:BP,Daily!$A441,'nabati '!BN:BN,Daily!$C$1)/6</f>
        <v>0</v>
      </c>
      <c r="O441" s="215">
        <f t="shared" si="37"/>
        <v>0</v>
      </c>
      <c r="S441" s="334"/>
    </row>
    <row r="442" spans="1:19" s="1" customFormat="1" outlineLevel="1">
      <c r="A442" s="55" t="s">
        <v>587</v>
      </c>
      <c r="B442" s="55" t="s">
        <v>541</v>
      </c>
      <c r="C442" s="57" t="s">
        <v>588</v>
      </c>
      <c r="D442" s="106" t="s">
        <v>576</v>
      </c>
      <c r="E442" s="115">
        <f>+SUMIFS('nabati '!B:B,'nabati '!$E:$E,Daily!$A442,'nabati '!$C:$C,Daily!$C$1)/6</f>
        <v>0</v>
      </c>
      <c r="F442" s="115">
        <f>+SUMIFS('nabati '!I:I,'nabati '!$L:$L,Daily!$A442,'nabati '!$J:$J,Daily!$C$1)/6</f>
        <v>0</v>
      </c>
      <c r="G442" s="115">
        <f>+SUMIFS('nabati '!P:P,'nabati '!$S:$S,Daily!$A442,'nabati '!$Q:$Q,Daily!$C$1)/60</f>
        <v>0</v>
      </c>
      <c r="H442" s="115">
        <f>+SUMIFS('nabati '!W:W,'nabati '!$Z:$Z,Daily!$A442,'nabati '!$X:$X,Daily!$C$1)/6</f>
        <v>0</v>
      </c>
      <c r="I442" s="115">
        <f>+SUMIFS('nabati '!AD:AD,'nabati '!$AG:$AG,Daily!$A442,'nabati '!$AE:$AE,Daily!$C$1)/60</f>
        <v>0</v>
      </c>
      <c r="J442" s="115">
        <f>+SUMIFS('nabati '!AK:AK,'nabati '!$AN:$AN,Daily!$A442,'nabati '!$AL:$AL,Daily!$C$1)/60</f>
        <v>0</v>
      </c>
      <c r="K442" s="115">
        <f>+SUMIFS('nabati '!AR:AR,'nabati '!$AU:$AU,Daily!$A442,'nabati '!$AS:$AS,Daily!$C$1)/60</f>
        <v>0</v>
      </c>
      <c r="L442" s="115">
        <f>+SUMIFS('nabati '!AY:AY,'nabati '!$BB:$BB,Daily!$A442,'nabati '!$AZ:$AZ,Daily!$C$1)/20</f>
        <v>0</v>
      </c>
      <c r="M442" s="251">
        <f>+SUMIFS('nabati '!BF:BF,'nabati '!$BI:$BI,Daily!$A442,'nabati '!$BG:$BG,Daily!$C$1)/6</f>
        <v>0</v>
      </c>
      <c r="N442" s="252">
        <f>+SUMIFS('nabati '!BM:BM,'nabati '!BP:BP,Daily!$A442,'nabati '!BN:BN,Daily!$C$1)/6</f>
        <v>0</v>
      </c>
      <c r="O442" s="215">
        <f t="shared" si="37"/>
        <v>0</v>
      </c>
      <c r="S442" s="334"/>
    </row>
    <row r="443" spans="1:19" s="1" customFormat="1" outlineLevel="1">
      <c r="A443" s="55" t="s">
        <v>589</v>
      </c>
      <c r="B443" s="55" t="s">
        <v>56</v>
      </c>
      <c r="C443" s="286" t="s">
        <v>590</v>
      </c>
      <c r="D443" s="106" t="s">
        <v>576</v>
      </c>
      <c r="E443" s="115">
        <f>+SUMIFS('nabati '!B:B,'nabati '!$E:$E,Daily!$A443,'nabati '!$C:$C,Daily!$C$1)/6</f>
        <v>0</v>
      </c>
      <c r="F443" s="115">
        <f>+SUMIFS('nabati '!I:I,'nabati '!$L:$L,Daily!$A443,'nabati '!$J:$J,Daily!$C$1)/6</f>
        <v>0</v>
      </c>
      <c r="G443" s="115">
        <f>+SUMIFS('nabati '!P:P,'nabati '!$S:$S,Daily!$A443,'nabati '!$Q:$Q,Daily!$C$1)/60</f>
        <v>0</v>
      </c>
      <c r="H443" s="115">
        <f>+SUMIFS('nabati '!W:W,'nabati '!$Z:$Z,Daily!$A443,'nabati '!$X:$X,Daily!$C$1)/6</f>
        <v>0</v>
      </c>
      <c r="I443" s="115">
        <f>+SUMIFS('nabati '!AD:AD,'nabati '!$AG:$AG,Daily!$A443,'nabati '!$AE:$AE,Daily!$C$1)/60</f>
        <v>0</v>
      </c>
      <c r="J443" s="291">
        <f>+SUMIFS('nabati '!AK:AK,'nabati '!$AN:$AN,Daily!$A443,'nabati '!$AL:$AL,Daily!$C$1)/60</f>
        <v>0</v>
      </c>
      <c r="K443" s="115">
        <f>+SUMIFS('nabati '!AR:AR,'nabati '!$AU:$AU,Daily!$A443,'nabati '!$AS:$AS,Daily!$C$1)/60</f>
        <v>0</v>
      </c>
      <c r="L443" s="115">
        <f>+SUMIFS('nabati '!AY:AY,'nabati '!$BB:$BB,Daily!$A443,'nabati '!$AZ:$AZ,Daily!$C$1)/20</f>
        <v>0</v>
      </c>
      <c r="M443" s="251">
        <f>+SUMIFS('nabati '!BF:BF,'nabati '!$BI:$BI,Daily!$A443,'nabati '!$BG:$BG,Daily!$C$1)/6</f>
        <v>0</v>
      </c>
      <c r="N443" s="252">
        <f>+SUMIFS('nabati '!BM:BM,'nabati '!BP:BP,Daily!$A443,'nabati '!BN:BN,Daily!$C$1)/6</f>
        <v>0</v>
      </c>
      <c r="O443" s="213">
        <f t="shared" si="37"/>
        <v>0</v>
      </c>
      <c r="S443" s="334"/>
    </row>
    <row r="444" spans="1:19" s="1" customFormat="1" outlineLevel="1">
      <c r="A444" s="55" t="s">
        <v>591</v>
      </c>
      <c r="B444" s="55" t="s">
        <v>56</v>
      </c>
      <c r="C444" s="57" t="s">
        <v>592</v>
      </c>
      <c r="D444" s="106" t="s">
        <v>576</v>
      </c>
      <c r="E444" s="115">
        <f>+SUMIFS('nabati '!B:B,'nabati '!$E:$E,Daily!$A444,'nabati '!$C:$C,Daily!$C$1)/6</f>
        <v>0</v>
      </c>
      <c r="F444" s="115">
        <f>+SUMIFS('nabati '!I:I,'nabati '!$L:$L,Daily!$A444,'nabati '!$J:$J,Daily!$C$1)/6</f>
        <v>0</v>
      </c>
      <c r="G444" s="115">
        <f>+SUMIFS('nabati '!P:P,'nabati '!$S:$S,Daily!$A444,'nabati '!$Q:$Q,Daily!$C$1)/60</f>
        <v>0</v>
      </c>
      <c r="H444" s="115">
        <f>+SUMIFS('nabati '!W:W,'nabati '!$Z:$Z,Daily!$A444,'nabati '!$X:$X,Daily!$C$1)/6</f>
        <v>0</v>
      </c>
      <c r="I444" s="115">
        <f>+SUMIFS('nabati '!AD:AD,'nabati '!$AG:$AG,Daily!$A444,'nabati '!$AE:$AE,Daily!$C$1)/60</f>
        <v>0</v>
      </c>
      <c r="J444" s="115">
        <f>+SUMIFS('nabati '!AK:AK,'nabati '!$AN:$AN,Daily!$A444,'nabati '!$AL:$AL,Daily!$C$1)/60</f>
        <v>0</v>
      </c>
      <c r="K444" s="115">
        <f>+SUMIFS('nabati '!AR:AR,'nabati '!$AU:$AU,Daily!$A444,'nabati '!$AS:$AS,Daily!$C$1)/60</f>
        <v>0</v>
      </c>
      <c r="L444" s="115">
        <f>+SUMIFS('nabati '!AY:AY,'nabati '!$BB:$BB,Daily!$A444,'nabati '!$AZ:$AZ,Daily!$C$1)/20</f>
        <v>0</v>
      </c>
      <c r="M444" s="251">
        <f>+SUMIFS('nabati '!BF:BF,'nabati '!$BI:$BI,Daily!$A444,'nabati '!$BG:$BG,Daily!$C$1)/6</f>
        <v>0</v>
      </c>
      <c r="N444" s="252">
        <f>+SUMIFS('nabati '!BM:BM,'nabati '!BP:BP,Daily!$A444,'nabati '!BN:BN,Daily!$C$1)/6</f>
        <v>0</v>
      </c>
      <c r="O444" s="215">
        <f t="shared" si="37"/>
        <v>0</v>
      </c>
      <c r="S444" s="334"/>
    </row>
    <row r="445" spans="1:19" s="1" customFormat="1" outlineLevel="1">
      <c r="A445" s="243" t="s">
        <v>593</v>
      </c>
      <c r="B445" s="55" t="s">
        <v>56</v>
      </c>
      <c r="C445" s="135" t="s">
        <v>594</v>
      </c>
      <c r="D445" s="142" t="s">
        <v>576</v>
      </c>
      <c r="E445" s="115">
        <f>+SUMIFS('nabati '!B:B,'nabati '!$E:$E,Daily!$A445,'nabati '!$C:$C,Daily!$C$1)/6</f>
        <v>0</v>
      </c>
      <c r="F445" s="115">
        <f>+SUMIFS('nabati '!I:I,'nabati '!$L:$L,Daily!$A445,'nabati '!$J:$J,Daily!$C$1)/6</f>
        <v>0</v>
      </c>
      <c r="G445" s="115">
        <f>+SUMIFS('nabati '!P:P,'nabati '!$S:$S,Daily!$A445,'nabati '!$Q:$Q,Daily!$C$1)/60</f>
        <v>0</v>
      </c>
      <c r="H445" s="115">
        <f>+SUMIFS('nabati '!W:W,'nabati '!$Z:$Z,Daily!$A445,'nabati '!$X:$X,Daily!$C$1)/6</f>
        <v>0</v>
      </c>
      <c r="I445" s="115">
        <f>+SUMIFS('nabati '!AD:AD,'nabati '!$AG:$AG,Daily!$A445,'nabati '!$AE:$AE,Daily!$C$1)/60</f>
        <v>0</v>
      </c>
      <c r="J445" s="115">
        <f>+SUMIFS('nabati '!AK:AK,'nabati '!$AN:$AN,Daily!$A445,'nabati '!$AL:$AL,Daily!$C$1)/60</f>
        <v>0</v>
      </c>
      <c r="K445" s="115">
        <f>+SUMIFS('nabati '!AR:AR,'nabati '!$AU:$AU,Daily!$A445,'nabati '!$AS:$AS,Daily!$C$1)/60</f>
        <v>0</v>
      </c>
      <c r="L445" s="115">
        <f>+SUMIFS('nabati '!AY:AY,'nabati '!$BB:$BB,Daily!$A445,'nabati '!$AZ:$AZ,Daily!$C$1)/20</f>
        <v>0</v>
      </c>
      <c r="M445" s="251">
        <f>+SUMIFS('nabati '!BF:BF,'nabati '!$BI:$BI,Daily!$A445,'nabati '!$BG:$BG,Daily!$C$1)/6</f>
        <v>0</v>
      </c>
      <c r="N445" s="252">
        <f>+SUMIFS('nabati '!BM:BM,'nabati '!BP:BP,Daily!$A445,'nabati '!BN:BN,Daily!$C$1)/6</f>
        <v>0</v>
      </c>
      <c r="O445" s="215">
        <f t="shared" si="37"/>
        <v>0</v>
      </c>
      <c r="S445" s="334"/>
    </row>
    <row r="446" spans="1:19" s="1" customFormat="1" outlineLevel="1">
      <c r="A446" s="243" t="s">
        <v>595</v>
      </c>
      <c r="B446" s="55" t="s">
        <v>56</v>
      </c>
      <c r="C446" s="135" t="s">
        <v>596</v>
      </c>
      <c r="D446" s="142" t="s">
        <v>576</v>
      </c>
      <c r="E446" s="115">
        <f>+SUMIFS('nabati '!B:B,'nabati '!$E:$E,Daily!$A446,'nabati '!$C:$C,Daily!$C$1)/6</f>
        <v>0</v>
      </c>
      <c r="F446" s="115">
        <f>+SUMIFS('nabati '!I:I,'nabati '!$L:$L,Daily!$A446,'nabati '!$J:$J,Daily!$C$1)/6</f>
        <v>0</v>
      </c>
      <c r="G446" s="115">
        <f>+SUMIFS('nabati '!P:P,'nabati '!$S:$S,Daily!$A446,'nabati '!$Q:$Q,Daily!$C$1)/60</f>
        <v>0</v>
      </c>
      <c r="H446" s="115">
        <f>+SUMIFS('nabati '!W:W,'nabati '!$Z:$Z,Daily!$A446,'nabati '!$X:$X,Daily!$C$1)/6</f>
        <v>0</v>
      </c>
      <c r="I446" s="115">
        <f>+SUMIFS('nabati '!AD:AD,'nabati '!$AG:$AG,Daily!$A446,'nabati '!$AE:$AE,Daily!$C$1)/60</f>
        <v>0</v>
      </c>
      <c r="J446" s="115">
        <f>+SUMIFS('nabati '!AK:AK,'nabati '!$AN:$AN,Daily!$A446,'nabati '!$AL:$AL,Daily!$C$1)/60</f>
        <v>0</v>
      </c>
      <c r="K446" s="115">
        <f>+SUMIFS('nabati '!AR:AR,'nabati '!$AU:$AU,Daily!$A446,'nabati '!$AS:$AS,Daily!$C$1)/60</f>
        <v>0</v>
      </c>
      <c r="L446" s="115">
        <f>+SUMIFS('nabati '!AY:AY,'nabati '!$BB:$BB,Daily!$A446,'nabati '!$AZ:$AZ,Daily!$C$1)/20</f>
        <v>0</v>
      </c>
      <c r="M446" s="251">
        <f>+SUMIFS('nabati '!BF:BF,'nabati '!$BI:$BI,Daily!$A446,'nabati '!$BG:$BG,Daily!$C$1)/6</f>
        <v>0</v>
      </c>
      <c r="N446" s="252">
        <f>+SUMIFS('nabati '!BM:BM,'nabati '!BP:BP,Daily!$A446,'nabati '!BN:BN,Daily!$C$1)/6</f>
        <v>0</v>
      </c>
      <c r="O446" s="215">
        <f t="shared" si="37"/>
        <v>0</v>
      </c>
      <c r="S446" s="334"/>
    </row>
    <row r="447" spans="1:19" s="1" customFormat="1" outlineLevel="1">
      <c r="A447" s="243" t="s">
        <v>597</v>
      </c>
      <c r="B447" s="55" t="s">
        <v>56</v>
      </c>
      <c r="C447" s="135" t="s">
        <v>598</v>
      </c>
      <c r="D447" s="142" t="s">
        <v>576</v>
      </c>
      <c r="E447" s="115">
        <f>+SUMIFS('nabati '!B:B,'nabati '!$E:$E,Daily!$A447,'nabati '!$C:$C,Daily!$C$1)/6</f>
        <v>0</v>
      </c>
      <c r="F447" s="115">
        <f>+SUMIFS('nabati '!I:I,'nabati '!$L:$L,Daily!$A447,'nabati '!$J:$J,Daily!$C$1)/6</f>
        <v>0</v>
      </c>
      <c r="G447" s="115">
        <f>+SUMIFS('nabati '!P:P,'nabati '!$S:$S,Daily!$A447,'nabati '!$Q:$Q,Daily!$C$1)/60</f>
        <v>0</v>
      </c>
      <c r="H447" s="115">
        <f>+SUMIFS('nabati '!W:W,'nabati '!$Z:$Z,Daily!$A447,'nabati '!$X:$X,Daily!$C$1)/6</f>
        <v>0</v>
      </c>
      <c r="I447" s="115">
        <f>+SUMIFS('nabati '!AD:AD,'nabati '!$AG:$AG,Daily!$A447,'nabati '!$AE:$AE,Daily!$C$1)/60</f>
        <v>0</v>
      </c>
      <c r="J447" s="115">
        <f>+SUMIFS('nabati '!AK:AK,'nabati '!$AN:$AN,Daily!$A447,'nabati '!$AL:$AL,Daily!$C$1)/60</f>
        <v>0</v>
      </c>
      <c r="K447" s="115">
        <f>+SUMIFS('nabati '!AR:AR,'nabati '!$AU:$AU,Daily!$A447,'nabati '!$AS:$AS,Daily!$C$1)/60</f>
        <v>0</v>
      </c>
      <c r="L447" s="115">
        <f>+SUMIFS('nabati '!AY:AY,'nabati '!$BB:$BB,Daily!$A447,'nabati '!$AZ:$AZ,Daily!$C$1)/20</f>
        <v>0</v>
      </c>
      <c r="M447" s="251">
        <f>+SUMIFS('nabati '!BF:BF,'nabati '!$BI:$BI,Daily!$A447,'nabati '!$BG:$BG,Daily!$C$1)/6</f>
        <v>0</v>
      </c>
      <c r="N447" s="252">
        <f>+SUMIFS('nabati '!BM:BM,'nabati '!BP:BP,Daily!$A447,'nabati '!BN:BN,Daily!$C$1)/6</f>
        <v>0</v>
      </c>
      <c r="O447" s="215">
        <f t="shared" si="37"/>
        <v>0</v>
      </c>
      <c r="S447" s="334"/>
    </row>
    <row r="448" spans="1:19" s="1" customFormat="1" outlineLevel="1">
      <c r="A448" s="243" t="s">
        <v>599</v>
      </c>
      <c r="B448" s="55" t="s">
        <v>56</v>
      </c>
      <c r="C448" s="135" t="s">
        <v>600</v>
      </c>
      <c r="D448" s="142" t="s">
        <v>576</v>
      </c>
      <c r="E448" s="115">
        <f>+SUMIFS('nabati '!B:B,'nabati '!$E:$E,Daily!$A448,'nabati '!$C:$C,Daily!$C$1)/6</f>
        <v>0</v>
      </c>
      <c r="F448" s="115">
        <f>+SUMIFS('nabati '!I:I,'nabati '!$L:$L,Daily!$A448,'nabati '!$J:$J,Daily!$C$1)/6</f>
        <v>0</v>
      </c>
      <c r="G448" s="115">
        <f>+SUMIFS('nabati '!P:P,'nabati '!$S:$S,Daily!$A448,'nabati '!$Q:$Q,Daily!$C$1)/60</f>
        <v>0</v>
      </c>
      <c r="H448" s="115">
        <f>+SUMIFS('nabati '!W:W,'nabati '!$Z:$Z,Daily!$A448,'nabati '!$X:$X,Daily!$C$1)/6</f>
        <v>0</v>
      </c>
      <c r="I448" s="115">
        <f>+SUMIFS('nabati '!AD:AD,'nabati '!$AG:$AG,Daily!$A448,'nabati '!$AE:$AE,Daily!$C$1)/60</f>
        <v>0</v>
      </c>
      <c r="J448" s="115">
        <f>+SUMIFS('nabati '!AK:AK,'nabati '!$AN:$AN,Daily!$A448,'nabati '!$AL:$AL,Daily!$C$1)/60</f>
        <v>0</v>
      </c>
      <c r="K448" s="115">
        <f>+SUMIFS('nabati '!AR:AR,'nabati '!$AU:$AU,Daily!$A448,'nabati '!$AS:$AS,Daily!$C$1)/60</f>
        <v>0</v>
      </c>
      <c r="L448" s="115">
        <f>+SUMIFS('nabati '!AY:AY,'nabati '!$BB:$BB,Daily!$A448,'nabati '!$AZ:$AZ,Daily!$C$1)/20</f>
        <v>0</v>
      </c>
      <c r="M448" s="251">
        <f>+SUMIFS('nabati '!BF:BF,'nabati '!$BI:$BI,Daily!$A448,'nabati '!$BG:$BG,Daily!$C$1)/6</f>
        <v>0</v>
      </c>
      <c r="N448" s="252">
        <f>+SUMIFS('nabati '!BM:BM,'nabati '!BP:BP,Daily!$A448,'nabati '!BN:BN,Daily!$C$1)/6</f>
        <v>0</v>
      </c>
      <c r="O448" s="215">
        <f t="shared" si="37"/>
        <v>0</v>
      </c>
      <c r="S448" s="334"/>
    </row>
    <row r="449" spans="1:19" s="1" customFormat="1" outlineLevel="1">
      <c r="A449" s="243" t="s">
        <v>601</v>
      </c>
      <c r="B449" s="55" t="s">
        <v>56</v>
      </c>
      <c r="C449" s="135" t="s">
        <v>602</v>
      </c>
      <c r="D449" s="142" t="s">
        <v>576</v>
      </c>
      <c r="E449" s="115">
        <f>+SUMIFS('nabati '!B:B,'nabati '!$E:$E,Daily!$A449,'nabati '!$C:$C,Daily!$C$1)/6</f>
        <v>0</v>
      </c>
      <c r="F449" s="115">
        <f>+SUMIFS('nabati '!I:I,'nabati '!$L:$L,Daily!$A449,'nabati '!$J:$J,Daily!$C$1)/6</f>
        <v>0</v>
      </c>
      <c r="G449" s="115">
        <f>+SUMIFS('nabati '!P:P,'nabati '!$S:$S,Daily!$A449,'nabati '!$Q:$Q,Daily!$C$1)/60</f>
        <v>0</v>
      </c>
      <c r="H449" s="115">
        <f>+SUMIFS('nabati '!W:W,'nabati '!$Z:$Z,Daily!$A449,'nabati '!$X:$X,Daily!$C$1)/6</f>
        <v>0</v>
      </c>
      <c r="I449" s="115">
        <f>+SUMIFS('nabati '!AD:AD,'nabati '!$AG:$AG,Daily!$A449,'nabati '!$AE:$AE,Daily!$C$1)/60</f>
        <v>0</v>
      </c>
      <c r="J449" s="115">
        <f>+SUMIFS('nabati '!AK:AK,'nabati '!$AN:$AN,Daily!$A449,'nabati '!$AL:$AL,Daily!$C$1)/60</f>
        <v>0</v>
      </c>
      <c r="K449" s="115">
        <f>+SUMIFS('nabati '!AR:AR,'nabati '!$AU:$AU,Daily!$A449,'nabati '!$AS:$AS,Daily!$C$1)/60</f>
        <v>0</v>
      </c>
      <c r="L449" s="115">
        <f>+SUMIFS('nabati '!AY:AY,'nabati '!$BB:$BB,Daily!$A449,'nabati '!$AZ:$AZ,Daily!$C$1)/20</f>
        <v>0</v>
      </c>
      <c r="M449" s="251">
        <f>+SUMIFS('nabati '!BF:BF,'nabati '!$BI:$BI,Daily!$A449,'nabati '!$BG:$BG,Daily!$C$1)/6</f>
        <v>0</v>
      </c>
      <c r="N449" s="252">
        <f>+SUMIFS('nabati '!BM:BM,'nabati '!BP:BP,Daily!$A449,'nabati '!BN:BN,Daily!$C$1)/6</f>
        <v>0</v>
      </c>
      <c r="O449" s="215">
        <f t="shared" si="37"/>
        <v>0</v>
      </c>
      <c r="S449" s="334"/>
    </row>
    <row r="450" spans="1:19" s="1" customFormat="1" outlineLevel="1">
      <c r="A450" s="243" t="s">
        <v>603</v>
      </c>
      <c r="B450" s="55" t="s">
        <v>56</v>
      </c>
      <c r="C450" s="135" t="s">
        <v>604</v>
      </c>
      <c r="D450" s="142" t="s">
        <v>576</v>
      </c>
      <c r="E450" s="115">
        <f>+SUMIFS('nabati '!B:B,'nabati '!$E:$E,Daily!$A450,'nabati '!$C:$C,Daily!$C$1)/6</f>
        <v>0</v>
      </c>
      <c r="F450" s="115">
        <f>+SUMIFS('nabati '!I:I,'nabati '!$L:$L,Daily!$A450,'nabati '!$J:$J,Daily!$C$1)/6</f>
        <v>0</v>
      </c>
      <c r="G450" s="115">
        <f>+SUMIFS('nabati '!P:P,'nabati '!$S:$S,Daily!$A450,'nabati '!$Q:$Q,Daily!$C$1)/60</f>
        <v>0</v>
      </c>
      <c r="H450" s="115">
        <f>+SUMIFS('nabati '!W:W,'nabati '!$Z:$Z,Daily!$A450,'nabati '!$X:$X,Daily!$C$1)/6</f>
        <v>0</v>
      </c>
      <c r="I450" s="115">
        <f>+SUMIFS('nabati '!AD:AD,'nabati '!$AG:$AG,Daily!$A450,'nabati '!$AE:$AE,Daily!$C$1)/60</f>
        <v>0</v>
      </c>
      <c r="J450" s="115">
        <f>+SUMIFS('nabati '!AK:AK,'nabati '!$AN:$AN,Daily!$A450,'nabati '!$AL:$AL,Daily!$C$1)/60</f>
        <v>0</v>
      </c>
      <c r="K450" s="115">
        <f>+SUMIFS('nabati '!AR:AR,'nabati '!$AU:$AU,Daily!$A450,'nabati '!$AS:$AS,Daily!$C$1)/60</f>
        <v>0</v>
      </c>
      <c r="L450" s="115">
        <f>+SUMIFS('nabati '!AY:AY,'nabati '!$BB:$BB,Daily!$A450,'nabati '!$AZ:$AZ,Daily!$C$1)/20</f>
        <v>0</v>
      </c>
      <c r="M450" s="251">
        <f>+SUMIFS('nabati '!BF:BF,'nabati '!$BI:$BI,Daily!$A450,'nabati '!$BG:$BG,Daily!$C$1)/6</f>
        <v>0</v>
      </c>
      <c r="N450" s="252">
        <f>+SUMIFS('nabati '!BM:BM,'nabati '!BP:BP,Daily!$A450,'nabati '!BN:BN,Daily!$C$1)/6</f>
        <v>0</v>
      </c>
      <c r="O450" s="215">
        <f t="shared" si="37"/>
        <v>0</v>
      </c>
      <c r="S450" s="334"/>
    </row>
    <row r="451" spans="1:19" s="1" customFormat="1" outlineLevel="1">
      <c r="A451" s="243" t="s">
        <v>605</v>
      </c>
      <c r="B451" s="55" t="s">
        <v>56</v>
      </c>
      <c r="C451" s="135" t="s">
        <v>606</v>
      </c>
      <c r="D451" s="142" t="s">
        <v>576</v>
      </c>
      <c r="E451" s="115">
        <f>+SUMIFS('nabati '!B:B,'nabati '!$E:$E,Daily!$A451,'nabati '!$C:$C,Daily!$C$1)/6</f>
        <v>0</v>
      </c>
      <c r="F451" s="115">
        <f>+SUMIFS('nabati '!I:I,'nabati '!$L:$L,Daily!$A451,'nabati '!$J:$J,Daily!$C$1)/6</f>
        <v>0</v>
      </c>
      <c r="G451" s="115">
        <f>+SUMIFS('nabati '!P:P,'nabati '!$S:$S,Daily!$A451,'nabati '!$Q:$Q,Daily!$C$1)/60</f>
        <v>0</v>
      </c>
      <c r="H451" s="115">
        <f>+SUMIFS('nabati '!W:W,'nabati '!$Z:$Z,Daily!$A451,'nabati '!$X:$X,Daily!$C$1)/6</f>
        <v>0</v>
      </c>
      <c r="I451" s="115">
        <f>+SUMIFS('nabati '!AD:AD,'nabati '!$AG:$AG,Daily!$A451,'nabati '!$AE:$AE,Daily!$C$1)/60</f>
        <v>0</v>
      </c>
      <c r="J451" s="115">
        <f>+SUMIFS('nabati '!AK:AK,'nabati '!$AN:$AN,Daily!$A451,'nabati '!$AL:$AL,Daily!$C$1)/60</f>
        <v>0</v>
      </c>
      <c r="K451" s="115">
        <f>+SUMIFS('nabati '!AR:AR,'nabati '!$AU:$AU,Daily!$A451,'nabati '!$AS:$AS,Daily!$C$1)/60</f>
        <v>0</v>
      </c>
      <c r="L451" s="115">
        <f>+SUMIFS('nabati '!AY:AY,'nabati '!$BB:$BB,Daily!$A451,'nabati '!$AZ:$AZ,Daily!$C$1)/20</f>
        <v>0</v>
      </c>
      <c r="M451" s="251">
        <f>+SUMIFS('nabati '!BF:BF,'nabati '!$BI:$BI,Daily!$A451,'nabati '!$BG:$BG,Daily!$C$1)/6</f>
        <v>0</v>
      </c>
      <c r="N451" s="252">
        <f>+SUMIFS('nabati '!BM:BM,'nabati '!BP:BP,Daily!$A451,'nabati '!BN:BN,Daily!$C$1)/6</f>
        <v>0</v>
      </c>
      <c r="O451" s="215">
        <f t="shared" si="37"/>
        <v>0</v>
      </c>
      <c r="S451" s="334"/>
    </row>
    <row r="452" spans="1:19" s="1" customFormat="1" outlineLevel="1">
      <c r="A452" s="243" t="s">
        <v>607</v>
      </c>
      <c r="B452" s="55" t="s">
        <v>56</v>
      </c>
      <c r="C452" s="135" t="s">
        <v>608</v>
      </c>
      <c r="D452" s="142" t="s">
        <v>576</v>
      </c>
      <c r="E452" s="115">
        <f>+SUMIFS('nabati '!B:B,'nabati '!$E:$E,Daily!$A452,'nabati '!$C:$C,Daily!$C$1)/6</f>
        <v>0</v>
      </c>
      <c r="F452" s="115">
        <f>+SUMIFS('nabati '!I:I,'nabati '!$L:$L,Daily!$A452,'nabati '!$J:$J,Daily!$C$1)/6</f>
        <v>0</v>
      </c>
      <c r="G452" s="115">
        <f>+SUMIFS('nabati '!P:P,'nabati '!$S:$S,Daily!$A452,'nabati '!$Q:$Q,Daily!$C$1)/60</f>
        <v>0</v>
      </c>
      <c r="H452" s="115">
        <f>+SUMIFS('nabati '!W:W,'nabati '!$Z:$Z,Daily!$A452,'nabati '!$X:$X,Daily!$C$1)/6</f>
        <v>0</v>
      </c>
      <c r="I452" s="115">
        <f>+SUMIFS('nabati '!AD:AD,'nabati '!$AG:$AG,Daily!$A452,'nabati '!$AE:$AE,Daily!$C$1)/60</f>
        <v>0</v>
      </c>
      <c r="J452" s="115">
        <f>+SUMIFS('nabati '!AK:AK,'nabati '!$AN:$AN,Daily!$A452,'nabati '!$AL:$AL,Daily!$C$1)/60</f>
        <v>0</v>
      </c>
      <c r="K452" s="115">
        <f>+SUMIFS('nabati '!AR:AR,'nabati '!$AU:$AU,Daily!$A452,'nabati '!$AS:$AS,Daily!$C$1)/60</f>
        <v>0</v>
      </c>
      <c r="L452" s="115">
        <f>+SUMIFS('nabati '!AY:AY,'nabati '!$BB:$BB,Daily!$A452,'nabati '!$AZ:$AZ,Daily!$C$1)/20</f>
        <v>0</v>
      </c>
      <c r="M452" s="251">
        <f>+SUMIFS('nabati '!BF:BF,'nabati '!$BI:$BI,Daily!$A452,'nabati '!$BG:$BG,Daily!$C$1)/6</f>
        <v>0</v>
      </c>
      <c r="N452" s="252">
        <f>+SUMIFS('nabati '!BM:BM,'nabati '!BP:BP,Daily!$A452,'nabati '!BN:BN,Daily!$C$1)/6</f>
        <v>0</v>
      </c>
      <c r="O452" s="215">
        <f t="shared" si="37"/>
        <v>0</v>
      </c>
      <c r="S452" s="334"/>
    </row>
    <row r="453" spans="1:19" s="1" customFormat="1" outlineLevel="1">
      <c r="A453" s="243">
        <v>9205</v>
      </c>
      <c r="B453" s="55" t="s">
        <v>78</v>
      </c>
      <c r="C453" s="135" t="s">
        <v>609</v>
      </c>
      <c r="D453" s="142" t="s">
        <v>576</v>
      </c>
      <c r="E453" s="213">
        <f>+SUMIFS('nabati '!B:B,'nabati '!$E:$E,Daily!$A453,'nabati '!$C:$C,Daily!$C$1)/6</f>
        <v>0</v>
      </c>
      <c r="F453" s="213">
        <f>+SUMIFS('nabati '!I:I,'nabati '!$L:$L,Daily!$A453,'nabati '!$J:$J,Daily!$C$1)/6</f>
        <v>0</v>
      </c>
      <c r="G453" s="213">
        <f>+SUMIFS('nabati '!P:P,'nabati '!$S:$S,Daily!$A453,'nabati '!$Q:$Q,Daily!$C$1)/60</f>
        <v>0</v>
      </c>
      <c r="H453" s="213">
        <f>+SUMIFS('nabati '!W:W,'nabati '!$Z:$Z,Daily!$A453,'nabati '!$X:$X,Daily!$C$1)/6</f>
        <v>0</v>
      </c>
      <c r="I453" s="213">
        <f>+SUMIFS('nabati '!AD:AD,'nabati '!$AG:$AG,Daily!$A453,'nabati '!$AE:$AE,Daily!$C$1)/60</f>
        <v>0</v>
      </c>
      <c r="J453" s="213">
        <f>+SUMIFS('nabati '!AK:AK,'nabati '!$AN:$AN,Daily!$A453,'nabati '!$AL:$AL,Daily!$C$1)/60</f>
        <v>0</v>
      </c>
      <c r="K453" s="213">
        <f>+SUMIFS('nabati '!AR:AR,'nabati '!$AU:$AU,Daily!$A453,'nabati '!$AS:$AS,Daily!$C$1)/60</f>
        <v>0</v>
      </c>
      <c r="L453" s="213">
        <f>+SUMIFS('nabati '!AY:AY,'nabati '!$BB:$BB,Daily!$A453,'nabati '!$AZ:$AZ,Daily!$C$1)/20</f>
        <v>0</v>
      </c>
      <c r="M453" s="248">
        <f>+SUMIFS('nabati '!BF:BF,'nabati '!$BI:$BI,Daily!$A453,'nabati '!$BG:$BG,Daily!$C$1)/6</f>
        <v>0</v>
      </c>
      <c r="N453" s="249">
        <f>+SUMIFS('nabati '!BM:BM,'nabati '!BP:BP,Daily!$A453,'nabati '!BN:BN,Daily!$C$1)/6</f>
        <v>0</v>
      </c>
      <c r="O453" s="215">
        <f t="shared" ref="O453:O467" si="38">+SUMPRODUCT($E$1:$N$1,E453:N453)</f>
        <v>0</v>
      </c>
      <c r="S453" s="334"/>
    </row>
    <row r="454" spans="1:19" s="1" customFormat="1" outlineLevel="1">
      <c r="A454" s="243">
        <v>9206</v>
      </c>
      <c r="B454" s="55" t="s">
        <v>78</v>
      </c>
      <c r="C454" s="135" t="s">
        <v>610</v>
      </c>
      <c r="D454" s="142" t="s">
        <v>576</v>
      </c>
      <c r="E454" s="213">
        <f>+SUMIFS('nabati '!B:B,'nabati '!$E:$E,Daily!$A454,'nabati '!$C:$C,Daily!$C$1)/6</f>
        <v>0</v>
      </c>
      <c r="F454" s="213">
        <f>+SUMIFS('nabati '!I:I,'nabati '!$L:$L,Daily!$A454,'nabati '!$J:$J,Daily!$C$1)/6</f>
        <v>0</v>
      </c>
      <c r="G454" s="213">
        <f>+SUMIFS('nabati '!P:P,'nabati '!$S:$S,Daily!$A454,'nabati '!$Q:$Q,Daily!$C$1)/60</f>
        <v>0</v>
      </c>
      <c r="H454" s="213">
        <f>+SUMIFS('nabati '!W:W,'nabati '!$Z:$Z,Daily!$A454,'nabati '!$X:$X,Daily!$C$1)/6</f>
        <v>0</v>
      </c>
      <c r="I454" s="213">
        <f>+SUMIFS('nabati '!AD:AD,'nabati '!$AG:$AG,Daily!$A454,'nabati '!$AE:$AE,Daily!$C$1)/60</f>
        <v>0</v>
      </c>
      <c r="J454" s="213">
        <f>+SUMIFS('nabati '!AK:AK,'nabati '!$AN:$AN,Daily!$A454,'nabati '!$AL:$AL,Daily!$C$1)/60</f>
        <v>0</v>
      </c>
      <c r="K454" s="213">
        <f>+SUMIFS('nabati '!AR:AR,'nabati '!$AU:$AU,Daily!$A454,'nabati '!$AS:$AS,Daily!$C$1)/60</f>
        <v>0</v>
      </c>
      <c r="L454" s="213">
        <f>+SUMIFS('nabati '!AY:AY,'nabati '!$BB:$BB,Daily!$A454,'nabati '!$AZ:$AZ,Daily!$C$1)/20</f>
        <v>0</v>
      </c>
      <c r="M454" s="248">
        <f>+SUMIFS('nabati '!BF:BF,'nabati '!$BI:$BI,Daily!$A454,'nabati '!$BG:$BG,Daily!$C$1)/6</f>
        <v>0</v>
      </c>
      <c r="N454" s="249">
        <f>+SUMIFS('nabati '!BM:BM,'nabati '!BP:BP,Daily!$A454,'nabati '!BN:BN,Daily!$C$1)/6</f>
        <v>0</v>
      </c>
      <c r="O454" s="215">
        <f t="shared" si="38"/>
        <v>0</v>
      </c>
      <c r="S454" s="334"/>
    </row>
    <row r="455" spans="1:19" s="1" customFormat="1" outlineLevel="1">
      <c r="A455" s="243">
        <v>9208</v>
      </c>
      <c r="B455" s="55" t="s">
        <v>78</v>
      </c>
      <c r="C455" s="135" t="s">
        <v>611</v>
      </c>
      <c r="D455" s="142" t="s">
        <v>576</v>
      </c>
      <c r="E455" s="213">
        <f>+SUMIFS('nabati '!B:B,'nabati '!$E:$E,Daily!$A455,'nabati '!$C:$C,Daily!$C$1)/6</f>
        <v>0</v>
      </c>
      <c r="F455" s="213">
        <f>+SUMIFS('nabati '!I:I,'nabati '!$L:$L,Daily!$A455,'nabati '!$J:$J,Daily!$C$1)/6</f>
        <v>0</v>
      </c>
      <c r="G455" s="213">
        <f>+SUMIFS('nabati '!P:P,'nabati '!$S:$S,Daily!$A455,'nabati '!$Q:$Q,Daily!$C$1)/60</f>
        <v>0</v>
      </c>
      <c r="H455" s="213">
        <f>+SUMIFS('nabati '!W:W,'nabati '!$Z:$Z,Daily!$A455,'nabati '!$X:$X,Daily!$C$1)/6</f>
        <v>0</v>
      </c>
      <c r="I455" s="213">
        <f>+SUMIFS('nabati '!AD:AD,'nabati '!$AG:$AG,Daily!$A455,'nabati '!$AE:$AE,Daily!$C$1)/60</f>
        <v>0</v>
      </c>
      <c r="J455" s="213">
        <f>+SUMIFS('nabati '!AK:AK,'nabati '!$AN:$AN,Daily!$A455,'nabati '!$AL:$AL,Daily!$C$1)/60</f>
        <v>0</v>
      </c>
      <c r="K455" s="213">
        <f>+SUMIFS('nabati '!AR:AR,'nabati '!$AU:$AU,Daily!$A455,'nabati '!$AS:$AS,Daily!$C$1)/60</f>
        <v>0</v>
      </c>
      <c r="L455" s="213">
        <f>+SUMIFS('nabati '!AY:AY,'nabati '!$BB:$BB,Daily!$A455,'nabati '!$AZ:$AZ,Daily!$C$1)/20</f>
        <v>0</v>
      </c>
      <c r="M455" s="248">
        <f>+SUMIFS('nabati '!BF:BF,'nabati '!$BI:$BI,Daily!$A455,'nabati '!$BG:$BG,Daily!$C$1)/6</f>
        <v>0</v>
      </c>
      <c r="N455" s="249">
        <f>+SUMIFS('nabati '!BM:BM,'nabati '!BP:BP,Daily!$A455,'nabati '!BN:BN,Daily!$C$1)/6</f>
        <v>0</v>
      </c>
      <c r="O455" s="215">
        <f t="shared" si="38"/>
        <v>0</v>
      </c>
      <c r="S455" s="334"/>
    </row>
    <row r="456" spans="1:19" s="1" customFormat="1" outlineLevel="1">
      <c r="A456" s="243">
        <v>9210</v>
      </c>
      <c r="B456" s="55" t="s">
        <v>78</v>
      </c>
      <c r="C456" s="135" t="s">
        <v>612</v>
      </c>
      <c r="D456" s="142" t="s">
        <v>576</v>
      </c>
      <c r="E456" s="213">
        <f>+SUMIFS('nabati '!B:B,'nabati '!$E:$E,Daily!$A456,'nabati '!$C:$C,Daily!$C$1)/6</f>
        <v>0</v>
      </c>
      <c r="F456" s="213">
        <f>+SUMIFS('nabati '!I:I,'nabati '!$L:$L,Daily!$A456,'nabati '!$J:$J,Daily!$C$1)/6</f>
        <v>0</v>
      </c>
      <c r="G456" s="213">
        <f>+SUMIFS('nabati '!P:P,'nabati '!$S:$S,Daily!$A456,'nabati '!$Q:$Q,Daily!$C$1)/60</f>
        <v>0</v>
      </c>
      <c r="H456" s="213">
        <f>+SUMIFS('nabati '!W:W,'nabati '!$Z:$Z,Daily!$A456,'nabati '!$X:$X,Daily!$C$1)/6</f>
        <v>0</v>
      </c>
      <c r="I456" s="213">
        <f>+SUMIFS('nabati '!AD:AD,'nabati '!$AG:$AG,Daily!$A456,'nabati '!$AE:$AE,Daily!$C$1)/60</f>
        <v>0</v>
      </c>
      <c r="J456" s="213">
        <f>+SUMIFS('nabati '!AK:AK,'nabati '!$AN:$AN,Daily!$A456,'nabati '!$AL:$AL,Daily!$C$1)/60</f>
        <v>0</v>
      </c>
      <c r="K456" s="213">
        <f>+SUMIFS('nabati '!AR:AR,'nabati '!$AU:$AU,Daily!$A456,'nabati '!$AS:$AS,Daily!$C$1)/60</f>
        <v>0</v>
      </c>
      <c r="L456" s="213">
        <f>+SUMIFS('nabati '!AY:AY,'nabati '!$BB:$BB,Daily!$A456,'nabati '!$AZ:$AZ,Daily!$C$1)/20</f>
        <v>0</v>
      </c>
      <c r="M456" s="248">
        <f>+SUMIFS('nabati '!BF:BF,'nabati '!$BI:$BI,Daily!$A456,'nabati '!$BG:$BG,Daily!$C$1)/6</f>
        <v>0</v>
      </c>
      <c r="N456" s="249">
        <f>+SUMIFS('nabati '!BM:BM,'nabati '!BP:BP,Daily!$A456,'nabati '!BN:BN,Daily!$C$1)/6</f>
        <v>0</v>
      </c>
      <c r="O456" s="215">
        <f t="shared" si="38"/>
        <v>0</v>
      </c>
      <c r="S456" s="334"/>
    </row>
    <row r="457" spans="1:19" s="1" customFormat="1" outlineLevel="1">
      <c r="A457" s="243">
        <v>9302</v>
      </c>
      <c r="B457" s="55" t="s">
        <v>78</v>
      </c>
      <c r="C457" s="135" t="s">
        <v>613</v>
      </c>
      <c r="D457" s="142" t="s">
        <v>576</v>
      </c>
      <c r="E457" s="213">
        <f>+SUMIFS('nabati '!B:B,'nabati '!$E:$E,Daily!$A457,'nabati '!$C:$C,Daily!$C$1)/6</f>
        <v>0</v>
      </c>
      <c r="F457" s="213">
        <f>+SUMIFS('nabati '!I:I,'nabati '!$L:$L,Daily!$A457,'nabati '!$J:$J,Daily!$C$1)/6</f>
        <v>0</v>
      </c>
      <c r="G457" s="213">
        <f>+SUMIFS('nabati '!P:P,'nabati '!$S:$S,Daily!$A457,'nabati '!$Q:$Q,Daily!$C$1)/60</f>
        <v>0</v>
      </c>
      <c r="H457" s="213">
        <f>+SUMIFS('nabati '!W:W,'nabati '!$Z:$Z,Daily!$A457,'nabati '!$X:$X,Daily!$C$1)/6</f>
        <v>0</v>
      </c>
      <c r="I457" s="213">
        <f>+SUMIFS('nabati '!AD:AD,'nabati '!$AG:$AG,Daily!$A457,'nabati '!$AE:$AE,Daily!$C$1)/60</f>
        <v>0</v>
      </c>
      <c r="J457" s="213">
        <f>+SUMIFS('nabati '!AK:AK,'nabati '!$AN:$AN,Daily!$A457,'nabati '!$AL:$AL,Daily!$C$1)/60</f>
        <v>0</v>
      </c>
      <c r="K457" s="213">
        <f>+SUMIFS('nabati '!AR:AR,'nabati '!$AU:$AU,Daily!$A457,'nabati '!$AS:$AS,Daily!$C$1)/60</f>
        <v>0</v>
      </c>
      <c r="L457" s="213">
        <f>+SUMIFS('nabati '!AY:AY,'nabati '!$BB:$BB,Daily!$A457,'nabati '!$AZ:$AZ,Daily!$C$1)/20</f>
        <v>0</v>
      </c>
      <c r="M457" s="248">
        <f>+SUMIFS('nabati '!BF:BF,'nabati '!$BI:$BI,Daily!$A457,'nabati '!$BG:$BG,Daily!$C$1)/6</f>
        <v>0</v>
      </c>
      <c r="N457" s="249">
        <f>+SUMIFS('nabati '!BM:BM,'nabati '!BP:BP,Daily!$A457,'nabati '!BN:BN,Daily!$C$1)/6</f>
        <v>0</v>
      </c>
      <c r="O457" s="215">
        <f t="shared" si="38"/>
        <v>0</v>
      </c>
      <c r="S457" s="334"/>
    </row>
    <row r="458" spans="1:19" s="1" customFormat="1" outlineLevel="1">
      <c r="A458" s="243">
        <v>9303</v>
      </c>
      <c r="B458" s="55" t="s">
        <v>78</v>
      </c>
      <c r="C458" s="135" t="s">
        <v>614</v>
      </c>
      <c r="D458" s="142" t="s">
        <v>576</v>
      </c>
      <c r="E458" s="213">
        <f>+SUMIFS('nabati '!B:B,'nabati '!$E:$E,Daily!$A458,'nabati '!$C:$C,Daily!$C$1)/6</f>
        <v>0</v>
      </c>
      <c r="F458" s="213">
        <f>+SUMIFS('nabati '!I:I,'nabati '!$L:$L,Daily!$A458,'nabati '!$J:$J,Daily!$C$1)/6</f>
        <v>0</v>
      </c>
      <c r="G458" s="213">
        <f>+SUMIFS('nabati '!P:P,'nabati '!$S:$S,Daily!$A458,'nabati '!$Q:$Q,Daily!$C$1)/60</f>
        <v>0</v>
      </c>
      <c r="H458" s="213">
        <f>+SUMIFS('nabati '!W:W,'nabati '!$Z:$Z,Daily!$A458,'nabati '!$X:$X,Daily!$C$1)/6</f>
        <v>0</v>
      </c>
      <c r="I458" s="213">
        <f>+SUMIFS('nabati '!AD:AD,'nabati '!$AG:$AG,Daily!$A458,'nabati '!$AE:$AE,Daily!$C$1)/60</f>
        <v>0</v>
      </c>
      <c r="J458" s="213">
        <f>+SUMIFS('nabati '!AK:AK,'nabati '!$AN:$AN,Daily!$A458,'nabati '!$AL:$AL,Daily!$C$1)/60</f>
        <v>0</v>
      </c>
      <c r="K458" s="213">
        <f>+SUMIFS('nabati '!AR:AR,'nabati '!$AU:$AU,Daily!$A458,'nabati '!$AS:$AS,Daily!$C$1)/60</f>
        <v>0</v>
      </c>
      <c r="L458" s="213">
        <f>+SUMIFS('nabati '!AY:AY,'nabati '!$BB:$BB,Daily!$A458,'nabati '!$AZ:$AZ,Daily!$C$1)/20</f>
        <v>0</v>
      </c>
      <c r="M458" s="248">
        <f>+SUMIFS('nabati '!BF:BF,'nabati '!$BI:$BI,Daily!$A458,'nabati '!$BG:$BG,Daily!$C$1)/6</f>
        <v>0</v>
      </c>
      <c r="N458" s="249">
        <f>+SUMIFS('nabati '!BM:BM,'nabati '!BP:BP,Daily!$A458,'nabati '!BN:BN,Daily!$C$1)/6</f>
        <v>0</v>
      </c>
      <c r="O458" s="215">
        <f t="shared" si="38"/>
        <v>0</v>
      </c>
      <c r="S458" s="334"/>
    </row>
    <row r="459" spans="1:19" s="1" customFormat="1" outlineLevel="1">
      <c r="A459" s="243">
        <v>9309</v>
      </c>
      <c r="B459" s="55" t="s">
        <v>78</v>
      </c>
      <c r="C459" s="135" t="s">
        <v>615</v>
      </c>
      <c r="D459" s="142" t="s">
        <v>576</v>
      </c>
      <c r="E459" s="213">
        <f>+SUMIFS('nabati '!B:B,'nabati '!$E:$E,Daily!$A459,'nabati '!$C:$C,Daily!$C$1)/6</f>
        <v>0</v>
      </c>
      <c r="F459" s="213">
        <f>+SUMIFS('nabati '!I:I,'nabati '!$L:$L,Daily!$A459,'nabati '!$J:$J,Daily!$C$1)/6</f>
        <v>0</v>
      </c>
      <c r="G459" s="213">
        <f>+SUMIFS('nabati '!P:P,'nabati '!$S:$S,Daily!$A459,'nabati '!$Q:$Q,Daily!$C$1)/60</f>
        <v>0</v>
      </c>
      <c r="H459" s="213">
        <f>+SUMIFS('nabati '!W:W,'nabati '!$Z:$Z,Daily!$A459,'nabati '!$X:$X,Daily!$C$1)/6</f>
        <v>0</v>
      </c>
      <c r="I459" s="213">
        <f>+SUMIFS('nabati '!AD:AD,'nabati '!$AG:$AG,Daily!$A459,'nabati '!$AE:$AE,Daily!$C$1)/60</f>
        <v>0</v>
      </c>
      <c r="J459" s="213">
        <f>+SUMIFS('nabati '!AK:AK,'nabati '!$AN:$AN,Daily!$A459,'nabati '!$AL:$AL,Daily!$C$1)/60</f>
        <v>0</v>
      </c>
      <c r="K459" s="213">
        <f>+SUMIFS('nabati '!AR:AR,'nabati '!$AU:$AU,Daily!$A459,'nabati '!$AS:$AS,Daily!$C$1)/60</f>
        <v>0</v>
      </c>
      <c r="L459" s="213">
        <f>+SUMIFS('nabati '!AY:AY,'nabati '!$BB:$BB,Daily!$A459,'nabati '!$AZ:$AZ,Daily!$C$1)/20</f>
        <v>0</v>
      </c>
      <c r="M459" s="248">
        <f>+SUMIFS('nabati '!BF:BF,'nabati '!$BI:$BI,Daily!$A459,'nabati '!$BG:$BG,Daily!$C$1)/6</f>
        <v>0</v>
      </c>
      <c r="N459" s="249">
        <f>+SUMIFS('nabati '!BM:BM,'nabati '!BP:BP,Daily!$A459,'nabati '!BN:BN,Daily!$C$1)/6</f>
        <v>0</v>
      </c>
      <c r="O459" s="215">
        <f t="shared" si="38"/>
        <v>0</v>
      </c>
      <c r="S459" s="334"/>
    </row>
    <row r="460" spans="1:19" s="1" customFormat="1" outlineLevel="1">
      <c r="A460" s="243">
        <v>9311</v>
      </c>
      <c r="B460" s="55" t="s">
        <v>78</v>
      </c>
      <c r="C460" s="135" t="s">
        <v>616</v>
      </c>
      <c r="D460" s="142" t="s">
        <v>576</v>
      </c>
      <c r="E460" s="215">
        <f>+SUMIFS('nabati '!B:B,'nabati '!$E:$E,Daily!$A460,'nabati '!$C:$C,Daily!$C$1)/6</f>
        <v>0</v>
      </c>
      <c r="F460" s="215">
        <f>+SUMIFS('nabati '!I:I,'nabati '!$L:$L,Daily!$A460,'nabati '!$J:$J,Daily!$C$1)/6</f>
        <v>0</v>
      </c>
      <c r="G460" s="215">
        <f>+SUMIFS('nabati '!P:P,'nabati '!$S:$S,Daily!$A460,'nabati '!$Q:$Q,Daily!$C$1)/60</f>
        <v>0</v>
      </c>
      <c r="H460" s="215">
        <f>+SUMIFS('nabati '!W:W,'nabati '!$Z:$Z,Daily!$A460,'nabati '!$X:$X,Daily!$C$1)/6</f>
        <v>0</v>
      </c>
      <c r="I460" s="215">
        <f>+SUMIFS('nabati '!AD:AD,'nabati '!$AG:$AG,Daily!$A460,'nabati '!$AE:$AE,Daily!$C$1)/60</f>
        <v>0</v>
      </c>
      <c r="J460" s="215">
        <f>+SUMIFS('nabati '!AK:AK,'nabati '!$AN:$AN,Daily!$A460,'nabati '!$AL:$AL,Daily!$C$1)/60</f>
        <v>0</v>
      </c>
      <c r="K460" s="215">
        <f>+SUMIFS('nabati '!AR:AR,'nabati '!$AU:$AU,Daily!$A460,'nabati '!$AS:$AS,Daily!$C$1)/60</f>
        <v>0</v>
      </c>
      <c r="L460" s="215">
        <f>+SUMIFS('nabati '!AY:AY,'nabati '!$BB:$BB,Daily!$A460,'nabati '!$AZ:$AZ,Daily!$C$1)/20</f>
        <v>0</v>
      </c>
      <c r="M460" s="248">
        <f>+SUMIFS('nabati '!BF:BF,'nabati '!$BI:$BI,Daily!$A460,'nabati '!$BG:$BG,Daily!$C$1)/6</f>
        <v>0</v>
      </c>
      <c r="N460" s="249">
        <f>+SUMIFS('nabati '!BM:BM,'nabati '!BP:BP,Daily!$A460,'nabati '!BN:BN,Daily!$C$1)/6</f>
        <v>0</v>
      </c>
      <c r="O460" s="215">
        <f t="shared" si="38"/>
        <v>0</v>
      </c>
      <c r="S460" s="334"/>
    </row>
    <row r="461" spans="1:19" s="1" customFormat="1" outlineLevel="1">
      <c r="A461" s="243">
        <v>9313</v>
      </c>
      <c r="B461" s="55" t="s">
        <v>78</v>
      </c>
      <c r="C461" s="135" t="s">
        <v>617</v>
      </c>
      <c r="D461" s="142" t="s">
        <v>576</v>
      </c>
      <c r="E461" s="215">
        <f>+SUMIFS('nabati '!B:B,'nabati '!$E:$E,Daily!$A461,'nabati '!$C:$C,Daily!$C$1)/6</f>
        <v>0</v>
      </c>
      <c r="F461" s="215">
        <f>+SUMIFS('nabati '!I:I,'nabati '!$L:$L,Daily!$A461,'nabati '!$J:$J,Daily!$C$1)/6</f>
        <v>0</v>
      </c>
      <c r="G461" s="215">
        <f>+SUMIFS('nabati '!P:P,'nabati '!$S:$S,Daily!$A461,'nabati '!$Q:$Q,Daily!$C$1)/60</f>
        <v>0</v>
      </c>
      <c r="H461" s="215">
        <f>+SUMIFS('nabati '!W:W,'nabati '!$Z:$Z,Daily!$A461,'nabati '!$X:$X,Daily!$C$1)/6</f>
        <v>0</v>
      </c>
      <c r="I461" s="215">
        <f>+SUMIFS('nabati '!AD:AD,'nabati '!$AG:$AG,Daily!$A461,'nabati '!$AE:$AE,Daily!$C$1)/60</f>
        <v>0</v>
      </c>
      <c r="J461" s="215">
        <f>+SUMIFS('nabati '!AK:AK,'nabati '!$AN:$AN,Daily!$A461,'nabati '!$AL:$AL,Daily!$C$1)/60</f>
        <v>0</v>
      </c>
      <c r="K461" s="215">
        <f>+SUMIFS('nabati '!AR:AR,'nabati '!$AU:$AU,Daily!$A461,'nabati '!$AS:$AS,Daily!$C$1)/60</f>
        <v>0</v>
      </c>
      <c r="L461" s="215">
        <f>+SUMIFS('nabati '!AY:AY,'nabati '!$BB:$BB,Daily!$A461,'nabati '!$AZ:$AZ,Daily!$C$1)/20</f>
        <v>0</v>
      </c>
      <c r="M461" s="248">
        <f>+SUMIFS('nabati '!BF:BF,'nabati '!$BI:$BI,Daily!$A461,'nabati '!$BG:$BG,Daily!$C$1)/6</f>
        <v>0</v>
      </c>
      <c r="N461" s="249">
        <f>+SUMIFS('nabati '!BM:BM,'nabati '!BP:BP,Daily!$A461,'nabati '!BN:BN,Daily!$C$1)/6</f>
        <v>0</v>
      </c>
      <c r="O461" s="215">
        <f t="shared" si="38"/>
        <v>0</v>
      </c>
      <c r="S461" s="334"/>
    </row>
    <row r="462" spans="1:19" s="1" customFormat="1" outlineLevel="1">
      <c r="A462" s="243">
        <v>9314</v>
      </c>
      <c r="B462" s="55" t="s">
        <v>78</v>
      </c>
      <c r="C462" s="135" t="s">
        <v>618</v>
      </c>
      <c r="D462" s="142" t="s">
        <v>576</v>
      </c>
      <c r="E462" s="215">
        <f>+SUMIFS('nabati '!B:B,'nabati '!$E:$E,Daily!$A462,'nabati '!$C:$C,Daily!$C$1)/6</f>
        <v>0</v>
      </c>
      <c r="F462" s="215">
        <f>+SUMIFS('nabati '!I:I,'nabati '!$L:$L,Daily!$A462,'nabati '!$J:$J,Daily!$C$1)/6</f>
        <v>0</v>
      </c>
      <c r="G462" s="215">
        <f>+SUMIFS('nabati '!P:P,'nabati '!$S:$S,Daily!$A462,'nabati '!$Q:$Q,Daily!$C$1)/60</f>
        <v>0</v>
      </c>
      <c r="H462" s="215">
        <f>+SUMIFS('nabati '!W:W,'nabati '!$Z:$Z,Daily!$A462,'nabati '!$X:$X,Daily!$C$1)/6</f>
        <v>0</v>
      </c>
      <c r="I462" s="215">
        <f>+SUMIFS('nabati '!AD:AD,'nabati '!$AG:$AG,Daily!$A462,'nabati '!$AE:$AE,Daily!$C$1)/60</f>
        <v>0</v>
      </c>
      <c r="J462" s="215">
        <f>+SUMIFS('nabati '!AK:AK,'nabati '!$AN:$AN,Daily!$A462,'nabati '!$AL:$AL,Daily!$C$1)/60</f>
        <v>0</v>
      </c>
      <c r="K462" s="215">
        <f>+SUMIFS('nabati '!AR:AR,'nabati '!$AU:$AU,Daily!$A462,'nabati '!$AS:$AS,Daily!$C$1)/60</f>
        <v>0</v>
      </c>
      <c r="L462" s="215">
        <f>+SUMIFS('nabati '!AY:AY,'nabati '!$BB:$BB,Daily!$A462,'nabati '!$AZ:$AZ,Daily!$C$1)/20</f>
        <v>0</v>
      </c>
      <c r="M462" s="248">
        <f>+SUMIFS('nabati '!BF:BF,'nabati '!$BI:$BI,Daily!$A462,'nabati '!$BG:$BG,Daily!$C$1)/6</f>
        <v>0</v>
      </c>
      <c r="N462" s="249">
        <f>+SUMIFS('nabati '!BM:BM,'nabati '!BP:BP,Daily!$A462,'nabati '!BN:BN,Daily!$C$1)/6</f>
        <v>0</v>
      </c>
      <c r="O462" s="215">
        <f t="shared" si="38"/>
        <v>0</v>
      </c>
      <c r="S462" s="334"/>
    </row>
    <row r="463" spans="1:19" s="1" customFormat="1" outlineLevel="1">
      <c r="A463" s="243">
        <v>9315</v>
      </c>
      <c r="B463" s="55" t="s">
        <v>78</v>
      </c>
      <c r="C463" s="135" t="s">
        <v>619</v>
      </c>
      <c r="D463" s="142" t="s">
        <v>576</v>
      </c>
      <c r="E463" s="215">
        <f>+SUMIFS('nabati '!B:B,'nabati '!$E:$E,Daily!$A463,'nabati '!$C:$C,Daily!$C$1)/6</f>
        <v>0</v>
      </c>
      <c r="F463" s="215">
        <f>+SUMIFS('nabati '!I:I,'nabati '!$L:$L,Daily!$A463,'nabati '!$J:$J,Daily!$C$1)/6</f>
        <v>0</v>
      </c>
      <c r="G463" s="215">
        <f>+SUMIFS('nabati '!P:P,'nabati '!$S:$S,Daily!$A463,'nabati '!$Q:$Q,Daily!$C$1)/60</f>
        <v>0</v>
      </c>
      <c r="H463" s="215">
        <f>+SUMIFS('nabati '!W:W,'nabati '!$Z:$Z,Daily!$A463,'nabati '!$X:$X,Daily!$C$1)/6</f>
        <v>0</v>
      </c>
      <c r="I463" s="215">
        <f>+SUMIFS('nabati '!AD:AD,'nabati '!$AG:$AG,Daily!$A463,'nabati '!$AE:$AE,Daily!$C$1)/60</f>
        <v>0</v>
      </c>
      <c r="J463" s="215">
        <f>+SUMIFS('nabati '!AK:AK,'nabati '!$AN:$AN,Daily!$A463,'nabati '!$AL:$AL,Daily!$C$1)/60</f>
        <v>0</v>
      </c>
      <c r="K463" s="215">
        <f>+SUMIFS('nabati '!AR:AR,'nabati '!$AU:$AU,Daily!$A463,'nabati '!$AS:$AS,Daily!$C$1)/60</f>
        <v>0</v>
      </c>
      <c r="L463" s="215">
        <f>+SUMIFS('nabati '!AY:AY,'nabati '!$BB:$BB,Daily!$A463,'nabati '!$AZ:$AZ,Daily!$C$1)/20</f>
        <v>0</v>
      </c>
      <c r="M463" s="248">
        <f>+SUMIFS('nabati '!BF:BF,'nabati '!$BI:$BI,Daily!$A463,'nabati '!$BG:$BG,Daily!$C$1)/6</f>
        <v>0</v>
      </c>
      <c r="N463" s="249">
        <f>+SUMIFS('nabati '!BM:BM,'nabati '!BP:BP,Daily!$A463,'nabati '!BN:BN,Daily!$C$1)/6</f>
        <v>0</v>
      </c>
      <c r="O463" s="215">
        <f t="shared" si="38"/>
        <v>0</v>
      </c>
      <c r="S463" s="334"/>
    </row>
    <row r="464" spans="1:19" s="1" customFormat="1" outlineLevel="1">
      <c r="A464" s="243">
        <v>9318</v>
      </c>
      <c r="B464" s="55" t="s">
        <v>78</v>
      </c>
      <c r="C464" s="135" t="s">
        <v>620</v>
      </c>
      <c r="D464" s="142" t="s">
        <v>576</v>
      </c>
      <c r="E464" s="215">
        <f>+SUMIFS('nabati '!B:B,'nabati '!$E:$E,Daily!$A464,'nabati '!$C:$C,Daily!$C$1)/6</f>
        <v>0</v>
      </c>
      <c r="F464" s="215">
        <f>+SUMIFS('nabati '!I:I,'nabati '!$L:$L,Daily!$A464,'nabati '!$J:$J,Daily!$C$1)/6</f>
        <v>0</v>
      </c>
      <c r="G464" s="215">
        <f>+SUMIFS('nabati '!P:P,'nabati '!$S:$S,Daily!$A464,'nabati '!$Q:$Q,Daily!$C$1)/60</f>
        <v>0</v>
      </c>
      <c r="H464" s="215">
        <f>+SUMIFS('nabati '!W:W,'nabati '!$Z:$Z,Daily!$A464,'nabati '!$X:$X,Daily!$C$1)/6</f>
        <v>0</v>
      </c>
      <c r="I464" s="215">
        <f>+SUMIFS('nabati '!AD:AD,'nabati '!$AG:$AG,Daily!$A464,'nabati '!$AE:$AE,Daily!$C$1)/60</f>
        <v>0</v>
      </c>
      <c r="J464" s="215">
        <f>+SUMIFS('nabati '!AK:AK,'nabati '!$AN:$AN,Daily!$A464,'nabati '!$AL:$AL,Daily!$C$1)/60</f>
        <v>0</v>
      </c>
      <c r="K464" s="215">
        <f>+SUMIFS('nabati '!AR:AR,'nabati '!$AU:$AU,Daily!$A464,'nabati '!$AS:$AS,Daily!$C$1)/60</f>
        <v>0</v>
      </c>
      <c r="L464" s="215">
        <f>+SUMIFS('nabati '!AY:AY,'nabati '!$BB:$BB,Daily!$A464,'nabati '!$AZ:$AZ,Daily!$C$1)/20</f>
        <v>0</v>
      </c>
      <c r="M464" s="248">
        <f>+SUMIFS('nabati '!BF:BF,'nabati '!$BI:$BI,Daily!$A464,'nabati '!$BG:$BG,Daily!$C$1)/6</f>
        <v>0</v>
      </c>
      <c r="N464" s="249">
        <f>+SUMIFS('nabati '!BM:BM,'nabati '!BP:BP,Daily!$A464,'nabati '!BN:BN,Daily!$C$1)/6</f>
        <v>0</v>
      </c>
      <c r="O464" s="215">
        <f t="shared" si="38"/>
        <v>0</v>
      </c>
      <c r="S464" s="334"/>
    </row>
    <row r="465" spans="1:19" s="1" customFormat="1" outlineLevel="1">
      <c r="A465" s="243">
        <v>9319</v>
      </c>
      <c r="B465" s="55" t="s">
        <v>78</v>
      </c>
      <c r="C465" s="135" t="s">
        <v>621</v>
      </c>
      <c r="D465" s="142" t="s">
        <v>576</v>
      </c>
      <c r="E465" s="215">
        <f>+SUMIFS('nabati '!B:B,'nabati '!$E:$E,Daily!$A465,'nabati '!$C:$C,Daily!$C$1)/6</f>
        <v>0</v>
      </c>
      <c r="F465" s="215">
        <f>+SUMIFS('nabati '!I:I,'nabati '!$L:$L,Daily!$A465,'nabati '!$J:$J,Daily!$C$1)/6</f>
        <v>0</v>
      </c>
      <c r="G465" s="215">
        <f>+SUMIFS('nabati '!P:P,'nabati '!$S:$S,Daily!$A465,'nabati '!$Q:$Q,Daily!$C$1)/60</f>
        <v>0</v>
      </c>
      <c r="H465" s="215">
        <f>+SUMIFS('nabati '!W:W,'nabati '!$Z:$Z,Daily!$A465,'nabati '!$X:$X,Daily!$C$1)/6</f>
        <v>0</v>
      </c>
      <c r="I465" s="215">
        <f>+SUMIFS('nabati '!AD:AD,'nabati '!$AG:$AG,Daily!$A465,'nabati '!$AE:$AE,Daily!$C$1)/60</f>
        <v>0</v>
      </c>
      <c r="J465" s="215">
        <f>+SUMIFS('nabati '!AK:AK,'nabati '!$AN:$AN,Daily!$A465,'nabati '!$AL:$AL,Daily!$C$1)/60</f>
        <v>0</v>
      </c>
      <c r="K465" s="215">
        <f>+SUMIFS('nabati '!AR:AR,'nabati '!$AU:$AU,Daily!$A465,'nabati '!$AS:$AS,Daily!$C$1)/60</f>
        <v>0</v>
      </c>
      <c r="L465" s="215">
        <f>+SUMIFS('nabati '!AY:AY,'nabati '!$BB:$BB,Daily!$A465,'nabati '!$AZ:$AZ,Daily!$C$1)/20</f>
        <v>0</v>
      </c>
      <c r="M465" s="248">
        <f>+SUMIFS('nabati '!BF:BF,'nabati '!$BI:$BI,Daily!$A465,'nabati '!$BG:$BG,Daily!$C$1)/6</f>
        <v>0</v>
      </c>
      <c r="N465" s="249">
        <f>+SUMIFS('nabati '!BM:BM,'nabati '!BP:BP,Daily!$A465,'nabati '!BN:BN,Daily!$C$1)/6</f>
        <v>0</v>
      </c>
      <c r="O465" s="215">
        <f t="shared" si="38"/>
        <v>0</v>
      </c>
      <c r="S465" s="334"/>
    </row>
    <row r="466" spans="1:19" s="1" customFormat="1" outlineLevel="1">
      <c r="A466" s="243">
        <v>69027</v>
      </c>
      <c r="B466" s="55" t="s">
        <v>78</v>
      </c>
      <c r="C466" s="135" t="s">
        <v>622</v>
      </c>
      <c r="D466" s="142" t="s">
        <v>576</v>
      </c>
      <c r="E466" s="215">
        <f>+SUMIFS('nabati '!B:B,'nabati '!$E:$E,Daily!$A466,'nabati '!$C:$C,Daily!$C$1)/6</f>
        <v>0</v>
      </c>
      <c r="F466" s="215">
        <f>+SUMIFS('nabati '!I:I,'nabati '!$L:$L,Daily!$A466,'nabati '!$J:$J,Daily!$C$1)/6</f>
        <v>0</v>
      </c>
      <c r="G466" s="215">
        <f>+SUMIFS('nabati '!P:P,'nabati '!$S:$S,Daily!$A466,'nabati '!$Q:$Q,Daily!$C$1)/60</f>
        <v>0</v>
      </c>
      <c r="H466" s="215">
        <f>+SUMIFS('nabati '!W:W,'nabati '!$Z:$Z,Daily!$A466,'nabati '!$X:$X,Daily!$C$1)/6</f>
        <v>0</v>
      </c>
      <c r="I466" s="215">
        <f>+SUMIFS('nabati '!AD:AD,'nabati '!$AG:$AG,Daily!$A466,'nabati '!$AE:$AE,Daily!$C$1)/60</f>
        <v>0</v>
      </c>
      <c r="J466" s="215">
        <f>+SUMIFS('nabati '!AK:AK,'nabati '!$AN:$AN,Daily!$A466,'nabati '!$AL:$AL,Daily!$C$1)/60</f>
        <v>0</v>
      </c>
      <c r="K466" s="215">
        <f>+SUMIFS('nabati '!AR:AR,'nabati '!$AU:$AU,Daily!$A466,'nabati '!$AS:$AS,Daily!$C$1)/60</f>
        <v>0</v>
      </c>
      <c r="L466" s="215">
        <f>+SUMIFS('nabati '!AY:AY,'nabati '!$BB:$BB,Daily!$A466,'nabati '!$AZ:$AZ,Daily!$C$1)/20</f>
        <v>0</v>
      </c>
      <c r="M466" s="248">
        <f>+SUMIFS('nabati '!BF:BF,'nabati '!$BI:$BI,Daily!$A466,'nabati '!$BG:$BG,Daily!$C$1)/6</f>
        <v>0</v>
      </c>
      <c r="N466" s="249">
        <f>+SUMIFS('nabati '!BM:BM,'nabati '!BP:BP,Daily!$A466,'nabati '!BN:BN,Daily!$C$1)/6</f>
        <v>0</v>
      </c>
      <c r="O466" s="215">
        <f t="shared" si="38"/>
        <v>0</v>
      </c>
      <c r="S466" s="334"/>
    </row>
    <row r="467" spans="1:19" s="1" customFormat="1" outlineLevel="1">
      <c r="A467" s="243">
        <v>1311</v>
      </c>
      <c r="B467" s="55" t="s">
        <v>78</v>
      </c>
      <c r="C467" s="135" t="s">
        <v>623</v>
      </c>
      <c r="D467" s="142" t="s">
        <v>576</v>
      </c>
      <c r="E467" s="215">
        <f>+SUMIFS('nabati '!B:B,'nabati '!$E:$E,Daily!$A467,'nabati '!$C:$C,Daily!$C$1)/6</f>
        <v>0</v>
      </c>
      <c r="F467" s="215">
        <f>+SUMIFS('nabati '!I:I,'nabati '!$L:$L,Daily!$A467,'nabati '!$J:$J,Daily!$C$1)/6</f>
        <v>0</v>
      </c>
      <c r="G467" s="215">
        <f>+SUMIFS('nabati '!P:P,'nabati '!$S:$S,Daily!$A467,'nabati '!$Q:$Q,Daily!$C$1)/60</f>
        <v>0</v>
      </c>
      <c r="H467" s="215">
        <f>+SUMIFS('nabati '!W:W,'nabati '!$Z:$Z,Daily!$A467,'nabati '!$X:$X,Daily!$C$1)/6</f>
        <v>0</v>
      </c>
      <c r="I467" s="215">
        <f>+SUMIFS('nabati '!AD:AD,'nabati '!$AG:$AG,Daily!$A467,'nabati '!$AE:$AE,Daily!$C$1)/60</f>
        <v>0</v>
      </c>
      <c r="J467" s="215">
        <f>+SUMIFS('nabati '!AK:AK,'nabati '!$AN:$AN,Daily!$A467,'nabati '!$AL:$AL,Daily!$C$1)/60</f>
        <v>0</v>
      </c>
      <c r="K467" s="215">
        <f>+SUMIFS('nabati '!AR:AR,'nabati '!$AU:$AU,Daily!$A467,'nabati '!$AS:$AS,Daily!$C$1)/60</f>
        <v>0</v>
      </c>
      <c r="L467" s="215">
        <f>+SUMIFS('nabati '!AY:AY,'nabati '!$BB:$BB,Daily!$A467,'nabati '!$AZ:$AZ,Daily!$C$1)/20</f>
        <v>0</v>
      </c>
      <c r="M467" s="248">
        <f>+SUMIFS('nabati '!BF:BF,'nabati '!$BI:$BI,Daily!$A467,'nabati '!$BG:$BG,Daily!$C$1)/6</f>
        <v>0</v>
      </c>
      <c r="N467" s="249">
        <f>+SUMIFS('nabati '!BM:BM,'nabati '!BP:BP,Daily!$A467,'nabati '!BN:BN,Daily!$C$1)/6</f>
        <v>0</v>
      </c>
      <c r="O467" s="215">
        <f t="shared" si="38"/>
        <v>0</v>
      </c>
      <c r="S467" s="334"/>
    </row>
    <row r="468" spans="1:19" s="1" customFormat="1" outlineLevel="1">
      <c r="A468" s="243">
        <v>1312</v>
      </c>
      <c r="B468" s="55" t="s">
        <v>78</v>
      </c>
      <c r="C468" s="135" t="s">
        <v>624</v>
      </c>
      <c r="D468" s="142" t="s">
        <v>576</v>
      </c>
      <c r="E468" s="215"/>
      <c r="F468" s="215"/>
      <c r="G468" s="215"/>
      <c r="H468" s="215"/>
      <c r="I468" s="215"/>
      <c r="J468" s="215"/>
      <c r="K468" s="215"/>
      <c r="L468" s="215"/>
      <c r="M468" s="248"/>
      <c r="N468" s="249"/>
      <c r="O468" s="215"/>
      <c r="S468" s="334"/>
    </row>
    <row r="469" spans="1:19" s="1" customFormat="1" outlineLevel="1">
      <c r="A469" s="243">
        <v>1313</v>
      </c>
      <c r="B469" s="55" t="s">
        <v>78</v>
      </c>
      <c r="C469" s="135" t="s">
        <v>625</v>
      </c>
      <c r="D469" s="142" t="s">
        <v>576</v>
      </c>
      <c r="E469" s="215">
        <f>+SUMIFS('nabati '!B:B,'nabati '!$E:$E,Daily!$A469,'nabati '!$C:$C,Daily!$C$1)/6</f>
        <v>0</v>
      </c>
      <c r="F469" s="215">
        <f>+SUMIFS('nabati '!I:I,'nabati '!$L:$L,Daily!$A469,'nabati '!$J:$J,Daily!$C$1)/6</f>
        <v>0</v>
      </c>
      <c r="G469" s="215">
        <f>+SUMIFS('nabati '!P:P,'nabati '!$S:$S,Daily!$A469,'nabati '!$Q:$Q,Daily!$C$1)/60</f>
        <v>0</v>
      </c>
      <c r="H469" s="215">
        <f>+SUMIFS('nabati '!W:W,'nabati '!$Z:$Z,Daily!$A469,'nabati '!$X:$X,Daily!$C$1)/6</f>
        <v>0</v>
      </c>
      <c r="I469" s="215">
        <f>+SUMIFS('nabati '!AD:AD,'nabati '!$AG:$AG,Daily!$A469,'nabati '!$AE:$AE,Daily!$C$1)/60</f>
        <v>0</v>
      </c>
      <c r="J469" s="215">
        <f>+SUMIFS('nabati '!AK:AK,'nabati '!$AN:$AN,Daily!$A469,'nabati '!$AL:$AL,Daily!$C$1)/60</f>
        <v>0</v>
      </c>
      <c r="K469" s="215">
        <f>+SUMIFS('nabati '!AR:AR,'nabati '!$AU:$AU,Daily!$A469,'nabati '!$AS:$AS,Daily!$C$1)/60</f>
        <v>0</v>
      </c>
      <c r="L469" s="215">
        <f>+SUMIFS('nabati '!AY:AY,'nabati '!$BB:$BB,Daily!$A469,'nabati '!$AZ:$AZ,Daily!$C$1)/20</f>
        <v>0</v>
      </c>
      <c r="M469" s="248">
        <f>+SUMIFS('nabati '!BF:BF,'nabati '!$BI:$BI,Daily!$A469,'nabati '!$BG:$BG,Daily!$C$1)/6</f>
        <v>0</v>
      </c>
      <c r="N469" s="249">
        <f>+SUMIFS('nabati '!BM:BM,'nabati '!BP:BP,Daily!$A469,'nabati '!BN:BN,Daily!$C$1)/6</f>
        <v>0</v>
      </c>
      <c r="O469" s="215">
        <f>+SUMPRODUCT($E$1:$N$1,E469:N469)</f>
        <v>0</v>
      </c>
      <c r="S469" s="334"/>
    </row>
    <row r="470" spans="1:19" s="1" customFormat="1">
      <c r="A470" s="243">
        <v>1314</v>
      </c>
      <c r="B470" s="55" t="s">
        <v>78</v>
      </c>
      <c r="C470" s="135" t="s">
        <v>626</v>
      </c>
      <c r="D470" s="142" t="s">
        <v>576</v>
      </c>
      <c r="E470" s="215">
        <f>+SUMIFS('nabati '!B:B,'nabati '!$E:$E,Daily!$A470,'nabati '!$C:$C,Daily!$C$1)/6</f>
        <v>0</v>
      </c>
      <c r="F470" s="215">
        <f>+SUMIFS('nabati '!I:I,'nabati '!$L:$L,Daily!$A470,'nabati '!$J:$J,Daily!$C$1)/6</f>
        <v>0</v>
      </c>
      <c r="G470" s="215">
        <f>+SUMIFS('nabati '!P:P,'nabati '!$S:$S,Daily!$A470,'nabati '!$Q:$Q,Daily!$C$1)/60</f>
        <v>0</v>
      </c>
      <c r="H470" s="215">
        <f>+SUMIFS('nabati '!W:W,'nabati '!$Z:$Z,Daily!$A470,'nabati '!$X:$X,Daily!$C$1)/6</f>
        <v>0</v>
      </c>
      <c r="I470" s="215">
        <f>+SUMIFS('nabati '!AD:AD,'nabati '!$AG:$AG,Daily!$A470,'nabati '!$AE:$AE,Daily!$C$1)/60</f>
        <v>0</v>
      </c>
      <c r="J470" s="215">
        <f>+SUMIFS('nabati '!AK:AK,'nabati '!$AN:$AN,Daily!$A470,'nabati '!$AL:$AL,Daily!$C$1)/60</f>
        <v>0</v>
      </c>
      <c r="K470" s="215">
        <f>+SUMIFS('nabati '!AR:AR,'nabati '!$AU:$AU,Daily!$A470,'nabati '!$AS:$AS,Daily!$C$1)/60</f>
        <v>0</v>
      </c>
      <c r="L470" s="215">
        <f>+SUMIFS('nabati '!AY:AY,'nabati '!$BB:$BB,Daily!$A470,'nabati '!$AZ:$AZ,Daily!$C$1)/20</f>
        <v>0</v>
      </c>
      <c r="M470" s="248">
        <f>+SUMIFS('nabati '!BF:BF,'nabati '!$BI:$BI,Daily!$A470,'nabati '!$BG:$BG,Daily!$C$1)/6</f>
        <v>0</v>
      </c>
      <c r="N470" s="249">
        <f>+SUMIFS('nabati '!BM:BM,'nabati '!BP:BP,Daily!$A470,'nabati '!BN:BN,Daily!$C$1)/6</f>
        <v>0</v>
      </c>
      <c r="O470" s="215">
        <f>+SUMPRODUCT($E$1:$N$1,E470:N470)</f>
        <v>0</v>
      </c>
      <c r="S470" s="334"/>
    </row>
    <row r="471" spans="1:19">
      <c r="A471" s="294"/>
      <c r="B471" s="284"/>
      <c r="C471" s="210"/>
      <c r="D471" s="53" t="s">
        <v>627</v>
      </c>
      <c r="E471" s="230">
        <f t="shared" ref="E471:N471" si="39">+SUM(E472:E543)</f>
        <v>0</v>
      </c>
      <c r="F471" s="230">
        <f t="shared" si="39"/>
        <v>0</v>
      </c>
      <c r="G471" s="230">
        <f t="shared" si="39"/>
        <v>0</v>
      </c>
      <c r="H471" s="230">
        <f t="shared" si="39"/>
        <v>0</v>
      </c>
      <c r="I471" s="230">
        <f t="shared" si="39"/>
        <v>0</v>
      </c>
      <c r="J471" s="230">
        <f t="shared" si="39"/>
        <v>0</v>
      </c>
      <c r="K471" s="230">
        <f t="shared" si="39"/>
        <v>0</v>
      </c>
      <c r="L471" s="230">
        <f t="shared" si="39"/>
        <v>0</v>
      </c>
      <c r="M471" s="288">
        <f t="shared" si="39"/>
        <v>0</v>
      </c>
      <c r="N471" s="229">
        <f t="shared" si="39"/>
        <v>0</v>
      </c>
      <c r="O471" s="260">
        <f>+SUMPRODUCT($E$1:$N$1,E471:N471)</f>
        <v>0</v>
      </c>
    </row>
    <row r="472" spans="1:19" s="1" customFormat="1">
      <c r="A472" s="55">
        <v>112</v>
      </c>
      <c r="B472" s="56" t="s">
        <v>56</v>
      </c>
      <c r="C472" s="57" t="s">
        <v>628</v>
      </c>
      <c r="D472" s="106" t="s">
        <v>629</v>
      </c>
      <c r="E472" s="215">
        <f>+SUMIFS('nabati '!B:B,'nabati '!$E:$E,Daily!$A472,'nabati '!$C:$C,Daily!$C$1)/6</f>
        <v>0</v>
      </c>
      <c r="F472" s="215">
        <f>+SUMIFS('nabati '!I:I,'nabati '!$L:$L,Daily!$A472,'nabati '!$J:$J,Daily!$C$1)/6</f>
        <v>0</v>
      </c>
      <c r="G472" s="215">
        <f>+SUMIFS('nabati '!P:P,'nabati '!$S:$S,Daily!$A472,'nabati '!$Q:$Q,Daily!$C$1)/60</f>
        <v>0</v>
      </c>
      <c r="H472" s="215">
        <f>+SUMIFS('nabati '!W:W,'nabati '!$Z:$Z,Daily!$A472,'nabati '!$X:$X,Daily!$C$1)/6</f>
        <v>0</v>
      </c>
      <c r="I472" s="215">
        <f>+SUMIFS('nabati '!AD:AD,'nabati '!$AG:$AG,Daily!$A472,'nabati '!$AE:$AE,Daily!$C$1)/60</f>
        <v>0</v>
      </c>
      <c r="J472" s="215">
        <f>+SUMIFS('nabati '!AK:AK,'nabati '!$AN:$AN,Daily!$A472,'nabati '!$AL:$AL,Daily!$C$1)/60</f>
        <v>0</v>
      </c>
      <c r="K472" s="215">
        <f>+SUMIFS('nabati '!AR:AR,'nabati '!$AU:$AU,Daily!$A472,'nabati '!$AS:$AS,Daily!$C$1)/60</f>
        <v>0</v>
      </c>
      <c r="L472" s="215">
        <f>+SUMIFS('nabati '!AY:AY,'nabati '!$BB:$BB,Daily!$A472,'nabati '!$AZ:$AZ,Daily!$C$1)/20</f>
        <v>0</v>
      </c>
      <c r="M472" s="248">
        <f>+SUMIFS('nabati '!BF:BF,'nabati '!$BI:$BI,Daily!$A472,'nabati '!$BG:$BG,Daily!$C$1)/6</f>
        <v>0</v>
      </c>
      <c r="N472" s="249">
        <f>+SUMIFS('nabati '!BM:BM,'nabati '!BP:BP,Daily!$A472,'nabati '!BN:BN,Daily!$C$1)/6</f>
        <v>0</v>
      </c>
      <c r="O472" s="244">
        <f>+SUMPRODUCT($E$1:$N$1,E472:N472)</f>
        <v>0</v>
      </c>
      <c r="S472" s="334"/>
    </row>
    <row r="473" spans="1:19" s="1" customFormat="1" outlineLevel="1">
      <c r="A473" s="55">
        <v>128</v>
      </c>
      <c r="B473" s="56" t="s">
        <v>56</v>
      </c>
      <c r="C473" s="57" t="s">
        <v>630</v>
      </c>
      <c r="D473" s="106" t="s">
        <v>629</v>
      </c>
      <c r="E473" s="215">
        <f>+SUMIFS('nabati '!B:B,'nabati '!$E:$E,Daily!$A473,'nabati '!$C:$C,Daily!$C$1)/6</f>
        <v>0</v>
      </c>
      <c r="F473" s="215">
        <f>+SUMIFS('nabati '!I:I,'nabati '!$L:$L,Daily!$A473,'nabati '!$J:$J,Daily!$C$1)/6</f>
        <v>0</v>
      </c>
      <c r="G473" s="215">
        <f>+SUMIFS('nabati '!P:P,'nabati '!$S:$S,Daily!$A473,'nabati '!$Q:$Q,Daily!$C$1)/60</f>
        <v>0</v>
      </c>
      <c r="H473" s="215">
        <f>+SUMIFS('nabati '!W:W,'nabati '!$Z:$Z,Daily!$A473,'nabati '!$X:$X,Daily!$C$1)/6</f>
        <v>0</v>
      </c>
      <c r="I473" s="215">
        <f>+SUMIFS('nabati '!AD:AD,'nabati '!$AG:$AG,Daily!$A473,'nabati '!$AE:$AE,Daily!$C$1)/60</f>
        <v>0</v>
      </c>
      <c r="J473" s="215">
        <f>+SUMIFS('nabati '!AK:AK,'nabati '!$AN:$AN,Daily!$A473,'nabati '!$AL:$AL,Daily!$C$1)/60</f>
        <v>0</v>
      </c>
      <c r="K473" s="215">
        <f>+SUMIFS('nabati '!AR:AR,'nabati '!$AU:$AU,Daily!$A473,'nabati '!$AS:$AS,Daily!$C$1)/60</f>
        <v>0</v>
      </c>
      <c r="L473" s="215">
        <f>+SUMIFS('nabati '!AY:AY,'nabati '!$BB:$BB,Daily!$A473,'nabati '!$AZ:$AZ,Daily!$C$1)/20</f>
        <v>0</v>
      </c>
      <c r="M473" s="248">
        <f>+SUMIFS('nabati '!BF:BF,'nabati '!$BI:$BI,Daily!$A473,'nabati '!$BG:$BG,Daily!$C$1)/6</f>
        <v>0</v>
      </c>
      <c r="N473" s="249">
        <f>+SUMIFS('nabati '!BM:BM,'nabati '!BP:BP,Daily!$A473,'nabati '!BN:BN,Daily!$C$1)/6</f>
        <v>0</v>
      </c>
      <c r="O473" s="244">
        <f t="shared" ref="O473:O494" si="40">+SUMPRODUCT($E$1:$M$1,E473:M473)</f>
        <v>0</v>
      </c>
      <c r="S473" s="334"/>
    </row>
    <row r="474" spans="1:19" s="1" customFormat="1" outlineLevel="1">
      <c r="A474" s="55">
        <v>132</v>
      </c>
      <c r="B474" s="56" t="s">
        <v>56</v>
      </c>
      <c r="C474" s="57" t="s">
        <v>631</v>
      </c>
      <c r="D474" s="106" t="s">
        <v>629</v>
      </c>
      <c r="E474" s="215">
        <f>+SUMIFS('nabati '!B:B,'nabati '!$E:$E,Daily!$A474,'nabati '!$C:$C,Daily!$C$1)/6</f>
        <v>0</v>
      </c>
      <c r="F474" s="215">
        <f>+SUMIFS('nabati '!I:I,'nabati '!$L:$L,Daily!$A474,'nabati '!$J:$J,Daily!$C$1)/6</f>
        <v>0</v>
      </c>
      <c r="G474" s="215">
        <f>+SUMIFS('nabati '!P:P,'nabati '!$S:$S,Daily!$A474,'nabati '!$Q:$Q,Daily!$C$1)/60</f>
        <v>0</v>
      </c>
      <c r="H474" s="215">
        <f>+SUMIFS('nabati '!W:W,'nabati '!$Z:$Z,Daily!$A474,'nabati '!$X:$X,Daily!$C$1)/6</f>
        <v>0</v>
      </c>
      <c r="I474" s="215">
        <f>+SUMIFS('nabati '!AD:AD,'nabati '!$AG:$AG,Daily!$A474,'nabati '!$AE:$AE,Daily!$C$1)/60</f>
        <v>0</v>
      </c>
      <c r="J474" s="215">
        <f>+SUMIFS('nabati '!AK:AK,'nabati '!$AN:$AN,Daily!$A474,'nabati '!$AL:$AL,Daily!$C$1)/60</f>
        <v>0</v>
      </c>
      <c r="K474" s="215">
        <f>+SUMIFS('nabati '!AR:AR,'nabati '!$AU:$AU,Daily!$A474,'nabati '!$AS:$AS,Daily!$C$1)/60</f>
        <v>0</v>
      </c>
      <c r="L474" s="215">
        <f>+SUMIFS('nabati '!AY:AY,'nabati '!$BB:$BB,Daily!$A474,'nabati '!$AZ:$AZ,Daily!$C$1)/20</f>
        <v>0</v>
      </c>
      <c r="M474" s="248">
        <f>+SUMIFS('nabati '!BF:BF,'nabati '!$BI:$BI,Daily!$A474,'nabati '!$BG:$BG,Daily!$C$1)/6</f>
        <v>0</v>
      </c>
      <c r="N474" s="249">
        <f>+SUMIFS('nabati '!BM:BM,'nabati '!BP:BP,Daily!$A474,'nabati '!BN:BN,Daily!$C$1)/6</f>
        <v>0</v>
      </c>
      <c r="O474" s="244">
        <f t="shared" si="40"/>
        <v>0</v>
      </c>
      <c r="S474" s="334"/>
    </row>
    <row r="475" spans="1:19" s="1" customFormat="1" outlineLevel="1">
      <c r="A475" s="55">
        <v>137</v>
      </c>
      <c r="B475" s="56" t="s">
        <v>56</v>
      </c>
      <c r="C475" s="57" t="s">
        <v>632</v>
      </c>
      <c r="D475" s="106" t="s">
        <v>629</v>
      </c>
      <c r="E475" s="215">
        <f>+SUMIFS('nabati '!B:B,'nabati '!$E:$E,Daily!$A475,'nabati '!$C:$C,Daily!$C$1)/6</f>
        <v>0</v>
      </c>
      <c r="F475" s="215">
        <f>+SUMIFS('nabati '!I:I,'nabati '!$L:$L,Daily!$A475,'nabati '!$J:$J,Daily!$C$1)/6</f>
        <v>0</v>
      </c>
      <c r="G475" s="215">
        <f>+SUMIFS('nabati '!P:P,'nabati '!$S:$S,Daily!$A475,'nabati '!$Q:$Q,Daily!$C$1)/60</f>
        <v>0</v>
      </c>
      <c r="H475" s="215">
        <f>+SUMIFS('nabati '!W:W,'nabati '!$Z:$Z,Daily!$A475,'nabati '!$X:$X,Daily!$C$1)/6</f>
        <v>0</v>
      </c>
      <c r="I475" s="215">
        <f>+SUMIFS('nabati '!AD:AD,'nabati '!$AG:$AG,Daily!$A475,'nabati '!$AE:$AE,Daily!$C$1)/60</f>
        <v>0</v>
      </c>
      <c r="J475" s="215">
        <f>+SUMIFS('nabati '!AK:AK,'nabati '!$AN:$AN,Daily!$A475,'nabati '!$AL:$AL,Daily!$C$1)/60</f>
        <v>0</v>
      </c>
      <c r="K475" s="215">
        <f>+SUMIFS('nabati '!AR:AR,'nabati '!$AU:$AU,Daily!$A475,'nabati '!$AS:$AS,Daily!$C$1)/60</f>
        <v>0</v>
      </c>
      <c r="L475" s="215">
        <f>+SUMIFS('nabati '!AY:AY,'nabati '!$BB:$BB,Daily!$A475,'nabati '!$AZ:$AZ,Daily!$C$1)/20</f>
        <v>0</v>
      </c>
      <c r="M475" s="248">
        <f>+SUMIFS('nabati '!BF:BF,'nabati '!$BI:$BI,Daily!$A475,'nabati '!$BG:$BG,Daily!$C$1)/6</f>
        <v>0</v>
      </c>
      <c r="N475" s="249">
        <f>+SUMIFS('nabati '!BM:BM,'nabati '!BP:BP,Daily!$A475,'nabati '!BN:BN,Daily!$C$1)/6</f>
        <v>0</v>
      </c>
      <c r="O475" s="244">
        <f t="shared" si="40"/>
        <v>0</v>
      </c>
      <c r="S475" s="334"/>
    </row>
    <row r="476" spans="1:19" s="1" customFormat="1" outlineLevel="1">
      <c r="A476" s="55">
        <v>145</v>
      </c>
      <c r="B476" s="56" t="s">
        <v>56</v>
      </c>
      <c r="C476" s="57" t="s">
        <v>633</v>
      </c>
      <c r="D476" s="106" t="s">
        <v>629</v>
      </c>
      <c r="E476" s="215">
        <f>+SUMIFS('nabati '!B:B,'nabati '!$E:$E,Daily!$A476,'nabati '!$C:$C,Daily!$C$1)/6</f>
        <v>0</v>
      </c>
      <c r="F476" s="215">
        <f>+SUMIFS('nabati '!I:I,'nabati '!$L:$L,Daily!$A476,'nabati '!$J:$J,Daily!$C$1)/6</f>
        <v>0</v>
      </c>
      <c r="G476" s="215">
        <f>+SUMIFS('nabati '!P:P,'nabati '!$S:$S,Daily!$A476,'nabati '!$Q:$Q,Daily!$C$1)/60</f>
        <v>0</v>
      </c>
      <c r="H476" s="215">
        <f>+SUMIFS('nabati '!W:W,'nabati '!$Z:$Z,Daily!$A476,'nabati '!$X:$X,Daily!$C$1)/6</f>
        <v>0</v>
      </c>
      <c r="I476" s="215">
        <f>+SUMIFS('nabati '!AD:AD,'nabati '!$AG:$AG,Daily!$A476,'nabati '!$AE:$AE,Daily!$C$1)/60</f>
        <v>0</v>
      </c>
      <c r="J476" s="215">
        <f>+SUMIFS('nabati '!AK:AK,'nabati '!$AN:$AN,Daily!$A476,'nabati '!$AL:$AL,Daily!$C$1)/60</f>
        <v>0</v>
      </c>
      <c r="K476" s="215">
        <f>+SUMIFS('nabati '!AR:AR,'nabati '!$AU:$AU,Daily!$A476,'nabati '!$AS:$AS,Daily!$C$1)/60</f>
        <v>0</v>
      </c>
      <c r="L476" s="215">
        <f>+SUMIFS('nabati '!AY:AY,'nabati '!$BB:$BB,Daily!$A476,'nabati '!$AZ:$AZ,Daily!$C$1)/20</f>
        <v>0</v>
      </c>
      <c r="M476" s="248">
        <f>+SUMIFS('nabati '!BF:BF,'nabati '!$BI:$BI,Daily!$A476,'nabati '!$BG:$BG,Daily!$C$1)/6</f>
        <v>0</v>
      </c>
      <c r="N476" s="249">
        <f>+SUMIFS('nabati '!BM:BM,'nabati '!BP:BP,Daily!$A476,'nabati '!BN:BN,Daily!$C$1)/6</f>
        <v>0</v>
      </c>
      <c r="O476" s="244">
        <f t="shared" si="40"/>
        <v>0</v>
      </c>
      <c r="S476" s="334"/>
    </row>
    <row r="477" spans="1:19" s="1" customFormat="1" outlineLevel="1">
      <c r="A477" s="55">
        <v>150</v>
      </c>
      <c r="B477" s="56" t="s">
        <v>56</v>
      </c>
      <c r="C477" s="57" t="s">
        <v>634</v>
      </c>
      <c r="D477" s="106" t="s">
        <v>629</v>
      </c>
      <c r="E477" s="215">
        <f>+SUMIFS('nabati '!B:B,'nabati '!$E:$E,Daily!$A477,'nabati '!$C:$C,Daily!$C$1)/6</f>
        <v>0</v>
      </c>
      <c r="F477" s="215">
        <f>+SUMIFS('nabati '!I:I,'nabati '!$L:$L,Daily!$A477,'nabati '!$J:$J,Daily!$C$1)/6</f>
        <v>0</v>
      </c>
      <c r="G477" s="215">
        <f>+SUMIFS('nabati '!P:P,'nabati '!$S:$S,Daily!$A477,'nabati '!$Q:$Q,Daily!$C$1)/60</f>
        <v>0</v>
      </c>
      <c r="H477" s="215">
        <f>+SUMIFS('nabati '!W:W,'nabati '!$Z:$Z,Daily!$A477,'nabati '!$X:$X,Daily!$C$1)/6</f>
        <v>0</v>
      </c>
      <c r="I477" s="215">
        <f>+SUMIFS('nabati '!AD:AD,'nabati '!$AG:$AG,Daily!$A477,'nabati '!$AE:$AE,Daily!$C$1)/60</f>
        <v>0</v>
      </c>
      <c r="J477" s="215">
        <f>+SUMIFS('nabati '!AK:AK,'nabati '!$AN:$AN,Daily!$A477,'nabati '!$AL:$AL,Daily!$C$1)/60</f>
        <v>0</v>
      </c>
      <c r="K477" s="215">
        <f>+SUMIFS('nabati '!AR:AR,'nabati '!$AU:$AU,Daily!$A477,'nabati '!$AS:$AS,Daily!$C$1)/60</f>
        <v>0</v>
      </c>
      <c r="L477" s="215">
        <f>+SUMIFS('nabati '!AY:AY,'nabati '!$BB:$BB,Daily!$A477,'nabati '!$AZ:$AZ,Daily!$C$1)/20</f>
        <v>0</v>
      </c>
      <c r="M477" s="248">
        <f>+SUMIFS('nabati '!BF:BF,'nabati '!$BI:$BI,Daily!$A477,'nabati '!$BG:$BG,Daily!$C$1)/6</f>
        <v>0</v>
      </c>
      <c r="N477" s="249">
        <f>+SUMIFS('nabati '!BM:BM,'nabati '!BP:BP,Daily!$A477,'nabati '!BN:BN,Daily!$C$1)/6</f>
        <v>0</v>
      </c>
      <c r="O477" s="244">
        <f t="shared" si="40"/>
        <v>0</v>
      </c>
      <c r="S477" s="334"/>
    </row>
    <row r="478" spans="1:19" s="1" customFormat="1" outlineLevel="1">
      <c r="A478" s="55">
        <v>164</v>
      </c>
      <c r="B478" s="56" t="s">
        <v>56</v>
      </c>
      <c r="C478" s="57" t="s">
        <v>635</v>
      </c>
      <c r="D478" s="106" t="s">
        <v>629</v>
      </c>
      <c r="E478" s="215">
        <f>+SUMIFS('nabati '!B:B,'nabati '!$E:$E,Daily!$A478,'nabati '!$C:$C,Daily!$C$1)/6</f>
        <v>0</v>
      </c>
      <c r="F478" s="215">
        <f>+SUMIFS('nabati '!I:I,'nabati '!$L:$L,Daily!$A478,'nabati '!$J:$J,Daily!$C$1)/6</f>
        <v>0</v>
      </c>
      <c r="G478" s="215">
        <f>+SUMIFS('nabati '!P:P,'nabati '!$S:$S,Daily!$A478,'nabati '!$Q:$Q,Daily!$C$1)/60</f>
        <v>0</v>
      </c>
      <c r="H478" s="215">
        <f>+SUMIFS('nabati '!W:W,'nabati '!$Z:$Z,Daily!$A478,'nabati '!$X:$X,Daily!$C$1)/6</f>
        <v>0</v>
      </c>
      <c r="I478" s="215">
        <f>+SUMIFS('nabati '!AD:AD,'nabati '!$AG:$AG,Daily!$A478,'nabati '!$AE:$AE,Daily!$C$1)/60</f>
        <v>0</v>
      </c>
      <c r="J478" s="215">
        <f>+SUMIFS('nabati '!AK:AK,'nabati '!$AN:$AN,Daily!$A478,'nabati '!$AL:$AL,Daily!$C$1)/60</f>
        <v>0</v>
      </c>
      <c r="K478" s="215">
        <f>+SUMIFS('nabati '!AR:AR,'nabati '!$AU:$AU,Daily!$A478,'nabati '!$AS:$AS,Daily!$C$1)/60</f>
        <v>0</v>
      </c>
      <c r="L478" s="215">
        <f>+SUMIFS('nabati '!AY:AY,'nabati '!$BB:$BB,Daily!$A478,'nabati '!$AZ:$AZ,Daily!$C$1)/20</f>
        <v>0</v>
      </c>
      <c r="M478" s="248">
        <f>+SUMIFS('nabati '!BF:BF,'nabati '!$BI:$BI,Daily!$A478,'nabati '!$BG:$BG,Daily!$C$1)/6</f>
        <v>0</v>
      </c>
      <c r="N478" s="249">
        <f>+SUMIFS('nabati '!BM:BM,'nabati '!BP:BP,Daily!$A478,'nabati '!BN:BN,Daily!$C$1)/6</f>
        <v>0</v>
      </c>
      <c r="O478" s="244">
        <f t="shared" si="40"/>
        <v>0</v>
      </c>
      <c r="S478" s="334"/>
    </row>
    <row r="479" spans="1:19" s="1" customFormat="1" outlineLevel="1">
      <c r="A479" s="55">
        <v>167</v>
      </c>
      <c r="B479" s="56" t="s">
        <v>56</v>
      </c>
      <c r="C479" s="57" t="s">
        <v>636</v>
      </c>
      <c r="D479" s="106" t="s">
        <v>629</v>
      </c>
      <c r="E479" s="215">
        <f>+SUMIFS('nabati '!B:B,'nabati '!$E:$E,Daily!$A479,'nabati '!$C:$C,Daily!$C$1)/6</f>
        <v>0</v>
      </c>
      <c r="F479" s="215">
        <f>+SUMIFS('nabati '!I:I,'nabati '!$L:$L,Daily!$A479,'nabati '!$J:$J,Daily!$C$1)/6</f>
        <v>0</v>
      </c>
      <c r="G479" s="215">
        <f>+SUMIFS('nabati '!P:P,'nabati '!$S:$S,Daily!$A479,'nabati '!$Q:$Q,Daily!$C$1)/60</f>
        <v>0</v>
      </c>
      <c r="H479" s="215">
        <f>+SUMIFS('nabati '!W:W,'nabati '!$Z:$Z,Daily!$A479,'nabati '!$X:$X,Daily!$C$1)/6</f>
        <v>0</v>
      </c>
      <c r="I479" s="215">
        <f>+SUMIFS('nabati '!AD:AD,'nabati '!$AG:$AG,Daily!$A479,'nabati '!$AE:$AE,Daily!$C$1)/60</f>
        <v>0</v>
      </c>
      <c r="J479" s="215">
        <f>+SUMIFS('nabati '!AK:AK,'nabati '!$AN:$AN,Daily!$A479,'nabati '!$AL:$AL,Daily!$C$1)/60</f>
        <v>0</v>
      </c>
      <c r="K479" s="215">
        <f>+SUMIFS('nabati '!AR:AR,'nabati '!$AU:$AU,Daily!$A479,'nabati '!$AS:$AS,Daily!$C$1)/60</f>
        <v>0</v>
      </c>
      <c r="L479" s="215">
        <f>+SUMIFS('nabati '!AY:AY,'nabati '!$BB:$BB,Daily!$A479,'nabati '!$AZ:$AZ,Daily!$C$1)/20</f>
        <v>0</v>
      </c>
      <c r="M479" s="248">
        <f>+SUMIFS('nabati '!BF:BF,'nabati '!$BI:$BI,Daily!$A479,'nabati '!$BG:$BG,Daily!$C$1)/6</f>
        <v>0</v>
      </c>
      <c r="N479" s="249">
        <f>+SUMIFS('nabati '!BM:BM,'nabati '!BP:BP,Daily!$A479,'nabati '!BN:BN,Daily!$C$1)/6</f>
        <v>0</v>
      </c>
      <c r="O479" s="244">
        <f t="shared" si="40"/>
        <v>0</v>
      </c>
      <c r="S479" s="334"/>
    </row>
    <row r="480" spans="1:19" s="1" customFormat="1" outlineLevel="1">
      <c r="A480" s="55">
        <v>179</v>
      </c>
      <c r="B480" s="56" t="s">
        <v>56</v>
      </c>
      <c r="C480" s="57" t="s">
        <v>637</v>
      </c>
      <c r="D480" s="106" t="s">
        <v>629</v>
      </c>
      <c r="E480" s="215">
        <f>+SUMIFS('nabati '!B:B,'nabati '!$E:$E,Daily!$A480,'nabati '!$C:$C,Daily!$C$1)/6</f>
        <v>0</v>
      </c>
      <c r="F480" s="215">
        <f>+SUMIFS('nabati '!I:I,'nabati '!$L:$L,Daily!$A480,'nabati '!$J:$J,Daily!$C$1)/6</f>
        <v>0</v>
      </c>
      <c r="G480" s="215">
        <f>+SUMIFS('nabati '!P:P,'nabati '!$S:$S,Daily!$A480,'nabati '!$Q:$Q,Daily!$C$1)/60</f>
        <v>0</v>
      </c>
      <c r="H480" s="215">
        <f>+SUMIFS('nabati '!W:W,'nabati '!$Z:$Z,Daily!$A480,'nabati '!$X:$X,Daily!$C$1)/6</f>
        <v>0</v>
      </c>
      <c r="I480" s="215">
        <f>+SUMIFS('nabati '!AD:AD,'nabati '!$AG:$AG,Daily!$A480,'nabati '!$AE:$AE,Daily!$C$1)/60</f>
        <v>0</v>
      </c>
      <c r="J480" s="215">
        <f>+SUMIFS('nabati '!AK:AK,'nabati '!$AN:$AN,Daily!$A480,'nabati '!$AL:$AL,Daily!$C$1)/60</f>
        <v>0</v>
      </c>
      <c r="K480" s="215">
        <f>+SUMIFS('nabati '!AR:AR,'nabati '!$AU:$AU,Daily!$A480,'nabati '!$AS:$AS,Daily!$C$1)/60</f>
        <v>0</v>
      </c>
      <c r="L480" s="215">
        <f>+SUMIFS('nabati '!AY:AY,'nabati '!$BB:$BB,Daily!$A480,'nabati '!$AZ:$AZ,Daily!$C$1)/20</f>
        <v>0</v>
      </c>
      <c r="M480" s="248">
        <f>+SUMIFS('nabati '!BF:BF,'nabati '!$BI:$BI,Daily!$A480,'nabati '!$BG:$BG,Daily!$C$1)/6</f>
        <v>0</v>
      </c>
      <c r="N480" s="249">
        <f>+SUMIFS('nabati '!BM:BM,'nabati '!BP:BP,Daily!$A480,'nabati '!BN:BN,Daily!$C$1)/6</f>
        <v>0</v>
      </c>
      <c r="O480" s="244">
        <f t="shared" si="40"/>
        <v>0</v>
      </c>
      <c r="S480" s="334"/>
    </row>
    <row r="481" spans="1:19" s="1" customFormat="1" outlineLevel="1">
      <c r="A481" s="55">
        <v>183</v>
      </c>
      <c r="B481" s="56" t="s">
        <v>56</v>
      </c>
      <c r="C481" s="57" t="s">
        <v>638</v>
      </c>
      <c r="D481" s="106" t="s">
        <v>629</v>
      </c>
      <c r="E481" s="215">
        <f>+SUMIFS('nabati '!B:B,'nabati '!$E:$E,Daily!$A481,'nabati '!$C:$C,Daily!$C$1)/6</f>
        <v>0</v>
      </c>
      <c r="F481" s="215">
        <f>+SUMIFS('nabati '!I:I,'nabati '!$L:$L,Daily!$A481,'nabati '!$J:$J,Daily!$C$1)/6</f>
        <v>0</v>
      </c>
      <c r="G481" s="215">
        <f>+SUMIFS('nabati '!P:P,'nabati '!$S:$S,Daily!$A481,'nabati '!$Q:$Q,Daily!$C$1)/60</f>
        <v>0</v>
      </c>
      <c r="H481" s="215">
        <f>+SUMIFS('nabati '!W:W,'nabati '!$Z:$Z,Daily!$A481,'nabati '!$X:$X,Daily!$C$1)/6</f>
        <v>0</v>
      </c>
      <c r="I481" s="215">
        <f>+SUMIFS('nabati '!AD:AD,'nabati '!$AG:$AG,Daily!$A481,'nabati '!$AE:$AE,Daily!$C$1)/60</f>
        <v>0</v>
      </c>
      <c r="J481" s="215">
        <f>+SUMIFS('nabati '!AK:AK,'nabati '!$AN:$AN,Daily!$A481,'nabati '!$AL:$AL,Daily!$C$1)/60</f>
        <v>0</v>
      </c>
      <c r="K481" s="215">
        <f>+SUMIFS('nabati '!AR:AR,'nabati '!$AU:$AU,Daily!$A481,'nabati '!$AS:$AS,Daily!$C$1)/60</f>
        <v>0</v>
      </c>
      <c r="L481" s="215">
        <f>+SUMIFS('nabati '!AY:AY,'nabati '!$BB:$BB,Daily!$A481,'nabati '!$AZ:$AZ,Daily!$C$1)/20</f>
        <v>0</v>
      </c>
      <c r="M481" s="248">
        <f>+SUMIFS('nabati '!BF:BF,'nabati '!$BI:$BI,Daily!$A481,'nabati '!$BG:$BG,Daily!$C$1)/6</f>
        <v>0</v>
      </c>
      <c r="N481" s="249">
        <f>+SUMIFS('nabati '!BM:BM,'nabati '!BP:BP,Daily!$A481,'nabati '!BN:BN,Daily!$C$1)/6</f>
        <v>0</v>
      </c>
      <c r="O481" s="244">
        <f t="shared" si="40"/>
        <v>0</v>
      </c>
      <c r="S481" s="334"/>
    </row>
    <row r="482" spans="1:19" s="1" customFormat="1" outlineLevel="1">
      <c r="A482" s="55">
        <v>185</v>
      </c>
      <c r="B482" s="56" t="s">
        <v>56</v>
      </c>
      <c r="C482" s="57" t="s">
        <v>639</v>
      </c>
      <c r="D482" s="106" t="s">
        <v>629</v>
      </c>
      <c r="E482" s="215">
        <f>+SUMIFS('nabati '!B:B,'nabati '!$E:$E,Daily!$A482,'nabati '!$C:$C,Daily!$C$1)/6</f>
        <v>0</v>
      </c>
      <c r="F482" s="215">
        <f>+SUMIFS('nabati '!I:I,'nabati '!$L:$L,Daily!$A482,'nabati '!$J:$J,Daily!$C$1)/6</f>
        <v>0</v>
      </c>
      <c r="G482" s="215">
        <f>+SUMIFS('nabati '!P:P,'nabati '!$S:$S,Daily!$A482,'nabati '!$Q:$Q,Daily!$C$1)/60</f>
        <v>0</v>
      </c>
      <c r="H482" s="215">
        <f>+SUMIFS('nabati '!W:W,'nabati '!$Z:$Z,Daily!$A482,'nabati '!$X:$X,Daily!$C$1)/6</f>
        <v>0</v>
      </c>
      <c r="I482" s="215">
        <f>+SUMIFS('nabati '!AD:AD,'nabati '!$AG:$AG,Daily!$A482,'nabati '!$AE:$AE,Daily!$C$1)/60</f>
        <v>0</v>
      </c>
      <c r="J482" s="215">
        <f>+SUMIFS('nabati '!AK:AK,'nabati '!$AN:$AN,Daily!$A482,'nabati '!$AL:$AL,Daily!$C$1)/60</f>
        <v>0</v>
      </c>
      <c r="K482" s="215">
        <f>+SUMIFS('nabati '!AR:AR,'nabati '!$AU:$AU,Daily!$A482,'nabati '!$AS:$AS,Daily!$C$1)/60</f>
        <v>0</v>
      </c>
      <c r="L482" s="215">
        <f>+SUMIFS('nabati '!AY:AY,'nabati '!$BB:$BB,Daily!$A482,'nabati '!$AZ:$AZ,Daily!$C$1)/20</f>
        <v>0</v>
      </c>
      <c r="M482" s="248">
        <f>+SUMIFS('nabati '!BF:BF,'nabati '!$BI:$BI,Daily!$A482,'nabati '!$BG:$BG,Daily!$C$1)/6</f>
        <v>0</v>
      </c>
      <c r="N482" s="249">
        <f>+SUMIFS('nabati '!BM:BM,'nabati '!BP:BP,Daily!$A482,'nabati '!BN:BN,Daily!$C$1)/6</f>
        <v>0</v>
      </c>
      <c r="O482" s="244">
        <f t="shared" si="40"/>
        <v>0</v>
      </c>
      <c r="S482" s="334"/>
    </row>
    <row r="483" spans="1:19" s="1" customFormat="1" outlineLevel="1">
      <c r="A483" s="55">
        <v>501</v>
      </c>
      <c r="B483" s="56" t="s">
        <v>56</v>
      </c>
      <c r="C483" s="57" t="s">
        <v>640</v>
      </c>
      <c r="D483" s="106" t="s">
        <v>629</v>
      </c>
      <c r="E483" s="215">
        <f>+SUMIFS('nabati '!B:B,'nabati '!$E:$E,Daily!$A483,'nabati '!$C:$C,Daily!$C$1)/6</f>
        <v>0</v>
      </c>
      <c r="F483" s="215">
        <f>+SUMIFS('nabati '!I:I,'nabati '!$L:$L,Daily!$A483,'nabati '!$J:$J,Daily!$C$1)/6</f>
        <v>0</v>
      </c>
      <c r="G483" s="215">
        <f>+SUMIFS('nabati '!P:P,'nabati '!$S:$S,Daily!$A483,'nabati '!$Q:$Q,Daily!$C$1)/60</f>
        <v>0</v>
      </c>
      <c r="H483" s="215">
        <f>+SUMIFS('nabati '!W:W,'nabati '!$Z:$Z,Daily!$A483,'nabati '!$X:$X,Daily!$C$1)/6</f>
        <v>0</v>
      </c>
      <c r="I483" s="215">
        <f>+SUMIFS('nabati '!AD:AD,'nabati '!$AG:$AG,Daily!$A483,'nabati '!$AE:$AE,Daily!$C$1)/60</f>
        <v>0</v>
      </c>
      <c r="J483" s="215">
        <f>+SUMIFS('nabati '!AK:AK,'nabati '!$AN:$AN,Daily!$A483,'nabati '!$AL:$AL,Daily!$C$1)/60</f>
        <v>0</v>
      </c>
      <c r="K483" s="215">
        <f>+SUMIFS('nabati '!AR:AR,'nabati '!$AU:$AU,Daily!$A483,'nabati '!$AS:$AS,Daily!$C$1)/60</f>
        <v>0</v>
      </c>
      <c r="L483" s="215">
        <f>+SUMIFS('nabati '!AY:AY,'nabati '!$BB:$BB,Daily!$A483,'nabati '!$AZ:$AZ,Daily!$C$1)/20</f>
        <v>0</v>
      </c>
      <c r="M483" s="248">
        <f>+SUMIFS('nabati '!BF:BF,'nabati '!$BI:$BI,Daily!$A483,'nabati '!$BG:$BG,Daily!$C$1)/6</f>
        <v>0</v>
      </c>
      <c r="N483" s="249">
        <f>+SUMIFS('nabati '!BM:BM,'nabati '!BP:BP,Daily!$A483,'nabati '!BN:BN,Daily!$C$1)/6</f>
        <v>0</v>
      </c>
      <c r="O483" s="244">
        <f t="shared" si="40"/>
        <v>0</v>
      </c>
      <c r="S483" s="334"/>
    </row>
    <row r="484" spans="1:19" s="1" customFormat="1" outlineLevel="1">
      <c r="A484" s="55">
        <v>502</v>
      </c>
      <c r="B484" s="56" t="s">
        <v>56</v>
      </c>
      <c r="C484" s="57" t="s">
        <v>641</v>
      </c>
      <c r="D484" s="106" t="s">
        <v>629</v>
      </c>
      <c r="E484" s="215">
        <f>+SUMIFS('nabati '!B:B,'nabati '!$E:$E,Daily!$A484,'nabati '!$C:$C,Daily!$C$1)/6</f>
        <v>0</v>
      </c>
      <c r="F484" s="215">
        <f>+SUMIFS('nabati '!I:I,'nabati '!$L:$L,Daily!$A484,'nabati '!$J:$J,Daily!$C$1)/6</f>
        <v>0</v>
      </c>
      <c r="G484" s="215">
        <f>+SUMIFS('nabati '!P:P,'nabati '!$S:$S,Daily!$A484,'nabati '!$Q:$Q,Daily!$C$1)/60</f>
        <v>0</v>
      </c>
      <c r="H484" s="215">
        <f>+SUMIFS('nabati '!W:W,'nabati '!$Z:$Z,Daily!$A484,'nabati '!$X:$X,Daily!$C$1)/6</f>
        <v>0</v>
      </c>
      <c r="I484" s="215">
        <f>+SUMIFS('nabati '!AD:AD,'nabati '!$AG:$AG,Daily!$A484,'nabati '!$AE:$AE,Daily!$C$1)/60</f>
        <v>0</v>
      </c>
      <c r="J484" s="215">
        <f>+SUMIFS('nabati '!AK:AK,'nabati '!$AN:$AN,Daily!$A484,'nabati '!$AL:$AL,Daily!$C$1)/60</f>
        <v>0</v>
      </c>
      <c r="K484" s="215">
        <f>+SUMIFS('nabati '!AR:AR,'nabati '!$AU:$AU,Daily!$A484,'nabati '!$AS:$AS,Daily!$C$1)/60</f>
        <v>0</v>
      </c>
      <c r="L484" s="215">
        <f>+SUMIFS('nabati '!AY:AY,'nabati '!$BB:$BB,Daily!$A484,'nabati '!$AZ:$AZ,Daily!$C$1)/20</f>
        <v>0</v>
      </c>
      <c r="M484" s="248">
        <f>+SUMIFS('nabati '!BF:BF,'nabati '!$BI:$BI,Daily!$A484,'nabati '!$BG:$BG,Daily!$C$1)/6</f>
        <v>0</v>
      </c>
      <c r="N484" s="249">
        <f>+SUMIFS('nabati '!BM:BM,'nabati '!BP:BP,Daily!$A484,'nabati '!BN:BN,Daily!$C$1)/6</f>
        <v>0</v>
      </c>
      <c r="O484" s="244">
        <f t="shared" si="40"/>
        <v>0</v>
      </c>
      <c r="S484" s="334"/>
    </row>
    <row r="485" spans="1:19" s="1" customFormat="1" outlineLevel="1">
      <c r="A485" s="55">
        <v>512</v>
      </c>
      <c r="B485" s="56" t="s">
        <v>56</v>
      </c>
      <c r="C485" s="57" t="s">
        <v>642</v>
      </c>
      <c r="D485" s="106" t="s">
        <v>629</v>
      </c>
      <c r="E485" s="215">
        <f>+SUMIFS('nabati '!B:B,'nabati '!$E:$E,Daily!$A485,'nabati '!$C:$C,Daily!$C$1)/6</f>
        <v>0</v>
      </c>
      <c r="F485" s="215">
        <f>+SUMIFS('nabati '!I:I,'nabati '!$L:$L,Daily!$A485,'nabati '!$J:$J,Daily!$C$1)/6</f>
        <v>0</v>
      </c>
      <c r="G485" s="215">
        <f>+SUMIFS('nabati '!P:P,'nabati '!$S:$S,Daily!$A485,'nabati '!$Q:$Q,Daily!$C$1)/60</f>
        <v>0</v>
      </c>
      <c r="H485" s="215">
        <f>+SUMIFS('nabati '!W:W,'nabati '!$Z:$Z,Daily!$A485,'nabati '!$X:$X,Daily!$C$1)/6</f>
        <v>0</v>
      </c>
      <c r="I485" s="215">
        <f>+SUMIFS('nabati '!AD:AD,'nabati '!$AG:$AG,Daily!$A485,'nabati '!$AE:$AE,Daily!$C$1)/60</f>
        <v>0</v>
      </c>
      <c r="J485" s="215">
        <f>+SUMIFS('nabati '!AK:AK,'nabati '!$AN:$AN,Daily!$A485,'nabati '!$AL:$AL,Daily!$C$1)/60</f>
        <v>0</v>
      </c>
      <c r="K485" s="215">
        <f>+SUMIFS('nabati '!AR:AR,'nabati '!$AU:$AU,Daily!$A485,'nabati '!$AS:$AS,Daily!$C$1)/60</f>
        <v>0</v>
      </c>
      <c r="L485" s="215">
        <f>+SUMIFS('nabati '!AY:AY,'nabati '!$BB:$BB,Daily!$A485,'nabati '!$AZ:$AZ,Daily!$C$1)/20</f>
        <v>0</v>
      </c>
      <c r="M485" s="248">
        <f>+SUMIFS('nabati '!BF:BF,'nabati '!$BI:$BI,Daily!$A485,'nabati '!$BG:$BG,Daily!$C$1)/6</f>
        <v>0</v>
      </c>
      <c r="N485" s="249">
        <f>+SUMIFS('nabati '!BM:BM,'nabati '!BP:BP,Daily!$A485,'nabati '!BN:BN,Daily!$C$1)/6</f>
        <v>0</v>
      </c>
      <c r="O485" s="244">
        <f t="shared" si="40"/>
        <v>0</v>
      </c>
      <c r="S485" s="334"/>
    </row>
    <row r="486" spans="1:19" s="1" customFormat="1" outlineLevel="1">
      <c r="A486" s="55">
        <v>521</v>
      </c>
      <c r="B486" s="56" t="s">
        <v>56</v>
      </c>
      <c r="C486" s="57" t="s">
        <v>643</v>
      </c>
      <c r="D486" s="106" t="s">
        <v>629</v>
      </c>
      <c r="E486" s="215">
        <f>+SUMIFS('nabati '!B:B,'nabati '!$E:$E,Daily!$A486,'nabati '!$C:$C,Daily!$C$1)/6</f>
        <v>0</v>
      </c>
      <c r="F486" s="215">
        <f>+SUMIFS('nabati '!I:I,'nabati '!$L:$L,Daily!$A486,'nabati '!$J:$J,Daily!$C$1)/6</f>
        <v>0</v>
      </c>
      <c r="G486" s="215">
        <f>+SUMIFS('nabati '!P:P,'nabati '!$S:$S,Daily!$A486,'nabati '!$Q:$Q,Daily!$C$1)/60</f>
        <v>0</v>
      </c>
      <c r="H486" s="215">
        <f>+SUMIFS('nabati '!W:W,'nabati '!$Z:$Z,Daily!$A486,'nabati '!$X:$X,Daily!$C$1)/6</f>
        <v>0</v>
      </c>
      <c r="I486" s="215">
        <f>+SUMIFS('nabati '!AD:AD,'nabati '!$AG:$AG,Daily!$A486,'nabati '!$AE:$AE,Daily!$C$1)/60</f>
        <v>0</v>
      </c>
      <c r="J486" s="215">
        <f>+SUMIFS('nabati '!AK:AK,'nabati '!$AN:$AN,Daily!$A486,'nabati '!$AL:$AL,Daily!$C$1)/60</f>
        <v>0</v>
      </c>
      <c r="K486" s="215">
        <f>+SUMIFS('nabati '!AR:AR,'nabati '!$AU:$AU,Daily!$A486,'nabati '!$AS:$AS,Daily!$C$1)/60</f>
        <v>0</v>
      </c>
      <c r="L486" s="215">
        <f>+SUMIFS('nabati '!AY:AY,'nabati '!$BB:$BB,Daily!$A486,'nabati '!$AZ:$AZ,Daily!$C$1)/20</f>
        <v>0</v>
      </c>
      <c r="M486" s="248">
        <f>+SUMIFS('nabati '!BF:BF,'nabati '!$BI:$BI,Daily!$A486,'nabati '!$BG:$BG,Daily!$C$1)/6</f>
        <v>0</v>
      </c>
      <c r="N486" s="249">
        <f>+SUMIFS('nabati '!BM:BM,'nabati '!BP:BP,Daily!$A486,'nabati '!BN:BN,Daily!$C$1)/6</f>
        <v>0</v>
      </c>
      <c r="O486" s="244">
        <f t="shared" si="40"/>
        <v>0</v>
      </c>
      <c r="S486" s="334"/>
    </row>
    <row r="487" spans="1:19" s="1" customFormat="1" outlineLevel="1">
      <c r="A487" s="55">
        <v>525</v>
      </c>
      <c r="B487" s="56" t="s">
        <v>56</v>
      </c>
      <c r="C487" s="57" t="s">
        <v>644</v>
      </c>
      <c r="D487" s="106" t="s">
        <v>629</v>
      </c>
      <c r="E487" s="215">
        <f>+SUMIFS('nabati '!B:B,'nabati '!$E:$E,Daily!$A487,'nabati '!$C:$C,Daily!$C$1)/6</f>
        <v>0</v>
      </c>
      <c r="F487" s="215">
        <f>+SUMIFS('nabati '!I:I,'nabati '!$L:$L,Daily!$A487,'nabati '!$J:$J,Daily!$C$1)/6</f>
        <v>0</v>
      </c>
      <c r="G487" s="215">
        <f>+SUMIFS('nabati '!P:P,'nabati '!$S:$S,Daily!$A487,'nabati '!$Q:$Q,Daily!$C$1)/60</f>
        <v>0</v>
      </c>
      <c r="H487" s="215">
        <f>+SUMIFS('nabati '!W:W,'nabati '!$Z:$Z,Daily!$A487,'nabati '!$X:$X,Daily!$C$1)/6</f>
        <v>0</v>
      </c>
      <c r="I487" s="215">
        <f>+SUMIFS('nabati '!AD:AD,'nabati '!$AG:$AG,Daily!$A487,'nabati '!$AE:$AE,Daily!$C$1)/60</f>
        <v>0</v>
      </c>
      <c r="J487" s="215">
        <f>+SUMIFS('nabati '!AK:AK,'nabati '!$AN:$AN,Daily!$A487,'nabati '!$AL:$AL,Daily!$C$1)/60</f>
        <v>0</v>
      </c>
      <c r="K487" s="215">
        <f>+SUMIFS('nabati '!AR:AR,'nabati '!$AU:$AU,Daily!$A487,'nabati '!$AS:$AS,Daily!$C$1)/60</f>
        <v>0</v>
      </c>
      <c r="L487" s="215">
        <f>+SUMIFS('nabati '!AY:AY,'nabati '!$BB:$BB,Daily!$A487,'nabati '!$AZ:$AZ,Daily!$C$1)/20</f>
        <v>0</v>
      </c>
      <c r="M487" s="248">
        <f>+SUMIFS('nabati '!BF:BF,'nabati '!$BI:$BI,Daily!$A487,'nabati '!$BG:$BG,Daily!$C$1)/6</f>
        <v>0</v>
      </c>
      <c r="N487" s="249">
        <f>+SUMIFS('nabati '!BM:BM,'nabati '!BP:BP,Daily!$A487,'nabati '!BN:BN,Daily!$C$1)/6</f>
        <v>0</v>
      </c>
      <c r="O487" s="244">
        <f t="shared" si="40"/>
        <v>0</v>
      </c>
      <c r="S487" s="334"/>
    </row>
    <row r="488" spans="1:19" s="1" customFormat="1" outlineLevel="1">
      <c r="A488" s="55">
        <v>537</v>
      </c>
      <c r="B488" s="56" t="s">
        <v>56</v>
      </c>
      <c r="C488" s="57" t="s">
        <v>645</v>
      </c>
      <c r="D488" s="106" t="s">
        <v>629</v>
      </c>
      <c r="E488" s="215">
        <f>+SUMIFS('nabati '!B:B,'nabati '!$E:$E,Daily!$A488,'nabati '!$C:$C,Daily!$C$1)/6</f>
        <v>0</v>
      </c>
      <c r="F488" s="215">
        <f>+SUMIFS('nabati '!I:I,'nabati '!$L:$L,Daily!$A488,'nabati '!$J:$J,Daily!$C$1)/6</f>
        <v>0</v>
      </c>
      <c r="G488" s="215">
        <f>+SUMIFS('nabati '!P:P,'nabati '!$S:$S,Daily!$A488,'nabati '!$Q:$Q,Daily!$C$1)/60</f>
        <v>0</v>
      </c>
      <c r="H488" s="215">
        <f>+SUMIFS('nabati '!W:W,'nabati '!$Z:$Z,Daily!$A488,'nabati '!$X:$X,Daily!$C$1)/6</f>
        <v>0</v>
      </c>
      <c r="I488" s="215">
        <f>+SUMIFS('nabati '!AD:AD,'nabati '!$AG:$AG,Daily!$A488,'nabati '!$AE:$AE,Daily!$C$1)/60</f>
        <v>0</v>
      </c>
      <c r="J488" s="215">
        <f>+SUMIFS('nabati '!AK:AK,'nabati '!$AN:$AN,Daily!$A488,'nabati '!$AL:$AL,Daily!$C$1)/60</f>
        <v>0</v>
      </c>
      <c r="K488" s="215">
        <f>+SUMIFS('nabati '!AR:AR,'nabati '!$AU:$AU,Daily!$A488,'nabati '!$AS:$AS,Daily!$C$1)/60</f>
        <v>0</v>
      </c>
      <c r="L488" s="215">
        <f>+SUMIFS('nabati '!AY:AY,'nabati '!$BB:$BB,Daily!$A488,'nabati '!$AZ:$AZ,Daily!$C$1)/20</f>
        <v>0</v>
      </c>
      <c r="M488" s="248">
        <f>+SUMIFS('nabati '!BF:BF,'nabati '!$BI:$BI,Daily!$A488,'nabati '!$BG:$BG,Daily!$C$1)/6</f>
        <v>0</v>
      </c>
      <c r="N488" s="249">
        <f>+SUMIFS('nabati '!BM:BM,'nabati '!BP:BP,Daily!$A488,'nabati '!BN:BN,Daily!$C$1)/6</f>
        <v>0</v>
      </c>
      <c r="O488" s="244">
        <f t="shared" si="40"/>
        <v>0</v>
      </c>
      <c r="S488" s="334"/>
    </row>
    <row r="489" spans="1:19" s="1" customFormat="1" outlineLevel="1">
      <c r="A489" s="55">
        <v>547</v>
      </c>
      <c r="B489" s="56" t="s">
        <v>56</v>
      </c>
      <c r="C489" s="57" t="s">
        <v>646</v>
      </c>
      <c r="D489" s="106" t="s">
        <v>629</v>
      </c>
      <c r="E489" s="215">
        <f>+SUMIFS('nabati '!B:B,'nabati '!$E:$E,Daily!$A489,'nabati '!$C:$C,Daily!$C$1)/6</f>
        <v>0</v>
      </c>
      <c r="F489" s="215">
        <f>+SUMIFS('nabati '!I:I,'nabati '!$L:$L,Daily!$A489,'nabati '!$J:$J,Daily!$C$1)/6</f>
        <v>0</v>
      </c>
      <c r="G489" s="215">
        <f>+SUMIFS('nabati '!P:P,'nabati '!$S:$S,Daily!$A489,'nabati '!$Q:$Q,Daily!$C$1)/60</f>
        <v>0</v>
      </c>
      <c r="H489" s="215">
        <f>+SUMIFS('nabati '!W:W,'nabati '!$Z:$Z,Daily!$A489,'nabati '!$X:$X,Daily!$C$1)/6</f>
        <v>0</v>
      </c>
      <c r="I489" s="215">
        <f>+SUMIFS('nabati '!AD:AD,'nabati '!$AG:$AG,Daily!$A489,'nabati '!$AE:$AE,Daily!$C$1)/60</f>
        <v>0</v>
      </c>
      <c r="J489" s="215">
        <f>+SUMIFS('nabati '!AK:AK,'nabati '!$AN:$AN,Daily!$A489,'nabati '!$AL:$AL,Daily!$C$1)/60</f>
        <v>0</v>
      </c>
      <c r="K489" s="215">
        <f>+SUMIFS('nabati '!AR:AR,'nabati '!$AU:$AU,Daily!$A489,'nabati '!$AS:$AS,Daily!$C$1)/60</f>
        <v>0</v>
      </c>
      <c r="L489" s="215">
        <f>+SUMIFS('nabati '!AY:AY,'nabati '!$BB:$BB,Daily!$A489,'nabati '!$AZ:$AZ,Daily!$C$1)/20</f>
        <v>0</v>
      </c>
      <c r="M489" s="248">
        <f>+SUMIFS('nabati '!BF:BF,'nabati '!$BI:$BI,Daily!$A489,'nabati '!$BG:$BG,Daily!$C$1)/6</f>
        <v>0</v>
      </c>
      <c r="N489" s="249">
        <f>+SUMIFS('nabati '!BM:BM,'nabati '!BP:BP,Daily!$A489,'nabati '!BN:BN,Daily!$C$1)/6</f>
        <v>0</v>
      </c>
      <c r="O489" s="244">
        <f t="shared" si="40"/>
        <v>0</v>
      </c>
      <c r="S489" s="334"/>
    </row>
    <row r="490" spans="1:19" s="1" customFormat="1" outlineLevel="1">
      <c r="A490" s="55">
        <v>552</v>
      </c>
      <c r="B490" s="56" t="s">
        <v>56</v>
      </c>
      <c r="C490" s="57" t="s">
        <v>647</v>
      </c>
      <c r="D490" s="106" t="s">
        <v>629</v>
      </c>
      <c r="E490" s="215">
        <f>+SUMIFS('nabati '!B:B,'nabati '!$E:$E,Daily!$A490,'nabati '!$C:$C,Daily!$C$1)/6</f>
        <v>0</v>
      </c>
      <c r="F490" s="215">
        <f>+SUMIFS('nabati '!I:I,'nabati '!$L:$L,Daily!$A490,'nabati '!$J:$J,Daily!$C$1)/6</f>
        <v>0</v>
      </c>
      <c r="G490" s="215">
        <f>+SUMIFS('nabati '!P:P,'nabati '!$S:$S,Daily!$A490,'nabati '!$Q:$Q,Daily!$C$1)/60</f>
        <v>0</v>
      </c>
      <c r="H490" s="215">
        <f>+SUMIFS('nabati '!W:W,'nabati '!$Z:$Z,Daily!$A490,'nabati '!$X:$X,Daily!$C$1)/6</f>
        <v>0</v>
      </c>
      <c r="I490" s="215">
        <f>+SUMIFS('nabati '!AD:AD,'nabati '!$AG:$AG,Daily!$A490,'nabati '!$AE:$AE,Daily!$C$1)/60</f>
        <v>0</v>
      </c>
      <c r="J490" s="215">
        <f>+SUMIFS('nabati '!AK:AK,'nabati '!$AN:$AN,Daily!$A490,'nabati '!$AL:$AL,Daily!$C$1)/60</f>
        <v>0</v>
      </c>
      <c r="K490" s="215">
        <f>+SUMIFS('nabati '!AR:AR,'nabati '!$AU:$AU,Daily!$A490,'nabati '!$AS:$AS,Daily!$C$1)/60</f>
        <v>0</v>
      </c>
      <c r="L490" s="215">
        <f>+SUMIFS('nabati '!AY:AY,'nabati '!$BB:$BB,Daily!$A490,'nabati '!$AZ:$AZ,Daily!$C$1)/20</f>
        <v>0</v>
      </c>
      <c r="M490" s="248">
        <f>+SUMIFS('nabati '!BF:BF,'nabati '!$BI:$BI,Daily!$A490,'nabati '!$BG:$BG,Daily!$C$1)/6</f>
        <v>0</v>
      </c>
      <c r="N490" s="249">
        <f>+SUMIFS('nabati '!BM:BM,'nabati '!BP:BP,Daily!$A490,'nabati '!BN:BN,Daily!$C$1)/6</f>
        <v>0</v>
      </c>
      <c r="O490" s="244">
        <f t="shared" si="40"/>
        <v>0</v>
      </c>
      <c r="S490" s="334"/>
    </row>
    <row r="491" spans="1:19" s="1" customFormat="1" outlineLevel="1">
      <c r="A491" s="55">
        <v>553</v>
      </c>
      <c r="B491" s="56" t="s">
        <v>56</v>
      </c>
      <c r="C491" s="57" t="s">
        <v>648</v>
      </c>
      <c r="D491" s="106" t="s">
        <v>629</v>
      </c>
      <c r="E491" s="215">
        <f>+SUMIFS('nabati '!B:B,'nabati '!$E:$E,Daily!$A491,'nabati '!$C:$C,Daily!$C$1)/6</f>
        <v>0</v>
      </c>
      <c r="F491" s="215">
        <f>+SUMIFS('nabati '!I:I,'nabati '!$L:$L,Daily!$A491,'nabati '!$J:$J,Daily!$C$1)/6</f>
        <v>0</v>
      </c>
      <c r="G491" s="215">
        <f>+SUMIFS('nabati '!P:P,'nabati '!$S:$S,Daily!$A491,'nabati '!$Q:$Q,Daily!$C$1)/60</f>
        <v>0</v>
      </c>
      <c r="H491" s="215">
        <f>+SUMIFS('nabati '!W:W,'nabati '!$Z:$Z,Daily!$A491,'nabati '!$X:$X,Daily!$C$1)/6</f>
        <v>0</v>
      </c>
      <c r="I491" s="215">
        <f>+SUMIFS('nabati '!AD:AD,'nabati '!$AG:$AG,Daily!$A491,'nabati '!$AE:$AE,Daily!$C$1)/60</f>
        <v>0</v>
      </c>
      <c r="J491" s="215">
        <f>+SUMIFS('nabati '!AK:AK,'nabati '!$AN:$AN,Daily!$A491,'nabati '!$AL:$AL,Daily!$C$1)/60</f>
        <v>0</v>
      </c>
      <c r="K491" s="215">
        <f>+SUMIFS('nabati '!AR:AR,'nabati '!$AU:$AU,Daily!$A491,'nabati '!$AS:$AS,Daily!$C$1)/60</f>
        <v>0</v>
      </c>
      <c r="L491" s="215">
        <f>+SUMIFS('nabati '!AY:AY,'nabati '!$BB:$BB,Daily!$A491,'nabati '!$AZ:$AZ,Daily!$C$1)/20</f>
        <v>0</v>
      </c>
      <c r="M491" s="248">
        <f>+SUMIFS('nabati '!BF:BF,'nabati '!$BI:$BI,Daily!$A491,'nabati '!$BG:$BG,Daily!$C$1)/6</f>
        <v>0</v>
      </c>
      <c r="N491" s="249">
        <f>+SUMIFS('nabati '!BM:BM,'nabati '!BP:BP,Daily!$A491,'nabati '!BN:BN,Daily!$C$1)/6</f>
        <v>0</v>
      </c>
      <c r="O491" s="244">
        <f t="shared" si="40"/>
        <v>0</v>
      </c>
      <c r="S491" s="334"/>
    </row>
    <row r="492" spans="1:19" s="1" customFormat="1" outlineLevel="1">
      <c r="A492" s="55">
        <v>554</v>
      </c>
      <c r="B492" s="56" t="s">
        <v>56</v>
      </c>
      <c r="C492" s="57" t="s">
        <v>649</v>
      </c>
      <c r="D492" s="106" t="s">
        <v>629</v>
      </c>
      <c r="E492" s="215">
        <f>+SUMIFS('nabati '!B:B,'nabati '!$E:$E,Daily!$A492,'nabati '!$C:$C,Daily!$C$1)/6</f>
        <v>0</v>
      </c>
      <c r="F492" s="215">
        <f>+SUMIFS('nabati '!I:I,'nabati '!$L:$L,Daily!$A492,'nabati '!$J:$J,Daily!$C$1)/6</f>
        <v>0</v>
      </c>
      <c r="G492" s="215">
        <f>+SUMIFS('nabati '!P:P,'nabati '!$S:$S,Daily!$A492,'nabati '!$Q:$Q,Daily!$C$1)/60</f>
        <v>0</v>
      </c>
      <c r="H492" s="215">
        <f>+SUMIFS('nabati '!W:W,'nabati '!$Z:$Z,Daily!$A492,'nabati '!$X:$X,Daily!$C$1)/6</f>
        <v>0</v>
      </c>
      <c r="I492" s="215">
        <f>+SUMIFS('nabati '!AD:AD,'nabati '!$AG:$AG,Daily!$A492,'nabati '!$AE:$AE,Daily!$C$1)/60</f>
        <v>0</v>
      </c>
      <c r="J492" s="215">
        <f>+SUMIFS('nabati '!AK:AK,'nabati '!$AN:$AN,Daily!$A492,'nabati '!$AL:$AL,Daily!$C$1)/60</f>
        <v>0</v>
      </c>
      <c r="K492" s="215">
        <f>+SUMIFS('nabati '!AR:AR,'nabati '!$AU:$AU,Daily!$A492,'nabati '!$AS:$AS,Daily!$C$1)/60</f>
        <v>0</v>
      </c>
      <c r="L492" s="215">
        <f>+SUMIFS('nabati '!AY:AY,'nabati '!$BB:$BB,Daily!$A492,'nabati '!$AZ:$AZ,Daily!$C$1)/20</f>
        <v>0</v>
      </c>
      <c r="M492" s="248">
        <f>+SUMIFS('nabati '!BF:BF,'nabati '!$BI:$BI,Daily!$A492,'nabati '!$BG:$BG,Daily!$C$1)/6</f>
        <v>0</v>
      </c>
      <c r="N492" s="249">
        <f>+SUMIFS('nabati '!BM:BM,'nabati '!BP:BP,Daily!$A492,'nabati '!BN:BN,Daily!$C$1)/6</f>
        <v>0</v>
      </c>
      <c r="O492" s="244">
        <f t="shared" si="40"/>
        <v>0</v>
      </c>
      <c r="S492" s="334"/>
    </row>
    <row r="493" spans="1:19" s="1" customFormat="1" outlineLevel="1">
      <c r="A493" s="55">
        <v>555</v>
      </c>
      <c r="B493" s="56" t="s">
        <v>56</v>
      </c>
      <c r="C493" s="57" t="s">
        <v>650</v>
      </c>
      <c r="D493" s="106" t="s">
        <v>629</v>
      </c>
      <c r="E493" s="215">
        <f>+SUMIFS('nabati '!B:B,'nabati '!$E:$E,Daily!$A493,'nabati '!$C:$C,Daily!$C$1)/6</f>
        <v>0</v>
      </c>
      <c r="F493" s="215">
        <f>+SUMIFS('nabati '!I:I,'nabati '!$L:$L,Daily!$A493,'nabati '!$J:$J,Daily!$C$1)/6</f>
        <v>0</v>
      </c>
      <c r="G493" s="215">
        <f>+SUMIFS('nabati '!P:P,'nabati '!$S:$S,Daily!$A493,'nabati '!$Q:$Q,Daily!$C$1)/60</f>
        <v>0</v>
      </c>
      <c r="H493" s="215">
        <f>+SUMIFS('nabati '!W:W,'nabati '!$Z:$Z,Daily!$A493,'nabati '!$X:$X,Daily!$C$1)/6</f>
        <v>0</v>
      </c>
      <c r="I493" s="215">
        <f>+SUMIFS('nabati '!AD:AD,'nabati '!$AG:$AG,Daily!$A493,'nabati '!$AE:$AE,Daily!$C$1)/60</f>
        <v>0</v>
      </c>
      <c r="J493" s="215">
        <f>+SUMIFS('nabati '!AK:AK,'nabati '!$AN:$AN,Daily!$A493,'nabati '!$AL:$AL,Daily!$C$1)/60</f>
        <v>0</v>
      </c>
      <c r="K493" s="215">
        <f>+SUMIFS('nabati '!AR:AR,'nabati '!$AU:$AU,Daily!$A493,'nabati '!$AS:$AS,Daily!$C$1)/60</f>
        <v>0</v>
      </c>
      <c r="L493" s="215">
        <f>+SUMIFS('nabati '!AY:AY,'nabati '!$BB:$BB,Daily!$A493,'nabati '!$AZ:$AZ,Daily!$C$1)/20</f>
        <v>0</v>
      </c>
      <c r="M493" s="248">
        <f>+SUMIFS('nabati '!BF:BF,'nabati '!$BI:$BI,Daily!$A493,'nabati '!$BG:$BG,Daily!$C$1)/6</f>
        <v>0</v>
      </c>
      <c r="N493" s="249">
        <f>+SUMIFS('nabati '!BM:BM,'nabati '!BP:BP,Daily!$A493,'nabati '!BN:BN,Daily!$C$1)/6</f>
        <v>0</v>
      </c>
      <c r="O493" s="244">
        <f t="shared" si="40"/>
        <v>0</v>
      </c>
      <c r="S493" s="334"/>
    </row>
    <row r="494" spans="1:19" s="1" customFormat="1" outlineLevel="1">
      <c r="A494" s="55">
        <v>567</v>
      </c>
      <c r="B494" s="56" t="s">
        <v>56</v>
      </c>
      <c r="C494" s="57" t="s">
        <v>651</v>
      </c>
      <c r="D494" s="106" t="s">
        <v>629</v>
      </c>
      <c r="E494" s="215">
        <f>+SUMIFS('nabati '!B:B,'nabati '!$E:$E,Daily!$A494,'nabati '!$C:$C,Daily!$C$1)/6</f>
        <v>0</v>
      </c>
      <c r="F494" s="215">
        <f>+SUMIFS('nabati '!I:I,'nabati '!$L:$L,Daily!$A494,'nabati '!$J:$J,Daily!$C$1)/6</f>
        <v>0</v>
      </c>
      <c r="G494" s="215">
        <f>+SUMIFS('nabati '!P:P,'nabati '!$S:$S,Daily!$A494,'nabati '!$Q:$Q,Daily!$C$1)/60</f>
        <v>0</v>
      </c>
      <c r="H494" s="215">
        <f>+SUMIFS('nabati '!W:W,'nabati '!$Z:$Z,Daily!$A494,'nabati '!$X:$X,Daily!$C$1)/6</f>
        <v>0</v>
      </c>
      <c r="I494" s="215">
        <f>+SUMIFS('nabati '!AD:AD,'nabati '!$AG:$AG,Daily!$A494,'nabati '!$AE:$AE,Daily!$C$1)/60</f>
        <v>0</v>
      </c>
      <c r="J494" s="215">
        <f>+SUMIFS('nabati '!AK:AK,'nabati '!$AN:$AN,Daily!$A494,'nabati '!$AL:$AL,Daily!$C$1)/60</f>
        <v>0</v>
      </c>
      <c r="K494" s="215">
        <f>+SUMIFS('nabati '!AR:AR,'nabati '!$AU:$AU,Daily!$A494,'nabati '!$AS:$AS,Daily!$C$1)/60</f>
        <v>0</v>
      </c>
      <c r="L494" s="215">
        <f>+SUMIFS('nabati '!AY:AY,'nabati '!$BB:$BB,Daily!$A494,'nabati '!$AZ:$AZ,Daily!$C$1)/20</f>
        <v>0</v>
      </c>
      <c r="M494" s="248">
        <f>+SUMIFS('nabati '!BF:BF,'nabati '!$BI:$BI,Daily!$A494,'nabati '!$BG:$BG,Daily!$C$1)/6</f>
        <v>0</v>
      </c>
      <c r="N494" s="249">
        <f>+SUMIFS('nabati '!BM:BM,'nabati '!BP:BP,Daily!$A494,'nabati '!BN:BN,Daily!$C$1)/6</f>
        <v>0</v>
      </c>
      <c r="O494" s="244">
        <f t="shared" si="40"/>
        <v>0</v>
      </c>
      <c r="S494" s="334"/>
    </row>
    <row r="495" spans="1:19" s="1" customFormat="1" outlineLevel="1">
      <c r="A495" s="55">
        <v>9102</v>
      </c>
      <c r="B495" s="56" t="s">
        <v>78</v>
      </c>
      <c r="C495" s="106" t="s">
        <v>652</v>
      </c>
      <c r="D495" s="106" t="s">
        <v>629</v>
      </c>
      <c r="E495" s="215">
        <f>+SUMIFS('nabati '!B:B,'nabati '!$E:$E,Daily!$A495,'nabati '!$C:$C,Daily!$C$1)/6</f>
        <v>0</v>
      </c>
      <c r="F495" s="215">
        <f>+SUMIFS('nabati '!I:I,'nabati '!$L:$L,Daily!$A495,'nabati '!$J:$J,Daily!$C$1)/6</f>
        <v>0</v>
      </c>
      <c r="G495" s="215">
        <f>+SUMIFS('nabati '!P:P,'nabati '!$S:$S,Daily!$A495,'nabati '!$Q:$Q,Daily!$C$1)/60</f>
        <v>0</v>
      </c>
      <c r="H495" s="215">
        <f>+SUMIFS('nabati '!W:W,'nabati '!$Z:$Z,Daily!$A495,'nabati '!$X:$X,Daily!$C$1)/6</f>
        <v>0</v>
      </c>
      <c r="I495" s="215">
        <f>+SUMIFS('nabati '!AD:AD,'nabati '!$AG:$AG,Daily!$A495,'nabati '!$AE:$AE,Daily!$C$1)/60</f>
        <v>0</v>
      </c>
      <c r="J495" s="215">
        <f>+SUMIFS('nabati '!AK:AK,'nabati '!$AN:$AN,Daily!$A495,'nabati '!$AL:$AL,Daily!$C$1)/60</f>
        <v>0</v>
      </c>
      <c r="K495" s="215">
        <f>+SUMIFS('nabati '!AR:AR,'nabati '!$AU:$AU,Daily!$A495,'nabati '!$AS:$AS,Daily!$C$1)/60</f>
        <v>0</v>
      </c>
      <c r="L495" s="215">
        <f>+SUMIFS('nabati '!AY:AY,'nabati '!$BB:$BB,Daily!$A495,'nabati '!$AZ:$AZ,Daily!$C$1)/20</f>
        <v>0</v>
      </c>
      <c r="M495" s="248">
        <f>+SUMIFS('nabati '!BF:BF,'nabati '!$BI:$BI,Daily!$A495,'nabati '!$BG:$BG,Daily!$C$1)/6</f>
        <v>0</v>
      </c>
      <c r="N495" s="249">
        <f>+SUMIFS('nabati '!BM:BM,'nabati '!BP:BP,Daily!$A495,'nabati '!BN:BN,Daily!$C$1)/6</f>
        <v>0</v>
      </c>
      <c r="O495" s="244">
        <f t="shared" ref="O495:O503" si="41">+SUMPRODUCT($E$1:$M$1,E495:M495)</f>
        <v>0</v>
      </c>
      <c r="S495" s="334"/>
    </row>
    <row r="496" spans="1:19" s="1" customFormat="1" outlineLevel="1">
      <c r="A496" s="55">
        <v>9103</v>
      </c>
      <c r="B496" s="56" t="s">
        <v>78</v>
      </c>
      <c r="C496" s="106" t="s">
        <v>653</v>
      </c>
      <c r="D496" s="106" t="s">
        <v>629</v>
      </c>
      <c r="E496" s="215">
        <f>+SUMIFS('nabati '!B:B,'nabati '!$E:$E,Daily!$A496,'nabati '!$C:$C,Daily!$C$1)/6</f>
        <v>0</v>
      </c>
      <c r="F496" s="215">
        <f>+SUMIFS('nabati '!I:I,'nabati '!$L:$L,Daily!$A496,'nabati '!$J:$J,Daily!$C$1)/6</f>
        <v>0</v>
      </c>
      <c r="G496" s="215">
        <f>+SUMIFS('nabati '!P:P,'nabati '!$S:$S,Daily!$A496,'nabati '!$Q:$Q,Daily!$C$1)/60</f>
        <v>0</v>
      </c>
      <c r="H496" s="215">
        <f>+SUMIFS('nabati '!W:W,'nabati '!$Z:$Z,Daily!$A496,'nabati '!$X:$X,Daily!$C$1)/6</f>
        <v>0</v>
      </c>
      <c r="I496" s="215">
        <f>+SUMIFS('nabati '!AD:AD,'nabati '!$AG:$AG,Daily!$A496,'nabati '!$AE:$AE,Daily!$C$1)/60</f>
        <v>0</v>
      </c>
      <c r="J496" s="215">
        <f>+SUMIFS('nabati '!AK:AK,'nabati '!$AN:$AN,Daily!$A496,'nabati '!$AL:$AL,Daily!$C$1)/60</f>
        <v>0</v>
      </c>
      <c r="K496" s="215">
        <f>+SUMIFS('nabati '!AR:AR,'nabati '!$AU:$AU,Daily!$A496,'nabati '!$AS:$AS,Daily!$C$1)/60</f>
        <v>0</v>
      </c>
      <c r="L496" s="215">
        <f>+SUMIFS('nabati '!AY:AY,'nabati '!$BB:$BB,Daily!$A496,'nabati '!$AZ:$AZ,Daily!$C$1)/20</f>
        <v>0</v>
      </c>
      <c r="M496" s="248">
        <f>+SUMIFS('nabati '!BF:BF,'nabati '!$BI:$BI,Daily!$A496,'nabati '!$BG:$BG,Daily!$C$1)/6</f>
        <v>0</v>
      </c>
      <c r="N496" s="249">
        <f>+SUMIFS('nabati '!BM:BM,'nabati '!BP:BP,Daily!$A496,'nabati '!BN:BN,Daily!$C$1)/6</f>
        <v>0</v>
      </c>
      <c r="O496" s="244">
        <f t="shared" si="41"/>
        <v>0</v>
      </c>
      <c r="S496" s="334"/>
    </row>
    <row r="497" spans="1:19" s="1" customFormat="1" outlineLevel="1">
      <c r="A497" s="55">
        <v>9104</v>
      </c>
      <c r="B497" s="56" t="s">
        <v>78</v>
      </c>
      <c r="C497" s="106" t="s">
        <v>654</v>
      </c>
      <c r="D497" s="106" t="s">
        <v>629</v>
      </c>
      <c r="E497" s="215">
        <f>+SUMIFS('nabati '!B:B,'nabati '!$E:$E,Daily!$A497,'nabati '!$C:$C,Daily!$C$1)/6</f>
        <v>0</v>
      </c>
      <c r="F497" s="215">
        <f>+SUMIFS('nabati '!I:I,'nabati '!$L:$L,Daily!$A497,'nabati '!$J:$J,Daily!$C$1)/6</f>
        <v>0</v>
      </c>
      <c r="G497" s="215">
        <f>+SUMIFS('nabati '!P:P,'nabati '!$S:$S,Daily!$A497,'nabati '!$Q:$Q,Daily!$C$1)/60</f>
        <v>0</v>
      </c>
      <c r="H497" s="215">
        <f>+SUMIFS('nabati '!W:W,'nabati '!$Z:$Z,Daily!$A497,'nabati '!$X:$X,Daily!$C$1)/6</f>
        <v>0</v>
      </c>
      <c r="I497" s="215">
        <f>+SUMIFS('nabati '!AD:AD,'nabati '!$AG:$AG,Daily!$A497,'nabati '!$AE:$AE,Daily!$C$1)/60</f>
        <v>0</v>
      </c>
      <c r="J497" s="215">
        <f>+SUMIFS('nabati '!AK:AK,'nabati '!$AN:$AN,Daily!$A497,'nabati '!$AL:$AL,Daily!$C$1)/60</f>
        <v>0</v>
      </c>
      <c r="K497" s="215">
        <f>+SUMIFS('nabati '!AR:AR,'nabati '!$AU:$AU,Daily!$A497,'nabati '!$AS:$AS,Daily!$C$1)/60</f>
        <v>0</v>
      </c>
      <c r="L497" s="215">
        <f>+SUMIFS('nabati '!AY:AY,'nabati '!$BB:$BB,Daily!$A497,'nabati '!$AZ:$AZ,Daily!$C$1)/20</f>
        <v>0</v>
      </c>
      <c r="M497" s="248">
        <f>+SUMIFS('nabati '!BF:BF,'nabati '!$BI:$BI,Daily!$A497,'nabati '!$BG:$BG,Daily!$C$1)/6</f>
        <v>0</v>
      </c>
      <c r="N497" s="249">
        <f>+SUMIFS('nabati '!BM:BM,'nabati '!BP:BP,Daily!$A497,'nabati '!BN:BN,Daily!$C$1)/6</f>
        <v>0</v>
      </c>
      <c r="O497" s="244">
        <f t="shared" si="41"/>
        <v>0</v>
      </c>
      <c r="S497" s="334"/>
    </row>
    <row r="498" spans="1:19" s="1" customFormat="1" outlineLevel="1">
      <c r="A498" s="55">
        <v>9105</v>
      </c>
      <c r="B498" s="56" t="s">
        <v>78</v>
      </c>
      <c r="C498" s="106" t="s">
        <v>655</v>
      </c>
      <c r="D498" s="106" t="s">
        <v>629</v>
      </c>
      <c r="E498" s="215">
        <f>+SUMIFS('nabati '!B:B,'nabati '!$E:$E,Daily!$A498,'nabati '!$C:$C,Daily!$C$1)/6</f>
        <v>0</v>
      </c>
      <c r="F498" s="215">
        <f>+SUMIFS('nabati '!I:I,'nabati '!$L:$L,Daily!$A498,'nabati '!$J:$J,Daily!$C$1)/6</f>
        <v>0</v>
      </c>
      <c r="G498" s="215">
        <f>+SUMIFS('nabati '!P:P,'nabati '!$S:$S,Daily!$A498,'nabati '!$Q:$Q,Daily!$C$1)/60</f>
        <v>0</v>
      </c>
      <c r="H498" s="215">
        <f>+SUMIFS('nabati '!W:W,'nabati '!$Z:$Z,Daily!$A498,'nabati '!$X:$X,Daily!$C$1)/6</f>
        <v>0</v>
      </c>
      <c r="I498" s="215">
        <f>+SUMIFS('nabati '!AD:AD,'nabati '!$AG:$AG,Daily!$A498,'nabati '!$AE:$AE,Daily!$C$1)/60</f>
        <v>0</v>
      </c>
      <c r="J498" s="215">
        <f>+SUMIFS('nabati '!AK:AK,'nabati '!$AN:$AN,Daily!$A498,'nabati '!$AL:$AL,Daily!$C$1)/60</f>
        <v>0</v>
      </c>
      <c r="K498" s="215">
        <f>+SUMIFS('nabati '!AR:AR,'nabati '!$AU:$AU,Daily!$A498,'nabati '!$AS:$AS,Daily!$C$1)/60</f>
        <v>0</v>
      </c>
      <c r="L498" s="215">
        <f>+SUMIFS('nabati '!AY:AY,'nabati '!$BB:$BB,Daily!$A498,'nabati '!$AZ:$AZ,Daily!$C$1)/20</f>
        <v>0</v>
      </c>
      <c r="M498" s="248">
        <f>+SUMIFS('nabati '!BF:BF,'nabati '!$BI:$BI,Daily!$A498,'nabati '!$BG:$BG,Daily!$C$1)/6</f>
        <v>0</v>
      </c>
      <c r="N498" s="249">
        <f>+SUMIFS('nabati '!BM:BM,'nabati '!BP:BP,Daily!$A498,'nabati '!BN:BN,Daily!$C$1)/6</f>
        <v>0</v>
      </c>
      <c r="O498" s="244">
        <f t="shared" si="41"/>
        <v>0</v>
      </c>
      <c r="S498" s="334"/>
    </row>
    <row r="499" spans="1:19" s="1" customFormat="1" outlineLevel="1">
      <c r="A499" s="55">
        <v>9106</v>
      </c>
      <c r="B499" s="56" t="s">
        <v>78</v>
      </c>
      <c r="C499" s="106" t="s">
        <v>656</v>
      </c>
      <c r="D499" s="106" t="s">
        <v>629</v>
      </c>
      <c r="E499" s="215">
        <f>+SUMIFS('nabati '!B:B,'nabati '!$E:$E,Daily!$A499,'nabati '!$C:$C,Daily!$C$1)/6</f>
        <v>0</v>
      </c>
      <c r="F499" s="215">
        <f>+SUMIFS('nabati '!I:I,'nabati '!$L:$L,Daily!$A499,'nabati '!$J:$J,Daily!$C$1)/6</f>
        <v>0</v>
      </c>
      <c r="G499" s="215">
        <f>+SUMIFS('nabati '!P:P,'nabati '!$S:$S,Daily!$A499,'nabati '!$Q:$Q,Daily!$C$1)/60</f>
        <v>0</v>
      </c>
      <c r="H499" s="215">
        <f>+SUMIFS('nabati '!W:W,'nabati '!$Z:$Z,Daily!$A499,'nabati '!$X:$X,Daily!$C$1)/6</f>
        <v>0</v>
      </c>
      <c r="I499" s="215">
        <f>+SUMIFS('nabati '!AD:AD,'nabati '!$AG:$AG,Daily!$A499,'nabati '!$AE:$AE,Daily!$C$1)/60</f>
        <v>0</v>
      </c>
      <c r="J499" s="215">
        <f>+SUMIFS('nabati '!AK:AK,'nabati '!$AN:$AN,Daily!$A499,'nabati '!$AL:$AL,Daily!$C$1)/60</f>
        <v>0</v>
      </c>
      <c r="K499" s="215">
        <f>+SUMIFS('nabati '!AR:AR,'nabati '!$AU:$AU,Daily!$A499,'nabati '!$AS:$AS,Daily!$C$1)/60</f>
        <v>0</v>
      </c>
      <c r="L499" s="215">
        <f>+SUMIFS('nabati '!AY:AY,'nabati '!$BB:$BB,Daily!$A499,'nabati '!$AZ:$AZ,Daily!$C$1)/20</f>
        <v>0</v>
      </c>
      <c r="M499" s="248">
        <f>+SUMIFS('nabati '!BF:BF,'nabati '!$BI:$BI,Daily!$A499,'nabati '!$BG:$BG,Daily!$C$1)/6</f>
        <v>0</v>
      </c>
      <c r="N499" s="249">
        <f>+SUMIFS('nabati '!BM:BM,'nabati '!BP:BP,Daily!$A499,'nabati '!BN:BN,Daily!$C$1)/6</f>
        <v>0</v>
      </c>
      <c r="O499" s="244">
        <f t="shared" si="41"/>
        <v>0</v>
      </c>
      <c r="S499" s="334"/>
    </row>
    <row r="500" spans="1:19" s="1" customFormat="1" outlineLevel="1">
      <c r="A500" s="55">
        <v>9107</v>
      </c>
      <c r="B500" s="56" t="s">
        <v>78</v>
      </c>
      <c r="C500" s="106" t="s">
        <v>657</v>
      </c>
      <c r="D500" s="106" t="s">
        <v>629</v>
      </c>
      <c r="E500" s="215">
        <f>+SUMIFS('nabati '!B:B,'nabati '!$E:$E,Daily!$A500,'nabati '!$C:$C,Daily!$C$1)/6</f>
        <v>0</v>
      </c>
      <c r="F500" s="215">
        <f>+SUMIFS('nabati '!I:I,'nabati '!$L:$L,Daily!$A500,'nabati '!$J:$J,Daily!$C$1)/6</f>
        <v>0</v>
      </c>
      <c r="G500" s="215">
        <f>+SUMIFS('nabati '!P:P,'nabati '!$S:$S,Daily!$A500,'nabati '!$Q:$Q,Daily!$C$1)/60</f>
        <v>0</v>
      </c>
      <c r="H500" s="215">
        <f>+SUMIFS('nabati '!W:W,'nabati '!$Z:$Z,Daily!$A500,'nabati '!$X:$X,Daily!$C$1)/6</f>
        <v>0</v>
      </c>
      <c r="I500" s="215">
        <f>+SUMIFS('nabati '!AD:AD,'nabati '!$AG:$AG,Daily!$A500,'nabati '!$AE:$AE,Daily!$C$1)/60</f>
        <v>0</v>
      </c>
      <c r="J500" s="215">
        <f>+SUMIFS('nabati '!AK:AK,'nabati '!$AN:$AN,Daily!$A500,'nabati '!$AL:$AL,Daily!$C$1)/60</f>
        <v>0</v>
      </c>
      <c r="K500" s="215">
        <f>+SUMIFS('nabati '!AR:AR,'nabati '!$AU:$AU,Daily!$A500,'nabati '!$AS:$AS,Daily!$C$1)/60</f>
        <v>0</v>
      </c>
      <c r="L500" s="215">
        <f>+SUMIFS('nabati '!AY:AY,'nabati '!$BB:$BB,Daily!$A500,'nabati '!$AZ:$AZ,Daily!$C$1)/20</f>
        <v>0</v>
      </c>
      <c r="M500" s="248">
        <f>+SUMIFS('nabati '!BF:BF,'nabati '!$BI:$BI,Daily!$A500,'nabati '!$BG:$BG,Daily!$C$1)/6</f>
        <v>0</v>
      </c>
      <c r="N500" s="249">
        <f>+SUMIFS('nabati '!BM:BM,'nabati '!BP:BP,Daily!$A500,'nabati '!BN:BN,Daily!$C$1)/6</f>
        <v>0</v>
      </c>
      <c r="O500" s="244">
        <f t="shared" si="41"/>
        <v>0</v>
      </c>
      <c r="S500" s="334"/>
    </row>
    <row r="501" spans="1:19" s="1" customFormat="1" outlineLevel="1">
      <c r="A501" s="55">
        <v>9108</v>
      </c>
      <c r="B501" s="56" t="s">
        <v>78</v>
      </c>
      <c r="C501" s="106" t="s">
        <v>658</v>
      </c>
      <c r="D501" s="106" t="s">
        <v>629</v>
      </c>
      <c r="E501" s="215">
        <f>+SUMIFS('nabati '!B:B,'nabati '!$E:$E,Daily!$A501,'nabati '!$C:$C,Daily!$C$1)/6</f>
        <v>0</v>
      </c>
      <c r="F501" s="215">
        <f>+SUMIFS('nabati '!I:I,'nabati '!$L:$L,Daily!$A501,'nabati '!$J:$J,Daily!$C$1)/6</f>
        <v>0</v>
      </c>
      <c r="G501" s="215">
        <f>+SUMIFS('nabati '!P:P,'nabati '!$S:$S,Daily!$A501,'nabati '!$Q:$Q,Daily!$C$1)/60</f>
        <v>0</v>
      </c>
      <c r="H501" s="215">
        <f>+SUMIFS('nabati '!W:W,'nabati '!$Z:$Z,Daily!$A501,'nabati '!$X:$X,Daily!$C$1)/6</f>
        <v>0</v>
      </c>
      <c r="I501" s="215">
        <f>+SUMIFS('nabati '!AD:AD,'nabati '!$AG:$AG,Daily!$A501,'nabati '!$AE:$AE,Daily!$C$1)/60</f>
        <v>0</v>
      </c>
      <c r="J501" s="215">
        <f>+SUMIFS('nabati '!AK:AK,'nabati '!$AN:$AN,Daily!$A501,'nabati '!$AL:$AL,Daily!$C$1)/60</f>
        <v>0</v>
      </c>
      <c r="K501" s="215">
        <f>+SUMIFS('nabati '!AR:AR,'nabati '!$AU:$AU,Daily!$A501,'nabati '!$AS:$AS,Daily!$C$1)/60</f>
        <v>0</v>
      </c>
      <c r="L501" s="215">
        <f>+SUMIFS('nabati '!AY:AY,'nabati '!$BB:$BB,Daily!$A501,'nabati '!$AZ:$AZ,Daily!$C$1)/20</f>
        <v>0</v>
      </c>
      <c r="M501" s="248">
        <f>+SUMIFS('nabati '!BF:BF,'nabati '!$BI:$BI,Daily!$A501,'nabati '!$BG:$BG,Daily!$C$1)/6</f>
        <v>0</v>
      </c>
      <c r="N501" s="249">
        <f>+SUMIFS('nabati '!BM:BM,'nabati '!BP:BP,Daily!$A501,'nabati '!BN:BN,Daily!$C$1)/6</f>
        <v>0</v>
      </c>
      <c r="O501" s="244">
        <f t="shared" si="41"/>
        <v>0</v>
      </c>
      <c r="S501" s="334"/>
    </row>
    <row r="502" spans="1:19" s="1" customFormat="1" outlineLevel="1">
      <c r="A502" s="55">
        <v>9109</v>
      </c>
      <c r="B502" s="56" t="s">
        <v>78</v>
      </c>
      <c r="C502" s="106" t="s">
        <v>659</v>
      </c>
      <c r="D502" s="106" t="s">
        <v>629</v>
      </c>
      <c r="E502" s="215">
        <f>+SUMIFS('nabati '!B:B,'nabati '!$E:$E,Daily!$A502,'nabati '!$C:$C,Daily!$C$1)/6</f>
        <v>0</v>
      </c>
      <c r="F502" s="215">
        <f>+SUMIFS('nabati '!I:I,'nabati '!$L:$L,Daily!$A502,'nabati '!$J:$J,Daily!$C$1)/6</f>
        <v>0</v>
      </c>
      <c r="G502" s="215">
        <f>+SUMIFS('nabati '!P:P,'nabati '!$S:$S,Daily!$A502,'nabati '!$Q:$Q,Daily!$C$1)/60</f>
        <v>0</v>
      </c>
      <c r="H502" s="215">
        <f>+SUMIFS('nabati '!W:W,'nabati '!$Z:$Z,Daily!$A502,'nabati '!$X:$X,Daily!$C$1)/6</f>
        <v>0</v>
      </c>
      <c r="I502" s="215">
        <f>+SUMIFS('nabati '!AD:AD,'nabati '!$AG:$AG,Daily!$A502,'nabati '!$AE:$AE,Daily!$C$1)/60</f>
        <v>0</v>
      </c>
      <c r="J502" s="215">
        <f>+SUMIFS('nabati '!AK:AK,'nabati '!$AN:$AN,Daily!$A502,'nabati '!$AL:$AL,Daily!$C$1)/60</f>
        <v>0</v>
      </c>
      <c r="K502" s="215">
        <f>+SUMIFS('nabati '!AR:AR,'nabati '!$AU:$AU,Daily!$A502,'nabati '!$AS:$AS,Daily!$C$1)/60</f>
        <v>0</v>
      </c>
      <c r="L502" s="215">
        <f>+SUMIFS('nabati '!AY:AY,'nabati '!$BB:$BB,Daily!$A502,'nabati '!$AZ:$AZ,Daily!$C$1)/20</f>
        <v>0</v>
      </c>
      <c r="M502" s="248">
        <f>+SUMIFS('nabati '!BF:BF,'nabati '!$BI:$BI,Daily!$A502,'nabati '!$BG:$BG,Daily!$C$1)/6</f>
        <v>0</v>
      </c>
      <c r="N502" s="249">
        <f>+SUMIFS('nabati '!BM:BM,'nabati '!BP:BP,Daily!$A502,'nabati '!BN:BN,Daily!$C$1)/6</f>
        <v>0</v>
      </c>
      <c r="O502" s="244">
        <f t="shared" si="41"/>
        <v>0</v>
      </c>
      <c r="S502" s="334"/>
    </row>
    <row r="503" spans="1:19" s="1" customFormat="1" outlineLevel="1">
      <c r="A503" s="55">
        <v>9110</v>
      </c>
      <c r="B503" s="56" t="s">
        <v>78</v>
      </c>
      <c r="C503" s="106" t="s">
        <v>660</v>
      </c>
      <c r="D503" s="106" t="s">
        <v>629</v>
      </c>
      <c r="E503" s="215">
        <f>+SUMIFS('nabati '!B:B,'nabati '!$E:$E,Daily!$A503,'nabati '!$C:$C,Daily!$C$1)/6</f>
        <v>0</v>
      </c>
      <c r="F503" s="215">
        <f>+SUMIFS('nabati '!I:I,'nabati '!$L:$L,Daily!$A503,'nabati '!$J:$J,Daily!$C$1)/6</f>
        <v>0</v>
      </c>
      <c r="G503" s="215">
        <f>+SUMIFS('nabati '!P:P,'nabati '!$S:$S,Daily!$A503,'nabati '!$Q:$Q,Daily!$C$1)/60</f>
        <v>0</v>
      </c>
      <c r="H503" s="215">
        <f>+SUMIFS('nabati '!W:W,'nabati '!$Z:$Z,Daily!$A503,'nabati '!$X:$X,Daily!$C$1)/6</f>
        <v>0</v>
      </c>
      <c r="I503" s="215">
        <f>+SUMIFS('nabati '!AD:AD,'nabati '!$AG:$AG,Daily!$A503,'nabati '!$AE:$AE,Daily!$C$1)/60</f>
        <v>0</v>
      </c>
      <c r="J503" s="215">
        <f>+SUMIFS('nabati '!AK:AK,'nabati '!$AN:$AN,Daily!$A503,'nabati '!$AL:$AL,Daily!$C$1)/60</f>
        <v>0</v>
      </c>
      <c r="K503" s="215">
        <f>+SUMIFS('nabati '!AR:AR,'nabati '!$AU:$AU,Daily!$A503,'nabati '!$AS:$AS,Daily!$C$1)/60</f>
        <v>0</v>
      </c>
      <c r="L503" s="215">
        <f>+SUMIFS('nabati '!AY:AY,'nabati '!$BB:$BB,Daily!$A503,'nabati '!$AZ:$AZ,Daily!$C$1)/20</f>
        <v>0</v>
      </c>
      <c r="M503" s="248">
        <f>+SUMIFS('nabati '!BF:BF,'nabati '!$BI:$BI,Daily!$A503,'nabati '!$BG:$BG,Daily!$C$1)/6</f>
        <v>0</v>
      </c>
      <c r="N503" s="249">
        <f>+SUMIFS('nabati '!BM:BM,'nabati '!BP:BP,Daily!$A503,'nabati '!BN:BN,Daily!$C$1)/6</f>
        <v>0</v>
      </c>
      <c r="O503" s="244">
        <f t="shared" si="41"/>
        <v>0</v>
      </c>
      <c r="S503" s="334"/>
    </row>
    <row r="504" spans="1:19" s="1" customFormat="1" outlineLevel="1">
      <c r="A504" s="55">
        <v>9112</v>
      </c>
      <c r="B504" s="56" t="s">
        <v>78</v>
      </c>
      <c r="C504" s="106" t="s">
        <v>661</v>
      </c>
      <c r="D504" s="106" t="s">
        <v>629</v>
      </c>
      <c r="E504" s="215">
        <f>+SUMIFS('nabati '!B:B,'nabati '!$E:$E,Daily!$A504,'nabati '!$C:$C,Daily!$C$1)/6</f>
        <v>0</v>
      </c>
      <c r="F504" s="215">
        <f>+SUMIFS('nabati '!I:I,'nabati '!$L:$L,Daily!$A504,'nabati '!$J:$J,Daily!$C$1)/6</f>
        <v>0</v>
      </c>
      <c r="G504" s="215">
        <f>+SUMIFS('nabati '!P:P,'nabati '!$S:$S,Daily!$A504,'nabati '!$Q:$Q,Daily!$C$1)/60</f>
        <v>0</v>
      </c>
      <c r="H504" s="215">
        <f>+SUMIFS('nabati '!W:W,'nabati '!$Z:$Z,Daily!$A504,'nabati '!$X:$X,Daily!$C$1)/6</f>
        <v>0</v>
      </c>
      <c r="I504" s="215">
        <f>+SUMIFS('nabati '!AD:AD,'nabati '!$AG:$AG,Daily!$A504,'nabati '!$AE:$AE,Daily!$C$1)/60</f>
        <v>0</v>
      </c>
      <c r="J504" s="215">
        <f>+SUMIFS('nabati '!AK:AK,'nabati '!$AN:$AN,Daily!$A504,'nabati '!$AL:$AL,Daily!$C$1)/60</f>
        <v>0</v>
      </c>
      <c r="K504" s="215">
        <f>+SUMIFS('nabati '!AR:AR,'nabati '!$AU:$AU,Daily!$A504,'nabati '!$AS:$AS,Daily!$C$1)/60</f>
        <v>0</v>
      </c>
      <c r="L504" s="215">
        <f>+SUMIFS('nabati '!AY:AY,'nabati '!$BB:$BB,Daily!$A504,'nabati '!$AZ:$AZ,Daily!$C$1)/20</f>
        <v>0</v>
      </c>
      <c r="M504" s="248">
        <f>+SUMIFS('nabati '!BF:BF,'nabati '!$BI:$BI,Daily!$A504,'nabati '!$BG:$BG,Daily!$C$1)/6</f>
        <v>0</v>
      </c>
      <c r="N504" s="249">
        <f>+SUMIFS('nabati '!BM:BM,'nabati '!BP:BP,Daily!$A504,'nabati '!BN:BN,Daily!$C$1)/6</f>
        <v>0</v>
      </c>
      <c r="O504" s="244">
        <f t="shared" ref="O504:O535" si="42">+SUMPRODUCT($E$1:$M$1,E504:M504)</f>
        <v>0</v>
      </c>
      <c r="S504" s="334"/>
    </row>
    <row r="505" spans="1:19" s="1" customFormat="1" outlineLevel="1">
      <c r="A505" s="55">
        <v>9116</v>
      </c>
      <c r="B505" s="56" t="s">
        <v>78</v>
      </c>
      <c r="C505" s="106" t="s">
        <v>662</v>
      </c>
      <c r="D505" s="106" t="s">
        <v>629</v>
      </c>
      <c r="E505" s="215">
        <f>+SUMIFS('nabati '!B:B,'nabati '!$E:$E,Daily!$A505,'nabati '!$C:$C,Daily!$C$1)/6</f>
        <v>0</v>
      </c>
      <c r="F505" s="215">
        <f>+SUMIFS('nabati '!I:I,'nabati '!$L:$L,Daily!$A505,'nabati '!$J:$J,Daily!$C$1)/6</f>
        <v>0</v>
      </c>
      <c r="G505" s="215">
        <f>+SUMIFS('nabati '!P:P,'nabati '!$S:$S,Daily!$A505,'nabati '!$Q:$Q,Daily!$C$1)/60</f>
        <v>0</v>
      </c>
      <c r="H505" s="215">
        <f>+SUMIFS('nabati '!W:W,'nabati '!$Z:$Z,Daily!$A505,'nabati '!$X:$X,Daily!$C$1)/6</f>
        <v>0</v>
      </c>
      <c r="I505" s="215">
        <f>+SUMIFS('nabati '!AD:AD,'nabati '!$AG:$AG,Daily!$A505,'nabati '!$AE:$AE,Daily!$C$1)/60</f>
        <v>0</v>
      </c>
      <c r="J505" s="215">
        <f>+SUMIFS('nabati '!AK:AK,'nabati '!$AN:$AN,Daily!$A505,'nabati '!$AL:$AL,Daily!$C$1)/60</f>
        <v>0</v>
      </c>
      <c r="K505" s="215">
        <f>+SUMIFS('nabati '!AR:AR,'nabati '!$AU:$AU,Daily!$A505,'nabati '!$AS:$AS,Daily!$C$1)/60</f>
        <v>0</v>
      </c>
      <c r="L505" s="215">
        <f>+SUMIFS('nabati '!AY:AY,'nabati '!$BB:$BB,Daily!$A505,'nabati '!$AZ:$AZ,Daily!$C$1)/20</f>
        <v>0</v>
      </c>
      <c r="M505" s="248">
        <f>+SUMIFS('nabati '!BF:BF,'nabati '!$BI:$BI,Daily!$A505,'nabati '!$BG:$BG,Daily!$C$1)/6</f>
        <v>0</v>
      </c>
      <c r="N505" s="249">
        <f>+SUMIFS('nabati '!BM:BM,'nabati '!BP:BP,Daily!$A505,'nabati '!BN:BN,Daily!$C$1)/6</f>
        <v>0</v>
      </c>
      <c r="O505" s="244">
        <f t="shared" si="42"/>
        <v>0</v>
      </c>
      <c r="S505" s="334"/>
    </row>
    <row r="506" spans="1:19" s="1" customFormat="1" outlineLevel="1">
      <c r="A506" s="55">
        <v>9115</v>
      </c>
      <c r="B506" s="56" t="s">
        <v>78</v>
      </c>
      <c r="C506" s="106" t="s">
        <v>663</v>
      </c>
      <c r="D506" s="106" t="s">
        <v>629</v>
      </c>
      <c r="E506" s="215">
        <f>+SUMIFS('nabati '!B:B,'nabati '!$E:$E,Daily!$A506,'nabati '!$C:$C,Daily!$C$1)/6</f>
        <v>0</v>
      </c>
      <c r="F506" s="215">
        <f>+SUMIFS('nabati '!I:I,'nabati '!$L:$L,Daily!$A506,'nabati '!$J:$J,Daily!$C$1)/6</f>
        <v>0</v>
      </c>
      <c r="G506" s="215">
        <f>+SUMIFS('nabati '!P:P,'nabati '!$S:$S,Daily!$A506,'nabati '!$Q:$Q,Daily!$C$1)/60</f>
        <v>0</v>
      </c>
      <c r="H506" s="215">
        <f>+SUMIFS('nabati '!W:W,'nabati '!$Z:$Z,Daily!$A506,'nabati '!$X:$X,Daily!$C$1)/6</f>
        <v>0</v>
      </c>
      <c r="I506" s="215">
        <f>+SUMIFS('nabati '!AD:AD,'nabati '!$AG:$AG,Daily!$A506,'nabati '!$AE:$AE,Daily!$C$1)/60</f>
        <v>0</v>
      </c>
      <c r="J506" s="215">
        <f>+SUMIFS('nabati '!AK:AK,'nabati '!$AN:$AN,Daily!$A506,'nabati '!$AL:$AL,Daily!$C$1)/60</f>
        <v>0</v>
      </c>
      <c r="K506" s="215">
        <f>+SUMIFS('nabati '!AR:AR,'nabati '!$AU:$AU,Daily!$A506,'nabati '!$AS:$AS,Daily!$C$1)/60</f>
        <v>0</v>
      </c>
      <c r="L506" s="215">
        <f>+SUMIFS('nabati '!AY:AY,'nabati '!$BB:$BB,Daily!$A506,'nabati '!$AZ:$AZ,Daily!$C$1)/20</f>
        <v>0</v>
      </c>
      <c r="M506" s="248">
        <f>+SUMIFS('nabati '!BF:BF,'nabati '!$BI:$BI,Daily!$A506,'nabati '!$BG:$BG,Daily!$C$1)/6</f>
        <v>0</v>
      </c>
      <c r="N506" s="249">
        <f>+SUMIFS('nabati '!BM:BM,'nabati '!BP:BP,Daily!$A506,'nabati '!BN:BN,Daily!$C$1)/6</f>
        <v>0</v>
      </c>
      <c r="O506" s="244">
        <f t="shared" si="42"/>
        <v>0</v>
      </c>
      <c r="S506" s="334"/>
    </row>
    <row r="507" spans="1:19" s="1" customFormat="1" outlineLevel="1">
      <c r="A507" s="55">
        <v>9114</v>
      </c>
      <c r="B507" s="56" t="s">
        <v>78</v>
      </c>
      <c r="C507" s="106" t="s">
        <v>664</v>
      </c>
      <c r="D507" s="106" t="s">
        <v>629</v>
      </c>
      <c r="E507" s="215">
        <f>+SUMIFS('nabati '!B:B,'nabati '!$E:$E,Daily!$A507,'nabati '!$C:$C,Daily!$C$1)/6</f>
        <v>0</v>
      </c>
      <c r="F507" s="215">
        <f>+SUMIFS('nabati '!I:I,'nabati '!$L:$L,Daily!$A507,'nabati '!$J:$J,Daily!$C$1)/6</f>
        <v>0</v>
      </c>
      <c r="G507" s="215">
        <f>+SUMIFS('nabati '!P:P,'nabati '!$S:$S,Daily!$A507,'nabati '!$Q:$Q,Daily!$C$1)/60</f>
        <v>0</v>
      </c>
      <c r="H507" s="215">
        <f>+SUMIFS('nabati '!W:W,'nabati '!$Z:$Z,Daily!$A507,'nabati '!$X:$X,Daily!$C$1)/6</f>
        <v>0</v>
      </c>
      <c r="I507" s="215">
        <f>+SUMIFS('nabati '!AD:AD,'nabati '!$AG:$AG,Daily!$A507,'nabati '!$AE:$AE,Daily!$C$1)/60</f>
        <v>0</v>
      </c>
      <c r="J507" s="215">
        <f>+SUMIFS('nabati '!AK:AK,'nabati '!$AN:$AN,Daily!$A507,'nabati '!$AL:$AL,Daily!$C$1)/60</f>
        <v>0</v>
      </c>
      <c r="K507" s="215">
        <f>+SUMIFS('nabati '!AR:AR,'nabati '!$AU:$AU,Daily!$A507,'nabati '!$AS:$AS,Daily!$C$1)/60</f>
        <v>0</v>
      </c>
      <c r="L507" s="215">
        <f>+SUMIFS('nabati '!AY:AY,'nabati '!$BB:$BB,Daily!$A507,'nabati '!$AZ:$AZ,Daily!$C$1)/20</f>
        <v>0</v>
      </c>
      <c r="M507" s="248">
        <f>+SUMIFS('nabati '!BF:BF,'nabati '!$BI:$BI,Daily!$A507,'nabati '!$BG:$BG,Daily!$C$1)/6</f>
        <v>0</v>
      </c>
      <c r="N507" s="249">
        <f>+SUMIFS('nabati '!BM:BM,'nabati '!BP:BP,Daily!$A507,'nabati '!BN:BN,Daily!$C$1)/6</f>
        <v>0</v>
      </c>
      <c r="O507" s="244">
        <f t="shared" si="42"/>
        <v>0</v>
      </c>
      <c r="S507" s="334"/>
    </row>
    <row r="508" spans="1:19" s="1" customFormat="1" outlineLevel="1">
      <c r="A508" s="55">
        <v>9113</v>
      </c>
      <c r="B508" s="56" t="s">
        <v>78</v>
      </c>
      <c r="C508" s="106" t="s">
        <v>665</v>
      </c>
      <c r="D508" s="106" t="s">
        <v>629</v>
      </c>
      <c r="E508" s="215">
        <f>+SUMIFS('nabati '!B:B,'nabati '!$E:$E,Daily!$A508,'nabati '!$C:$C,Daily!$C$1)/6</f>
        <v>0</v>
      </c>
      <c r="F508" s="215">
        <f>+SUMIFS('nabati '!I:I,'nabati '!$L:$L,Daily!$A508,'nabati '!$J:$J,Daily!$C$1)/6</f>
        <v>0</v>
      </c>
      <c r="G508" s="215">
        <f>+SUMIFS('nabati '!P:P,'nabati '!$S:$S,Daily!$A508,'nabati '!$Q:$Q,Daily!$C$1)/60</f>
        <v>0</v>
      </c>
      <c r="H508" s="215">
        <f>+SUMIFS('nabati '!W:W,'nabati '!$Z:$Z,Daily!$A508,'nabati '!$X:$X,Daily!$C$1)/6</f>
        <v>0</v>
      </c>
      <c r="I508" s="215">
        <f>+SUMIFS('nabati '!AD:AD,'nabati '!$AG:$AG,Daily!$A508,'nabati '!$AE:$AE,Daily!$C$1)/60</f>
        <v>0</v>
      </c>
      <c r="J508" s="215">
        <f>+SUMIFS('nabati '!AK:AK,'nabati '!$AN:$AN,Daily!$A508,'nabati '!$AL:$AL,Daily!$C$1)/60</f>
        <v>0</v>
      </c>
      <c r="K508" s="215">
        <f>+SUMIFS('nabati '!AR:AR,'nabati '!$AU:$AU,Daily!$A508,'nabati '!$AS:$AS,Daily!$C$1)/60</f>
        <v>0</v>
      </c>
      <c r="L508" s="215">
        <f>+SUMIFS('nabati '!AY:AY,'nabati '!$BB:$BB,Daily!$A508,'nabati '!$AZ:$AZ,Daily!$C$1)/20</f>
        <v>0</v>
      </c>
      <c r="M508" s="248">
        <f>+SUMIFS('nabati '!BF:BF,'nabati '!$BI:$BI,Daily!$A508,'nabati '!$BG:$BG,Daily!$C$1)/6</f>
        <v>0</v>
      </c>
      <c r="N508" s="249">
        <f>+SUMIFS('nabati '!BM:BM,'nabati '!BP:BP,Daily!$A508,'nabati '!BN:BN,Daily!$C$1)/6</f>
        <v>0</v>
      </c>
      <c r="O508" s="244">
        <f t="shared" si="42"/>
        <v>0</v>
      </c>
      <c r="S508" s="334"/>
    </row>
    <row r="509" spans="1:19" s="1" customFormat="1" outlineLevel="1">
      <c r="A509" s="55">
        <v>9118</v>
      </c>
      <c r="B509" s="56" t="s">
        <v>78</v>
      </c>
      <c r="C509" s="106" t="s">
        <v>666</v>
      </c>
      <c r="D509" s="106" t="s">
        <v>629</v>
      </c>
      <c r="E509" s="215">
        <f>+SUMIFS('nabati '!B:B,'nabati '!$E:$E,Daily!$A509,'nabati '!$C:$C,Daily!$C$1)/6</f>
        <v>0</v>
      </c>
      <c r="F509" s="215">
        <f>+SUMIFS('nabati '!I:I,'nabati '!$L:$L,Daily!$A509,'nabati '!$J:$J,Daily!$C$1)/6</f>
        <v>0</v>
      </c>
      <c r="G509" s="215">
        <f>+SUMIFS('nabati '!P:P,'nabati '!$S:$S,Daily!$A509,'nabati '!$Q:$Q,Daily!$C$1)/60</f>
        <v>0</v>
      </c>
      <c r="H509" s="215">
        <f>+SUMIFS('nabati '!W:W,'nabati '!$Z:$Z,Daily!$A509,'nabati '!$X:$X,Daily!$C$1)/6</f>
        <v>0</v>
      </c>
      <c r="I509" s="215">
        <f>+SUMIFS('nabati '!AD:AD,'nabati '!$AG:$AG,Daily!$A509,'nabati '!$AE:$AE,Daily!$C$1)/60</f>
        <v>0</v>
      </c>
      <c r="J509" s="215">
        <f>+SUMIFS('nabati '!AK:AK,'nabati '!$AN:$AN,Daily!$A509,'nabati '!$AL:$AL,Daily!$C$1)/60</f>
        <v>0</v>
      </c>
      <c r="K509" s="215">
        <f>+SUMIFS('nabati '!AR:AR,'nabati '!$AU:$AU,Daily!$A509,'nabati '!$AS:$AS,Daily!$C$1)/60</f>
        <v>0</v>
      </c>
      <c r="L509" s="215">
        <f>+SUMIFS('nabati '!AY:AY,'nabati '!$BB:$BB,Daily!$A509,'nabati '!$AZ:$AZ,Daily!$C$1)/20</f>
        <v>0</v>
      </c>
      <c r="M509" s="248">
        <f>+SUMIFS('nabati '!BF:BF,'nabati '!$BI:$BI,Daily!$A509,'nabati '!$BG:$BG,Daily!$C$1)/6</f>
        <v>0</v>
      </c>
      <c r="N509" s="249">
        <f>+SUMIFS('nabati '!BM:BM,'nabati '!BP:BP,Daily!$A509,'nabati '!BN:BN,Daily!$C$1)/6</f>
        <v>0</v>
      </c>
      <c r="O509" s="244">
        <f t="shared" si="42"/>
        <v>0</v>
      </c>
      <c r="S509" s="334"/>
    </row>
    <row r="510" spans="1:19" s="1" customFormat="1" outlineLevel="1">
      <c r="A510" s="55">
        <v>9120</v>
      </c>
      <c r="B510" s="56" t="s">
        <v>78</v>
      </c>
      <c r="C510" s="106" t="s">
        <v>667</v>
      </c>
      <c r="D510" s="106" t="s">
        <v>629</v>
      </c>
      <c r="E510" s="215">
        <f>+SUMIFS('nabati '!B:B,'nabati '!$E:$E,Daily!$A510,'nabati '!$C:$C,Daily!$C$1)/6</f>
        <v>0</v>
      </c>
      <c r="F510" s="215">
        <f>+SUMIFS('nabati '!I:I,'nabati '!$L:$L,Daily!$A510,'nabati '!$J:$J,Daily!$C$1)/6</f>
        <v>0</v>
      </c>
      <c r="G510" s="215">
        <f>+SUMIFS('nabati '!P:P,'nabati '!$S:$S,Daily!$A510,'nabati '!$Q:$Q,Daily!$C$1)/60</f>
        <v>0</v>
      </c>
      <c r="H510" s="215">
        <f>+SUMIFS('nabati '!W:W,'nabati '!$Z:$Z,Daily!$A510,'nabati '!$X:$X,Daily!$C$1)/6</f>
        <v>0</v>
      </c>
      <c r="I510" s="215">
        <f>+SUMIFS('nabati '!AD:AD,'nabati '!$AG:$AG,Daily!$A510,'nabati '!$AE:$AE,Daily!$C$1)/60</f>
        <v>0</v>
      </c>
      <c r="J510" s="215">
        <f>+SUMIFS('nabati '!AK:AK,'nabati '!$AN:$AN,Daily!$A510,'nabati '!$AL:$AL,Daily!$C$1)/60</f>
        <v>0</v>
      </c>
      <c r="K510" s="215">
        <f>+SUMIFS('nabati '!AR:AR,'nabati '!$AU:$AU,Daily!$A510,'nabati '!$AS:$AS,Daily!$C$1)/60</f>
        <v>0</v>
      </c>
      <c r="L510" s="215">
        <f>+SUMIFS('nabati '!AY:AY,'nabati '!$BB:$BB,Daily!$A510,'nabati '!$AZ:$AZ,Daily!$C$1)/20</f>
        <v>0</v>
      </c>
      <c r="M510" s="248">
        <f>+SUMIFS('nabati '!BF:BF,'nabati '!$BI:$BI,Daily!$A510,'nabati '!$BG:$BG,Daily!$C$1)/6</f>
        <v>0</v>
      </c>
      <c r="N510" s="249">
        <f>+SUMIFS('nabati '!BM:BM,'nabati '!BP:BP,Daily!$A510,'nabati '!BN:BN,Daily!$C$1)/6</f>
        <v>0</v>
      </c>
      <c r="O510" s="244">
        <f t="shared" si="42"/>
        <v>0</v>
      </c>
      <c r="S510" s="334"/>
    </row>
    <row r="511" spans="1:19" s="1" customFormat="1" outlineLevel="1">
      <c r="A511" s="55">
        <v>9124</v>
      </c>
      <c r="B511" s="56" t="s">
        <v>78</v>
      </c>
      <c r="C511" s="106" t="s">
        <v>668</v>
      </c>
      <c r="D511" s="106" t="s">
        <v>629</v>
      </c>
      <c r="E511" s="215">
        <f>+SUMIFS('nabati '!B:B,'nabati '!$E:$E,Daily!$A511,'nabati '!$C:$C,Daily!$C$1)/6</f>
        <v>0</v>
      </c>
      <c r="F511" s="215">
        <f>+SUMIFS('nabati '!I:I,'nabati '!$L:$L,Daily!$A511,'nabati '!$J:$J,Daily!$C$1)/6</f>
        <v>0</v>
      </c>
      <c r="G511" s="215">
        <f>+SUMIFS('nabati '!P:P,'nabati '!$S:$S,Daily!$A511,'nabati '!$Q:$Q,Daily!$C$1)/60</f>
        <v>0</v>
      </c>
      <c r="H511" s="215">
        <f>+SUMIFS('nabati '!W:W,'nabati '!$Z:$Z,Daily!$A511,'nabati '!$X:$X,Daily!$C$1)/6</f>
        <v>0</v>
      </c>
      <c r="I511" s="215">
        <f>+SUMIFS('nabati '!AD:AD,'nabati '!$AG:$AG,Daily!$A511,'nabati '!$AE:$AE,Daily!$C$1)/60</f>
        <v>0</v>
      </c>
      <c r="J511" s="215">
        <f>+SUMIFS('nabati '!AK:AK,'nabati '!$AN:$AN,Daily!$A511,'nabati '!$AL:$AL,Daily!$C$1)/60</f>
        <v>0</v>
      </c>
      <c r="K511" s="215">
        <f>+SUMIFS('nabati '!AR:AR,'nabati '!$AU:$AU,Daily!$A511,'nabati '!$AS:$AS,Daily!$C$1)/60</f>
        <v>0</v>
      </c>
      <c r="L511" s="215">
        <f>+SUMIFS('nabati '!AY:AY,'nabati '!$BB:$BB,Daily!$A511,'nabati '!$AZ:$AZ,Daily!$C$1)/20</f>
        <v>0</v>
      </c>
      <c r="M511" s="248">
        <f>+SUMIFS('nabati '!BF:BF,'nabati '!$BI:$BI,Daily!$A511,'nabati '!$BG:$BG,Daily!$C$1)/6</f>
        <v>0</v>
      </c>
      <c r="N511" s="249">
        <f>+SUMIFS('nabati '!BM:BM,'nabati '!BP:BP,Daily!$A511,'nabati '!BN:BN,Daily!$C$1)/6</f>
        <v>0</v>
      </c>
      <c r="O511" s="244">
        <f t="shared" si="42"/>
        <v>0</v>
      </c>
      <c r="S511" s="334"/>
    </row>
    <row r="512" spans="1:19" s="1" customFormat="1" outlineLevel="1">
      <c r="A512" s="55">
        <v>9126</v>
      </c>
      <c r="B512" s="56" t="s">
        <v>78</v>
      </c>
      <c r="C512" s="106" t="s">
        <v>669</v>
      </c>
      <c r="D512" s="106" t="s">
        <v>629</v>
      </c>
      <c r="E512" s="215">
        <f>+SUMIFS('nabati '!B:B,'nabati '!$E:$E,Daily!$A512,'nabati '!$C:$C,Daily!$C$1)/6</f>
        <v>0</v>
      </c>
      <c r="F512" s="215">
        <f>+SUMIFS('nabati '!I:I,'nabati '!$L:$L,Daily!$A512,'nabati '!$J:$J,Daily!$C$1)/6</f>
        <v>0</v>
      </c>
      <c r="G512" s="215">
        <f>+SUMIFS('nabati '!P:P,'nabati '!$S:$S,Daily!$A512,'nabati '!$Q:$Q,Daily!$C$1)/60</f>
        <v>0</v>
      </c>
      <c r="H512" s="215">
        <f>+SUMIFS('nabati '!W:W,'nabati '!$Z:$Z,Daily!$A512,'nabati '!$X:$X,Daily!$C$1)/6</f>
        <v>0</v>
      </c>
      <c r="I512" s="215">
        <f>+SUMIFS('nabati '!AD:AD,'nabati '!$AG:$AG,Daily!$A512,'nabati '!$AE:$AE,Daily!$C$1)/60</f>
        <v>0</v>
      </c>
      <c r="J512" s="215">
        <f>+SUMIFS('nabati '!AK:AK,'nabati '!$AN:$AN,Daily!$A512,'nabati '!$AL:$AL,Daily!$C$1)/60</f>
        <v>0</v>
      </c>
      <c r="K512" s="215">
        <f>+SUMIFS('nabati '!AR:AR,'nabati '!$AU:$AU,Daily!$A512,'nabati '!$AS:$AS,Daily!$C$1)/60</f>
        <v>0</v>
      </c>
      <c r="L512" s="215">
        <f>+SUMIFS('nabati '!AY:AY,'nabati '!$BB:$BB,Daily!$A512,'nabati '!$AZ:$AZ,Daily!$C$1)/20</f>
        <v>0</v>
      </c>
      <c r="M512" s="248">
        <f>+SUMIFS('nabati '!BF:BF,'nabati '!$BI:$BI,Daily!$A512,'nabati '!$BG:$BG,Daily!$C$1)/6</f>
        <v>0</v>
      </c>
      <c r="N512" s="249">
        <f>+SUMIFS('nabati '!BM:BM,'nabati '!BP:BP,Daily!$A512,'nabati '!BN:BN,Daily!$C$1)/6</f>
        <v>0</v>
      </c>
      <c r="O512" s="244">
        <f t="shared" si="42"/>
        <v>0</v>
      </c>
      <c r="S512" s="334"/>
    </row>
    <row r="513" spans="1:19" s="1" customFormat="1" outlineLevel="1">
      <c r="A513" s="55">
        <v>9127</v>
      </c>
      <c r="B513" s="56" t="s">
        <v>78</v>
      </c>
      <c r="C513" s="106" t="s">
        <v>670</v>
      </c>
      <c r="D513" s="106" t="s">
        <v>629</v>
      </c>
      <c r="E513" s="215">
        <f>+SUMIFS('nabati '!B:B,'nabati '!$E:$E,Daily!$A513,'nabati '!$C:$C,Daily!$C$1)/6</f>
        <v>0</v>
      </c>
      <c r="F513" s="215">
        <f>+SUMIFS('nabati '!I:I,'nabati '!$L:$L,Daily!$A513,'nabati '!$J:$J,Daily!$C$1)/6</f>
        <v>0</v>
      </c>
      <c r="G513" s="215">
        <f>+SUMIFS('nabati '!P:P,'nabati '!$S:$S,Daily!$A513,'nabati '!$Q:$Q,Daily!$C$1)/60</f>
        <v>0</v>
      </c>
      <c r="H513" s="215">
        <f>+SUMIFS('nabati '!W:W,'nabati '!$Z:$Z,Daily!$A513,'nabati '!$X:$X,Daily!$C$1)/6</f>
        <v>0</v>
      </c>
      <c r="I513" s="215">
        <f>+SUMIFS('nabati '!AD:AD,'nabati '!$AG:$AG,Daily!$A513,'nabati '!$AE:$AE,Daily!$C$1)/60</f>
        <v>0</v>
      </c>
      <c r="J513" s="215">
        <f>+SUMIFS('nabati '!AK:AK,'nabati '!$AN:$AN,Daily!$A513,'nabati '!$AL:$AL,Daily!$C$1)/60</f>
        <v>0</v>
      </c>
      <c r="K513" s="215">
        <f>+SUMIFS('nabati '!AR:AR,'nabati '!$AU:$AU,Daily!$A513,'nabati '!$AS:$AS,Daily!$C$1)/60</f>
        <v>0</v>
      </c>
      <c r="L513" s="215">
        <f>+SUMIFS('nabati '!AY:AY,'nabati '!$BB:$BB,Daily!$A513,'nabati '!$AZ:$AZ,Daily!$C$1)/20</f>
        <v>0</v>
      </c>
      <c r="M513" s="248">
        <f>+SUMIFS('nabati '!BF:BF,'nabati '!$BI:$BI,Daily!$A513,'nabati '!$BG:$BG,Daily!$C$1)/6</f>
        <v>0</v>
      </c>
      <c r="N513" s="249">
        <f>+SUMIFS('nabati '!BM:BM,'nabati '!BP:BP,Daily!$A513,'nabati '!BN:BN,Daily!$C$1)/6</f>
        <v>0</v>
      </c>
      <c r="O513" s="244">
        <f t="shared" si="42"/>
        <v>0</v>
      </c>
      <c r="S513" s="334"/>
    </row>
    <row r="514" spans="1:19" s="1" customFormat="1" outlineLevel="1">
      <c r="A514" s="55">
        <v>9129</v>
      </c>
      <c r="B514" s="56" t="s">
        <v>78</v>
      </c>
      <c r="C514" s="106" t="s">
        <v>671</v>
      </c>
      <c r="D514" s="106" t="s">
        <v>629</v>
      </c>
      <c r="E514" s="215">
        <f>+SUMIFS('nabati '!B:B,'nabati '!$E:$E,Daily!$A514,'nabati '!$C:$C,Daily!$C$1)/6</f>
        <v>0</v>
      </c>
      <c r="F514" s="215">
        <f>+SUMIFS('nabati '!I:I,'nabati '!$L:$L,Daily!$A514,'nabati '!$J:$J,Daily!$C$1)/6</f>
        <v>0</v>
      </c>
      <c r="G514" s="215">
        <f>+SUMIFS('nabati '!P:P,'nabati '!$S:$S,Daily!$A514,'nabati '!$Q:$Q,Daily!$C$1)/60</f>
        <v>0</v>
      </c>
      <c r="H514" s="215">
        <f>+SUMIFS('nabati '!W:W,'nabati '!$Z:$Z,Daily!$A514,'nabati '!$X:$X,Daily!$C$1)/6</f>
        <v>0</v>
      </c>
      <c r="I514" s="215">
        <f>+SUMIFS('nabati '!AD:AD,'nabati '!$AG:$AG,Daily!$A514,'nabati '!$AE:$AE,Daily!$C$1)/60</f>
        <v>0</v>
      </c>
      <c r="J514" s="215">
        <f>+SUMIFS('nabati '!AK:AK,'nabati '!$AN:$AN,Daily!$A514,'nabati '!$AL:$AL,Daily!$C$1)/60</f>
        <v>0</v>
      </c>
      <c r="K514" s="215">
        <f>+SUMIFS('nabati '!AR:AR,'nabati '!$AU:$AU,Daily!$A514,'nabati '!$AS:$AS,Daily!$C$1)/60</f>
        <v>0</v>
      </c>
      <c r="L514" s="215">
        <f>+SUMIFS('nabati '!AY:AY,'nabati '!$BB:$BB,Daily!$A514,'nabati '!$AZ:$AZ,Daily!$C$1)/20</f>
        <v>0</v>
      </c>
      <c r="M514" s="248">
        <f>+SUMIFS('nabati '!BF:BF,'nabati '!$BI:$BI,Daily!$A514,'nabati '!$BG:$BG,Daily!$C$1)/6</f>
        <v>0</v>
      </c>
      <c r="N514" s="249">
        <f>+SUMIFS('nabati '!BM:BM,'nabati '!BP:BP,Daily!$A514,'nabati '!BN:BN,Daily!$C$1)/6</f>
        <v>0</v>
      </c>
      <c r="O514" s="244">
        <f t="shared" si="42"/>
        <v>0</v>
      </c>
      <c r="S514" s="334"/>
    </row>
    <row r="515" spans="1:19" s="1" customFormat="1" outlineLevel="1">
      <c r="A515" s="55">
        <v>9130</v>
      </c>
      <c r="B515" s="56" t="s">
        <v>78</v>
      </c>
      <c r="C515" s="106" t="s">
        <v>672</v>
      </c>
      <c r="D515" s="106" t="s">
        <v>629</v>
      </c>
      <c r="E515" s="215">
        <f>+SUMIFS('nabati '!B:B,'nabati '!$E:$E,Daily!$A515,'nabati '!$C:$C,Daily!$C$1)/6</f>
        <v>0</v>
      </c>
      <c r="F515" s="215">
        <f>+SUMIFS('nabati '!I:I,'nabati '!$L:$L,Daily!$A515,'nabati '!$J:$J,Daily!$C$1)/6</f>
        <v>0</v>
      </c>
      <c r="G515" s="215">
        <f>+SUMIFS('nabati '!P:P,'nabati '!$S:$S,Daily!$A515,'nabati '!$Q:$Q,Daily!$C$1)/60</f>
        <v>0</v>
      </c>
      <c r="H515" s="215">
        <f>+SUMIFS('nabati '!W:W,'nabati '!$Z:$Z,Daily!$A515,'nabati '!$X:$X,Daily!$C$1)/6</f>
        <v>0</v>
      </c>
      <c r="I515" s="215">
        <f>+SUMIFS('nabati '!AD:AD,'nabati '!$AG:$AG,Daily!$A515,'nabati '!$AE:$AE,Daily!$C$1)/60</f>
        <v>0</v>
      </c>
      <c r="J515" s="215">
        <f>+SUMIFS('nabati '!AK:AK,'nabati '!$AN:$AN,Daily!$A515,'nabati '!$AL:$AL,Daily!$C$1)/60</f>
        <v>0</v>
      </c>
      <c r="K515" s="215">
        <f>+SUMIFS('nabati '!AR:AR,'nabati '!$AU:$AU,Daily!$A515,'nabati '!$AS:$AS,Daily!$C$1)/60</f>
        <v>0</v>
      </c>
      <c r="L515" s="215">
        <f>+SUMIFS('nabati '!AY:AY,'nabati '!$BB:$BB,Daily!$A515,'nabati '!$AZ:$AZ,Daily!$C$1)/20</f>
        <v>0</v>
      </c>
      <c r="M515" s="248">
        <f>+SUMIFS('nabati '!BF:BF,'nabati '!$BI:$BI,Daily!$A515,'nabati '!$BG:$BG,Daily!$C$1)/6</f>
        <v>0</v>
      </c>
      <c r="N515" s="249">
        <f>+SUMIFS('nabati '!BM:BM,'nabati '!BP:BP,Daily!$A515,'nabati '!BN:BN,Daily!$C$1)/6</f>
        <v>0</v>
      </c>
      <c r="O515" s="244">
        <f t="shared" si="42"/>
        <v>0</v>
      </c>
      <c r="S515" s="334"/>
    </row>
    <row r="516" spans="1:19" s="1" customFormat="1" outlineLevel="1">
      <c r="A516" s="55">
        <v>9131</v>
      </c>
      <c r="B516" s="56" t="s">
        <v>78</v>
      </c>
      <c r="C516" s="106" t="s">
        <v>673</v>
      </c>
      <c r="D516" s="106" t="s">
        <v>629</v>
      </c>
      <c r="E516" s="215">
        <f>+SUMIFS('nabati '!B:B,'nabati '!$E:$E,Daily!$A516,'nabati '!$C:$C,Daily!$C$1)/6</f>
        <v>0</v>
      </c>
      <c r="F516" s="215">
        <f>+SUMIFS('nabati '!I:I,'nabati '!$L:$L,Daily!$A516,'nabati '!$J:$J,Daily!$C$1)/6</f>
        <v>0</v>
      </c>
      <c r="G516" s="215">
        <f>+SUMIFS('nabati '!P:P,'nabati '!$S:$S,Daily!$A516,'nabati '!$Q:$Q,Daily!$C$1)/60</f>
        <v>0</v>
      </c>
      <c r="H516" s="215">
        <f>+SUMIFS('nabati '!W:W,'nabati '!$Z:$Z,Daily!$A516,'nabati '!$X:$X,Daily!$C$1)/6</f>
        <v>0</v>
      </c>
      <c r="I516" s="215">
        <f>+SUMIFS('nabati '!AD:AD,'nabati '!$AG:$AG,Daily!$A516,'nabati '!$AE:$AE,Daily!$C$1)/60</f>
        <v>0</v>
      </c>
      <c r="J516" s="215">
        <f>+SUMIFS('nabati '!AK:AK,'nabati '!$AN:$AN,Daily!$A516,'nabati '!$AL:$AL,Daily!$C$1)/60</f>
        <v>0</v>
      </c>
      <c r="K516" s="215">
        <f>+SUMIFS('nabati '!AR:AR,'nabati '!$AU:$AU,Daily!$A516,'nabati '!$AS:$AS,Daily!$C$1)/60</f>
        <v>0</v>
      </c>
      <c r="L516" s="215">
        <f>+SUMIFS('nabati '!AY:AY,'nabati '!$BB:$BB,Daily!$A516,'nabati '!$AZ:$AZ,Daily!$C$1)/20</f>
        <v>0</v>
      </c>
      <c r="M516" s="248">
        <f>+SUMIFS('nabati '!BF:BF,'nabati '!$BI:$BI,Daily!$A516,'nabati '!$BG:$BG,Daily!$C$1)/6</f>
        <v>0</v>
      </c>
      <c r="N516" s="249">
        <f>+SUMIFS('nabati '!BM:BM,'nabati '!BP:BP,Daily!$A516,'nabati '!BN:BN,Daily!$C$1)/6</f>
        <v>0</v>
      </c>
      <c r="O516" s="244">
        <f t="shared" si="42"/>
        <v>0</v>
      </c>
      <c r="S516" s="334"/>
    </row>
    <row r="517" spans="1:19" s="1" customFormat="1" outlineLevel="1">
      <c r="A517" s="55">
        <v>9134</v>
      </c>
      <c r="B517" s="56" t="s">
        <v>78</v>
      </c>
      <c r="C517" s="106" t="s">
        <v>674</v>
      </c>
      <c r="D517" s="106" t="s">
        <v>629</v>
      </c>
      <c r="E517" s="215">
        <f>+SUMIFS('nabati '!B:B,'nabati '!$E:$E,Daily!$A517,'nabati '!$C:$C,Daily!$C$1)/6</f>
        <v>0</v>
      </c>
      <c r="F517" s="215">
        <f>+SUMIFS('nabati '!I:I,'nabati '!$L:$L,Daily!$A517,'nabati '!$J:$J,Daily!$C$1)/6</f>
        <v>0</v>
      </c>
      <c r="G517" s="215">
        <f>+SUMIFS('nabati '!P:P,'nabati '!$S:$S,Daily!$A517,'nabati '!$Q:$Q,Daily!$C$1)/60</f>
        <v>0</v>
      </c>
      <c r="H517" s="215">
        <f>+SUMIFS('nabati '!W:W,'nabati '!$Z:$Z,Daily!$A517,'nabati '!$X:$X,Daily!$C$1)/6</f>
        <v>0</v>
      </c>
      <c r="I517" s="215">
        <f>+SUMIFS('nabati '!AD:AD,'nabati '!$AG:$AG,Daily!$A517,'nabati '!$AE:$AE,Daily!$C$1)/60</f>
        <v>0</v>
      </c>
      <c r="J517" s="215">
        <f>+SUMIFS('nabati '!AK:AK,'nabati '!$AN:$AN,Daily!$A517,'nabati '!$AL:$AL,Daily!$C$1)/60</f>
        <v>0</v>
      </c>
      <c r="K517" s="215">
        <f>+SUMIFS('nabati '!AR:AR,'nabati '!$AU:$AU,Daily!$A517,'nabati '!$AS:$AS,Daily!$C$1)/60</f>
        <v>0</v>
      </c>
      <c r="L517" s="215">
        <f>+SUMIFS('nabati '!AY:AY,'nabati '!$BB:$BB,Daily!$A517,'nabati '!$AZ:$AZ,Daily!$C$1)/20</f>
        <v>0</v>
      </c>
      <c r="M517" s="248">
        <f>+SUMIFS('nabati '!BF:BF,'nabati '!$BI:$BI,Daily!$A517,'nabati '!$BG:$BG,Daily!$C$1)/6</f>
        <v>0</v>
      </c>
      <c r="N517" s="249">
        <f>+SUMIFS('nabati '!BM:BM,'nabati '!BP:BP,Daily!$A517,'nabati '!BN:BN,Daily!$C$1)/6</f>
        <v>0</v>
      </c>
      <c r="O517" s="244">
        <f t="shared" si="42"/>
        <v>0</v>
      </c>
      <c r="S517" s="334"/>
    </row>
    <row r="518" spans="1:19" s="1" customFormat="1" outlineLevel="1">
      <c r="A518" s="55">
        <v>9136</v>
      </c>
      <c r="B518" s="56" t="s">
        <v>78</v>
      </c>
      <c r="C518" s="106" t="s">
        <v>675</v>
      </c>
      <c r="D518" s="106" t="s">
        <v>629</v>
      </c>
      <c r="E518" s="215">
        <f>+SUMIFS('nabati '!B:B,'nabati '!$E:$E,Daily!$A518,'nabati '!$C:$C,Daily!$C$1)/6</f>
        <v>0</v>
      </c>
      <c r="F518" s="215">
        <f>+SUMIFS('nabati '!I:I,'nabati '!$L:$L,Daily!$A518,'nabati '!$J:$J,Daily!$C$1)/6</f>
        <v>0</v>
      </c>
      <c r="G518" s="215">
        <f>+SUMIFS('nabati '!P:P,'nabati '!$S:$S,Daily!$A518,'nabati '!$Q:$Q,Daily!$C$1)/60</f>
        <v>0</v>
      </c>
      <c r="H518" s="215">
        <f>+SUMIFS('nabati '!W:W,'nabati '!$Z:$Z,Daily!$A518,'nabati '!$X:$X,Daily!$C$1)/6</f>
        <v>0</v>
      </c>
      <c r="I518" s="215">
        <f>+SUMIFS('nabati '!AD:AD,'nabati '!$AG:$AG,Daily!$A518,'nabati '!$AE:$AE,Daily!$C$1)/60</f>
        <v>0</v>
      </c>
      <c r="J518" s="215">
        <f>+SUMIFS('nabati '!AK:AK,'nabati '!$AN:$AN,Daily!$A518,'nabati '!$AL:$AL,Daily!$C$1)/60</f>
        <v>0</v>
      </c>
      <c r="K518" s="215">
        <f>+SUMIFS('nabati '!AR:AR,'nabati '!$AU:$AU,Daily!$A518,'nabati '!$AS:$AS,Daily!$C$1)/60</f>
        <v>0</v>
      </c>
      <c r="L518" s="215">
        <f>+SUMIFS('nabati '!AY:AY,'nabati '!$BB:$BB,Daily!$A518,'nabati '!$AZ:$AZ,Daily!$C$1)/20</f>
        <v>0</v>
      </c>
      <c r="M518" s="248">
        <f>+SUMIFS('nabati '!BF:BF,'nabati '!$BI:$BI,Daily!$A518,'nabati '!$BG:$BG,Daily!$C$1)/6</f>
        <v>0</v>
      </c>
      <c r="N518" s="249">
        <f>+SUMIFS('nabati '!BM:BM,'nabati '!BP:BP,Daily!$A518,'nabati '!BN:BN,Daily!$C$1)/6</f>
        <v>0</v>
      </c>
      <c r="O518" s="244">
        <f t="shared" si="42"/>
        <v>0</v>
      </c>
      <c r="S518" s="334"/>
    </row>
    <row r="519" spans="1:19" s="1" customFormat="1" outlineLevel="1">
      <c r="A519" s="55">
        <v>9137</v>
      </c>
      <c r="B519" s="56" t="s">
        <v>78</v>
      </c>
      <c r="C519" s="106" t="s">
        <v>676</v>
      </c>
      <c r="D519" s="106" t="s">
        <v>629</v>
      </c>
      <c r="E519" s="215">
        <f>+SUMIFS('nabati '!B:B,'nabati '!$E:$E,Daily!$A519,'nabati '!$C:$C,Daily!$C$1)/6</f>
        <v>0</v>
      </c>
      <c r="F519" s="215">
        <f>+SUMIFS('nabati '!I:I,'nabati '!$L:$L,Daily!$A519,'nabati '!$J:$J,Daily!$C$1)/6</f>
        <v>0</v>
      </c>
      <c r="G519" s="215">
        <f>+SUMIFS('nabati '!P:P,'nabati '!$S:$S,Daily!$A519,'nabati '!$Q:$Q,Daily!$C$1)/60</f>
        <v>0</v>
      </c>
      <c r="H519" s="215">
        <f>+SUMIFS('nabati '!W:W,'nabati '!$Z:$Z,Daily!$A519,'nabati '!$X:$X,Daily!$C$1)/6</f>
        <v>0</v>
      </c>
      <c r="I519" s="215">
        <f>+SUMIFS('nabati '!AD:AD,'nabati '!$AG:$AG,Daily!$A519,'nabati '!$AE:$AE,Daily!$C$1)/60</f>
        <v>0</v>
      </c>
      <c r="J519" s="215">
        <f>+SUMIFS('nabati '!AK:AK,'nabati '!$AN:$AN,Daily!$A519,'nabati '!$AL:$AL,Daily!$C$1)/60</f>
        <v>0</v>
      </c>
      <c r="K519" s="215">
        <f>+SUMIFS('nabati '!AR:AR,'nabati '!$AU:$AU,Daily!$A519,'nabati '!$AS:$AS,Daily!$C$1)/60</f>
        <v>0</v>
      </c>
      <c r="L519" s="215">
        <f>+SUMIFS('nabati '!AY:AY,'nabati '!$BB:$BB,Daily!$A519,'nabati '!$AZ:$AZ,Daily!$C$1)/20</f>
        <v>0</v>
      </c>
      <c r="M519" s="248">
        <f>+SUMIFS('nabati '!BF:BF,'nabati '!$BI:$BI,Daily!$A519,'nabati '!$BG:$BG,Daily!$C$1)/6</f>
        <v>0</v>
      </c>
      <c r="N519" s="249">
        <f>+SUMIFS('nabati '!BM:BM,'nabati '!BP:BP,Daily!$A519,'nabati '!BN:BN,Daily!$C$1)/6</f>
        <v>0</v>
      </c>
      <c r="O519" s="244">
        <f t="shared" si="42"/>
        <v>0</v>
      </c>
      <c r="S519" s="334"/>
    </row>
    <row r="520" spans="1:19" s="1" customFormat="1" outlineLevel="1">
      <c r="A520" s="55">
        <v>9138</v>
      </c>
      <c r="B520" s="56" t="s">
        <v>78</v>
      </c>
      <c r="C520" s="106" t="s">
        <v>677</v>
      </c>
      <c r="D520" s="106" t="s">
        <v>629</v>
      </c>
      <c r="E520" s="215">
        <f>+SUMIFS('nabati '!B:B,'nabati '!$E:$E,Daily!$A520,'nabati '!$C:$C,Daily!$C$1)/6</f>
        <v>0</v>
      </c>
      <c r="F520" s="215">
        <f>+SUMIFS('nabati '!I:I,'nabati '!$L:$L,Daily!$A520,'nabati '!$J:$J,Daily!$C$1)/6</f>
        <v>0</v>
      </c>
      <c r="G520" s="215">
        <f>+SUMIFS('nabati '!P:P,'nabati '!$S:$S,Daily!$A520,'nabati '!$Q:$Q,Daily!$C$1)/60</f>
        <v>0</v>
      </c>
      <c r="H520" s="215">
        <f>+SUMIFS('nabati '!W:W,'nabati '!$Z:$Z,Daily!$A520,'nabati '!$X:$X,Daily!$C$1)/6</f>
        <v>0</v>
      </c>
      <c r="I520" s="215">
        <f>+SUMIFS('nabati '!AD:AD,'nabati '!$AG:$AG,Daily!$A520,'nabati '!$AE:$AE,Daily!$C$1)/60</f>
        <v>0</v>
      </c>
      <c r="J520" s="215">
        <f>+SUMIFS('nabati '!AK:AK,'nabati '!$AN:$AN,Daily!$A520,'nabati '!$AL:$AL,Daily!$C$1)/60</f>
        <v>0</v>
      </c>
      <c r="K520" s="215">
        <f>+SUMIFS('nabati '!AR:AR,'nabati '!$AU:$AU,Daily!$A520,'nabati '!$AS:$AS,Daily!$C$1)/60</f>
        <v>0</v>
      </c>
      <c r="L520" s="215">
        <f>+SUMIFS('nabati '!AY:AY,'nabati '!$BB:$BB,Daily!$A520,'nabati '!$AZ:$AZ,Daily!$C$1)/20</f>
        <v>0</v>
      </c>
      <c r="M520" s="248">
        <f>+SUMIFS('nabati '!BF:BF,'nabati '!$BI:$BI,Daily!$A520,'nabati '!$BG:$BG,Daily!$C$1)/6</f>
        <v>0</v>
      </c>
      <c r="N520" s="249">
        <f>+SUMIFS('nabati '!BM:BM,'nabati '!BP:BP,Daily!$A520,'nabati '!BN:BN,Daily!$C$1)/6</f>
        <v>0</v>
      </c>
      <c r="O520" s="244">
        <f t="shared" si="42"/>
        <v>0</v>
      </c>
      <c r="S520" s="334"/>
    </row>
    <row r="521" spans="1:19" s="1" customFormat="1" outlineLevel="1">
      <c r="A521" s="55">
        <v>9139</v>
      </c>
      <c r="B521" s="56" t="s">
        <v>78</v>
      </c>
      <c r="C521" s="106" t="s">
        <v>678</v>
      </c>
      <c r="D521" s="106" t="s">
        <v>629</v>
      </c>
      <c r="E521" s="215">
        <f>+SUMIFS('nabati '!B:B,'nabati '!$E:$E,Daily!$A521,'nabati '!$C:$C,Daily!$C$1)/6</f>
        <v>0</v>
      </c>
      <c r="F521" s="215">
        <f>+SUMIFS('nabati '!I:I,'nabati '!$L:$L,Daily!$A521,'nabati '!$J:$J,Daily!$C$1)/6</f>
        <v>0</v>
      </c>
      <c r="G521" s="215">
        <f>+SUMIFS('nabati '!P:P,'nabati '!$S:$S,Daily!$A521,'nabati '!$Q:$Q,Daily!$C$1)/60</f>
        <v>0</v>
      </c>
      <c r="H521" s="215">
        <f>+SUMIFS('nabati '!W:W,'nabati '!$Z:$Z,Daily!$A521,'nabati '!$X:$X,Daily!$C$1)/6</f>
        <v>0</v>
      </c>
      <c r="I521" s="215">
        <f>+SUMIFS('nabati '!AD:AD,'nabati '!$AG:$AG,Daily!$A521,'nabati '!$AE:$AE,Daily!$C$1)/60</f>
        <v>0</v>
      </c>
      <c r="J521" s="215">
        <f>+SUMIFS('nabati '!AK:AK,'nabati '!$AN:$AN,Daily!$A521,'nabati '!$AL:$AL,Daily!$C$1)/60</f>
        <v>0</v>
      </c>
      <c r="K521" s="215">
        <f>+SUMIFS('nabati '!AR:AR,'nabati '!$AU:$AU,Daily!$A521,'nabati '!$AS:$AS,Daily!$C$1)/60</f>
        <v>0</v>
      </c>
      <c r="L521" s="215">
        <f>+SUMIFS('nabati '!AY:AY,'nabati '!$BB:$BB,Daily!$A521,'nabati '!$AZ:$AZ,Daily!$C$1)/20</f>
        <v>0</v>
      </c>
      <c r="M521" s="248">
        <f>+SUMIFS('nabati '!BF:BF,'nabati '!$BI:$BI,Daily!$A521,'nabati '!$BG:$BG,Daily!$C$1)/6</f>
        <v>0</v>
      </c>
      <c r="N521" s="249">
        <f>+SUMIFS('nabati '!BM:BM,'nabati '!BP:BP,Daily!$A521,'nabati '!BN:BN,Daily!$C$1)/6</f>
        <v>0</v>
      </c>
      <c r="O521" s="244">
        <f t="shared" si="42"/>
        <v>0</v>
      </c>
      <c r="S521" s="334"/>
    </row>
    <row r="522" spans="1:19" s="1" customFormat="1" outlineLevel="1">
      <c r="A522" s="55">
        <v>9141</v>
      </c>
      <c r="B522" s="56" t="s">
        <v>78</v>
      </c>
      <c r="C522" s="106" t="s">
        <v>679</v>
      </c>
      <c r="D522" s="106" t="s">
        <v>629</v>
      </c>
      <c r="E522" s="215">
        <f>+SUMIFS('nabati '!B:B,'nabati '!$E:$E,Daily!$A522,'nabati '!$C:$C,Daily!$C$1)/6</f>
        <v>0</v>
      </c>
      <c r="F522" s="215">
        <f>+SUMIFS('nabati '!I:I,'nabati '!$L:$L,Daily!$A522,'nabati '!$J:$J,Daily!$C$1)/6</f>
        <v>0</v>
      </c>
      <c r="G522" s="215">
        <f>+SUMIFS('nabati '!P:P,'nabati '!$S:$S,Daily!$A522,'nabati '!$Q:$Q,Daily!$C$1)/60</f>
        <v>0</v>
      </c>
      <c r="H522" s="215">
        <f>+SUMIFS('nabati '!W:W,'nabati '!$Z:$Z,Daily!$A522,'nabati '!$X:$X,Daily!$C$1)/6</f>
        <v>0</v>
      </c>
      <c r="I522" s="215">
        <f>+SUMIFS('nabati '!AD:AD,'nabati '!$AG:$AG,Daily!$A522,'nabati '!$AE:$AE,Daily!$C$1)/60</f>
        <v>0</v>
      </c>
      <c r="J522" s="215">
        <f>+SUMIFS('nabati '!AK:AK,'nabati '!$AN:$AN,Daily!$A522,'nabati '!$AL:$AL,Daily!$C$1)/60</f>
        <v>0</v>
      </c>
      <c r="K522" s="215">
        <f>+SUMIFS('nabati '!AR:AR,'nabati '!$AU:$AU,Daily!$A522,'nabati '!$AS:$AS,Daily!$C$1)/60</f>
        <v>0</v>
      </c>
      <c r="L522" s="215">
        <f>+SUMIFS('nabati '!AY:AY,'nabati '!$BB:$BB,Daily!$A522,'nabati '!$AZ:$AZ,Daily!$C$1)/20</f>
        <v>0</v>
      </c>
      <c r="M522" s="248">
        <f>+SUMIFS('nabati '!BF:BF,'nabati '!$BI:$BI,Daily!$A522,'nabati '!$BG:$BG,Daily!$C$1)/6</f>
        <v>0</v>
      </c>
      <c r="N522" s="249">
        <f>+SUMIFS('nabati '!BM:BM,'nabati '!BP:BP,Daily!$A522,'nabati '!BN:BN,Daily!$C$1)/6</f>
        <v>0</v>
      </c>
      <c r="O522" s="244">
        <f t="shared" si="42"/>
        <v>0</v>
      </c>
      <c r="S522" s="334"/>
    </row>
    <row r="523" spans="1:19" s="1" customFormat="1" outlineLevel="1">
      <c r="A523" s="55">
        <v>9143</v>
      </c>
      <c r="B523" s="56" t="s">
        <v>78</v>
      </c>
      <c r="C523" s="106" t="s">
        <v>680</v>
      </c>
      <c r="D523" s="106" t="s">
        <v>629</v>
      </c>
      <c r="E523" s="215">
        <f>+SUMIFS('nabati '!B:B,'nabati '!$E:$E,Daily!$A523,'nabati '!$C:$C,Daily!$C$1)/6</f>
        <v>0</v>
      </c>
      <c r="F523" s="215">
        <f>+SUMIFS('nabati '!I:I,'nabati '!$L:$L,Daily!$A523,'nabati '!$J:$J,Daily!$C$1)/6</f>
        <v>0</v>
      </c>
      <c r="G523" s="215">
        <f>+SUMIFS('nabati '!P:P,'nabati '!$S:$S,Daily!$A523,'nabati '!$Q:$Q,Daily!$C$1)/60</f>
        <v>0</v>
      </c>
      <c r="H523" s="215">
        <f>+SUMIFS('nabati '!W:W,'nabati '!$Z:$Z,Daily!$A523,'nabati '!$X:$X,Daily!$C$1)/6</f>
        <v>0</v>
      </c>
      <c r="I523" s="215">
        <f>+SUMIFS('nabati '!AD:AD,'nabati '!$AG:$AG,Daily!$A523,'nabati '!$AE:$AE,Daily!$C$1)/60</f>
        <v>0</v>
      </c>
      <c r="J523" s="215">
        <f>+SUMIFS('nabati '!AK:AK,'nabati '!$AN:$AN,Daily!$A523,'nabati '!$AL:$AL,Daily!$C$1)/60</f>
        <v>0</v>
      </c>
      <c r="K523" s="215">
        <f>+SUMIFS('nabati '!AR:AR,'nabati '!$AU:$AU,Daily!$A523,'nabati '!$AS:$AS,Daily!$C$1)/60</f>
        <v>0</v>
      </c>
      <c r="L523" s="215">
        <f>+SUMIFS('nabati '!AY:AY,'nabati '!$BB:$BB,Daily!$A523,'nabati '!$AZ:$AZ,Daily!$C$1)/20</f>
        <v>0</v>
      </c>
      <c r="M523" s="248">
        <f>+SUMIFS('nabati '!BF:BF,'nabati '!$BI:$BI,Daily!$A523,'nabati '!$BG:$BG,Daily!$C$1)/6</f>
        <v>0</v>
      </c>
      <c r="N523" s="249">
        <f>+SUMIFS('nabati '!BM:BM,'nabati '!BP:BP,Daily!$A523,'nabati '!BN:BN,Daily!$C$1)/6</f>
        <v>0</v>
      </c>
      <c r="O523" s="244">
        <f t="shared" si="42"/>
        <v>0</v>
      </c>
      <c r="S523" s="334"/>
    </row>
    <row r="524" spans="1:19" s="1" customFormat="1" outlineLevel="1">
      <c r="A524" s="55">
        <v>9144</v>
      </c>
      <c r="B524" s="56" t="s">
        <v>78</v>
      </c>
      <c r="C524" s="106" t="s">
        <v>681</v>
      </c>
      <c r="D524" s="106" t="s">
        <v>629</v>
      </c>
      <c r="E524" s="215">
        <f>+SUMIFS('nabati '!B:B,'nabati '!$E:$E,Daily!$A524,'nabati '!$C:$C,Daily!$C$1)/6</f>
        <v>0</v>
      </c>
      <c r="F524" s="215">
        <f>+SUMIFS('nabati '!I:I,'nabati '!$L:$L,Daily!$A524,'nabati '!$J:$J,Daily!$C$1)/6</f>
        <v>0</v>
      </c>
      <c r="G524" s="215">
        <f>+SUMIFS('nabati '!P:P,'nabati '!$S:$S,Daily!$A524,'nabati '!$Q:$Q,Daily!$C$1)/60</f>
        <v>0</v>
      </c>
      <c r="H524" s="215">
        <f>+SUMIFS('nabati '!W:W,'nabati '!$Z:$Z,Daily!$A524,'nabati '!$X:$X,Daily!$C$1)/6</f>
        <v>0</v>
      </c>
      <c r="I524" s="215">
        <f>+SUMIFS('nabati '!AD:AD,'nabati '!$AG:$AG,Daily!$A524,'nabati '!$AE:$AE,Daily!$C$1)/60</f>
        <v>0</v>
      </c>
      <c r="J524" s="215">
        <f>+SUMIFS('nabati '!AK:AK,'nabati '!$AN:$AN,Daily!$A524,'nabati '!$AL:$AL,Daily!$C$1)/60</f>
        <v>0</v>
      </c>
      <c r="K524" s="215">
        <f>+SUMIFS('nabati '!AR:AR,'nabati '!$AU:$AU,Daily!$A524,'nabati '!$AS:$AS,Daily!$C$1)/60</f>
        <v>0</v>
      </c>
      <c r="L524" s="215">
        <f>+SUMIFS('nabati '!AY:AY,'nabati '!$BB:$BB,Daily!$A524,'nabati '!$AZ:$AZ,Daily!$C$1)/20</f>
        <v>0</v>
      </c>
      <c r="M524" s="248">
        <f>+SUMIFS('nabati '!BF:BF,'nabati '!$BI:$BI,Daily!$A524,'nabati '!$BG:$BG,Daily!$C$1)/6</f>
        <v>0</v>
      </c>
      <c r="N524" s="249">
        <f>+SUMIFS('nabati '!BM:BM,'nabati '!BP:BP,Daily!$A524,'nabati '!BN:BN,Daily!$C$1)/6</f>
        <v>0</v>
      </c>
      <c r="O524" s="244">
        <f t="shared" si="42"/>
        <v>0</v>
      </c>
      <c r="S524" s="334"/>
    </row>
    <row r="525" spans="1:19" s="1" customFormat="1" outlineLevel="1">
      <c r="A525" s="55">
        <v>9146</v>
      </c>
      <c r="B525" s="56" t="s">
        <v>78</v>
      </c>
      <c r="C525" s="106" t="s">
        <v>682</v>
      </c>
      <c r="D525" s="106" t="s">
        <v>629</v>
      </c>
      <c r="E525" s="215">
        <f>+SUMIFS('nabati '!B:B,'nabati '!$E:$E,Daily!$A525,'nabati '!$C:$C,Daily!$C$1)/6</f>
        <v>0</v>
      </c>
      <c r="F525" s="215">
        <f>+SUMIFS('nabati '!I:I,'nabati '!$L:$L,Daily!$A525,'nabati '!$J:$J,Daily!$C$1)/6</f>
        <v>0</v>
      </c>
      <c r="G525" s="215">
        <f>+SUMIFS('nabati '!P:P,'nabati '!$S:$S,Daily!$A525,'nabati '!$Q:$Q,Daily!$C$1)/60</f>
        <v>0</v>
      </c>
      <c r="H525" s="215">
        <f>+SUMIFS('nabati '!W:W,'nabati '!$Z:$Z,Daily!$A525,'nabati '!$X:$X,Daily!$C$1)/6</f>
        <v>0</v>
      </c>
      <c r="I525" s="215">
        <f>+SUMIFS('nabati '!AD:AD,'nabati '!$AG:$AG,Daily!$A525,'nabati '!$AE:$AE,Daily!$C$1)/60</f>
        <v>0</v>
      </c>
      <c r="J525" s="215">
        <f>+SUMIFS('nabati '!AK:AK,'nabati '!$AN:$AN,Daily!$A525,'nabati '!$AL:$AL,Daily!$C$1)/60</f>
        <v>0</v>
      </c>
      <c r="K525" s="215">
        <f>+SUMIFS('nabati '!AR:AR,'nabati '!$AU:$AU,Daily!$A525,'nabati '!$AS:$AS,Daily!$C$1)/60</f>
        <v>0</v>
      </c>
      <c r="L525" s="215">
        <f>+SUMIFS('nabati '!AY:AY,'nabati '!$BB:$BB,Daily!$A525,'nabati '!$AZ:$AZ,Daily!$C$1)/20</f>
        <v>0</v>
      </c>
      <c r="M525" s="248">
        <f>+SUMIFS('nabati '!BF:BF,'nabati '!$BI:$BI,Daily!$A525,'nabati '!$BG:$BG,Daily!$C$1)/6</f>
        <v>0</v>
      </c>
      <c r="N525" s="249">
        <f>+SUMIFS('nabati '!BM:BM,'nabati '!BP:BP,Daily!$A525,'nabati '!BN:BN,Daily!$C$1)/6</f>
        <v>0</v>
      </c>
      <c r="O525" s="244">
        <f t="shared" si="42"/>
        <v>0</v>
      </c>
      <c r="S525" s="334"/>
    </row>
    <row r="526" spans="1:19" s="1" customFormat="1" outlineLevel="1">
      <c r="A526" s="161">
        <v>9149</v>
      </c>
      <c r="B526" s="56" t="s">
        <v>78</v>
      </c>
      <c r="C526" s="106" t="s">
        <v>683</v>
      </c>
      <c r="D526" s="106" t="s">
        <v>629</v>
      </c>
      <c r="E526" s="215">
        <f>+SUMIFS('nabati '!B:B,'nabati '!$E:$E,Daily!$A526,'nabati '!$C:$C,Daily!$C$1)/6</f>
        <v>0</v>
      </c>
      <c r="F526" s="215">
        <f>+SUMIFS('nabati '!I:I,'nabati '!$L:$L,Daily!$A526,'nabati '!$J:$J,Daily!$C$1)/6</f>
        <v>0</v>
      </c>
      <c r="G526" s="215">
        <f>+SUMIFS('nabati '!P:P,'nabati '!$S:$S,Daily!$A526,'nabati '!$Q:$Q,Daily!$C$1)/60</f>
        <v>0</v>
      </c>
      <c r="H526" s="215">
        <f>+SUMIFS('nabati '!W:W,'nabati '!$Z:$Z,Daily!$A526,'nabati '!$X:$X,Daily!$C$1)/6</f>
        <v>0</v>
      </c>
      <c r="I526" s="215">
        <f>+SUMIFS('nabati '!AD:AD,'nabati '!$AG:$AG,Daily!$A526,'nabati '!$AE:$AE,Daily!$C$1)/60</f>
        <v>0</v>
      </c>
      <c r="J526" s="215">
        <f>+SUMIFS('nabati '!AK:AK,'nabati '!$AN:$AN,Daily!$A526,'nabati '!$AL:$AL,Daily!$C$1)/60</f>
        <v>0</v>
      </c>
      <c r="K526" s="215">
        <f>+SUMIFS('nabati '!AR:AR,'nabati '!$AU:$AU,Daily!$A526,'nabati '!$AS:$AS,Daily!$C$1)/60</f>
        <v>0</v>
      </c>
      <c r="L526" s="215">
        <f>+SUMIFS('nabati '!AY:AY,'nabati '!$BB:$BB,Daily!$A526,'nabati '!$AZ:$AZ,Daily!$C$1)/20</f>
        <v>0</v>
      </c>
      <c r="M526" s="248">
        <f>+SUMIFS('nabati '!BF:BF,'nabati '!$BI:$BI,Daily!$A526,'nabati '!$BG:$BG,Daily!$C$1)/6</f>
        <v>0</v>
      </c>
      <c r="N526" s="249">
        <f>+SUMIFS('nabati '!BM:BM,'nabati '!BP:BP,Daily!$A526,'nabati '!BN:BN,Daily!$C$1)/6</f>
        <v>0</v>
      </c>
      <c r="O526" s="244">
        <f t="shared" si="42"/>
        <v>0</v>
      </c>
      <c r="S526" s="334"/>
    </row>
    <row r="527" spans="1:19" s="1" customFormat="1" outlineLevel="1">
      <c r="A527" s="161">
        <v>9150</v>
      </c>
      <c r="B527" s="56" t="s">
        <v>78</v>
      </c>
      <c r="C527" s="106" t="s">
        <v>684</v>
      </c>
      <c r="D527" s="106" t="s">
        <v>629</v>
      </c>
      <c r="E527" s="215">
        <f>+SUMIFS('nabati '!B:B,'nabati '!$E:$E,Daily!$A527,'nabati '!$C:$C,Daily!$C$1)/6</f>
        <v>0</v>
      </c>
      <c r="F527" s="215">
        <f>+SUMIFS('nabati '!I:I,'nabati '!$L:$L,Daily!$A527,'nabati '!$J:$J,Daily!$C$1)/6</f>
        <v>0</v>
      </c>
      <c r="G527" s="215">
        <f>+SUMIFS('nabati '!P:P,'nabati '!$S:$S,Daily!$A527,'nabati '!$Q:$Q,Daily!$C$1)/60</f>
        <v>0</v>
      </c>
      <c r="H527" s="215">
        <f>+SUMIFS('nabati '!W:W,'nabati '!$Z:$Z,Daily!$A527,'nabati '!$X:$X,Daily!$C$1)/6</f>
        <v>0</v>
      </c>
      <c r="I527" s="215">
        <f>+SUMIFS('nabati '!AD:AD,'nabati '!$AG:$AG,Daily!$A527,'nabati '!$AE:$AE,Daily!$C$1)/60</f>
        <v>0</v>
      </c>
      <c r="J527" s="215">
        <f>+SUMIFS('nabati '!AK:AK,'nabati '!$AN:$AN,Daily!$A527,'nabati '!$AL:$AL,Daily!$C$1)/60</f>
        <v>0</v>
      </c>
      <c r="K527" s="215">
        <f>+SUMIFS('nabati '!AR:AR,'nabati '!$AU:$AU,Daily!$A527,'nabati '!$AS:$AS,Daily!$C$1)/60</f>
        <v>0</v>
      </c>
      <c r="L527" s="215">
        <f>+SUMIFS('nabati '!AY:AY,'nabati '!$BB:$BB,Daily!$A527,'nabati '!$AZ:$AZ,Daily!$C$1)/20</f>
        <v>0</v>
      </c>
      <c r="M527" s="248">
        <f>+SUMIFS('nabati '!BF:BF,'nabati '!$BI:$BI,Daily!$A527,'nabati '!$BG:$BG,Daily!$C$1)/6</f>
        <v>0</v>
      </c>
      <c r="N527" s="249">
        <f>+SUMIFS('nabati '!BM:BM,'nabati '!BP:BP,Daily!$A527,'nabati '!BN:BN,Daily!$C$1)/6</f>
        <v>0</v>
      </c>
      <c r="O527" s="244">
        <f t="shared" si="42"/>
        <v>0</v>
      </c>
      <c r="S527" s="334"/>
    </row>
    <row r="528" spans="1:19" s="1" customFormat="1" outlineLevel="1">
      <c r="A528" s="161">
        <v>9151</v>
      </c>
      <c r="B528" s="56" t="s">
        <v>78</v>
      </c>
      <c r="C528" s="106" t="s">
        <v>685</v>
      </c>
      <c r="D528" s="106" t="s">
        <v>629</v>
      </c>
      <c r="E528" s="215">
        <f>+SUMIFS('nabati '!B:B,'nabati '!$E:$E,Daily!$A528,'nabati '!$C:$C,Daily!$C$1)/6</f>
        <v>0</v>
      </c>
      <c r="F528" s="215">
        <f>+SUMIFS('nabati '!I:I,'nabati '!$L:$L,Daily!$A528,'nabati '!$J:$J,Daily!$C$1)/6</f>
        <v>0</v>
      </c>
      <c r="G528" s="215">
        <f>+SUMIFS('nabati '!P:P,'nabati '!$S:$S,Daily!$A528,'nabati '!$Q:$Q,Daily!$C$1)/60</f>
        <v>0</v>
      </c>
      <c r="H528" s="215">
        <f>+SUMIFS('nabati '!W:W,'nabati '!$Z:$Z,Daily!$A528,'nabati '!$X:$X,Daily!$C$1)/6</f>
        <v>0</v>
      </c>
      <c r="I528" s="215">
        <f>+SUMIFS('nabati '!AD:AD,'nabati '!$AG:$AG,Daily!$A528,'nabati '!$AE:$AE,Daily!$C$1)/60</f>
        <v>0</v>
      </c>
      <c r="J528" s="215">
        <f>+SUMIFS('nabati '!AK:AK,'nabati '!$AN:$AN,Daily!$A528,'nabati '!$AL:$AL,Daily!$C$1)/60</f>
        <v>0</v>
      </c>
      <c r="K528" s="215">
        <f>+SUMIFS('nabati '!AR:AR,'nabati '!$AU:$AU,Daily!$A528,'nabati '!$AS:$AS,Daily!$C$1)/60</f>
        <v>0</v>
      </c>
      <c r="L528" s="215">
        <f>+SUMIFS('nabati '!AY:AY,'nabati '!$BB:$BB,Daily!$A528,'nabati '!$AZ:$AZ,Daily!$C$1)/20</f>
        <v>0</v>
      </c>
      <c r="M528" s="248">
        <f>+SUMIFS('nabati '!BF:BF,'nabati '!$BI:$BI,Daily!$A528,'nabati '!$BG:$BG,Daily!$C$1)/6</f>
        <v>0</v>
      </c>
      <c r="N528" s="249">
        <f>+SUMIFS('nabati '!BM:BM,'nabati '!BP:BP,Daily!$A528,'nabati '!BN:BN,Daily!$C$1)/6</f>
        <v>0</v>
      </c>
      <c r="O528" s="244">
        <f t="shared" si="42"/>
        <v>0</v>
      </c>
      <c r="S528" s="334"/>
    </row>
    <row r="529" spans="1:19" s="1" customFormat="1" outlineLevel="1">
      <c r="A529" s="161">
        <v>9152</v>
      </c>
      <c r="B529" s="56" t="s">
        <v>78</v>
      </c>
      <c r="C529" s="106" t="s">
        <v>686</v>
      </c>
      <c r="D529" s="106" t="s">
        <v>629</v>
      </c>
      <c r="E529" s="215">
        <f>+SUMIFS('nabati '!B:B,'nabati '!$E:$E,Daily!$A529,'nabati '!$C:$C,Daily!$C$1)/6</f>
        <v>0</v>
      </c>
      <c r="F529" s="215">
        <f>+SUMIFS('nabati '!I:I,'nabati '!$L:$L,Daily!$A529,'nabati '!$J:$J,Daily!$C$1)/6</f>
        <v>0</v>
      </c>
      <c r="G529" s="215">
        <f>+SUMIFS('nabati '!P:P,'nabati '!$S:$S,Daily!$A529,'nabati '!$Q:$Q,Daily!$C$1)/60</f>
        <v>0</v>
      </c>
      <c r="H529" s="215">
        <f>+SUMIFS('nabati '!W:W,'nabati '!$Z:$Z,Daily!$A529,'nabati '!$X:$X,Daily!$C$1)/6</f>
        <v>0</v>
      </c>
      <c r="I529" s="215">
        <f>+SUMIFS('nabati '!AD:AD,'nabati '!$AG:$AG,Daily!$A529,'nabati '!$AE:$AE,Daily!$C$1)/60</f>
        <v>0</v>
      </c>
      <c r="J529" s="215">
        <f>+SUMIFS('nabati '!AK:AK,'nabati '!$AN:$AN,Daily!$A529,'nabati '!$AL:$AL,Daily!$C$1)/60</f>
        <v>0</v>
      </c>
      <c r="K529" s="215">
        <f>+SUMIFS('nabati '!AR:AR,'nabati '!$AU:$AU,Daily!$A529,'nabati '!$AS:$AS,Daily!$C$1)/60</f>
        <v>0</v>
      </c>
      <c r="L529" s="215">
        <f>+SUMIFS('nabati '!AY:AY,'nabati '!$BB:$BB,Daily!$A529,'nabati '!$AZ:$AZ,Daily!$C$1)/20</f>
        <v>0</v>
      </c>
      <c r="M529" s="248">
        <f>+SUMIFS('nabati '!BF:BF,'nabati '!$BI:$BI,Daily!$A529,'nabati '!$BG:$BG,Daily!$C$1)/6</f>
        <v>0</v>
      </c>
      <c r="N529" s="249">
        <f>+SUMIFS('nabati '!BM:BM,'nabati '!BP:BP,Daily!$A529,'nabati '!BN:BN,Daily!$C$1)/6</f>
        <v>0</v>
      </c>
      <c r="O529" s="244">
        <f t="shared" si="42"/>
        <v>0</v>
      </c>
      <c r="S529" s="334"/>
    </row>
    <row r="530" spans="1:19" s="1" customFormat="1" outlineLevel="1">
      <c r="A530" s="161">
        <v>9153</v>
      </c>
      <c r="B530" s="56" t="s">
        <v>78</v>
      </c>
      <c r="C530" s="106" t="s">
        <v>687</v>
      </c>
      <c r="D530" s="106" t="s">
        <v>629</v>
      </c>
      <c r="E530" s="215">
        <f>+SUMIFS('nabati '!B:B,'nabati '!$E:$E,Daily!$A530,'nabati '!$C:$C,Daily!$C$1)/6</f>
        <v>0</v>
      </c>
      <c r="F530" s="215">
        <f>+SUMIFS('nabati '!I:I,'nabati '!$L:$L,Daily!$A530,'nabati '!$J:$J,Daily!$C$1)/6</f>
        <v>0</v>
      </c>
      <c r="G530" s="215">
        <f>+SUMIFS('nabati '!P:P,'nabati '!$S:$S,Daily!$A530,'nabati '!$Q:$Q,Daily!$C$1)/60</f>
        <v>0</v>
      </c>
      <c r="H530" s="215">
        <f>+SUMIFS('nabati '!W:W,'nabati '!$Z:$Z,Daily!$A530,'nabati '!$X:$X,Daily!$C$1)/6</f>
        <v>0</v>
      </c>
      <c r="I530" s="215">
        <f>+SUMIFS('nabati '!AD:AD,'nabati '!$AG:$AG,Daily!$A530,'nabati '!$AE:$AE,Daily!$C$1)/60</f>
        <v>0</v>
      </c>
      <c r="J530" s="215">
        <f>+SUMIFS('nabati '!AK:AK,'nabati '!$AN:$AN,Daily!$A530,'nabati '!$AL:$AL,Daily!$C$1)/60</f>
        <v>0</v>
      </c>
      <c r="K530" s="215">
        <f>+SUMIFS('nabati '!AR:AR,'nabati '!$AU:$AU,Daily!$A530,'nabati '!$AS:$AS,Daily!$C$1)/60</f>
        <v>0</v>
      </c>
      <c r="L530" s="215">
        <f>+SUMIFS('nabati '!AY:AY,'nabati '!$BB:$BB,Daily!$A530,'nabati '!$AZ:$AZ,Daily!$C$1)/20</f>
        <v>0</v>
      </c>
      <c r="M530" s="248">
        <f>+SUMIFS('nabati '!BF:BF,'nabati '!$BI:$BI,Daily!$A530,'nabati '!$BG:$BG,Daily!$C$1)/6</f>
        <v>0</v>
      </c>
      <c r="N530" s="249">
        <f>+SUMIFS('nabati '!BM:BM,'nabati '!BP:BP,Daily!$A530,'nabati '!BN:BN,Daily!$C$1)/6</f>
        <v>0</v>
      </c>
      <c r="O530" s="244">
        <f t="shared" si="42"/>
        <v>0</v>
      </c>
      <c r="S530" s="334"/>
    </row>
    <row r="531" spans="1:19" s="1" customFormat="1" outlineLevel="1">
      <c r="A531" s="161">
        <v>9154</v>
      </c>
      <c r="B531" s="56" t="s">
        <v>78</v>
      </c>
      <c r="C531" s="106" t="s">
        <v>688</v>
      </c>
      <c r="D531" s="106" t="s">
        <v>629</v>
      </c>
      <c r="E531" s="215">
        <f>+SUMIFS('nabati '!B:B,'nabati '!$E:$E,Daily!$A531,'nabati '!$C:$C,Daily!$C$1)/6</f>
        <v>0</v>
      </c>
      <c r="F531" s="215">
        <f>+SUMIFS('nabati '!I:I,'nabati '!$L:$L,Daily!$A531,'nabati '!$J:$J,Daily!$C$1)/6</f>
        <v>0</v>
      </c>
      <c r="G531" s="215">
        <f>+SUMIFS('nabati '!P:P,'nabati '!$S:$S,Daily!$A531,'nabati '!$Q:$Q,Daily!$C$1)/60</f>
        <v>0</v>
      </c>
      <c r="H531" s="215">
        <f>+SUMIFS('nabati '!W:W,'nabati '!$Z:$Z,Daily!$A531,'nabati '!$X:$X,Daily!$C$1)/6</f>
        <v>0</v>
      </c>
      <c r="I531" s="215">
        <f>+SUMIFS('nabati '!AD:AD,'nabati '!$AG:$AG,Daily!$A531,'nabati '!$AE:$AE,Daily!$C$1)/60</f>
        <v>0</v>
      </c>
      <c r="J531" s="215">
        <f>+SUMIFS('nabati '!AK:AK,'nabati '!$AN:$AN,Daily!$A531,'nabati '!$AL:$AL,Daily!$C$1)/60</f>
        <v>0</v>
      </c>
      <c r="K531" s="215">
        <f>+SUMIFS('nabati '!AR:AR,'nabati '!$AU:$AU,Daily!$A531,'nabati '!$AS:$AS,Daily!$C$1)/60</f>
        <v>0</v>
      </c>
      <c r="L531" s="215">
        <f>+SUMIFS('nabati '!AY:AY,'nabati '!$BB:$BB,Daily!$A531,'nabati '!$AZ:$AZ,Daily!$C$1)/20</f>
        <v>0</v>
      </c>
      <c r="M531" s="248">
        <f>+SUMIFS('nabati '!BF:BF,'nabati '!$BI:$BI,Daily!$A531,'nabati '!$BG:$BG,Daily!$C$1)/6</f>
        <v>0</v>
      </c>
      <c r="N531" s="249">
        <f>+SUMIFS('nabati '!BM:BM,'nabati '!BP:BP,Daily!$A531,'nabati '!BN:BN,Daily!$C$1)/6</f>
        <v>0</v>
      </c>
      <c r="O531" s="244">
        <f t="shared" si="42"/>
        <v>0</v>
      </c>
      <c r="S531" s="334"/>
    </row>
    <row r="532" spans="1:19" s="1" customFormat="1" outlineLevel="1">
      <c r="A532" s="161">
        <v>9158</v>
      </c>
      <c r="B532" s="56" t="s">
        <v>78</v>
      </c>
      <c r="C532" s="106" t="s">
        <v>689</v>
      </c>
      <c r="D532" s="106" t="s">
        <v>629</v>
      </c>
      <c r="E532" s="215">
        <f>+SUMIFS('nabati '!B:B,'nabati '!$E:$E,Daily!$A532,'nabati '!$C:$C,Daily!$C$1)/6</f>
        <v>0</v>
      </c>
      <c r="F532" s="215">
        <f>+SUMIFS('nabati '!I:I,'nabati '!$L:$L,Daily!$A532,'nabati '!$J:$J,Daily!$C$1)/6</f>
        <v>0</v>
      </c>
      <c r="G532" s="215">
        <f>+SUMIFS('nabati '!P:P,'nabati '!$S:$S,Daily!$A532,'nabati '!$Q:$Q,Daily!$C$1)/60</f>
        <v>0</v>
      </c>
      <c r="H532" s="215">
        <f>+SUMIFS('nabati '!W:W,'nabati '!$Z:$Z,Daily!$A532,'nabati '!$X:$X,Daily!$C$1)/6</f>
        <v>0</v>
      </c>
      <c r="I532" s="215">
        <f>+SUMIFS('nabati '!AD:AD,'nabati '!$AG:$AG,Daily!$A532,'nabati '!$AE:$AE,Daily!$C$1)/60</f>
        <v>0</v>
      </c>
      <c r="J532" s="215">
        <f>+SUMIFS('nabati '!AK:AK,'nabati '!$AN:$AN,Daily!$A532,'nabati '!$AL:$AL,Daily!$C$1)/60</f>
        <v>0</v>
      </c>
      <c r="K532" s="215">
        <f>+SUMIFS('nabati '!AR:AR,'nabati '!$AU:$AU,Daily!$A532,'nabati '!$AS:$AS,Daily!$C$1)/60</f>
        <v>0</v>
      </c>
      <c r="L532" s="215">
        <f>+SUMIFS('nabati '!AY:AY,'nabati '!$BB:$BB,Daily!$A532,'nabati '!$AZ:$AZ,Daily!$C$1)/20</f>
        <v>0</v>
      </c>
      <c r="M532" s="248">
        <f>+SUMIFS('nabati '!BF:BF,'nabati '!$BI:$BI,Daily!$A532,'nabati '!$BG:$BG,Daily!$C$1)/6</f>
        <v>0</v>
      </c>
      <c r="N532" s="249">
        <f>+SUMIFS('nabati '!BM:BM,'nabati '!BP:BP,Daily!$A532,'nabati '!BN:BN,Daily!$C$1)/6</f>
        <v>0</v>
      </c>
      <c r="O532" s="244">
        <f t="shared" si="42"/>
        <v>0</v>
      </c>
      <c r="S532" s="334"/>
    </row>
    <row r="533" spans="1:19" s="1" customFormat="1" outlineLevel="1">
      <c r="A533" s="161">
        <v>9159</v>
      </c>
      <c r="B533" s="56" t="s">
        <v>78</v>
      </c>
      <c r="C533" s="106" t="s">
        <v>690</v>
      </c>
      <c r="D533" s="106" t="s">
        <v>629</v>
      </c>
      <c r="E533" s="215">
        <f>+SUMIFS('nabati '!B:B,'nabati '!$E:$E,Daily!$A533,'nabati '!$C:$C,Daily!$C$1)/6</f>
        <v>0</v>
      </c>
      <c r="F533" s="215">
        <f>+SUMIFS('nabati '!I:I,'nabati '!$L:$L,Daily!$A533,'nabati '!$J:$J,Daily!$C$1)/6</f>
        <v>0</v>
      </c>
      <c r="G533" s="215">
        <f>+SUMIFS('nabati '!P:P,'nabati '!$S:$S,Daily!$A533,'nabati '!$Q:$Q,Daily!$C$1)/60</f>
        <v>0</v>
      </c>
      <c r="H533" s="215">
        <f>+SUMIFS('nabati '!W:W,'nabati '!$Z:$Z,Daily!$A533,'nabati '!$X:$X,Daily!$C$1)/6</f>
        <v>0</v>
      </c>
      <c r="I533" s="215">
        <f>+SUMIFS('nabati '!AD:AD,'nabati '!$AG:$AG,Daily!$A533,'nabati '!$AE:$AE,Daily!$C$1)/60</f>
        <v>0</v>
      </c>
      <c r="J533" s="215">
        <f>+SUMIFS('nabati '!AK:AK,'nabati '!$AN:$AN,Daily!$A533,'nabati '!$AL:$AL,Daily!$C$1)/60</f>
        <v>0</v>
      </c>
      <c r="K533" s="215">
        <f>+SUMIFS('nabati '!AR:AR,'nabati '!$AU:$AU,Daily!$A533,'nabati '!$AS:$AS,Daily!$C$1)/60</f>
        <v>0</v>
      </c>
      <c r="L533" s="215">
        <f>+SUMIFS('nabati '!AY:AY,'nabati '!$BB:$BB,Daily!$A533,'nabati '!$AZ:$AZ,Daily!$C$1)/20</f>
        <v>0</v>
      </c>
      <c r="M533" s="248">
        <f>+SUMIFS('nabati '!BF:BF,'nabati '!$BI:$BI,Daily!$A533,'nabati '!$BG:$BG,Daily!$C$1)/6</f>
        <v>0</v>
      </c>
      <c r="N533" s="249">
        <f>+SUMIFS('nabati '!BM:BM,'nabati '!BP:BP,Daily!$A533,'nabati '!BN:BN,Daily!$C$1)/6</f>
        <v>0</v>
      </c>
      <c r="O533" s="244">
        <f t="shared" si="42"/>
        <v>0</v>
      </c>
      <c r="S533" s="334"/>
    </row>
    <row r="534" spans="1:19" s="1" customFormat="1" outlineLevel="1">
      <c r="A534" s="161">
        <v>9160</v>
      </c>
      <c r="B534" s="56" t="s">
        <v>78</v>
      </c>
      <c r="C534" s="106" t="s">
        <v>691</v>
      </c>
      <c r="D534" s="106" t="s">
        <v>629</v>
      </c>
      <c r="E534" s="215">
        <f>+SUMIFS('nabati '!B:B,'nabati '!$E:$E,Daily!$A534,'nabati '!$C:$C,Daily!$C$1)/6</f>
        <v>0</v>
      </c>
      <c r="F534" s="215">
        <f>+SUMIFS('nabati '!I:I,'nabati '!$L:$L,Daily!$A534,'nabati '!$J:$J,Daily!$C$1)/6</f>
        <v>0</v>
      </c>
      <c r="G534" s="215">
        <f>+SUMIFS('nabati '!P:P,'nabati '!$S:$S,Daily!$A534,'nabati '!$Q:$Q,Daily!$C$1)/60</f>
        <v>0</v>
      </c>
      <c r="H534" s="215">
        <f>+SUMIFS('nabati '!W:W,'nabati '!$Z:$Z,Daily!$A534,'nabati '!$X:$X,Daily!$C$1)/6</f>
        <v>0</v>
      </c>
      <c r="I534" s="215">
        <f>+SUMIFS('nabati '!AD:AD,'nabati '!$AG:$AG,Daily!$A534,'nabati '!$AE:$AE,Daily!$C$1)/60</f>
        <v>0</v>
      </c>
      <c r="J534" s="215">
        <f>+SUMIFS('nabati '!AK:AK,'nabati '!$AN:$AN,Daily!$A534,'nabati '!$AL:$AL,Daily!$C$1)/60</f>
        <v>0</v>
      </c>
      <c r="K534" s="215">
        <f>+SUMIFS('nabati '!AR:AR,'nabati '!$AU:$AU,Daily!$A534,'nabati '!$AS:$AS,Daily!$C$1)/60</f>
        <v>0</v>
      </c>
      <c r="L534" s="215">
        <f>+SUMIFS('nabati '!AY:AY,'nabati '!$BB:$BB,Daily!$A534,'nabati '!$AZ:$AZ,Daily!$C$1)/20</f>
        <v>0</v>
      </c>
      <c r="M534" s="248">
        <f>+SUMIFS('nabati '!BF:BF,'nabati '!$BI:$BI,Daily!$A534,'nabati '!$BG:$BG,Daily!$C$1)/6</f>
        <v>0</v>
      </c>
      <c r="N534" s="249">
        <f>+SUMIFS('nabati '!BM:BM,'nabati '!BP:BP,Daily!$A534,'nabati '!BN:BN,Daily!$C$1)/6</f>
        <v>0</v>
      </c>
      <c r="O534" s="244">
        <f t="shared" si="42"/>
        <v>0</v>
      </c>
      <c r="S534" s="334"/>
    </row>
    <row r="535" spans="1:19" s="1" customFormat="1" outlineLevel="1">
      <c r="A535" s="161">
        <v>9161</v>
      </c>
      <c r="B535" s="56" t="s">
        <v>78</v>
      </c>
      <c r="C535" s="106" t="s">
        <v>692</v>
      </c>
      <c r="D535" s="106" t="s">
        <v>629</v>
      </c>
      <c r="E535" s="215">
        <f>+SUMIFS('nabati '!B:B,'nabati '!$E:$E,Daily!$A535,'nabati '!$C:$C,Daily!$C$1)/6</f>
        <v>0</v>
      </c>
      <c r="F535" s="215">
        <f>+SUMIFS('nabati '!I:I,'nabati '!$L:$L,Daily!$A535,'nabati '!$J:$J,Daily!$C$1)/6</f>
        <v>0</v>
      </c>
      <c r="G535" s="215">
        <f>+SUMIFS('nabati '!P:P,'nabati '!$S:$S,Daily!$A535,'nabati '!$Q:$Q,Daily!$C$1)/60</f>
        <v>0</v>
      </c>
      <c r="H535" s="215">
        <f>+SUMIFS('nabati '!W:W,'nabati '!$Z:$Z,Daily!$A535,'nabati '!$X:$X,Daily!$C$1)/6</f>
        <v>0</v>
      </c>
      <c r="I535" s="215">
        <f>+SUMIFS('nabati '!AD:AD,'nabati '!$AG:$AG,Daily!$A535,'nabati '!$AE:$AE,Daily!$C$1)/60</f>
        <v>0</v>
      </c>
      <c r="J535" s="215">
        <f>+SUMIFS('nabati '!AK:AK,'nabati '!$AN:$AN,Daily!$A535,'nabati '!$AL:$AL,Daily!$C$1)/60</f>
        <v>0</v>
      </c>
      <c r="K535" s="215">
        <f>+SUMIFS('nabati '!AR:AR,'nabati '!$AU:$AU,Daily!$A535,'nabati '!$AS:$AS,Daily!$C$1)/60</f>
        <v>0</v>
      </c>
      <c r="L535" s="215">
        <f>+SUMIFS('nabati '!AY:AY,'nabati '!$BB:$BB,Daily!$A535,'nabati '!$AZ:$AZ,Daily!$C$1)/20</f>
        <v>0</v>
      </c>
      <c r="M535" s="248">
        <f>+SUMIFS('nabati '!BF:BF,'nabati '!$BI:$BI,Daily!$A535,'nabati '!$BG:$BG,Daily!$C$1)/6</f>
        <v>0</v>
      </c>
      <c r="N535" s="249">
        <f>+SUMIFS('nabati '!BM:BM,'nabati '!BP:BP,Daily!$A535,'nabati '!BN:BN,Daily!$C$1)/6</f>
        <v>0</v>
      </c>
      <c r="O535" s="244">
        <f t="shared" si="42"/>
        <v>0</v>
      </c>
      <c r="S535" s="334"/>
    </row>
    <row r="536" spans="1:19" s="1" customFormat="1" outlineLevel="1">
      <c r="A536" s="161">
        <v>9162</v>
      </c>
      <c r="B536" s="56" t="s">
        <v>78</v>
      </c>
      <c r="C536" s="106" t="s">
        <v>693</v>
      </c>
      <c r="D536" s="106" t="s">
        <v>629</v>
      </c>
      <c r="E536" s="215">
        <f>+SUMIFS('nabati '!B:B,'nabati '!$E:$E,Daily!$A536,'nabati '!$C:$C,Daily!$C$1)/6</f>
        <v>0</v>
      </c>
      <c r="F536" s="215">
        <f>+SUMIFS('nabati '!I:I,'nabati '!$L:$L,Daily!$A536,'nabati '!$J:$J,Daily!$C$1)/6</f>
        <v>0</v>
      </c>
      <c r="G536" s="215">
        <f>+SUMIFS('nabati '!P:P,'nabati '!$S:$S,Daily!$A536,'nabati '!$Q:$Q,Daily!$C$1)/60</f>
        <v>0</v>
      </c>
      <c r="H536" s="215">
        <f>+SUMIFS('nabati '!W:W,'nabati '!$Z:$Z,Daily!$A536,'nabati '!$X:$X,Daily!$C$1)/6</f>
        <v>0</v>
      </c>
      <c r="I536" s="215">
        <f>+SUMIFS('nabati '!AD:AD,'nabati '!$AG:$AG,Daily!$A536,'nabati '!$AE:$AE,Daily!$C$1)/60</f>
        <v>0</v>
      </c>
      <c r="J536" s="215">
        <f>+SUMIFS('nabati '!AK:AK,'nabati '!$AN:$AN,Daily!$A536,'nabati '!$AL:$AL,Daily!$C$1)/60</f>
        <v>0</v>
      </c>
      <c r="K536" s="215">
        <f>+SUMIFS('nabati '!AR:AR,'nabati '!$AU:$AU,Daily!$A536,'nabati '!$AS:$AS,Daily!$C$1)/60</f>
        <v>0</v>
      </c>
      <c r="L536" s="215">
        <f>+SUMIFS('nabati '!AY:AY,'nabati '!$BB:$BB,Daily!$A536,'nabati '!$AZ:$AZ,Daily!$C$1)/20</f>
        <v>0</v>
      </c>
      <c r="M536" s="248">
        <f>+SUMIFS('nabati '!BF:BF,'nabati '!$BI:$BI,Daily!$A536,'nabati '!$BG:$BG,Daily!$C$1)/6</f>
        <v>0</v>
      </c>
      <c r="N536" s="249">
        <f>+SUMIFS('nabati '!BM:BM,'nabati '!BP:BP,Daily!$A536,'nabati '!BN:BN,Daily!$C$1)/6</f>
        <v>0</v>
      </c>
      <c r="O536" s="244">
        <f t="shared" ref="O536:O543" si="43">+SUMPRODUCT($E$1:$M$1,E536:M536)</f>
        <v>0</v>
      </c>
      <c r="S536" s="334"/>
    </row>
    <row r="537" spans="1:19" s="1" customFormat="1" outlineLevel="1">
      <c r="A537" s="295">
        <v>9163</v>
      </c>
      <c r="B537" s="56"/>
      <c r="C537" s="106" t="s">
        <v>694</v>
      </c>
      <c r="D537" s="106" t="s">
        <v>629</v>
      </c>
      <c r="E537" s="215">
        <f>+SUMIFS('nabati '!B:B,'nabati '!$E:$E,Daily!$A537,'nabati '!$C:$C,Daily!$C$1)/6</f>
        <v>0</v>
      </c>
      <c r="F537" s="215">
        <f>+SUMIFS('nabati '!I:I,'nabati '!$L:$L,Daily!$A537,'nabati '!$J:$J,Daily!$C$1)/6</f>
        <v>0</v>
      </c>
      <c r="G537" s="215">
        <f>+SUMIFS('nabati '!P:P,'nabati '!$S:$S,Daily!$A537,'nabati '!$Q:$Q,Daily!$C$1)/60</f>
        <v>0</v>
      </c>
      <c r="H537" s="215">
        <f>+SUMIFS('nabati '!W:W,'nabati '!$Z:$Z,Daily!$A537,'nabati '!$X:$X,Daily!$C$1)/6</f>
        <v>0</v>
      </c>
      <c r="I537" s="215">
        <f>+SUMIFS('nabati '!AD:AD,'nabati '!$AG:$AG,Daily!$A537,'nabati '!$AE:$AE,Daily!$C$1)/60</f>
        <v>0</v>
      </c>
      <c r="J537" s="215">
        <f>+SUMIFS('nabati '!AK:AK,'nabati '!$AN:$AN,Daily!$A537,'nabati '!$AL:$AL,Daily!$C$1)/60</f>
        <v>0</v>
      </c>
      <c r="K537" s="215">
        <f>+SUMIFS('nabati '!AR:AR,'nabati '!$AU:$AU,Daily!$A537,'nabati '!$AS:$AS,Daily!$C$1)/60</f>
        <v>0</v>
      </c>
      <c r="L537" s="215">
        <f>+SUMIFS('nabati '!AY:AY,'nabati '!$BB:$BB,Daily!$A537,'nabati '!$AZ:$AZ,Daily!$C$1)/20</f>
        <v>0</v>
      </c>
      <c r="M537" s="248">
        <f>+SUMIFS('nabati '!BF:BF,'nabati '!$BI:$BI,Daily!$A537,'nabati '!$BG:$BG,Daily!$C$1)/6</f>
        <v>0</v>
      </c>
      <c r="N537" s="249">
        <f>+SUMIFS('nabati '!BM:BM,'nabati '!BP:BP,Daily!$A537,'nabati '!BN:BN,Daily!$C$1)/6</f>
        <v>0</v>
      </c>
      <c r="O537" s="244">
        <f t="shared" si="43"/>
        <v>0</v>
      </c>
      <c r="S537" s="334"/>
    </row>
    <row r="538" spans="1:19" s="1" customFormat="1" outlineLevel="1">
      <c r="A538" s="295">
        <v>9165</v>
      </c>
      <c r="B538" s="56"/>
      <c r="C538" s="106" t="s">
        <v>695</v>
      </c>
      <c r="D538" s="163" t="s">
        <v>629</v>
      </c>
      <c r="E538" s="215">
        <f>+SUMIFS('nabati '!B:B,'nabati '!$E:$E,Daily!$A538,'nabati '!$C:$C,Daily!$C$1)/6</f>
        <v>0</v>
      </c>
      <c r="F538" s="215">
        <f>+SUMIFS('nabati '!I:I,'nabati '!$L:$L,Daily!$A538,'nabati '!$J:$J,Daily!$C$1)/6</f>
        <v>0</v>
      </c>
      <c r="G538" s="215">
        <f>+SUMIFS('nabati '!P:P,'nabati '!$S:$S,Daily!$A538,'nabati '!$Q:$Q,Daily!$C$1)/60</f>
        <v>0</v>
      </c>
      <c r="H538" s="215">
        <f>+SUMIFS('nabati '!W:W,'nabati '!$Z:$Z,Daily!$A538,'nabati '!$X:$X,Daily!$C$1)/6</f>
        <v>0</v>
      </c>
      <c r="I538" s="215">
        <f>+SUMIFS('nabati '!AD:AD,'nabati '!$AG:$AG,Daily!$A538,'nabati '!$AE:$AE,Daily!$C$1)/60</f>
        <v>0</v>
      </c>
      <c r="J538" s="215">
        <f>+SUMIFS('nabati '!AK:AK,'nabati '!$AN:$AN,Daily!$A538,'nabati '!$AL:$AL,Daily!$C$1)/60</f>
        <v>0</v>
      </c>
      <c r="K538" s="215">
        <f>+SUMIFS('nabati '!AR:AR,'nabati '!$AU:$AU,Daily!$A538,'nabati '!$AS:$AS,Daily!$C$1)/60</f>
        <v>0</v>
      </c>
      <c r="L538" s="215">
        <f>+SUMIFS('nabati '!AY:AY,'nabati '!$BB:$BB,Daily!$A538,'nabati '!$AZ:$AZ,Daily!$C$1)/20</f>
        <v>0</v>
      </c>
      <c r="M538" s="248">
        <f>+SUMIFS('nabati '!BF:BF,'nabati '!$BI:$BI,Daily!$A538,'nabati '!$BG:$BG,Daily!$C$1)/6</f>
        <v>0</v>
      </c>
      <c r="N538" s="249">
        <f>+SUMIFS('nabati '!BM:BM,'nabati '!BP:BP,Daily!$A538,'nabati '!BN:BN,Daily!$C$1)/6</f>
        <v>0</v>
      </c>
      <c r="O538" s="244">
        <f t="shared" si="43"/>
        <v>0</v>
      </c>
      <c r="S538" s="334"/>
    </row>
    <row r="539" spans="1:19" s="1" customFormat="1" outlineLevel="1">
      <c r="A539" s="162">
        <v>1501</v>
      </c>
      <c r="B539" s="56"/>
      <c r="C539" s="106" t="s">
        <v>696</v>
      </c>
      <c r="D539" s="163" t="s">
        <v>629</v>
      </c>
      <c r="E539" s="215">
        <f>+SUMIFS('nabati '!B:B,'nabati '!$E:$E,Daily!$A539,'nabati '!$C:$C,Daily!$C$1)/6</f>
        <v>0</v>
      </c>
      <c r="F539" s="215">
        <f>+SUMIFS('nabati '!I:I,'nabati '!$L:$L,Daily!$A539,'nabati '!$J:$J,Daily!$C$1)/6</f>
        <v>0</v>
      </c>
      <c r="G539" s="215">
        <f>+SUMIFS('nabati '!P:P,'nabati '!$S:$S,Daily!$A539,'nabati '!$Q:$Q,Daily!$C$1)/60</f>
        <v>0</v>
      </c>
      <c r="H539" s="215">
        <f>+SUMIFS('nabati '!W:W,'nabati '!$Z:$Z,Daily!$A539,'nabati '!$X:$X,Daily!$C$1)/6</f>
        <v>0</v>
      </c>
      <c r="I539" s="215">
        <f>+SUMIFS('nabati '!AD:AD,'nabati '!$AG:$AG,Daily!$A539,'nabati '!$AE:$AE,Daily!$C$1)/60</f>
        <v>0</v>
      </c>
      <c r="J539" s="215">
        <f>+SUMIFS('nabati '!AK:AK,'nabati '!$AN:$AN,Daily!$A539,'nabati '!$AL:$AL,Daily!$C$1)/60</f>
        <v>0</v>
      </c>
      <c r="K539" s="215">
        <f>+SUMIFS('nabati '!AR:AR,'nabati '!$AU:$AU,Daily!$A539,'nabati '!$AS:$AS,Daily!$C$1)/60</f>
        <v>0</v>
      </c>
      <c r="L539" s="215">
        <f>+SUMIFS('nabati '!AY:AY,'nabati '!$BB:$BB,Daily!$A539,'nabati '!$AZ:$AZ,Daily!$C$1)/20</f>
        <v>0</v>
      </c>
      <c r="M539" s="248">
        <f>+SUMIFS('nabati '!BF:BF,'nabati '!$BI:$BI,Daily!$A539,'nabati '!$BG:$BG,Daily!$C$1)/6</f>
        <v>0</v>
      </c>
      <c r="N539" s="249">
        <f>+SUMIFS('nabati '!BM:BM,'nabati '!BP:BP,Daily!$A539,'nabati '!BN:BN,Daily!$C$1)/6</f>
        <v>0</v>
      </c>
      <c r="O539" s="244">
        <f t="shared" si="43"/>
        <v>0</v>
      </c>
      <c r="S539" s="334"/>
    </row>
    <row r="540" spans="1:19" s="1" customFormat="1" outlineLevel="1">
      <c r="A540" s="161">
        <v>69020</v>
      </c>
      <c r="B540" s="56" t="s">
        <v>78</v>
      </c>
      <c r="C540" s="106" t="s">
        <v>697</v>
      </c>
      <c r="D540" s="106" t="s">
        <v>629</v>
      </c>
      <c r="E540" s="215">
        <f>+SUMIFS('nabati '!B:B,'nabati '!$E:$E,Daily!$A540,'nabati '!$C:$C,Daily!$C$1)/6</f>
        <v>0</v>
      </c>
      <c r="F540" s="215">
        <f>+SUMIFS('nabati '!I:I,'nabati '!$L:$L,Daily!$A540,'nabati '!$J:$J,Daily!$C$1)/6</f>
        <v>0</v>
      </c>
      <c r="G540" s="215">
        <f>+SUMIFS('nabati '!P:P,'nabati '!$S:$S,Daily!$A540,'nabati '!$Q:$Q,Daily!$C$1)/60</f>
        <v>0</v>
      </c>
      <c r="H540" s="215">
        <f>+SUMIFS('nabati '!W:W,'nabati '!$Z:$Z,Daily!$A540,'nabati '!$X:$X,Daily!$C$1)/6</f>
        <v>0</v>
      </c>
      <c r="I540" s="215">
        <f>+SUMIFS('nabati '!AD:AD,'nabati '!$AG:$AG,Daily!$A540,'nabati '!$AE:$AE,Daily!$C$1)/60</f>
        <v>0</v>
      </c>
      <c r="J540" s="215">
        <f>+SUMIFS('nabati '!AK:AK,'nabati '!$AN:$AN,Daily!$A540,'nabati '!$AL:$AL,Daily!$C$1)/60</f>
        <v>0</v>
      </c>
      <c r="K540" s="215">
        <f>+SUMIFS('nabati '!AR:AR,'nabati '!$AU:$AU,Daily!$A540,'nabati '!$AS:$AS,Daily!$C$1)/60</f>
        <v>0</v>
      </c>
      <c r="L540" s="215">
        <f>+SUMIFS('nabati '!AY:AY,'nabati '!$BB:$BB,Daily!$A540,'nabati '!$AZ:$AZ,Daily!$C$1)/20</f>
        <v>0</v>
      </c>
      <c r="M540" s="248">
        <f>+SUMIFS('nabati '!BF:BF,'nabati '!$BI:$BI,Daily!$A540,'nabati '!$BG:$BG,Daily!$C$1)/6</f>
        <v>0</v>
      </c>
      <c r="N540" s="249">
        <f>+SUMIFS('nabati '!BM:BM,'nabati '!BP:BP,Daily!$A540,'nabati '!BN:BN,Daily!$C$1)/6</f>
        <v>0</v>
      </c>
      <c r="O540" s="244">
        <f t="shared" si="43"/>
        <v>0</v>
      </c>
      <c r="S540" s="334"/>
    </row>
    <row r="541" spans="1:19" s="1" customFormat="1" outlineLevel="1">
      <c r="A541" s="55">
        <v>54701</v>
      </c>
      <c r="B541" s="56" t="s">
        <v>78</v>
      </c>
      <c r="C541" s="57" t="s">
        <v>698</v>
      </c>
      <c r="D541" s="106" t="s">
        <v>629</v>
      </c>
      <c r="E541" s="215">
        <f>+SUMIFS('nabati '!B:B,'nabati '!$E:$E,Daily!$A541,'nabati '!$C:$C,Daily!$C$1)/6</f>
        <v>0</v>
      </c>
      <c r="F541" s="215">
        <f>+SUMIFS('nabati '!I:I,'nabati '!$L:$L,Daily!$A541,'nabati '!$J:$J,Daily!$C$1)/6</f>
        <v>0</v>
      </c>
      <c r="G541" s="215">
        <f>+SUMIFS('nabati '!P:P,'nabati '!$S:$S,Daily!$A541,'nabati '!$Q:$Q,Daily!$C$1)/60</f>
        <v>0</v>
      </c>
      <c r="H541" s="215">
        <f>+SUMIFS('nabati '!W:W,'nabati '!$Z:$Z,Daily!$A541,'nabati '!$X:$X,Daily!$C$1)/6</f>
        <v>0</v>
      </c>
      <c r="I541" s="215">
        <f>+SUMIFS('nabati '!AD:AD,'nabati '!$AG:$AG,Daily!$A541,'nabati '!$AE:$AE,Daily!$C$1)/60</f>
        <v>0</v>
      </c>
      <c r="J541" s="215">
        <f>+SUMIFS('nabati '!AK:AK,'nabati '!$AN:$AN,Daily!$A541,'nabati '!$AL:$AL,Daily!$C$1)/60</f>
        <v>0</v>
      </c>
      <c r="K541" s="215">
        <f>+SUMIFS('nabati '!AR:AR,'nabati '!$AU:$AU,Daily!$A541,'nabati '!$AS:$AS,Daily!$C$1)/60</f>
        <v>0</v>
      </c>
      <c r="L541" s="215">
        <f>+SUMIFS('nabati '!AY:AY,'nabati '!$BB:$BB,Daily!$A541,'nabati '!$AZ:$AZ,Daily!$C$1)/20</f>
        <v>0</v>
      </c>
      <c r="M541" s="248">
        <f>+SUMIFS('nabati '!BF:BF,'nabati '!$BI:$BI,Daily!$A541,'nabati '!$BG:$BG,Daily!$C$1)/6</f>
        <v>0</v>
      </c>
      <c r="N541" s="249">
        <f>+SUMIFS('nabati '!BM:BM,'nabati '!BP:BP,Daily!$A541,'nabati '!BN:BN,Daily!$C$1)/6</f>
        <v>0</v>
      </c>
      <c r="O541" s="244">
        <f t="shared" si="43"/>
        <v>0</v>
      </c>
      <c r="S541" s="334"/>
    </row>
    <row r="542" spans="1:19" s="1" customFormat="1" outlineLevel="1">
      <c r="A542" s="55">
        <v>18301</v>
      </c>
      <c r="B542" s="56" t="s">
        <v>78</v>
      </c>
      <c r="C542" s="57" t="s">
        <v>699</v>
      </c>
      <c r="D542" s="106" t="s">
        <v>629</v>
      </c>
      <c r="E542" s="215">
        <f>+SUMIFS('nabati '!B:B,'nabati '!$E:$E,Daily!$A542,'nabati '!$C:$C,Daily!$C$1)/6</f>
        <v>0</v>
      </c>
      <c r="F542" s="215">
        <f>+SUMIFS('nabati '!I:I,'nabati '!$L:$L,Daily!$A542,'nabati '!$J:$J,Daily!$C$1)/6</f>
        <v>0</v>
      </c>
      <c r="G542" s="215">
        <f>+SUMIFS('nabati '!P:P,'nabati '!$S:$S,Daily!$A542,'nabati '!$Q:$Q,Daily!$C$1)/60</f>
        <v>0</v>
      </c>
      <c r="H542" s="215">
        <f>+SUMIFS('nabati '!W:W,'nabati '!$Z:$Z,Daily!$A542,'nabati '!$X:$X,Daily!$C$1)/6</f>
        <v>0</v>
      </c>
      <c r="I542" s="215">
        <f>+SUMIFS('nabati '!AD:AD,'nabati '!$AG:$AG,Daily!$A542,'nabati '!$AE:$AE,Daily!$C$1)/60</f>
        <v>0</v>
      </c>
      <c r="J542" s="215">
        <f>+SUMIFS('nabati '!AK:AK,'nabati '!$AN:$AN,Daily!$A542,'nabati '!$AL:$AL,Daily!$C$1)/60</f>
        <v>0</v>
      </c>
      <c r="K542" s="215">
        <f>+SUMIFS('nabati '!AR:AR,'nabati '!$AU:$AU,Daily!$A542,'nabati '!$AS:$AS,Daily!$C$1)/60</f>
        <v>0</v>
      </c>
      <c r="L542" s="215">
        <f>+SUMIFS('nabati '!AY:AY,'nabati '!$BB:$BB,Daily!$A542,'nabati '!$AZ:$AZ,Daily!$C$1)/20</f>
        <v>0</v>
      </c>
      <c r="M542" s="248">
        <f>+SUMIFS('nabati '!BF:BF,'nabati '!$BI:$BI,Daily!$A542,'nabati '!$BG:$BG,Daily!$C$1)/6</f>
        <v>0</v>
      </c>
      <c r="N542" s="249">
        <f>+SUMIFS('nabati '!BM:BM,'nabati '!BP:BP,Daily!$A542,'nabati '!BN:BN,Daily!$C$1)/6</f>
        <v>0</v>
      </c>
      <c r="O542" s="244">
        <f t="shared" si="43"/>
        <v>0</v>
      </c>
      <c r="S542" s="334"/>
    </row>
    <row r="543" spans="1:19" s="1" customFormat="1" outlineLevel="1">
      <c r="A543" s="55">
        <v>18501</v>
      </c>
      <c r="B543" s="56" t="s">
        <v>78</v>
      </c>
      <c r="C543" s="106" t="s">
        <v>700</v>
      </c>
      <c r="D543" s="106" t="s">
        <v>629</v>
      </c>
      <c r="E543" s="215">
        <f>+SUMIFS('nabati '!B:B,'nabati '!$E:$E,Daily!$A543,'nabati '!$C:$C,Daily!$C$1)/6</f>
        <v>0</v>
      </c>
      <c r="F543" s="215">
        <f>+SUMIFS('nabati '!I:I,'nabati '!$L:$L,Daily!$A543,'nabati '!$J:$J,Daily!$C$1)/6</f>
        <v>0</v>
      </c>
      <c r="G543" s="215">
        <f>+SUMIFS('nabati '!P:P,'nabati '!$S:$S,Daily!$A543,'nabati '!$Q:$Q,Daily!$C$1)/60</f>
        <v>0</v>
      </c>
      <c r="H543" s="215">
        <f>+SUMIFS('nabati '!W:W,'nabati '!$Z:$Z,Daily!$A543,'nabati '!$X:$X,Daily!$C$1)/6</f>
        <v>0</v>
      </c>
      <c r="I543" s="215">
        <f>+SUMIFS('nabati '!AD:AD,'nabati '!$AG:$AG,Daily!$A543,'nabati '!$AE:$AE,Daily!$C$1)/60</f>
        <v>0</v>
      </c>
      <c r="J543" s="215">
        <f>+SUMIFS('nabati '!AK:AK,'nabati '!$AN:$AN,Daily!$A543,'nabati '!$AL:$AL,Daily!$C$1)/60</f>
        <v>0</v>
      </c>
      <c r="K543" s="215">
        <f>+SUMIFS('nabati '!AR:AR,'nabati '!$AU:$AU,Daily!$A543,'nabati '!$AS:$AS,Daily!$C$1)/60</f>
        <v>0</v>
      </c>
      <c r="L543" s="215">
        <f>+SUMIFS('nabati '!AY:AY,'nabati '!$BB:$BB,Daily!$A543,'nabati '!$AZ:$AZ,Daily!$C$1)/20</f>
        <v>0</v>
      </c>
      <c r="M543" s="248">
        <f>+SUMIFS('nabati '!BF:BF,'nabati '!$BI:$BI,Daily!$A543,'nabati '!$BG:$BG,Daily!$C$1)/6</f>
        <v>0</v>
      </c>
      <c r="N543" s="249">
        <f>+SUMIFS('nabati '!BM:BM,'nabati '!BP:BP,Daily!$A543,'nabati '!BN:BN,Daily!$C$1)/6</f>
        <v>0</v>
      </c>
      <c r="O543" s="244">
        <f t="shared" si="43"/>
        <v>0</v>
      </c>
      <c r="S543" s="334"/>
    </row>
    <row r="544" spans="1:19" s="1" customFormat="1">
      <c r="A544" s="296" t="s">
        <v>701</v>
      </c>
      <c r="B544" s="243" t="s">
        <v>78</v>
      </c>
      <c r="C544" s="297" t="s">
        <v>701</v>
      </c>
      <c r="D544" s="297" t="s">
        <v>701</v>
      </c>
      <c r="E544" s="298" t="s">
        <v>701</v>
      </c>
      <c r="F544" s="299" t="s">
        <v>701</v>
      </c>
      <c r="G544" s="299" t="s">
        <v>701</v>
      </c>
      <c r="H544" s="299" t="s">
        <v>701</v>
      </c>
      <c r="I544" s="299" t="s">
        <v>701</v>
      </c>
      <c r="J544" s="299" t="s">
        <v>701</v>
      </c>
      <c r="K544" s="300" t="s">
        <v>701</v>
      </c>
      <c r="L544" s="300" t="s">
        <v>701</v>
      </c>
      <c r="M544" s="301"/>
      <c r="N544" s="302"/>
      <c r="O544" s="303" t="s">
        <v>701</v>
      </c>
      <c r="S544" s="334"/>
    </row>
  </sheetData>
  <mergeCells count="6">
    <mergeCell ref="Q2:Q3"/>
    <mergeCell ref="A3:A4"/>
    <mergeCell ref="C3:C4"/>
    <mergeCell ref="D3:D4"/>
    <mergeCell ref="O2:O4"/>
    <mergeCell ref="P2:P4"/>
  </mergeCells>
  <conditionalFormatting sqref="A24">
    <cfRule type="duplicateValues" dxfId="145" priority="3"/>
  </conditionalFormatting>
  <conditionalFormatting sqref="A59">
    <cfRule type="duplicateValues" dxfId="144" priority="2"/>
  </conditionalFormatting>
  <conditionalFormatting sqref="A67">
    <cfRule type="duplicateValues" dxfId="143" priority="1"/>
  </conditionalFormatting>
  <conditionalFormatting sqref="A96">
    <cfRule type="duplicateValues" dxfId="142" priority="45"/>
  </conditionalFormatting>
  <conditionalFormatting sqref="A97">
    <cfRule type="duplicateValues" dxfId="141" priority="46"/>
  </conditionalFormatting>
  <conditionalFormatting sqref="A98">
    <cfRule type="duplicateValues" dxfId="140" priority="44"/>
  </conditionalFormatting>
  <conditionalFormatting sqref="A102">
    <cfRule type="duplicateValues" dxfId="139" priority="43"/>
  </conditionalFormatting>
  <conditionalFormatting sqref="A103">
    <cfRule type="duplicateValues" dxfId="138" priority="52"/>
  </conditionalFormatting>
  <conditionalFormatting sqref="A121">
    <cfRule type="duplicateValues" dxfId="137" priority="48"/>
  </conditionalFormatting>
  <conditionalFormatting sqref="A122">
    <cfRule type="duplicateValues" dxfId="136" priority="49"/>
  </conditionalFormatting>
  <conditionalFormatting sqref="A160">
    <cfRule type="duplicateValues" dxfId="135" priority="34"/>
  </conditionalFormatting>
  <conditionalFormatting sqref="A189">
    <cfRule type="duplicateValues" dxfId="134" priority="32"/>
  </conditionalFormatting>
  <conditionalFormatting sqref="A190">
    <cfRule type="duplicateValues" dxfId="133" priority="29"/>
  </conditionalFormatting>
  <conditionalFormatting sqref="A193">
    <cfRule type="duplicateValues" dxfId="132" priority="26"/>
  </conditionalFormatting>
  <conditionalFormatting sqref="A194">
    <cfRule type="duplicateValues" dxfId="131" priority="27"/>
  </conditionalFormatting>
  <conditionalFormatting sqref="A195">
    <cfRule type="duplicateValues" dxfId="130" priority="28"/>
  </conditionalFormatting>
  <conditionalFormatting sqref="A202">
    <cfRule type="duplicateValues" dxfId="129" priority="35"/>
  </conditionalFormatting>
  <conditionalFormatting sqref="A259">
    <cfRule type="duplicateValues" dxfId="128" priority="65"/>
  </conditionalFormatting>
  <conditionalFormatting sqref="A260">
    <cfRule type="duplicateValues" dxfId="127" priority="64"/>
  </conditionalFormatting>
  <conditionalFormatting sqref="A268">
    <cfRule type="duplicateValues" dxfId="126" priority="62"/>
  </conditionalFormatting>
  <conditionalFormatting sqref="A283">
    <cfRule type="duplicateValues" dxfId="125" priority="66"/>
  </conditionalFormatting>
  <conditionalFormatting sqref="A334">
    <cfRule type="duplicateValues" dxfId="124" priority="101"/>
  </conditionalFormatting>
  <conditionalFormatting sqref="A335">
    <cfRule type="duplicateValues" dxfId="123" priority="100"/>
  </conditionalFormatting>
  <conditionalFormatting sqref="A338">
    <cfRule type="duplicateValues" dxfId="122" priority="95"/>
  </conditionalFormatting>
  <conditionalFormatting sqref="A339">
    <cfRule type="duplicateValues" dxfId="121" priority="105"/>
  </conditionalFormatting>
  <conditionalFormatting sqref="A344">
    <cfRule type="duplicateValues" dxfId="120" priority="98"/>
  </conditionalFormatting>
  <conditionalFormatting sqref="A348">
    <cfRule type="duplicateValues" dxfId="119" priority="102"/>
  </conditionalFormatting>
  <conditionalFormatting sqref="A349">
    <cfRule type="duplicateValues" dxfId="118" priority="99"/>
  </conditionalFormatting>
  <conditionalFormatting sqref="A350">
    <cfRule type="duplicateValues" dxfId="117" priority="97"/>
  </conditionalFormatting>
  <conditionalFormatting sqref="A351">
    <cfRule type="duplicateValues" dxfId="116" priority="96"/>
  </conditionalFormatting>
  <conditionalFormatting sqref="B355">
    <cfRule type="duplicateValues" dxfId="115" priority="7"/>
  </conditionalFormatting>
  <conditionalFormatting sqref="A369">
    <cfRule type="duplicateValues" dxfId="114" priority="139"/>
  </conditionalFormatting>
  <conditionalFormatting sqref="A370">
    <cfRule type="duplicateValues" dxfId="113" priority="55"/>
  </conditionalFormatting>
  <conditionalFormatting sqref="A372">
    <cfRule type="duplicateValues" dxfId="112" priority="56"/>
  </conditionalFormatting>
  <conditionalFormatting sqref="A415">
    <cfRule type="duplicateValues" dxfId="111" priority="20"/>
  </conditionalFormatting>
  <conditionalFormatting sqref="B415">
    <cfRule type="duplicateValues" dxfId="110" priority="4"/>
  </conditionalFormatting>
  <conditionalFormatting sqref="A422">
    <cfRule type="duplicateValues" dxfId="109" priority="19"/>
  </conditionalFormatting>
  <conditionalFormatting sqref="A423">
    <cfRule type="duplicateValues" dxfId="108" priority="18"/>
  </conditionalFormatting>
  <conditionalFormatting sqref="A427">
    <cfRule type="duplicateValues" dxfId="107" priority="15"/>
  </conditionalFormatting>
  <conditionalFormatting sqref="A428">
    <cfRule type="duplicateValues" dxfId="106" priority="14"/>
  </conditionalFormatting>
  <conditionalFormatting sqref="B435">
    <cfRule type="duplicateValues" dxfId="105" priority="6"/>
  </conditionalFormatting>
  <conditionalFormatting sqref="A99:A101">
    <cfRule type="duplicateValues" dxfId="104" priority="50"/>
  </conditionalFormatting>
  <conditionalFormatting sqref="A104:A112">
    <cfRule type="duplicateValues" dxfId="103" priority="42"/>
  </conditionalFormatting>
  <conditionalFormatting sqref="A123:A124">
    <cfRule type="duplicateValues" dxfId="102" priority="41"/>
  </conditionalFormatting>
  <conditionalFormatting sqref="A181:A184">
    <cfRule type="duplicateValues" dxfId="101" priority="36"/>
  </conditionalFormatting>
  <conditionalFormatting sqref="A185:A188">
    <cfRule type="duplicateValues" dxfId="100" priority="38"/>
  </conditionalFormatting>
  <conditionalFormatting sqref="A191:A192">
    <cfRule type="duplicateValues" dxfId="99" priority="40"/>
  </conditionalFormatting>
  <conditionalFormatting sqref="A196:A198">
    <cfRule type="duplicateValues" dxfId="98" priority="25"/>
  </conditionalFormatting>
  <conditionalFormatting sqref="A207:A208">
    <cfRule type="duplicateValues" dxfId="97" priority="37"/>
  </conditionalFormatting>
  <conditionalFormatting sqref="A209:A210">
    <cfRule type="duplicateValues" dxfId="96" priority="31"/>
  </conditionalFormatting>
  <conditionalFormatting sqref="A211:A212">
    <cfRule type="duplicateValues" dxfId="95" priority="30"/>
  </conditionalFormatting>
  <conditionalFormatting sqref="A213:A214">
    <cfRule type="duplicateValues" dxfId="94" priority="24"/>
  </conditionalFormatting>
  <conditionalFormatting sqref="A225:A256">
    <cfRule type="duplicateValues" dxfId="93" priority="70"/>
  </conditionalFormatting>
  <conditionalFormatting sqref="A261:A262">
    <cfRule type="duplicateValues" dxfId="92" priority="63"/>
  </conditionalFormatting>
  <conditionalFormatting sqref="A263:A267">
    <cfRule type="duplicateValues" dxfId="91" priority="67"/>
  </conditionalFormatting>
  <conditionalFormatting sqref="A270:A272">
    <cfRule type="duplicateValues" dxfId="90" priority="61"/>
  </conditionalFormatting>
  <conditionalFormatting sqref="A295:A297">
    <cfRule type="duplicateValues" dxfId="89" priority="107"/>
  </conditionalFormatting>
  <conditionalFormatting sqref="A298:A333">
    <cfRule type="duplicateValues" dxfId="88" priority="106"/>
  </conditionalFormatting>
  <conditionalFormatting sqref="A336:A337">
    <cfRule type="duplicateValues" dxfId="87" priority="103"/>
  </conditionalFormatting>
  <conditionalFormatting sqref="A340:A343">
    <cfRule type="duplicateValues" dxfId="86" priority="94"/>
  </conditionalFormatting>
  <conditionalFormatting sqref="A345:A347">
    <cfRule type="duplicateValues" dxfId="85" priority="104"/>
  </conditionalFormatting>
  <conditionalFormatting sqref="A352:A353">
    <cfRule type="duplicateValues" dxfId="84" priority="124"/>
  </conditionalFormatting>
  <conditionalFormatting sqref="A416:A421">
    <cfRule type="duplicateValues" dxfId="83" priority="21"/>
  </conditionalFormatting>
  <conditionalFormatting sqref="A424:A426">
    <cfRule type="duplicateValues" dxfId="82" priority="16"/>
  </conditionalFormatting>
  <conditionalFormatting sqref="A429:A434">
    <cfRule type="duplicateValues" dxfId="81" priority="9"/>
  </conditionalFormatting>
  <conditionalFormatting sqref="B416:B434">
    <cfRule type="duplicateValues" dxfId="80" priority="5"/>
  </conditionalFormatting>
  <conditionalFormatting sqref="C213:C214">
    <cfRule type="containsText" dxfId="79" priority="22" operator="containsText" text="NQ">
      <formula>NOT(ISERROR(SEARCH("NQ",C213)))</formula>
    </cfRule>
    <cfRule type="containsText" priority="23" operator="containsText" text="NQ">
      <formula>NOT(ISERROR(SEARCH("NQ",C213)))</formula>
    </cfRule>
  </conditionalFormatting>
  <conditionalFormatting sqref="A78:A95 A113:A120">
    <cfRule type="duplicateValues" dxfId="78" priority="51"/>
  </conditionalFormatting>
  <conditionalFormatting sqref="A132:A159 A199:A201 A203:A206 A161:A180">
    <cfRule type="duplicateValues" dxfId="77" priority="39"/>
  </conditionalFormatting>
  <conditionalFormatting sqref="A257:A258 A282">
    <cfRule type="duplicateValues" dxfId="76" priority="68"/>
  </conditionalFormatting>
  <conditionalFormatting sqref="A269 A273">
    <cfRule type="duplicateValues" dxfId="75" priority="69"/>
  </conditionalFormatting>
  <conditionalFormatting sqref="A274 A276:A281">
    <cfRule type="duplicateValues" dxfId="74" priority="60"/>
  </conditionalFormatting>
  <conditionalFormatting sqref="A371 A373">
    <cfRule type="duplicateValues" dxfId="73" priority="140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W546"/>
  <sheetViews>
    <sheetView showGridLines="0" tabSelected="1" topLeftCell="F1" zoomScaleNormal="100" workbookViewId="0">
      <pane ySplit="8" topLeftCell="A434" activePane="bottomLeft" state="frozen"/>
      <selection pane="bottomLeft" activeCell="Q546" sqref="Q546"/>
    </sheetView>
  </sheetViews>
  <sheetFormatPr defaultColWidth="9.140625" defaultRowHeight="12" outlineLevelRow="1"/>
  <cols>
    <col min="1" max="1" width="6.5703125" style="13" customWidth="1"/>
    <col min="2" max="2" width="3.7109375" style="13" hidden="1" customWidth="1"/>
    <col min="3" max="3" width="27.28515625" style="5" customWidth="1"/>
    <col min="4" max="4" width="17.5703125" style="14" customWidth="1"/>
    <col min="5" max="5" width="14.5703125" style="4" customWidth="1"/>
    <col min="6" max="6" width="12.5703125" style="4" customWidth="1"/>
    <col min="7" max="7" width="11.28515625" style="4" customWidth="1"/>
    <col min="8" max="8" width="11.140625" style="4" customWidth="1"/>
    <col min="9" max="9" width="9.5703125" style="4" customWidth="1"/>
    <col min="10" max="10" width="10.140625" style="4" customWidth="1"/>
    <col min="11" max="11" width="10.140625" style="15" customWidth="1"/>
    <col min="12" max="12" width="10.28515625" style="15" customWidth="1"/>
    <col min="13" max="13" width="9.5703125" style="16" hidden="1" customWidth="1"/>
    <col min="14" max="14" width="7.7109375" style="17" hidden="1" customWidth="1"/>
    <col min="15" max="15" width="14" style="18" customWidth="1"/>
    <col min="16" max="16" width="13.85546875" style="19" customWidth="1"/>
    <col min="17" max="17" width="8.5703125" style="329" customWidth="1"/>
    <col min="18" max="18" width="13.5703125" style="19" customWidth="1"/>
    <col min="19" max="19" width="9.140625" style="6"/>
    <col min="20" max="20" width="9.7109375" style="6"/>
    <col min="21" max="16384" width="9.140625" style="6"/>
  </cols>
  <sheetData>
    <row r="1" spans="1:19" s="2" customFormat="1" ht="21">
      <c r="A1" s="20" t="s">
        <v>702</v>
      </c>
      <c r="B1" s="21"/>
      <c r="C1" s="22" t="s">
        <v>703</v>
      </c>
      <c r="D1" s="23" t="s">
        <v>704</v>
      </c>
      <c r="E1" s="24">
        <v>125900</v>
      </c>
      <c r="F1" s="24">
        <v>190700</v>
      </c>
      <c r="G1" s="25">
        <v>330000</v>
      </c>
      <c r="H1" s="25">
        <v>224000</v>
      </c>
      <c r="I1" s="25">
        <v>330000</v>
      </c>
      <c r="J1" s="25">
        <v>330000</v>
      </c>
      <c r="K1" s="63">
        <v>264000</v>
      </c>
      <c r="L1" s="63">
        <v>374000</v>
      </c>
      <c r="M1" s="64">
        <v>290400</v>
      </c>
      <c r="N1" s="65"/>
      <c r="O1" s="66"/>
      <c r="P1" s="67"/>
      <c r="Q1" s="338"/>
      <c r="R1" s="92"/>
    </row>
    <row r="2" spans="1:19" s="2" customFormat="1" ht="19.5" customHeight="1">
      <c r="A2" s="26" t="s">
        <v>705</v>
      </c>
      <c r="B2" s="27"/>
      <c r="C2" s="28"/>
      <c r="D2" s="29"/>
      <c r="E2" s="30">
        <v>3284683</v>
      </c>
      <c r="F2" s="31">
        <v>3352387</v>
      </c>
      <c r="G2" s="32">
        <v>3373113</v>
      </c>
      <c r="H2" s="30">
        <v>3384346</v>
      </c>
      <c r="I2" s="31">
        <v>3384347</v>
      </c>
      <c r="J2" s="32">
        <v>3479885</v>
      </c>
      <c r="K2" s="30">
        <v>3495074</v>
      </c>
      <c r="L2" s="30">
        <v>3408152</v>
      </c>
      <c r="M2" s="68">
        <v>3360436</v>
      </c>
      <c r="N2" s="69"/>
      <c r="O2" s="326" t="s">
        <v>35</v>
      </c>
      <c r="P2" s="67"/>
      <c r="Q2" s="338"/>
      <c r="R2" s="92"/>
    </row>
    <row r="3" spans="1:19" s="3" customFormat="1" ht="36" customHeight="1">
      <c r="A3" s="323" t="s">
        <v>38</v>
      </c>
      <c r="B3" s="33"/>
      <c r="C3" s="324" t="s">
        <v>39</v>
      </c>
      <c r="D3" s="325" t="s">
        <v>40</v>
      </c>
      <c r="E3" s="34" t="s">
        <v>41</v>
      </c>
      <c r="F3" s="35" t="s">
        <v>42</v>
      </c>
      <c r="G3" s="36" t="s">
        <v>43</v>
      </c>
      <c r="H3" s="34" t="s">
        <v>44</v>
      </c>
      <c r="I3" s="35" t="s">
        <v>45</v>
      </c>
      <c r="J3" s="36" t="s">
        <v>46</v>
      </c>
      <c r="K3" s="34" t="s">
        <v>47</v>
      </c>
      <c r="L3" s="34" t="s">
        <v>48</v>
      </c>
      <c r="M3" s="70" t="s">
        <v>49</v>
      </c>
      <c r="N3" s="71"/>
      <c r="O3" s="327"/>
      <c r="P3" s="72"/>
      <c r="Q3" s="339"/>
      <c r="R3" s="72"/>
    </row>
    <row r="4" spans="1:19" s="3" customFormat="1" ht="24.75">
      <c r="A4" s="323"/>
      <c r="B4" s="37"/>
      <c r="C4" s="324"/>
      <c r="D4" s="325"/>
      <c r="E4" s="38" t="s">
        <v>1</v>
      </c>
      <c r="F4" s="39" t="s">
        <v>1</v>
      </c>
      <c r="G4" s="40" t="s">
        <v>1</v>
      </c>
      <c r="H4" s="38" t="s">
        <v>1</v>
      </c>
      <c r="I4" s="39" t="s">
        <v>1</v>
      </c>
      <c r="J4" s="40" t="s">
        <v>1</v>
      </c>
      <c r="K4" s="38" t="s">
        <v>1</v>
      </c>
      <c r="L4" s="38" t="s">
        <v>1</v>
      </c>
      <c r="M4" s="73" t="s">
        <v>1</v>
      </c>
      <c r="N4" s="74"/>
      <c r="O4" s="327"/>
      <c r="P4" s="75" t="s">
        <v>706</v>
      </c>
      <c r="Q4" s="340" t="s">
        <v>37</v>
      </c>
      <c r="R4" s="93" t="s">
        <v>707</v>
      </c>
    </row>
    <row r="5" spans="1:19" s="3" customFormat="1" ht="12.75">
      <c r="A5" s="41"/>
      <c r="B5" s="41"/>
      <c r="C5" s="42"/>
      <c r="D5" s="43" t="s">
        <v>39</v>
      </c>
      <c r="E5" s="44">
        <f t="shared" ref="E5:O5" si="0">+SUM(E6,E7,E9,E8)</f>
        <v>1402</v>
      </c>
      <c r="F5" s="44">
        <f t="shared" si="0"/>
        <v>2846</v>
      </c>
      <c r="G5" s="44">
        <f t="shared" si="0"/>
        <v>516</v>
      </c>
      <c r="H5" s="44">
        <f t="shared" si="0"/>
        <v>618</v>
      </c>
      <c r="I5" s="44">
        <f t="shared" si="0"/>
        <v>221</v>
      </c>
      <c r="J5" s="44">
        <f t="shared" si="0"/>
        <v>156</v>
      </c>
      <c r="K5" s="44">
        <f t="shared" si="0"/>
        <v>73</v>
      </c>
      <c r="L5" s="44">
        <f t="shared" si="0"/>
        <v>440</v>
      </c>
      <c r="M5" s="76">
        <f t="shared" si="0"/>
        <v>0</v>
      </c>
      <c r="N5" s="76">
        <f t="shared" si="0"/>
        <v>0</v>
      </c>
      <c r="O5" s="77">
        <f t="shared" si="0"/>
        <v>1336198000</v>
      </c>
      <c r="P5" s="78">
        <v>2630293000</v>
      </c>
      <c r="Q5" s="341">
        <f>O5/P5*100</f>
        <v>50.800348098101622</v>
      </c>
      <c r="R5" s="94">
        <f>O5-P5</f>
        <v>-1294095000</v>
      </c>
    </row>
    <row r="6" spans="1:19" s="4" customFormat="1" ht="12.75">
      <c r="A6" s="45"/>
      <c r="B6" s="45"/>
      <c r="C6" s="46"/>
      <c r="D6" s="47" t="s">
        <v>50</v>
      </c>
      <c r="E6" s="48">
        <f t="shared" ref="E6:N6" si="1">+SUM(E10,E69,E125,E215,E284)</f>
        <v>832</v>
      </c>
      <c r="F6" s="48">
        <f t="shared" si="1"/>
        <v>1752</v>
      </c>
      <c r="G6" s="48">
        <f t="shared" si="1"/>
        <v>249</v>
      </c>
      <c r="H6" s="48">
        <f t="shared" si="1"/>
        <v>290</v>
      </c>
      <c r="I6" s="48">
        <f t="shared" si="1"/>
        <v>92</v>
      </c>
      <c r="J6" s="48">
        <f t="shared" si="1"/>
        <v>59</v>
      </c>
      <c r="K6" s="48">
        <f t="shared" si="1"/>
        <v>44</v>
      </c>
      <c r="L6" s="48">
        <f t="shared" si="1"/>
        <v>214</v>
      </c>
      <c r="M6" s="79">
        <f t="shared" si="1"/>
        <v>0</v>
      </c>
      <c r="N6" s="79">
        <f t="shared" si="1"/>
        <v>0</v>
      </c>
      <c r="O6" s="80">
        <f t="shared" ref="O6:O25" si="2">+SUMPRODUCT($E$1:$N$1,E6:N6)</f>
        <v>727467200</v>
      </c>
      <c r="P6" s="81"/>
      <c r="Q6" s="342"/>
      <c r="R6" s="81"/>
    </row>
    <row r="7" spans="1:19" s="3" customFormat="1" ht="12.75">
      <c r="A7" s="45"/>
      <c r="B7" s="45"/>
      <c r="C7" s="46"/>
      <c r="D7" s="47" t="s">
        <v>51</v>
      </c>
      <c r="E7" s="48">
        <f t="shared" ref="E7:N7" si="3">+SUM(E374,E398,E435,E355)</f>
        <v>480</v>
      </c>
      <c r="F7" s="48">
        <f t="shared" si="3"/>
        <v>859</v>
      </c>
      <c r="G7" s="48">
        <f t="shared" si="3"/>
        <v>222</v>
      </c>
      <c r="H7" s="48">
        <f t="shared" si="3"/>
        <v>259</v>
      </c>
      <c r="I7" s="48">
        <f t="shared" si="3"/>
        <v>98</v>
      </c>
      <c r="J7" s="48">
        <f t="shared" si="3"/>
        <v>78</v>
      </c>
      <c r="K7" s="48">
        <f t="shared" si="3"/>
        <v>23</v>
      </c>
      <c r="L7" s="48">
        <f t="shared" si="3"/>
        <v>189</v>
      </c>
      <c r="M7" s="79">
        <f t="shared" si="3"/>
        <v>0</v>
      </c>
      <c r="N7" s="79">
        <f t="shared" si="3"/>
        <v>0</v>
      </c>
      <c r="O7" s="80">
        <f t="shared" si="2"/>
        <v>490357300</v>
      </c>
      <c r="P7" s="82"/>
      <c r="Q7" s="339"/>
      <c r="R7" s="72"/>
    </row>
    <row r="8" spans="1:19" s="3" customFormat="1" ht="12.75">
      <c r="A8" s="49"/>
      <c r="B8" s="45"/>
      <c r="C8" s="46"/>
      <c r="D8" s="47" t="s">
        <v>52</v>
      </c>
      <c r="E8" s="48">
        <f t="shared" ref="E8" si="4">+E471</f>
        <v>78</v>
      </c>
      <c r="F8" s="48">
        <f t="shared" ref="F8" si="5">+F471</f>
        <v>108</v>
      </c>
      <c r="G8" s="48">
        <f t="shared" ref="G8" si="6">+G471</f>
        <v>34</v>
      </c>
      <c r="H8" s="48">
        <f t="shared" ref="H8" si="7">+H471</f>
        <v>57</v>
      </c>
      <c r="I8" s="48">
        <f t="shared" ref="I8" si="8">+I471</f>
        <v>25</v>
      </c>
      <c r="J8" s="48">
        <f t="shared" ref="J8" si="9">+J471</f>
        <v>16</v>
      </c>
      <c r="K8" s="48">
        <f t="shared" ref="K8:N8" si="10">+K471</f>
        <v>6</v>
      </c>
      <c r="L8" s="48">
        <f t="shared" si="10"/>
        <v>28</v>
      </c>
      <c r="M8" s="79">
        <f t="shared" si="10"/>
        <v>0</v>
      </c>
      <c r="N8" s="79">
        <f t="shared" si="10"/>
        <v>0</v>
      </c>
      <c r="O8" s="80">
        <f t="shared" si="2"/>
        <v>79989800</v>
      </c>
      <c r="P8" s="72"/>
      <c r="Q8" s="339"/>
      <c r="R8" s="72"/>
    </row>
    <row r="9" spans="1:19" s="5" customFormat="1" ht="12.75">
      <c r="A9" s="49">
        <v>807</v>
      </c>
      <c r="B9" s="49"/>
      <c r="C9" s="46" t="s">
        <v>53</v>
      </c>
      <c r="D9" s="47" t="s">
        <v>53</v>
      </c>
      <c r="E9" s="48">
        <f>(SUM('nabati '!B$3:B$9277)/6)-E6-E7-E8</f>
        <v>12</v>
      </c>
      <c r="F9" s="48">
        <f>+(SUM('nabati '!I$3:I$9277)/6)-F6-F7</f>
        <v>127</v>
      </c>
      <c r="G9" s="48">
        <f>+(SUM('nabati '!P$3:P$9277)/60)-G6-G7-G8</f>
        <v>11</v>
      </c>
      <c r="H9" s="48">
        <f>+(SUM('nabati '!W$3:W$9277)/6)-H6-H7-H8</f>
        <v>12</v>
      </c>
      <c r="I9" s="48">
        <f>+(SUM('nabati '!AD$3:AD$9277)/60)-I6-I7-I8</f>
        <v>6</v>
      </c>
      <c r="J9" s="48">
        <f>+(SUM('nabati '!AK$3:AK$9277)/60)-J6-J7-J8</f>
        <v>3</v>
      </c>
      <c r="K9" s="48">
        <f>+(SUM('nabati '!AR$3:AR$9277)/60)-K6-K7-K8</f>
        <v>0</v>
      </c>
      <c r="L9" s="48">
        <f>+(SUM('nabati '!AY$3:AY$9277)/20)-L6-L7-L8</f>
        <v>9</v>
      </c>
      <c r="M9" s="79"/>
      <c r="N9" s="79"/>
      <c r="O9" s="80">
        <f t="shared" si="2"/>
        <v>38383700</v>
      </c>
      <c r="P9" s="82"/>
      <c r="Q9" s="343"/>
      <c r="R9" s="95"/>
    </row>
    <row r="10" spans="1:19" ht="12.75">
      <c r="A10" s="50"/>
      <c r="B10" s="51"/>
      <c r="C10" s="52"/>
      <c r="D10" s="53" t="s">
        <v>54</v>
      </c>
      <c r="E10" s="54">
        <f t="shared" ref="E10:N10" si="11">+SUM(E11:E68)</f>
        <v>207</v>
      </c>
      <c r="F10" s="54">
        <f t="shared" si="11"/>
        <v>392</v>
      </c>
      <c r="G10" s="54">
        <f t="shared" si="11"/>
        <v>49</v>
      </c>
      <c r="H10" s="54">
        <f t="shared" si="11"/>
        <v>77</v>
      </c>
      <c r="I10" s="54">
        <f t="shared" si="11"/>
        <v>15</v>
      </c>
      <c r="J10" s="54">
        <f t="shared" si="11"/>
        <v>12</v>
      </c>
      <c r="K10" s="54">
        <f t="shared" si="11"/>
        <v>6</v>
      </c>
      <c r="L10" s="83">
        <f t="shared" si="11"/>
        <v>55</v>
      </c>
      <c r="M10" s="84">
        <f t="shared" si="11"/>
        <v>0</v>
      </c>
      <c r="N10" s="84">
        <f t="shared" si="11"/>
        <v>0</v>
      </c>
      <c r="O10" s="85">
        <f t="shared" si="2"/>
        <v>165297700</v>
      </c>
      <c r="P10" s="86">
        <v>303827000</v>
      </c>
      <c r="Q10" s="344">
        <f>O10/P10*100</f>
        <v>54.405204277434194</v>
      </c>
      <c r="R10" s="86">
        <f>O10-P10</f>
        <v>-138529300</v>
      </c>
    </row>
    <row r="11" spans="1:19" s="7" customFormat="1" ht="12.75">
      <c r="A11" s="55" t="s">
        <v>55</v>
      </c>
      <c r="B11" s="56" t="s">
        <v>56</v>
      </c>
      <c r="C11" s="57" t="s">
        <v>57</v>
      </c>
      <c r="D11" s="57" t="s">
        <v>58</v>
      </c>
      <c r="E11" s="58">
        <f>+SUMIFS('nabati '!B:B,'nabati '!$E:$E,MTD!$A11)/6</f>
        <v>32</v>
      </c>
      <c r="F11" s="58">
        <f>+SUMIFS('nabati '!I:I,'nabati '!$L:$L,MTD!$A11)/6</f>
        <v>22</v>
      </c>
      <c r="G11" s="58">
        <f>+SUMIFS('nabati '!P:P,'nabati '!$S:$S,MTD!$A11)/60</f>
        <v>5</v>
      </c>
      <c r="H11" s="58">
        <f>+SUMIFS('nabati '!W:W,'nabati '!$Z:$Z,MTD!$A11)/6</f>
        <v>5</v>
      </c>
      <c r="I11" s="58">
        <f>+SUMIFS('nabati '!AD:AD,'nabati '!$AG:$AG,MTD!$A11)/60</f>
        <v>0</v>
      </c>
      <c r="J11" s="58">
        <f>+SUMIFS('nabati '!AK:AK,'nabati '!$AN:$AN,MTD!$A11)/60</f>
        <v>0</v>
      </c>
      <c r="K11" s="58">
        <f>+SUMIFS('nabati '!AR:AR,'nabati '!$AU:$AU,MTD!$A11)/60</f>
        <v>1</v>
      </c>
      <c r="L11" s="58">
        <f>+SUMIFS('nabati '!AY:AY,'nabati '!$BB:$BB,MTD!$A11)/20</f>
        <v>3</v>
      </c>
      <c r="M11" s="59">
        <f>+SUMIFS('nabati '!$BF:$BF,'nabati '!BI:BI,MTD!$A11)/6</f>
        <v>0</v>
      </c>
      <c r="N11" s="87">
        <f>+SUMIFS('nabati '!$BM:$BM,'nabati '!BP:BP,MTD!$A11)/6</f>
        <v>0</v>
      </c>
      <c r="O11" s="88">
        <f t="shared" si="2"/>
        <v>12380200</v>
      </c>
      <c r="P11" s="89">
        <v>18175000</v>
      </c>
      <c r="Q11" s="345"/>
      <c r="R11" s="90">
        <f>O11-P11</f>
        <v>-5794800</v>
      </c>
      <c r="S11" s="96"/>
    </row>
    <row r="12" spans="1:19" s="7" customFormat="1" ht="12.75" hidden="1" outlineLevel="1">
      <c r="A12" s="55" t="s">
        <v>59</v>
      </c>
      <c r="B12" s="56" t="s">
        <v>56</v>
      </c>
      <c r="C12" s="57" t="s">
        <v>60</v>
      </c>
      <c r="D12" s="57" t="s">
        <v>58</v>
      </c>
      <c r="E12" s="58">
        <f>+SUMIFS('nabati '!B:B,'nabati '!$E:$E,MTD!$A12)/6</f>
        <v>20</v>
      </c>
      <c r="F12" s="58">
        <f>+SUMIFS('nabati '!I:I,'nabati '!$L:$L,MTD!$A12)/6</f>
        <v>40</v>
      </c>
      <c r="G12" s="58">
        <f>+SUMIFS('nabati '!P:P,'nabati '!$S:$S,MTD!$A12)/60</f>
        <v>0</v>
      </c>
      <c r="H12" s="58">
        <f>+SUMIFS('nabati '!W:W,'nabati '!$Z:$Z,MTD!$A12)/6</f>
        <v>10</v>
      </c>
      <c r="I12" s="58">
        <f>+SUMIFS('nabati '!AD:AD,'nabati '!$AG:$AG,MTD!$A12)/60</f>
        <v>0</v>
      </c>
      <c r="J12" s="58">
        <f>+SUMIFS('nabati '!AK:AK,'nabati '!$AN:$AN,MTD!$A12)/60</f>
        <v>0</v>
      </c>
      <c r="K12" s="58">
        <f>+SUMIFS('nabati '!AR:AR,'nabati '!$AU:$AU,MTD!$A12)/60</f>
        <v>3</v>
      </c>
      <c r="L12" s="58">
        <f>+SUMIFS('nabati '!AY:AY,'nabati '!$BB:$BB,MTD!$A12)/20</f>
        <v>10</v>
      </c>
      <c r="M12" s="59">
        <f>+SUMIFS('nabati '!$BF:$BF,'nabati '!$BI:$BI,MTD!$A12)/6</f>
        <v>0</v>
      </c>
      <c r="N12" s="87">
        <f>+SUMIFS('nabati '!$BM:$BM,'nabati '!BP:BP,MTD!$A12)/6</f>
        <v>0</v>
      </c>
      <c r="O12" s="88">
        <f t="shared" si="2"/>
        <v>16918000</v>
      </c>
      <c r="P12" s="90">
        <v>68268000</v>
      </c>
      <c r="Q12" s="345"/>
      <c r="R12" s="90">
        <f t="shared" ref="R12:R21" si="12">O12-P12</f>
        <v>-51350000</v>
      </c>
      <c r="S12" s="96"/>
    </row>
    <row r="13" spans="1:19" s="7" customFormat="1" ht="12.75" hidden="1" outlineLevel="1">
      <c r="A13" s="55" t="s">
        <v>61</v>
      </c>
      <c r="B13" s="56" t="s">
        <v>56</v>
      </c>
      <c r="C13" s="57" t="s">
        <v>62</v>
      </c>
      <c r="D13" s="57" t="s">
        <v>58</v>
      </c>
      <c r="E13" s="58">
        <f>+SUMIFS('nabati '!B:B,'nabati '!$E:$E,MTD!$A13)/6</f>
        <v>25</v>
      </c>
      <c r="F13" s="58">
        <f>+SUMIFS('nabati '!I:I,'nabati '!$L:$L,MTD!$A13)/6</f>
        <v>28</v>
      </c>
      <c r="G13" s="58">
        <f>+SUMIFS('nabati '!P:P,'nabati '!$S:$S,MTD!$A13)/60</f>
        <v>0</v>
      </c>
      <c r="H13" s="58">
        <f>+SUMIFS('nabati '!W:W,'nabati '!$Z:$Z,MTD!$A13)/6</f>
        <v>3</v>
      </c>
      <c r="I13" s="58">
        <f>+SUMIFS('nabati '!AD:AD,'nabati '!$AG:$AG,MTD!$A13)/60</f>
        <v>0</v>
      </c>
      <c r="J13" s="58">
        <f>+SUMIFS('nabati '!AK:AK,'nabati '!$AN:$AN,MTD!$A13)/60</f>
        <v>0</v>
      </c>
      <c r="K13" s="58">
        <f>+SUMIFS('nabati '!AR:AR,'nabati '!$AU:$AU,MTD!$A13)/60</f>
        <v>0</v>
      </c>
      <c r="L13" s="58">
        <f>+SUMIFS('nabati '!AY:AY,'nabati '!$BB:$BB,MTD!$A13)/20</f>
        <v>2</v>
      </c>
      <c r="M13" s="59">
        <f>+SUMIFS('nabati '!$BF:$BF,'nabati '!BI:BI,MTD!$A13)/6</f>
        <v>0</v>
      </c>
      <c r="N13" s="87">
        <f>+SUMIFS('nabati '!$BM:$BM,'nabati '!BP:BP,MTD!$A13)/6</f>
        <v>0</v>
      </c>
      <c r="O13" s="88">
        <f t="shared" si="2"/>
        <v>9907100</v>
      </c>
      <c r="P13" s="90">
        <v>21965000</v>
      </c>
      <c r="Q13" s="345"/>
      <c r="R13" s="90">
        <f t="shared" si="12"/>
        <v>-12057900</v>
      </c>
      <c r="S13" s="96"/>
    </row>
    <row r="14" spans="1:19" s="7" customFormat="1" ht="12.75" hidden="1" outlineLevel="1">
      <c r="A14" s="55" t="s">
        <v>63</v>
      </c>
      <c r="B14" s="56" t="s">
        <v>56</v>
      </c>
      <c r="C14" s="57" t="s">
        <v>64</v>
      </c>
      <c r="D14" s="57" t="s">
        <v>58</v>
      </c>
      <c r="E14" s="58">
        <f>+SUMIFS('nabati '!B:B,'nabati '!$E:$E,MTD!$A14)/6</f>
        <v>25</v>
      </c>
      <c r="F14" s="58">
        <f>+SUMIFS('nabati '!I:I,'nabati '!$L:$L,MTD!$A14)/6</f>
        <v>70</v>
      </c>
      <c r="G14" s="58">
        <f>+SUMIFS('nabati '!P:P,'nabati '!$S:$S,MTD!$A14)/60</f>
        <v>3</v>
      </c>
      <c r="H14" s="58">
        <f>+SUMIFS('nabati '!W:W,'nabati '!$Z:$Z,MTD!$A14)/6</f>
        <v>15</v>
      </c>
      <c r="I14" s="58">
        <f>+SUMIFS('nabati '!AD:AD,'nabati '!$AG:$AG,MTD!$A14)/60</f>
        <v>1</v>
      </c>
      <c r="J14" s="58">
        <f>+SUMIFS('nabati '!AK:AK,'nabati '!$AN:$AN,MTD!$A14)/60</f>
        <v>0</v>
      </c>
      <c r="K14" s="58">
        <f>+SUMIFS('nabati '!AR:AR,'nabati '!$AU:$AU,MTD!$A14)/60</f>
        <v>0</v>
      </c>
      <c r="L14" s="58">
        <f>+SUMIFS('nabati '!AY:AY,'nabati '!$BB:$BB,MTD!$A14)/20</f>
        <v>8</v>
      </c>
      <c r="M14" s="59">
        <f>+SUMIFS('nabati '!$BF:$BF,'nabati '!BI:BI,MTD!$A14)/6</f>
        <v>0</v>
      </c>
      <c r="N14" s="87">
        <f>+SUMIFS('nabati '!$BM:$BM,'nabati '!BP:BP,MTD!$A14)/6</f>
        <v>0</v>
      </c>
      <c r="O14" s="88">
        <f t="shared" si="2"/>
        <v>24168500</v>
      </c>
      <c r="P14" s="89">
        <v>20702000</v>
      </c>
      <c r="Q14" s="345"/>
      <c r="R14" s="90">
        <f t="shared" si="12"/>
        <v>3466500</v>
      </c>
      <c r="S14" s="96"/>
    </row>
    <row r="15" spans="1:19" s="8" customFormat="1" ht="12.75" hidden="1" outlineLevel="1">
      <c r="A15" s="55" t="s">
        <v>65</v>
      </c>
      <c r="B15" s="56" t="s">
        <v>56</v>
      </c>
      <c r="C15" s="57" t="s">
        <v>66</v>
      </c>
      <c r="D15" s="57" t="s">
        <v>58</v>
      </c>
      <c r="E15" s="59">
        <f>+SUMIFS('nabati '!B:B,'nabati '!$E:$E,MTD!$A15)/6</f>
        <v>18</v>
      </c>
      <c r="F15" s="59">
        <f>+SUMIFS('nabati '!I:I,'nabati '!$L:$L,MTD!$A15)/6</f>
        <v>60</v>
      </c>
      <c r="G15" s="59">
        <f>+SUMIFS('nabati '!P:P,'nabati '!$S:$S,MTD!$A15)/60</f>
        <v>5</v>
      </c>
      <c r="H15" s="59">
        <f>+SUMIFS('nabati '!W:W,'nabati '!$Z:$Z,MTD!$A15)/6</f>
        <v>6</v>
      </c>
      <c r="I15" s="59">
        <f>+SUMIFS('nabati '!AD:AD,'nabati '!$AG:$AG,MTD!$A15)/60</f>
        <v>3</v>
      </c>
      <c r="J15" s="59">
        <f>+SUMIFS('nabati '!AK:AK,'nabati '!$AN:$AN,MTD!$A15)/60</f>
        <v>4</v>
      </c>
      <c r="K15" s="59">
        <f>+SUMIFS('nabati '!AR:AR,'nabati '!$AU:$AU,MTD!$A15)/60</f>
        <v>1</v>
      </c>
      <c r="L15" s="59">
        <f>+SUMIFS('nabati '!AY:AY,'nabati '!$BB:$BB,MTD!$A15)/20</f>
        <v>4</v>
      </c>
      <c r="M15" s="59">
        <f>+SUMIFS('nabati '!$BF:$BF,'nabati '!BI:BI,MTD!$A15)/6</f>
        <v>0</v>
      </c>
      <c r="N15" s="87">
        <f>+SUMIFS('nabati '!$BM:$BM,'nabati '!BP:BP,MTD!$A15)/6</f>
        <v>0</v>
      </c>
      <c r="O15" s="88">
        <f t="shared" si="2"/>
        <v>20772200</v>
      </c>
      <c r="P15" s="89">
        <v>34514000</v>
      </c>
      <c r="Q15" s="345"/>
      <c r="R15" s="90">
        <f t="shared" si="12"/>
        <v>-13741800</v>
      </c>
      <c r="S15" s="97"/>
    </row>
    <row r="16" spans="1:19" s="7" customFormat="1" ht="12.75" hidden="1" outlineLevel="1">
      <c r="A16" s="55" t="s">
        <v>67</v>
      </c>
      <c r="B16" s="56" t="s">
        <v>56</v>
      </c>
      <c r="C16" s="57" t="s">
        <v>68</v>
      </c>
      <c r="D16" s="57" t="s">
        <v>58</v>
      </c>
      <c r="E16" s="58">
        <f>+SUMIFS('nabati '!B:B,'nabati '!$E:$E,MTD!$A16)/6</f>
        <v>28</v>
      </c>
      <c r="F16" s="58">
        <f>+SUMIFS('nabati '!I:I,'nabati '!$L:$L,MTD!$A16)/6</f>
        <v>90</v>
      </c>
      <c r="G16" s="58">
        <f>+SUMIFS('nabati '!P:P,'nabati '!$S:$S,MTD!$A16)/60</f>
        <v>13</v>
      </c>
      <c r="H16" s="58">
        <f>+SUMIFS('nabati '!W:W,'nabati '!$Z:$Z,MTD!$A16)/6</f>
        <v>10</v>
      </c>
      <c r="I16" s="58">
        <f>+SUMIFS('nabati '!AD:AD,'nabati '!$AG:$AG,MTD!$A16)/60</f>
        <v>4</v>
      </c>
      <c r="J16" s="58">
        <f>+SUMIFS('nabati '!AK:AK,'nabati '!$AN:$AN,MTD!$A16)/60</f>
        <v>3</v>
      </c>
      <c r="K16" s="58">
        <f>+SUMIFS('nabati '!AR:AR,'nabati '!$AU:$AU,MTD!$A16)/60</f>
        <v>0</v>
      </c>
      <c r="L16" s="58">
        <f>+SUMIFS('nabati '!AY:AY,'nabati '!$BB:$BB,MTD!$A16)/20</f>
        <v>8</v>
      </c>
      <c r="M16" s="59">
        <f>+SUMIFS('nabati '!$BF:$BF,'nabati '!BI:BI,MTD!$A16)/6</f>
        <v>0</v>
      </c>
      <c r="N16" s="87">
        <f>+SUMIFS('nabati '!$BM:$BM,'nabati '!BP:BP,MTD!$A16)/6</f>
        <v>0</v>
      </c>
      <c r="O16" s="88">
        <f t="shared" si="2"/>
        <v>32520200</v>
      </c>
      <c r="P16" s="89">
        <v>55189000</v>
      </c>
      <c r="Q16" s="345"/>
      <c r="R16" s="90">
        <f t="shared" si="12"/>
        <v>-22668800</v>
      </c>
      <c r="S16" s="96"/>
    </row>
    <row r="17" spans="1:19" s="7" customFormat="1" ht="12.75" hidden="1" outlineLevel="1">
      <c r="A17" s="55" t="s">
        <v>69</v>
      </c>
      <c r="B17" s="56" t="s">
        <v>56</v>
      </c>
      <c r="C17" s="57" t="s">
        <v>70</v>
      </c>
      <c r="D17" s="57" t="s">
        <v>58</v>
      </c>
      <c r="E17" s="58">
        <f>+SUMIFS('nabati '!B:B,'nabati '!$E:$E,MTD!$A17)/6</f>
        <v>0</v>
      </c>
      <c r="F17" s="58">
        <f>+SUMIFS('nabati '!I:I,'nabati '!$L:$L,MTD!$A17)/6</f>
        <v>0</v>
      </c>
      <c r="G17" s="58">
        <f>+SUMIFS('nabati '!P:P,'nabati '!$S:$S,MTD!$A17)/60</f>
        <v>1</v>
      </c>
      <c r="H17" s="58">
        <f>+SUMIFS('nabati '!W:W,'nabati '!$Z:$Z,MTD!$A17)/6</f>
        <v>2</v>
      </c>
      <c r="I17" s="58">
        <f>+SUMIFS('nabati '!AD:AD,'nabati '!$AG:$AG,MTD!$A17)/60</f>
        <v>0</v>
      </c>
      <c r="J17" s="58">
        <f>+SUMIFS('nabati '!AK:AK,'nabati '!$AN:$AN,MTD!$A17)/60</f>
        <v>1</v>
      </c>
      <c r="K17" s="58">
        <f>+SUMIFS('nabati '!AR:AR,'nabati '!$AU:$AU,MTD!$A17)/60</f>
        <v>0</v>
      </c>
      <c r="L17" s="58">
        <f>+SUMIFS('nabati '!AY:AY,'nabati '!$BB:$BB,MTD!$A17)/20</f>
        <v>2</v>
      </c>
      <c r="M17" s="59">
        <f>+SUMIFS('nabati '!$BF:$BF,'nabati '!BI:BI,MTD!$A17)/6</f>
        <v>0</v>
      </c>
      <c r="N17" s="87">
        <f>+SUMIFS('nabati '!$BM:$BM,'nabati '!BP:BP,MTD!$A17)/6</f>
        <v>0</v>
      </c>
      <c r="O17" s="88">
        <f t="shared" si="2"/>
        <v>1856000</v>
      </c>
      <c r="P17" s="89">
        <v>3987000</v>
      </c>
      <c r="Q17" s="345"/>
      <c r="R17" s="90">
        <f t="shared" si="12"/>
        <v>-2131000</v>
      </c>
      <c r="S17" s="96"/>
    </row>
    <row r="18" spans="1:19" s="7" customFormat="1" ht="12.75" hidden="1" outlineLevel="1">
      <c r="A18" s="55" t="s">
        <v>71</v>
      </c>
      <c r="B18" s="56" t="s">
        <v>56</v>
      </c>
      <c r="C18" s="57" t="s">
        <v>72</v>
      </c>
      <c r="D18" s="57" t="s">
        <v>58</v>
      </c>
      <c r="E18" s="58">
        <f>+SUMIFS('nabati '!B:B,'nabati '!$E:$E,MTD!$A18)/6</f>
        <v>10</v>
      </c>
      <c r="F18" s="58">
        <f>+SUMIFS('nabati '!I:I,'nabati '!$L:$L,MTD!$A18)/6</f>
        <v>15</v>
      </c>
      <c r="G18" s="58">
        <f>+SUMIFS('nabati '!P:P,'nabati '!$S:$S,MTD!$A18)/60</f>
        <v>3</v>
      </c>
      <c r="H18" s="58">
        <f>+SUMIFS('nabati '!W:W,'nabati '!$Z:$Z,MTD!$A18)/6</f>
        <v>0</v>
      </c>
      <c r="I18" s="58">
        <f>+SUMIFS('nabati '!AD:AD,'nabati '!$AG:$AG,MTD!$A18)/60</f>
        <v>0</v>
      </c>
      <c r="J18" s="58">
        <f>+SUMIFS('nabati '!AK:AK,'nabati '!$AN:$AN,MTD!$A18)/60</f>
        <v>0</v>
      </c>
      <c r="K18" s="58">
        <f>+SUMIFS('nabati '!AR:AR,'nabati '!$AU:$AU,MTD!$A18)/60</f>
        <v>1</v>
      </c>
      <c r="L18" s="58">
        <f>+SUMIFS('nabati '!AY:AY,'nabati '!$BB:$BB,MTD!$A18)/20</f>
        <v>2</v>
      </c>
      <c r="M18" s="59">
        <f>+SUMIFS('nabati '!$BF:$BF,'nabati '!BI:BI,MTD!$A18)/6</f>
        <v>0</v>
      </c>
      <c r="N18" s="87">
        <f>+SUMIFS('nabati '!$BM:$BM,'nabati '!BP:BP,MTD!$A18)/6</f>
        <v>0</v>
      </c>
      <c r="O18" s="88">
        <f t="shared" si="2"/>
        <v>6121500</v>
      </c>
      <c r="P18" s="90">
        <v>8226000</v>
      </c>
      <c r="Q18" s="345"/>
      <c r="R18" s="90">
        <f t="shared" si="12"/>
        <v>-2104500</v>
      </c>
      <c r="S18" s="96"/>
    </row>
    <row r="19" spans="1:19" s="7" customFormat="1" ht="12.75" hidden="1" outlineLevel="1">
      <c r="A19" s="55" t="s">
        <v>73</v>
      </c>
      <c r="B19" s="56" t="s">
        <v>56</v>
      </c>
      <c r="C19" s="57" t="s">
        <v>74</v>
      </c>
      <c r="D19" s="57" t="s">
        <v>58</v>
      </c>
      <c r="E19" s="58">
        <f>+SUMIFS('nabati '!B:B,'nabati '!$E:$E,MTD!$A19)/6</f>
        <v>13</v>
      </c>
      <c r="F19" s="58">
        <f>+SUMIFS('nabati '!I:I,'nabati '!$L:$L,MTD!$A19)/6</f>
        <v>18</v>
      </c>
      <c r="G19" s="58">
        <f>+SUMIFS('nabati '!P:P,'nabati '!$S:$S,MTD!$A19)/60</f>
        <v>6</v>
      </c>
      <c r="H19" s="58">
        <f>+SUMIFS('nabati '!W:W,'nabati '!$Z:$Z,MTD!$A19)/6</f>
        <v>6</v>
      </c>
      <c r="I19" s="58">
        <f>+SUMIFS('nabati '!AD:AD,'nabati '!$AG:$AG,MTD!$A19)/60</f>
        <v>0</v>
      </c>
      <c r="J19" s="58">
        <f>+SUMIFS('nabati '!AK:AK,'nabati '!$AN:$AN,MTD!$A19)/60</f>
        <v>0</v>
      </c>
      <c r="K19" s="58">
        <f>+SUMIFS('nabati '!AR:AR,'nabati '!$AU:$AU,MTD!$A19)/60</f>
        <v>0</v>
      </c>
      <c r="L19" s="58">
        <f>+SUMIFS('nabati '!AY:AY,'nabati '!$BB:$BB,MTD!$A19)/20</f>
        <v>4</v>
      </c>
      <c r="M19" s="59">
        <f>+SUMIFS('nabati '!$BF:$BF,'nabati '!BI:BI,MTD!$A19)/6</f>
        <v>0</v>
      </c>
      <c r="N19" s="87">
        <f>+SUMIFS('nabati '!$BM:$BM,'nabati '!BP:BP,MTD!$A19)/6</f>
        <v>0</v>
      </c>
      <c r="O19" s="88">
        <f t="shared" si="2"/>
        <v>9889300</v>
      </c>
      <c r="P19" s="90">
        <v>7222000</v>
      </c>
      <c r="Q19" s="345"/>
      <c r="R19" s="90">
        <f t="shared" si="12"/>
        <v>2667300</v>
      </c>
      <c r="S19" s="96"/>
    </row>
    <row r="20" spans="1:19" s="7" customFormat="1" ht="12.75" hidden="1" outlineLevel="1">
      <c r="A20" s="55" t="s">
        <v>75</v>
      </c>
      <c r="B20" s="56" t="s">
        <v>56</v>
      </c>
      <c r="C20" s="57" t="s">
        <v>76</v>
      </c>
      <c r="D20" s="57" t="s">
        <v>58</v>
      </c>
      <c r="E20" s="58">
        <f>+SUMIFS('nabati '!B:B,'nabati '!$E:$E,MTD!$A20)/6</f>
        <v>4</v>
      </c>
      <c r="F20" s="58">
        <f>+SUMIFS('nabati '!I:I,'nabati '!$L:$L,MTD!$A20)/6</f>
        <v>6</v>
      </c>
      <c r="G20" s="58">
        <f>+SUMIFS('nabati '!P:P,'nabati '!$S:$S,MTD!$A20)/60</f>
        <v>0</v>
      </c>
      <c r="H20" s="58">
        <f>+SUMIFS('nabati '!W:W,'nabati '!$Z:$Z,MTD!$A20)/6</f>
        <v>0</v>
      </c>
      <c r="I20" s="58">
        <f>+SUMIFS('nabati '!AD:AD,'nabati '!$AG:$AG,MTD!$A20)/60</f>
        <v>0</v>
      </c>
      <c r="J20" s="58">
        <f>+SUMIFS('nabati '!AK:AK,'nabati '!$AN:$AN,MTD!$A20)/60</f>
        <v>0</v>
      </c>
      <c r="K20" s="58">
        <f>+SUMIFS('nabati '!AR:AR,'nabati '!$AU:$AU,MTD!$A20)/60</f>
        <v>0</v>
      </c>
      <c r="L20" s="58">
        <f>+SUMIFS('nabati '!AY:AY,'nabati '!$BB:$BB,MTD!$A20)/20</f>
        <v>2</v>
      </c>
      <c r="M20" s="59">
        <f>+SUMIFS('nabati '!$BF:$BF,'nabati '!BI:BI,MTD!$A20)/6</f>
        <v>0</v>
      </c>
      <c r="N20" s="87">
        <f>+SUMIFS('nabati '!$BM:$BM,'nabati '!BP:BP,MTD!$A20)/6</f>
        <v>0</v>
      </c>
      <c r="O20" s="88">
        <f t="shared" si="2"/>
        <v>2395800</v>
      </c>
      <c r="P20" s="90">
        <v>3504000</v>
      </c>
      <c r="Q20" s="345"/>
      <c r="R20" s="90">
        <f t="shared" si="12"/>
        <v>-1108200</v>
      </c>
      <c r="S20" s="96"/>
    </row>
    <row r="21" spans="1:19" s="7" customFormat="1" ht="12.75" hidden="1" outlineLevel="1">
      <c r="A21" s="55">
        <v>4201</v>
      </c>
      <c r="B21" s="56" t="s">
        <v>56</v>
      </c>
      <c r="C21" s="57" t="s">
        <v>77</v>
      </c>
      <c r="D21" s="57" t="s">
        <v>58</v>
      </c>
      <c r="E21" s="58">
        <f>+SUMIFS('nabati '!B:B,'nabati '!$E:$E,MTD!$A21)/6</f>
        <v>0</v>
      </c>
      <c r="F21" s="58">
        <f>+SUMIFS('nabati '!I:I,'nabati '!$L:$L,MTD!$A21)/6</f>
        <v>0</v>
      </c>
      <c r="G21" s="58">
        <f>+SUMIFS('nabati '!P:P,'nabati '!$S:$S,MTD!$A21)/60</f>
        <v>0</v>
      </c>
      <c r="H21" s="58">
        <f>+SUMIFS('nabati '!W:W,'nabati '!$Z:$Z,MTD!$A21)/6</f>
        <v>0</v>
      </c>
      <c r="I21" s="58">
        <f>+SUMIFS('nabati '!AD:AD,'nabati '!$AG:$AG,MTD!$A21)/60</f>
        <v>0</v>
      </c>
      <c r="J21" s="58">
        <f>+SUMIFS('nabati '!AK:AK,'nabati '!$AN:$AN,MTD!$A21)/60</f>
        <v>0</v>
      </c>
      <c r="K21" s="58">
        <f>+SUMIFS('nabati '!AR:AR,'nabati '!$AU:$AU,MTD!$A21)/60</f>
        <v>0</v>
      </c>
      <c r="L21" s="58">
        <f>+SUMIFS('nabati '!AY:AY,'nabati '!$BB:$BB,MTD!$A21)/20</f>
        <v>0</v>
      </c>
      <c r="M21" s="59">
        <f>+SUMIFS('nabati '!$BF:$BF,'nabati '!BI:BI,MTD!$A21)/6</f>
        <v>0</v>
      </c>
      <c r="N21" s="87">
        <f>+SUMIFS('nabati '!$BM:$BM,'nabati '!BP:BP,MTD!$A21)/6</f>
        <v>0</v>
      </c>
      <c r="O21" s="88">
        <f t="shared" si="2"/>
        <v>0</v>
      </c>
      <c r="P21" s="90">
        <v>763000</v>
      </c>
      <c r="Q21" s="345"/>
      <c r="R21" s="90">
        <f t="shared" si="12"/>
        <v>-763000</v>
      </c>
      <c r="S21" s="96"/>
    </row>
    <row r="22" spans="1:19" s="7" customFormat="1" ht="12.75" hidden="1" outlineLevel="1">
      <c r="A22" s="55">
        <v>220</v>
      </c>
      <c r="B22" s="56" t="s">
        <v>78</v>
      </c>
      <c r="C22" s="60" t="s">
        <v>79</v>
      </c>
      <c r="D22" s="57" t="s">
        <v>58</v>
      </c>
      <c r="E22" s="58">
        <f>+SUMIFS('nabati '!B:B,'nabati '!$E:$E,MTD!$A22)/6</f>
        <v>4</v>
      </c>
      <c r="F22" s="58">
        <f>+SUMIFS('nabati '!I:I,'nabati '!$L:$L,MTD!$A22)/6</f>
        <v>5</v>
      </c>
      <c r="G22" s="58">
        <f>+SUMIFS('nabati '!P:P,'nabati '!$S:$S,MTD!$A22)/60</f>
        <v>0</v>
      </c>
      <c r="H22" s="58">
        <f>+SUMIFS('nabati '!W:W,'nabati '!$Z:$Z,MTD!$A22)/6</f>
        <v>3</v>
      </c>
      <c r="I22" s="58">
        <f>+SUMIFS('nabati '!AD:AD,'nabati '!$AG:$AG,MTD!$A22)/60</f>
        <v>0</v>
      </c>
      <c r="J22" s="58">
        <f>+SUMIFS('nabati '!AK:AK,'nabati '!$AN:$AN,MTD!$A22)/60</f>
        <v>1</v>
      </c>
      <c r="K22" s="58">
        <f>+SUMIFS('nabati '!AR:AR,'nabati '!$AU:$AU,MTD!$A22)/60</f>
        <v>0</v>
      </c>
      <c r="L22" s="58">
        <f>+SUMIFS('nabati '!AY:AY,'nabati '!$BB:$BB,MTD!$A22)/20</f>
        <v>0</v>
      </c>
      <c r="M22" s="59">
        <f>+SUMIFS('nabati '!$BF:$BF,'nabati '!BI:BI,MTD!$A22)/6</f>
        <v>0</v>
      </c>
      <c r="N22" s="87">
        <f>+SUMIFS('nabati '!$BM:$BM,'nabati '!BP:BP,MTD!$A22)/6</f>
        <v>0</v>
      </c>
      <c r="O22" s="88">
        <f t="shared" si="2"/>
        <v>2459100</v>
      </c>
      <c r="P22" s="90"/>
      <c r="Q22" s="345"/>
      <c r="R22" s="90"/>
      <c r="S22" s="96"/>
    </row>
    <row r="23" spans="1:19" s="7" customFormat="1" ht="12.75" hidden="1" outlineLevel="1">
      <c r="A23" s="55">
        <v>222</v>
      </c>
      <c r="B23" s="56" t="s">
        <v>78</v>
      </c>
      <c r="C23" s="60" t="s">
        <v>80</v>
      </c>
      <c r="D23" s="57" t="s">
        <v>58</v>
      </c>
      <c r="E23" s="58">
        <f>+SUMIFS('nabati '!B:B,'nabati '!$E:$E,MTD!$A23)/6</f>
        <v>0</v>
      </c>
      <c r="F23" s="58">
        <f>+SUMIFS('nabati '!I:I,'nabati '!$L:$L,MTD!$A23)/6</f>
        <v>0</v>
      </c>
      <c r="G23" s="58">
        <f>+SUMIFS('nabati '!P:P,'nabati '!$S:$S,MTD!$A23)/60</f>
        <v>2</v>
      </c>
      <c r="H23" s="58">
        <f>+SUMIFS('nabati '!W:W,'nabati '!$Z:$Z,MTD!$A23)/6</f>
        <v>0</v>
      </c>
      <c r="I23" s="58">
        <f>+SUMIFS('nabati '!AD:AD,'nabati '!$AG:$AG,MTD!$A23)/60</f>
        <v>0</v>
      </c>
      <c r="J23" s="58">
        <f>+SUMIFS('nabati '!AK:AK,'nabati '!$AN:$AN,MTD!$A23)/60</f>
        <v>0</v>
      </c>
      <c r="K23" s="58">
        <f>+SUMIFS('nabati '!AR:AR,'nabati '!$AU:$AU,MTD!$A23)/60</f>
        <v>0</v>
      </c>
      <c r="L23" s="58">
        <f>+SUMIFS('nabati '!AY:AY,'nabati '!$BB:$BB,MTD!$A23)/20</f>
        <v>0</v>
      </c>
      <c r="M23" s="59">
        <f>+SUMIFS('nabati '!$BF:$BF,'nabati '!BI:BI,MTD!$A23)/6</f>
        <v>0</v>
      </c>
      <c r="N23" s="87">
        <f>+SUMIFS('nabati '!$BM:$BM,'nabati '!BP:BP,MTD!$A23)/6</f>
        <v>0</v>
      </c>
      <c r="O23" s="88">
        <f t="shared" si="2"/>
        <v>660000</v>
      </c>
      <c r="P23" s="19"/>
      <c r="Q23" s="329"/>
      <c r="R23" s="19"/>
    </row>
    <row r="24" spans="1:19" s="7" customFormat="1" ht="12.75" hidden="1" outlineLevel="1">
      <c r="A24" s="61">
        <v>2035</v>
      </c>
      <c r="B24" s="56" t="s">
        <v>78</v>
      </c>
      <c r="C24" s="60" t="s">
        <v>81</v>
      </c>
      <c r="D24" s="57" t="s">
        <v>58</v>
      </c>
      <c r="E24" s="58">
        <f>+SUMIFS('nabati '!B:B,'nabati '!$E:$E,MTD!$A24)/6</f>
        <v>1</v>
      </c>
      <c r="F24" s="58">
        <f>+SUMIFS('nabati '!I:I,'nabati '!$L:$L,MTD!$A24)/6</f>
        <v>4</v>
      </c>
      <c r="G24" s="58">
        <f>+SUMIFS('nabati '!P:P,'nabati '!$S:$S,MTD!$A24)/60</f>
        <v>1</v>
      </c>
      <c r="H24" s="58">
        <f>+SUMIFS('nabati '!W:W,'nabati '!$Z:$Z,MTD!$A24)/6</f>
        <v>1</v>
      </c>
      <c r="I24" s="58">
        <f>+SUMIFS('nabati '!AD:AD,'nabati '!$AG:$AG,MTD!$A24)/60</f>
        <v>0</v>
      </c>
      <c r="J24" s="58">
        <f>+SUMIFS('nabati '!AK:AK,'nabati '!$AN:$AN,MTD!$A24)/60</f>
        <v>0</v>
      </c>
      <c r="K24" s="58">
        <f>+SUMIFS('nabati '!AR:AR,'nabati '!$AU:$AU,MTD!$A24)/60</f>
        <v>0</v>
      </c>
      <c r="L24" s="58">
        <f>+SUMIFS('nabati '!AY:AY,'nabati '!$BB:$BB,MTD!$A24)/20</f>
        <v>0</v>
      </c>
      <c r="M24" s="59">
        <f>+SUMIFS('nabati '!$BF:$BF,'nabati '!BI:BI,MTD!$A24)/6</f>
        <v>0</v>
      </c>
      <c r="N24" s="87">
        <f>+SUMIFS('nabati '!$BM:$BM,'nabati '!BP:BP,MTD!$A24)/6</f>
        <v>0</v>
      </c>
      <c r="O24" s="88">
        <f t="shared" si="2"/>
        <v>1442700</v>
      </c>
      <c r="P24" s="19"/>
      <c r="Q24" s="329"/>
      <c r="R24" s="19"/>
    </row>
    <row r="25" spans="1:19" s="7" customFormat="1" ht="12.75" hidden="1" outlineLevel="1">
      <c r="A25" s="55">
        <v>259</v>
      </c>
      <c r="B25" s="56" t="s">
        <v>78</v>
      </c>
      <c r="C25" s="60" t="s">
        <v>82</v>
      </c>
      <c r="D25" s="57" t="s">
        <v>58</v>
      </c>
      <c r="E25" s="58">
        <f>+SUMIFS('nabati '!B:B,'nabati '!$E:$E,MTD!$A25)/6</f>
        <v>1</v>
      </c>
      <c r="F25" s="58">
        <f>+SUMIFS('nabati '!I:I,'nabati '!$L:$L,MTD!$A25)/6</f>
        <v>0</v>
      </c>
      <c r="G25" s="58">
        <f>+SUMIFS('nabati '!P:P,'nabati '!$S:$S,MTD!$A25)/60</f>
        <v>0</v>
      </c>
      <c r="H25" s="58">
        <f>+SUMIFS('nabati '!W:W,'nabati '!$Z:$Z,MTD!$A25)/6</f>
        <v>0</v>
      </c>
      <c r="I25" s="58">
        <f>+SUMIFS('nabati '!AD:AD,'nabati '!$AG:$AG,MTD!$A25)/60</f>
        <v>1</v>
      </c>
      <c r="J25" s="58">
        <f>+SUMIFS('nabati '!AK:AK,'nabati '!$AN:$AN,MTD!$A25)/60</f>
        <v>0</v>
      </c>
      <c r="K25" s="58">
        <f>+SUMIFS('nabati '!AR:AR,'nabati '!$AU:$AU,MTD!$A25)/60</f>
        <v>0</v>
      </c>
      <c r="L25" s="58">
        <f>+SUMIFS('nabati '!AY:AY,'nabati '!$BB:$BB,MTD!$A25)/20</f>
        <v>0</v>
      </c>
      <c r="M25" s="59">
        <f>+SUMIFS('nabati '!$BF:$BF,'nabati '!BI:BI,MTD!$A25)/6</f>
        <v>0</v>
      </c>
      <c r="N25" s="87">
        <f>+SUMIFS('nabati '!$BM:$BM,'nabati '!BP:BP,MTD!$A25)/6</f>
        <v>0</v>
      </c>
      <c r="O25" s="88">
        <f t="shared" si="2"/>
        <v>455900</v>
      </c>
      <c r="P25" s="19"/>
      <c r="Q25" s="329"/>
      <c r="R25" s="19"/>
    </row>
    <row r="26" spans="1:19" s="7" customFormat="1" ht="12.75" hidden="1" outlineLevel="1">
      <c r="A26" s="55">
        <v>275</v>
      </c>
      <c r="B26" s="56" t="s">
        <v>78</v>
      </c>
      <c r="C26" s="60" t="s">
        <v>83</v>
      </c>
      <c r="D26" s="57" t="s">
        <v>58</v>
      </c>
      <c r="E26" s="58">
        <f>+SUMIFS('nabati '!B:B,'nabati '!$E:$E,MTD!$A26)/6</f>
        <v>1</v>
      </c>
      <c r="F26" s="58">
        <f>+SUMIFS('nabati '!I:I,'nabati '!$L:$L,MTD!$A26)/6</f>
        <v>1</v>
      </c>
      <c r="G26" s="58">
        <f>+SUMIFS('nabati '!P:P,'nabati '!$S:$S,MTD!$A26)/60</f>
        <v>1</v>
      </c>
      <c r="H26" s="58">
        <f>+SUMIFS('nabati '!W:W,'nabati '!$Z:$Z,MTD!$A26)/6</f>
        <v>0</v>
      </c>
      <c r="I26" s="58">
        <f>+SUMIFS('nabati '!AD:AD,'nabati '!$AG:$AG,MTD!$A26)/60</f>
        <v>0</v>
      </c>
      <c r="J26" s="58">
        <f>+SUMIFS('nabati '!AK:AK,'nabati '!$AN:$AN,MTD!$A26)/60</f>
        <v>0</v>
      </c>
      <c r="K26" s="58">
        <f>+SUMIFS('nabati '!AR:AR,'nabati '!$AU:$AU,MTD!$A26)/60</f>
        <v>0</v>
      </c>
      <c r="L26" s="58">
        <f>+SUMIFS('nabati '!AY:AY,'nabati '!$BB:$BB,MTD!$A26)/20</f>
        <v>0</v>
      </c>
      <c r="M26" s="59">
        <f>+SUMIFS('nabati '!$BF:$BF,'nabati '!BI:BI,MTD!$A26)/6</f>
        <v>0</v>
      </c>
      <c r="N26" s="87">
        <f>+SUMIFS('nabati '!$BM:$BM,'nabati '!BP:BP,MTD!$A26)/6</f>
        <v>0</v>
      </c>
      <c r="O26" s="88">
        <f t="shared" ref="O26:O29" si="13">+SUMPRODUCT($E$1:$N$1,E26:N26)</f>
        <v>646600</v>
      </c>
      <c r="P26" s="19"/>
      <c r="Q26" s="329"/>
      <c r="R26" s="19"/>
    </row>
    <row r="27" spans="1:19" s="7" customFormat="1" ht="12.75" hidden="1" outlineLevel="1">
      <c r="A27" s="55">
        <v>280</v>
      </c>
      <c r="B27" s="56" t="s">
        <v>78</v>
      </c>
      <c r="C27" s="60" t="s">
        <v>84</v>
      </c>
      <c r="D27" s="57" t="s">
        <v>58</v>
      </c>
      <c r="E27" s="58">
        <f>+SUMIFS('nabati '!B:B,'nabati '!$E:$E,MTD!$A27)/6</f>
        <v>3</v>
      </c>
      <c r="F27" s="58">
        <f>+SUMIFS('nabati '!I:I,'nabati '!$L:$L,MTD!$A27)/6</f>
        <v>3</v>
      </c>
      <c r="G27" s="58">
        <f>+SUMIFS('nabati '!P:P,'nabati '!$S:$S,MTD!$A27)/60</f>
        <v>0</v>
      </c>
      <c r="H27" s="58">
        <f>+SUMIFS('nabati '!W:W,'nabati '!$Z:$Z,MTD!$A27)/6</f>
        <v>2</v>
      </c>
      <c r="I27" s="58">
        <f>+SUMIFS('nabati '!AD:AD,'nabati '!$AG:$AG,MTD!$A27)/60</f>
        <v>0</v>
      </c>
      <c r="J27" s="58">
        <f>+SUMIFS('nabati '!AK:AK,'nabati '!$AN:$AN,MTD!$A27)/60</f>
        <v>0</v>
      </c>
      <c r="K27" s="58">
        <f>+SUMIFS('nabati '!AR:AR,'nabati '!$AU:$AU,MTD!$A27)/60</f>
        <v>0</v>
      </c>
      <c r="L27" s="58">
        <f>+SUMIFS('nabati '!AY:AY,'nabati '!$BB:$BB,MTD!$A27)/20</f>
        <v>1</v>
      </c>
      <c r="M27" s="59">
        <f>+SUMIFS('nabati '!$BF:$BF,'nabati '!BI:BI,MTD!$A27)/6</f>
        <v>0</v>
      </c>
      <c r="N27" s="87">
        <f>+SUMIFS('nabati '!$BM:$BM,'nabati '!BP:BP,MTD!$A27)/6</f>
        <v>0</v>
      </c>
      <c r="O27" s="88">
        <f t="shared" si="13"/>
        <v>1771800</v>
      </c>
      <c r="P27" s="19"/>
      <c r="Q27" s="329"/>
      <c r="R27" s="19"/>
    </row>
    <row r="28" spans="1:19" s="7" customFormat="1" ht="12" hidden="1" customHeight="1" outlineLevel="1">
      <c r="A28" s="55">
        <v>285</v>
      </c>
      <c r="B28" s="56" t="s">
        <v>78</v>
      </c>
      <c r="C28" s="60" t="s">
        <v>85</v>
      </c>
      <c r="D28" s="57" t="s">
        <v>58</v>
      </c>
      <c r="E28" s="58">
        <f>+SUMIFS('nabati '!B:B,'nabati '!$E:$E,MTD!$A28)/6</f>
        <v>0</v>
      </c>
      <c r="F28" s="58">
        <f>+SUMIFS('nabati '!I:I,'nabati '!$L:$L,MTD!$A28)/6</f>
        <v>1</v>
      </c>
      <c r="G28" s="58">
        <f>+SUMIFS('nabati '!P:P,'nabati '!$S:$S,MTD!$A28)/60</f>
        <v>0</v>
      </c>
      <c r="H28" s="58">
        <f>+SUMIFS('nabati '!W:W,'nabati '!$Z:$Z,MTD!$A28)/6</f>
        <v>0</v>
      </c>
      <c r="I28" s="58">
        <f>+SUMIFS('nabati '!AD:AD,'nabati '!$AG:$AG,MTD!$A28)/60</f>
        <v>0</v>
      </c>
      <c r="J28" s="58">
        <f>+SUMIFS('nabati '!AK:AK,'nabati '!$AN:$AN,MTD!$A28)/60</f>
        <v>0</v>
      </c>
      <c r="K28" s="58">
        <f>+SUMIFS('nabati '!AR:AR,'nabati '!$AU:$AU,MTD!$A28)/60</f>
        <v>0</v>
      </c>
      <c r="L28" s="58">
        <f>+SUMIFS('nabati '!AY:AY,'nabati '!$BB:$BB,MTD!$A28)/20</f>
        <v>0</v>
      </c>
      <c r="M28" s="59">
        <f>+SUMIFS('nabati '!$BF:$BF,'nabati '!BI:BI,MTD!$A28)/6</f>
        <v>0</v>
      </c>
      <c r="N28" s="87">
        <f>+SUMIFS('nabati '!$BM:$BM,'nabati '!BP:BP,MTD!$A28)/6</f>
        <v>0</v>
      </c>
      <c r="O28" s="88">
        <f t="shared" si="13"/>
        <v>190700</v>
      </c>
      <c r="P28" s="19"/>
      <c r="Q28" s="329"/>
      <c r="R28" s="19"/>
    </row>
    <row r="29" spans="1:19" s="7" customFormat="1" ht="12.75" hidden="1" outlineLevel="1">
      <c r="A29" s="55">
        <v>287</v>
      </c>
      <c r="B29" s="56" t="s">
        <v>78</v>
      </c>
      <c r="C29" s="60" t="s">
        <v>86</v>
      </c>
      <c r="D29" s="57" t="s">
        <v>58</v>
      </c>
      <c r="E29" s="58">
        <f>+SUMIFS('nabati '!B:B,'nabati '!$E:$E,MTD!$A29)/6</f>
        <v>0</v>
      </c>
      <c r="F29" s="58">
        <f>+SUMIFS('nabati '!I:I,'nabati '!$L:$L,MTD!$A29)/6</f>
        <v>2</v>
      </c>
      <c r="G29" s="58">
        <f>+SUMIFS('nabati '!P:P,'nabati '!$S:$S,MTD!$A29)/60</f>
        <v>0</v>
      </c>
      <c r="H29" s="58">
        <f>+SUMIFS('nabati '!W:W,'nabati '!$Z:$Z,MTD!$A29)/6</f>
        <v>0</v>
      </c>
      <c r="I29" s="58">
        <f>+SUMIFS('nabati '!AD:AD,'nabati '!$AG:$AG,MTD!$A29)/60</f>
        <v>0</v>
      </c>
      <c r="J29" s="58">
        <f>+SUMIFS('nabati '!AK:AK,'nabati '!$AN:$AN,MTD!$A29)/60</f>
        <v>0</v>
      </c>
      <c r="K29" s="58">
        <f>+SUMIFS('nabati '!AR:AR,'nabati '!$AU:$AU,MTD!$A29)/60</f>
        <v>0</v>
      </c>
      <c r="L29" s="58">
        <f>+SUMIFS('nabati '!AY:AY,'nabati '!$BB:$BB,MTD!$A29)/20</f>
        <v>0</v>
      </c>
      <c r="M29" s="59">
        <f>+SUMIFS('nabati '!$BF:$BF,'nabati '!BI:BI,MTD!$A29)/6</f>
        <v>0</v>
      </c>
      <c r="N29" s="87">
        <f>+SUMIFS('nabati '!$BM:$BM,'nabati '!BP:BP,MTD!$A29)/6</f>
        <v>0</v>
      </c>
      <c r="O29" s="88">
        <f t="shared" si="13"/>
        <v>381400</v>
      </c>
      <c r="P29" s="19"/>
      <c r="Q29" s="329"/>
      <c r="R29" s="19"/>
    </row>
    <row r="30" spans="1:19" s="7" customFormat="1" ht="12.75" hidden="1" outlineLevel="1">
      <c r="A30" s="55">
        <v>401</v>
      </c>
      <c r="B30" s="56" t="s">
        <v>78</v>
      </c>
      <c r="C30" s="60" t="s">
        <v>87</v>
      </c>
      <c r="D30" s="57" t="s">
        <v>58</v>
      </c>
      <c r="E30" s="58">
        <f>+SUMIFS('nabati '!B:B,'nabati '!$E:$E,MTD!$A30)/6</f>
        <v>0</v>
      </c>
      <c r="F30" s="58">
        <f>+SUMIFS('nabati '!I:I,'nabati '!$L:$L,MTD!$A30)/6</f>
        <v>2</v>
      </c>
      <c r="G30" s="58">
        <f>+SUMIFS('nabati '!P:P,'nabati '!$S:$S,MTD!$A30)/60</f>
        <v>0</v>
      </c>
      <c r="H30" s="58">
        <f>+SUMIFS('nabati '!W:W,'nabati '!$Z:$Z,MTD!$A30)/6</f>
        <v>2</v>
      </c>
      <c r="I30" s="58">
        <f>+SUMIFS('nabati '!AD:AD,'nabati '!$AG:$AG,MTD!$A30)/60</f>
        <v>0</v>
      </c>
      <c r="J30" s="58">
        <f>+SUMIFS('nabati '!AK:AK,'nabati '!$AN:$AN,MTD!$A30)/60</f>
        <v>0</v>
      </c>
      <c r="K30" s="58">
        <f>+SUMIFS('nabati '!AR:AR,'nabati '!$AU:$AU,MTD!$A30)/60</f>
        <v>0</v>
      </c>
      <c r="L30" s="58">
        <f>+SUMIFS('nabati '!AY:AY,'nabati '!$BB:$BB,MTD!$A30)/20</f>
        <v>0</v>
      </c>
      <c r="M30" s="59">
        <f>+SUMIFS('nabati '!$BF:$BF,'nabati '!BI:BI,MTD!$A30)/6</f>
        <v>0</v>
      </c>
      <c r="N30" s="87">
        <f>+SUMIFS('nabati '!$BM:$BM,'nabati '!BP:BP,MTD!$A30)/6</f>
        <v>0</v>
      </c>
      <c r="O30" s="88">
        <f t="shared" ref="O30:O51" si="14">+SUMPRODUCT($E$1:$N$1,E30:N30)</f>
        <v>829400</v>
      </c>
      <c r="P30" s="19"/>
      <c r="Q30" s="329"/>
      <c r="R30" s="19"/>
    </row>
    <row r="31" spans="1:19" s="7" customFormat="1" ht="12.75" hidden="1" outlineLevel="1">
      <c r="A31" s="55">
        <v>403</v>
      </c>
      <c r="B31" s="56" t="s">
        <v>78</v>
      </c>
      <c r="C31" s="60" t="s">
        <v>88</v>
      </c>
      <c r="D31" s="57" t="s">
        <v>58</v>
      </c>
      <c r="E31" s="58">
        <f>+SUMIFS('nabati '!B:B,'nabati '!$E:$E,MTD!$A31)/6</f>
        <v>2</v>
      </c>
      <c r="F31" s="58">
        <f>+SUMIFS('nabati '!I:I,'nabati '!$L:$L,MTD!$A31)/6</f>
        <v>1</v>
      </c>
      <c r="G31" s="58">
        <f>+SUMIFS('nabati '!P:P,'nabati '!$S:$S,MTD!$A31)/60</f>
        <v>0</v>
      </c>
      <c r="H31" s="58">
        <f>+SUMIFS('nabati '!W:W,'nabati '!$Z:$Z,MTD!$A31)/6</f>
        <v>3</v>
      </c>
      <c r="I31" s="58">
        <f>+SUMIFS('nabati '!AD:AD,'nabati '!$AG:$AG,MTD!$A31)/60</f>
        <v>0</v>
      </c>
      <c r="J31" s="58">
        <f>+SUMIFS('nabati '!AK:AK,'nabati '!$AN:$AN,MTD!$A31)/60</f>
        <v>0</v>
      </c>
      <c r="K31" s="58">
        <f>+SUMIFS('nabati '!AR:AR,'nabati '!$AU:$AU,MTD!$A31)/60</f>
        <v>0</v>
      </c>
      <c r="L31" s="58">
        <f>+SUMIFS('nabati '!AY:AY,'nabati '!$BB:$BB,MTD!$A31)/20</f>
        <v>2</v>
      </c>
      <c r="M31" s="59">
        <f>+SUMIFS('nabati '!$BF:$BF,'nabati '!BI:BI,MTD!$A31)/6</f>
        <v>0</v>
      </c>
      <c r="N31" s="87">
        <f>+SUMIFS('nabati '!$BM:$BM,'nabati '!BP:BP,MTD!$A31)/6</f>
        <v>0</v>
      </c>
      <c r="O31" s="88">
        <f t="shared" si="14"/>
        <v>1862500</v>
      </c>
      <c r="P31" s="19"/>
      <c r="Q31" s="329"/>
      <c r="R31" s="19"/>
    </row>
    <row r="32" spans="1:19" s="7" customFormat="1" ht="12.75" hidden="1" outlineLevel="1">
      <c r="A32" s="55">
        <v>405</v>
      </c>
      <c r="B32" s="56" t="s">
        <v>78</v>
      </c>
      <c r="C32" s="60" t="s">
        <v>89</v>
      </c>
      <c r="D32" s="57" t="s">
        <v>58</v>
      </c>
      <c r="E32" s="58">
        <f>+SUMIFS('nabati '!B:B,'nabati '!$E:$E,MTD!$A32)/6</f>
        <v>0</v>
      </c>
      <c r="F32" s="58">
        <f>+SUMIFS('nabati '!I:I,'nabati '!$L:$L,MTD!$A32)/6</f>
        <v>0</v>
      </c>
      <c r="G32" s="58">
        <f>+SUMIFS('nabati '!P:P,'nabati '!$S:$S,MTD!$A32)/60</f>
        <v>1</v>
      </c>
      <c r="H32" s="58">
        <f>+SUMIFS('nabati '!W:W,'nabati '!$Z:$Z,MTD!$A32)/6</f>
        <v>0</v>
      </c>
      <c r="I32" s="58">
        <f>+SUMIFS('nabati '!AD:AD,'nabati '!$AG:$AG,MTD!$A32)/60</f>
        <v>0</v>
      </c>
      <c r="J32" s="58">
        <f>+SUMIFS('nabati '!AK:AK,'nabati '!$AN:$AN,MTD!$A32)/60</f>
        <v>0</v>
      </c>
      <c r="K32" s="58">
        <f>+SUMIFS('nabati '!AR:AR,'nabati '!$AU:$AU,MTD!$A32)/60</f>
        <v>0</v>
      </c>
      <c r="L32" s="58">
        <f>+SUMIFS('nabati '!AY:AY,'nabati '!$BB:$BB,MTD!$A32)/20</f>
        <v>0</v>
      </c>
      <c r="M32" s="59">
        <f>+SUMIFS('nabati '!$BF:$BF,'nabati '!BI:BI,MTD!$A32)/6</f>
        <v>0</v>
      </c>
      <c r="N32" s="87">
        <f>+SUMIFS('nabati '!$BM:$BM,'nabati '!BP:BP,MTD!$A32)/6</f>
        <v>0</v>
      </c>
      <c r="O32" s="88">
        <f t="shared" si="14"/>
        <v>330000</v>
      </c>
      <c r="P32" s="19"/>
      <c r="Q32" s="329"/>
      <c r="R32" s="19"/>
    </row>
    <row r="33" spans="1:18" s="7" customFormat="1" ht="12.75" hidden="1" outlineLevel="1">
      <c r="A33" s="55">
        <v>406</v>
      </c>
      <c r="B33" s="56" t="s">
        <v>78</v>
      </c>
      <c r="C33" s="60" t="s">
        <v>90</v>
      </c>
      <c r="D33" s="57" t="s">
        <v>58</v>
      </c>
      <c r="E33" s="58">
        <f>+SUMIFS('nabati '!B:B,'nabati '!$E:$E,MTD!$A33)/6</f>
        <v>1</v>
      </c>
      <c r="F33" s="58">
        <f>+SUMIFS('nabati '!I:I,'nabati '!$L:$L,MTD!$A33)/6</f>
        <v>2</v>
      </c>
      <c r="G33" s="58">
        <f>+SUMIFS('nabati '!P:P,'nabati '!$S:$S,MTD!$A33)/60</f>
        <v>0</v>
      </c>
      <c r="H33" s="58">
        <f>+SUMIFS('nabati '!W:W,'nabati '!$Z:$Z,MTD!$A33)/6</f>
        <v>1</v>
      </c>
      <c r="I33" s="58">
        <f>+SUMIFS('nabati '!AD:AD,'nabati '!$AG:$AG,MTD!$A33)/60</f>
        <v>0</v>
      </c>
      <c r="J33" s="58">
        <f>+SUMIFS('nabati '!AK:AK,'nabati '!$AN:$AN,MTD!$A33)/60</f>
        <v>2</v>
      </c>
      <c r="K33" s="58">
        <f>+SUMIFS('nabati '!AR:AR,'nabati '!$AU:$AU,MTD!$A33)/60</f>
        <v>0</v>
      </c>
      <c r="L33" s="58">
        <f>+SUMIFS('nabati '!AY:AY,'nabati '!$BB:$BB,MTD!$A33)/20</f>
        <v>1</v>
      </c>
      <c r="M33" s="59">
        <f>+SUMIFS('nabati '!$BF:$BF,'nabati '!BI:BI,MTD!$A33)/6</f>
        <v>0</v>
      </c>
      <c r="N33" s="87">
        <f>+SUMIFS('nabati '!$BM:$BM,'nabati '!BP:BP,MTD!$A33)/6</f>
        <v>0</v>
      </c>
      <c r="O33" s="88">
        <f t="shared" si="14"/>
        <v>1765300</v>
      </c>
      <c r="P33" s="19"/>
      <c r="Q33" s="329"/>
      <c r="R33" s="19"/>
    </row>
    <row r="34" spans="1:18" s="7" customFormat="1" ht="12.75" hidden="1" outlineLevel="1">
      <c r="A34" s="55">
        <v>639</v>
      </c>
      <c r="B34" s="56" t="s">
        <v>78</v>
      </c>
      <c r="C34" s="60" t="s">
        <v>91</v>
      </c>
      <c r="D34" s="57" t="s">
        <v>58</v>
      </c>
      <c r="E34" s="58">
        <f>+SUMIFS('nabati '!B:B,'nabati '!$E:$E,MTD!$A34)/6</f>
        <v>1</v>
      </c>
      <c r="F34" s="58">
        <f>+SUMIFS('nabati '!I:I,'nabati '!$L:$L,MTD!$A34)/6</f>
        <v>2</v>
      </c>
      <c r="G34" s="58">
        <f>+SUMIFS('nabati '!P:P,'nabati '!$S:$S,MTD!$A34)/60</f>
        <v>0</v>
      </c>
      <c r="H34" s="58">
        <f>+SUMIFS('nabati '!W:W,'nabati '!$Z:$Z,MTD!$A34)/6</f>
        <v>0</v>
      </c>
      <c r="I34" s="58">
        <f>+SUMIFS('nabati '!AD:AD,'nabati '!$AG:$AG,MTD!$A34)/60</f>
        <v>0</v>
      </c>
      <c r="J34" s="58">
        <f>+SUMIFS('nabati '!AK:AK,'nabati '!$AN:$AN,MTD!$A34)/60</f>
        <v>0</v>
      </c>
      <c r="K34" s="58">
        <f>+SUMIFS('nabati '!AR:AR,'nabati '!$AU:$AU,MTD!$A34)/60</f>
        <v>0</v>
      </c>
      <c r="L34" s="58">
        <f>+SUMIFS('nabati '!AY:AY,'nabati '!$BB:$BB,MTD!$A34)/20</f>
        <v>0</v>
      </c>
      <c r="M34" s="59">
        <f>+SUMIFS('nabati '!$BF:$BF,'nabati '!BI:BI,MTD!$A34)/6</f>
        <v>0</v>
      </c>
      <c r="N34" s="87">
        <f>+SUMIFS('nabati '!$BM:$BM,'nabati '!BP:BP,MTD!$A34)/6</f>
        <v>0</v>
      </c>
      <c r="O34" s="88">
        <f t="shared" si="14"/>
        <v>507300</v>
      </c>
      <c r="P34" s="19"/>
      <c r="Q34" s="329"/>
      <c r="R34" s="19"/>
    </row>
    <row r="35" spans="1:18" s="7" customFormat="1" ht="12.75" hidden="1" outlineLevel="1">
      <c r="A35" s="55">
        <v>641</v>
      </c>
      <c r="B35" s="56" t="s">
        <v>78</v>
      </c>
      <c r="C35" s="60" t="s">
        <v>92</v>
      </c>
      <c r="D35" s="57" t="s">
        <v>58</v>
      </c>
      <c r="E35" s="58">
        <f>+SUMIFS('nabati '!B:B,'nabati '!$E:$E,MTD!$A35)/6</f>
        <v>0</v>
      </c>
      <c r="F35" s="58">
        <f>+SUMIFS('nabati '!I:I,'nabati '!$L:$L,MTD!$A35)/6</f>
        <v>0</v>
      </c>
      <c r="G35" s="58">
        <f>+SUMIFS('nabati '!P:P,'nabati '!$S:$S,MTD!$A35)/60</f>
        <v>0</v>
      </c>
      <c r="H35" s="58">
        <f>+SUMIFS('nabati '!W:W,'nabati '!$Z:$Z,MTD!$A35)/6</f>
        <v>0</v>
      </c>
      <c r="I35" s="58">
        <f>+SUMIFS('nabati '!AD:AD,'nabati '!$AG:$AG,MTD!$A35)/60</f>
        <v>0</v>
      </c>
      <c r="J35" s="58">
        <f>+SUMIFS('nabati '!AK:AK,'nabati '!$AN:$AN,MTD!$A35)/60</f>
        <v>0</v>
      </c>
      <c r="K35" s="58">
        <f>+SUMIFS('nabati '!AR:AR,'nabati '!$AU:$AU,MTD!$A35)/60</f>
        <v>0</v>
      </c>
      <c r="L35" s="58">
        <f>+SUMIFS('nabati '!AY:AY,'nabati '!$BB:$BB,MTD!$A35)/20</f>
        <v>0</v>
      </c>
      <c r="M35" s="59">
        <f>+SUMIFS('nabati '!$BF:$BF,'nabati '!BI:BI,MTD!$A35)/6</f>
        <v>0</v>
      </c>
      <c r="N35" s="87">
        <f>+SUMIFS('nabati '!$BM:$BM,'nabati '!BP:BP,MTD!$A35)/6</f>
        <v>0</v>
      </c>
      <c r="O35" s="88">
        <f t="shared" si="14"/>
        <v>0</v>
      </c>
      <c r="P35" s="19"/>
      <c r="Q35" s="329"/>
      <c r="R35" s="19"/>
    </row>
    <row r="36" spans="1:18" s="7" customFormat="1" ht="12.75" hidden="1" outlineLevel="1">
      <c r="A36" s="55">
        <v>643</v>
      </c>
      <c r="B36" s="56" t="s">
        <v>78</v>
      </c>
      <c r="C36" s="60" t="s">
        <v>93</v>
      </c>
      <c r="D36" s="57" t="s">
        <v>58</v>
      </c>
      <c r="E36" s="58">
        <f>+SUMIFS('nabati '!B:B,'nabati '!$E:$E,MTD!$A36)/6</f>
        <v>1</v>
      </c>
      <c r="F36" s="58">
        <f>+SUMIFS('nabati '!I:I,'nabati '!$L:$L,MTD!$A36)/6</f>
        <v>0</v>
      </c>
      <c r="G36" s="58">
        <f>+SUMIFS('nabati '!P:P,'nabati '!$S:$S,MTD!$A36)/60</f>
        <v>1</v>
      </c>
      <c r="H36" s="58">
        <f>+SUMIFS('nabati '!W:W,'nabati '!$Z:$Z,MTD!$A36)/6</f>
        <v>0</v>
      </c>
      <c r="I36" s="58">
        <f>+SUMIFS('nabati '!AD:AD,'nabati '!$AG:$AG,MTD!$A36)/60</f>
        <v>0</v>
      </c>
      <c r="J36" s="58">
        <f>+SUMIFS('nabati '!AK:AK,'nabati '!$AN:$AN,MTD!$A36)/60</f>
        <v>0</v>
      </c>
      <c r="K36" s="58">
        <f>+SUMIFS('nabati '!AR:AR,'nabati '!$AU:$AU,MTD!$A36)/60</f>
        <v>0</v>
      </c>
      <c r="L36" s="58">
        <f>+SUMIFS('nabati '!AY:AY,'nabati '!$BB:$BB,MTD!$A36)/20</f>
        <v>0</v>
      </c>
      <c r="M36" s="59">
        <f>+SUMIFS('nabati '!$BF:$BF,'nabati '!BI:BI,MTD!$A36)/6</f>
        <v>0</v>
      </c>
      <c r="N36" s="87">
        <f>+SUMIFS('nabati '!$BM:$BM,'nabati '!BP:BP,MTD!$A36)/6</f>
        <v>0</v>
      </c>
      <c r="O36" s="88">
        <f t="shared" si="14"/>
        <v>455900</v>
      </c>
      <c r="P36" s="19"/>
      <c r="Q36" s="329"/>
      <c r="R36" s="19"/>
    </row>
    <row r="37" spans="1:18" s="7" customFormat="1" ht="12.75" hidden="1" outlineLevel="1">
      <c r="A37" s="55">
        <v>653</v>
      </c>
      <c r="B37" s="56" t="s">
        <v>78</v>
      </c>
      <c r="C37" s="60" t="s">
        <v>94</v>
      </c>
      <c r="D37" s="57" t="s">
        <v>58</v>
      </c>
      <c r="E37" s="58">
        <f>+SUMIFS('nabati '!B:B,'nabati '!$E:$E,MTD!$A37)/6</f>
        <v>1</v>
      </c>
      <c r="F37" s="58">
        <f>+SUMIFS('nabati '!I:I,'nabati '!$L:$L,MTD!$A37)/6</f>
        <v>1</v>
      </c>
      <c r="G37" s="58">
        <f>+SUMIFS('nabati '!P:P,'nabati '!$S:$S,MTD!$A37)/60</f>
        <v>0</v>
      </c>
      <c r="H37" s="58">
        <f>+SUMIFS('nabati '!W:W,'nabati '!$Z:$Z,MTD!$A37)/6</f>
        <v>0</v>
      </c>
      <c r="I37" s="58">
        <f>+SUMIFS('nabati '!AD:AD,'nabati '!$AG:$AG,MTD!$A37)/60</f>
        <v>0</v>
      </c>
      <c r="J37" s="58">
        <f>+SUMIFS('nabati '!AK:AK,'nabati '!$AN:$AN,MTD!$A37)/60</f>
        <v>0</v>
      </c>
      <c r="K37" s="58">
        <f>+SUMIFS('nabati '!AR:AR,'nabati '!$AU:$AU,MTD!$A37)/60</f>
        <v>0</v>
      </c>
      <c r="L37" s="58">
        <f>+SUMIFS('nabati '!AY:AY,'nabati '!$BB:$BB,MTD!$A37)/20</f>
        <v>0</v>
      </c>
      <c r="M37" s="59">
        <f>+SUMIFS('nabati '!$BF:$BF,'nabati '!BI:BI,MTD!$A37)/6</f>
        <v>0</v>
      </c>
      <c r="N37" s="87">
        <f>+SUMIFS('nabati '!$BM:$BM,'nabati '!BP:BP,MTD!$A37)/6</f>
        <v>0</v>
      </c>
      <c r="O37" s="88">
        <f t="shared" si="14"/>
        <v>316600</v>
      </c>
      <c r="P37" s="19"/>
      <c r="Q37" s="329"/>
      <c r="R37" s="19"/>
    </row>
    <row r="38" spans="1:18" s="7" customFormat="1" ht="12.75" hidden="1" outlineLevel="1">
      <c r="A38" s="55">
        <v>656</v>
      </c>
      <c r="B38" s="56" t="s">
        <v>78</v>
      </c>
      <c r="C38" s="60" t="s">
        <v>95</v>
      </c>
      <c r="D38" s="57" t="s">
        <v>58</v>
      </c>
      <c r="E38" s="58">
        <f>+SUMIFS('nabati '!B:B,'nabati '!$E:$E,MTD!$A38)/6</f>
        <v>2</v>
      </c>
      <c r="F38" s="58">
        <f>+SUMIFS('nabati '!I:I,'nabati '!$L:$L,MTD!$A38)/6</f>
        <v>2</v>
      </c>
      <c r="G38" s="58">
        <f>+SUMIFS('nabati '!P:P,'nabati '!$S:$S,MTD!$A38)/60</f>
        <v>0</v>
      </c>
      <c r="H38" s="58">
        <f>+SUMIFS('nabati '!W:W,'nabati '!$Z:$Z,MTD!$A38)/6</f>
        <v>0</v>
      </c>
      <c r="I38" s="58">
        <f>+SUMIFS('nabati '!AD:AD,'nabati '!$AG:$AG,MTD!$A38)/60</f>
        <v>0</v>
      </c>
      <c r="J38" s="58">
        <f>+SUMIFS('nabati '!AK:AK,'nabati '!$AN:$AN,MTD!$A38)/60</f>
        <v>0</v>
      </c>
      <c r="K38" s="58">
        <f>+SUMIFS('nabati '!AR:AR,'nabati '!$AU:$AU,MTD!$A38)/60</f>
        <v>0</v>
      </c>
      <c r="L38" s="58">
        <f>+SUMIFS('nabati '!AY:AY,'nabati '!$BB:$BB,MTD!$A38)/20</f>
        <v>0</v>
      </c>
      <c r="M38" s="59">
        <f>+SUMIFS('nabati '!$BF:$BF,'nabati '!BI:BI,MTD!$A38)/6</f>
        <v>0</v>
      </c>
      <c r="N38" s="87">
        <f>+SUMIFS('nabati '!$BM:$BM,'nabati '!BP:BP,MTD!$A38)/6</f>
        <v>0</v>
      </c>
      <c r="O38" s="88">
        <f t="shared" si="14"/>
        <v>633200</v>
      </c>
      <c r="P38" s="19"/>
      <c r="Q38" s="329"/>
      <c r="R38" s="19"/>
    </row>
    <row r="39" spans="1:18" s="7" customFormat="1" ht="12.75" hidden="1" outlineLevel="1">
      <c r="A39" s="55">
        <v>663</v>
      </c>
      <c r="B39" s="56" t="s">
        <v>78</v>
      </c>
      <c r="C39" s="60" t="s">
        <v>96</v>
      </c>
      <c r="D39" s="57" t="s">
        <v>58</v>
      </c>
      <c r="E39" s="58">
        <f>+SUMIFS('nabati '!B:B,'nabati '!$E:$E,MTD!$A39)/6</f>
        <v>0</v>
      </c>
      <c r="F39" s="58">
        <f>+SUMIFS('nabati '!I:I,'nabati '!$L:$L,MTD!$A39)/6</f>
        <v>0</v>
      </c>
      <c r="G39" s="58">
        <f>+SUMIFS('nabati '!P:P,'nabati '!$S:$S,MTD!$A39)/60</f>
        <v>0</v>
      </c>
      <c r="H39" s="58">
        <f>+SUMIFS('nabati '!W:W,'nabati '!$Z:$Z,MTD!$A39)/6</f>
        <v>0</v>
      </c>
      <c r="I39" s="58">
        <f>+SUMIFS('nabati '!AD:AD,'nabati '!$AG:$AG,MTD!$A39)/60</f>
        <v>0</v>
      </c>
      <c r="J39" s="58">
        <f>+SUMIFS('nabati '!AK:AK,'nabati '!$AN:$AN,MTD!$A39)/60</f>
        <v>0</v>
      </c>
      <c r="K39" s="58">
        <f>+SUMIFS('nabati '!AR:AR,'nabati '!$AU:$AU,MTD!$A39)/60</f>
        <v>0</v>
      </c>
      <c r="L39" s="58">
        <f>+SUMIFS('nabati '!AY:AY,'nabati '!$BB:$BB,MTD!$A39)/20</f>
        <v>0</v>
      </c>
      <c r="M39" s="59">
        <f>+SUMIFS('nabati '!$BF:$BF,'nabati '!BI:BI,MTD!$A39)/6</f>
        <v>0</v>
      </c>
      <c r="N39" s="87">
        <f>+SUMIFS('nabati '!$BM:$BM,'nabati '!BP:BP,MTD!$A39)/6</f>
        <v>0</v>
      </c>
      <c r="O39" s="88">
        <f t="shared" si="14"/>
        <v>0</v>
      </c>
      <c r="P39" s="19"/>
      <c r="Q39" s="329"/>
      <c r="R39" s="19"/>
    </row>
    <row r="40" spans="1:18" s="7" customFormat="1" ht="12.75" hidden="1" outlineLevel="1">
      <c r="A40" s="55">
        <v>680</v>
      </c>
      <c r="B40" s="56" t="s">
        <v>78</v>
      </c>
      <c r="C40" s="60" t="s">
        <v>97</v>
      </c>
      <c r="D40" s="57" t="s">
        <v>58</v>
      </c>
      <c r="E40" s="58">
        <f>+SUMIFS('nabati '!B:B,'nabati '!$E:$E,MTD!$A40)/6</f>
        <v>1</v>
      </c>
      <c r="F40" s="58">
        <f>+SUMIFS('nabati '!I:I,'nabati '!$L:$L,MTD!$A40)/6</f>
        <v>1</v>
      </c>
      <c r="G40" s="58">
        <f>+SUMIFS('nabati '!P:P,'nabati '!$S:$S,MTD!$A40)/60</f>
        <v>0</v>
      </c>
      <c r="H40" s="58">
        <f>+SUMIFS('nabati '!W:W,'nabati '!$Z:$Z,MTD!$A40)/6</f>
        <v>1</v>
      </c>
      <c r="I40" s="58">
        <f>+SUMIFS('nabati '!AD:AD,'nabati '!$AG:$AG,MTD!$A40)/60</f>
        <v>0</v>
      </c>
      <c r="J40" s="58">
        <f>+SUMIFS('nabati '!AK:AK,'nabati '!$AN:$AN,MTD!$A40)/60</f>
        <v>0</v>
      </c>
      <c r="K40" s="58">
        <f>+SUMIFS('nabati '!AR:AR,'nabati '!$AU:$AU,MTD!$A40)/60</f>
        <v>0</v>
      </c>
      <c r="L40" s="58">
        <f>+SUMIFS('nabati '!AY:AY,'nabati '!$BB:$BB,MTD!$A40)/20</f>
        <v>0</v>
      </c>
      <c r="M40" s="59">
        <f>+SUMIFS('nabati '!$BF:$BF,'nabati '!BI:BI,MTD!$A40)/6</f>
        <v>0</v>
      </c>
      <c r="N40" s="87">
        <f>+SUMIFS('nabati '!$BM:$BM,'nabati '!BP:BP,MTD!$A40)/6</f>
        <v>0</v>
      </c>
      <c r="O40" s="88">
        <f t="shared" si="14"/>
        <v>540600</v>
      </c>
      <c r="P40" s="19"/>
      <c r="Q40" s="329"/>
      <c r="R40" s="19"/>
    </row>
    <row r="41" spans="1:18" s="7" customFormat="1" ht="12.75" hidden="1" outlineLevel="1">
      <c r="A41" s="55">
        <v>684</v>
      </c>
      <c r="B41" s="56" t="s">
        <v>78</v>
      </c>
      <c r="C41" s="60" t="s">
        <v>98</v>
      </c>
      <c r="D41" s="57" t="s">
        <v>58</v>
      </c>
      <c r="E41" s="58">
        <f>+SUMIFS('nabati '!B:B,'nabati '!$E:$E,MTD!$A41)/6</f>
        <v>1</v>
      </c>
      <c r="F41" s="58">
        <f>+SUMIFS('nabati '!I:I,'nabati '!$L:$L,MTD!$A41)/6</f>
        <v>1</v>
      </c>
      <c r="G41" s="58">
        <f>+SUMIFS('nabati '!P:P,'nabati '!$S:$S,MTD!$A41)/60</f>
        <v>0</v>
      </c>
      <c r="H41" s="58">
        <f>+SUMIFS('nabati '!W:W,'nabati '!$Z:$Z,MTD!$A41)/6</f>
        <v>1</v>
      </c>
      <c r="I41" s="58">
        <f>+SUMIFS('nabati '!AD:AD,'nabati '!$AG:$AG,MTD!$A41)/60</f>
        <v>0</v>
      </c>
      <c r="J41" s="58">
        <f>+SUMIFS('nabati '!AK:AK,'nabati '!$AN:$AN,MTD!$A41)/60</f>
        <v>0</v>
      </c>
      <c r="K41" s="58">
        <f>+SUMIFS('nabati '!AR:AR,'nabati '!$AU:$AU,MTD!$A41)/60</f>
        <v>0</v>
      </c>
      <c r="L41" s="58">
        <f>+SUMIFS('nabati '!AY:AY,'nabati '!$BB:$BB,MTD!$A41)/20</f>
        <v>0</v>
      </c>
      <c r="M41" s="59">
        <f>+SUMIFS('nabati '!$BF:$BF,'nabati '!BI:BI,MTD!$A41)/6</f>
        <v>0</v>
      </c>
      <c r="N41" s="87">
        <f>+SUMIFS('nabati '!$BM:$BM,'nabati '!BP:BP,MTD!$A41)/6</f>
        <v>0</v>
      </c>
      <c r="O41" s="88">
        <f t="shared" si="14"/>
        <v>540600</v>
      </c>
      <c r="P41" s="19"/>
      <c r="Q41" s="329"/>
      <c r="R41" s="19"/>
    </row>
    <row r="42" spans="1:18" s="7" customFormat="1" ht="12.75" hidden="1" outlineLevel="1">
      <c r="A42" s="55">
        <v>685</v>
      </c>
      <c r="B42" s="56" t="s">
        <v>78</v>
      </c>
      <c r="C42" s="60" t="s">
        <v>99</v>
      </c>
      <c r="D42" s="57" t="s">
        <v>58</v>
      </c>
      <c r="E42" s="58">
        <f>+SUMIFS('nabati '!B:B,'nabati '!$E:$E,MTD!$A42)/6</f>
        <v>2</v>
      </c>
      <c r="F42" s="58">
        <f>+SUMIFS('nabati '!I:I,'nabati '!$L:$L,MTD!$A42)/6</f>
        <v>3</v>
      </c>
      <c r="G42" s="58">
        <f>+SUMIFS('nabati '!P:P,'nabati '!$S:$S,MTD!$A42)/60</f>
        <v>0</v>
      </c>
      <c r="H42" s="58">
        <f>+SUMIFS('nabati '!W:W,'nabati '!$Z:$Z,MTD!$A42)/6</f>
        <v>1</v>
      </c>
      <c r="I42" s="58">
        <f>+SUMIFS('nabati '!AD:AD,'nabati '!$AG:$AG,MTD!$A42)/60</f>
        <v>0</v>
      </c>
      <c r="J42" s="58">
        <f>+SUMIFS('nabati '!AK:AK,'nabati '!$AN:$AN,MTD!$A42)/60</f>
        <v>0</v>
      </c>
      <c r="K42" s="58">
        <f>+SUMIFS('nabati '!AR:AR,'nabati '!$AU:$AU,MTD!$A42)/60</f>
        <v>0</v>
      </c>
      <c r="L42" s="58">
        <f>+SUMIFS('nabati '!AY:AY,'nabati '!$BB:$BB,MTD!$A42)/20</f>
        <v>1</v>
      </c>
      <c r="M42" s="59">
        <f>+SUMIFS('nabati '!$BF:$BF,'nabati '!BI:BI,MTD!$A42)/6</f>
        <v>0</v>
      </c>
      <c r="N42" s="87">
        <f>+SUMIFS('nabati '!$BM:$BM,'nabati '!BP:BP,MTD!$A42)/6</f>
        <v>0</v>
      </c>
      <c r="O42" s="88">
        <f t="shared" si="14"/>
        <v>1421900</v>
      </c>
      <c r="P42" s="19"/>
      <c r="Q42" s="329"/>
      <c r="R42" s="19"/>
    </row>
    <row r="43" spans="1:18" s="7" customFormat="1" ht="12.75" hidden="1" outlineLevel="1">
      <c r="A43" s="55">
        <v>687</v>
      </c>
      <c r="B43" s="56" t="s">
        <v>78</v>
      </c>
      <c r="C43" s="60" t="s">
        <v>100</v>
      </c>
      <c r="D43" s="57" t="s">
        <v>58</v>
      </c>
      <c r="E43" s="58">
        <f>+SUMIFS('nabati '!B:B,'nabati '!$E:$E,MTD!$A43)/6</f>
        <v>0</v>
      </c>
      <c r="F43" s="58">
        <f>+SUMIFS('nabati '!I:I,'nabati '!$L:$L,MTD!$A43)/6</f>
        <v>0</v>
      </c>
      <c r="G43" s="58">
        <f>+SUMIFS('nabati '!P:P,'nabati '!$S:$S,MTD!$A43)/60</f>
        <v>0</v>
      </c>
      <c r="H43" s="58">
        <f>+SUMIFS('nabati '!W:W,'nabati '!$Z:$Z,MTD!$A43)/6</f>
        <v>0</v>
      </c>
      <c r="I43" s="58">
        <f>+SUMIFS('nabati '!AD:AD,'nabati '!$AG:$AG,MTD!$A43)/60</f>
        <v>0</v>
      </c>
      <c r="J43" s="58">
        <f>+SUMIFS('nabati '!AK:AK,'nabati '!$AN:$AN,MTD!$A43)/60</f>
        <v>0</v>
      </c>
      <c r="K43" s="58">
        <f>+SUMIFS('nabati '!AR:AR,'nabati '!$AU:$AU,MTD!$A43)/60</f>
        <v>0</v>
      </c>
      <c r="L43" s="58">
        <f>+SUMIFS('nabati '!AY:AY,'nabati '!$BB:$BB,MTD!$A43)/20</f>
        <v>0</v>
      </c>
      <c r="M43" s="59">
        <f>+SUMIFS('nabati '!$BF:$BF,'nabati '!BI:BI,MTD!$A43)/6</f>
        <v>0</v>
      </c>
      <c r="N43" s="87">
        <f>+SUMIFS('nabati '!$BM:$BM,'nabati '!BP:BP,MTD!$A43)/6</f>
        <v>0</v>
      </c>
      <c r="O43" s="88">
        <f t="shared" si="14"/>
        <v>0</v>
      </c>
      <c r="P43" s="19"/>
      <c r="Q43" s="329"/>
      <c r="R43" s="19"/>
    </row>
    <row r="44" spans="1:18" s="7" customFormat="1" ht="12.75" hidden="1" outlineLevel="1">
      <c r="A44" s="55">
        <v>692</v>
      </c>
      <c r="B44" s="56" t="s">
        <v>78</v>
      </c>
      <c r="C44" s="60" t="s">
        <v>101</v>
      </c>
      <c r="D44" s="57" t="s">
        <v>58</v>
      </c>
      <c r="E44" s="58">
        <f>+SUMIFS('nabati '!B:B,'nabati '!$E:$E,MTD!$A44)/6</f>
        <v>1</v>
      </c>
      <c r="F44" s="58">
        <f>+SUMIFS('nabati '!I:I,'nabati '!$L:$L,MTD!$A44)/6</f>
        <v>2</v>
      </c>
      <c r="G44" s="58">
        <f>+SUMIFS('nabati '!P:P,'nabati '!$S:$S,MTD!$A44)/60</f>
        <v>1</v>
      </c>
      <c r="H44" s="58">
        <f>+SUMIFS('nabati '!W:W,'nabati '!$Z:$Z,MTD!$A44)/6</f>
        <v>0</v>
      </c>
      <c r="I44" s="58">
        <f>+SUMIFS('nabati '!AD:AD,'nabati '!$AG:$AG,MTD!$A44)/60</f>
        <v>1</v>
      </c>
      <c r="J44" s="58">
        <f>+SUMIFS('nabati '!AK:AK,'nabati '!$AN:$AN,MTD!$A44)/60</f>
        <v>0</v>
      </c>
      <c r="K44" s="58">
        <f>+SUMIFS('nabati '!AR:AR,'nabati '!$AU:$AU,MTD!$A44)/60</f>
        <v>0</v>
      </c>
      <c r="L44" s="58">
        <f>+SUMIFS('nabati '!AY:AY,'nabati '!$BB:$BB,MTD!$A44)/20</f>
        <v>2</v>
      </c>
      <c r="M44" s="59">
        <f>+SUMIFS('nabati '!$BF:$BF,'nabati '!BI:BI,MTD!$A44)/6</f>
        <v>0</v>
      </c>
      <c r="N44" s="87">
        <f>+SUMIFS('nabati '!$BM:$BM,'nabati '!BP:BP,MTD!$A44)/6</f>
        <v>0</v>
      </c>
      <c r="O44" s="88">
        <f t="shared" si="14"/>
        <v>1915300</v>
      </c>
      <c r="P44" s="19"/>
      <c r="Q44" s="329"/>
      <c r="R44" s="19"/>
    </row>
    <row r="45" spans="1:18" s="7" customFormat="1" ht="12.75" hidden="1" outlineLevel="1">
      <c r="A45" s="55">
        <v>697</v>
      </c>
      <c r="B45" s="56" t="s">
        <v>78</v>
      </c>
      <c r="C45" s="60" t="s">
        <v>102</v>
      </c>
      <c r="D45" s="57" t="s">
        <v>58</v>
      </c>
      <c r="E45" s="58">
        <f>+SUMIFS('nabati '!B:B,'nabati '!$E:$E,MTD!$A45)/6</f>
        <v>2</v>
      </c>
      <c r="F45" s="58">
        <f>+SUMIFS('nabati '!I:I,'nabati '!$L:$L,MTD!$A45)/6</f>
        <v>2</v>
      </c>
      <c r="G45" s="58">
        <f>+SUMIFS('nabati '!P:P,'nabati '!$S:$S,MTD!$A45)/60</f>
        <v>0</v>
      </c>
      <c r="H45" s="58">
        <f>+SUMIFS('nabati '!W:W,'nabati '!$Z:$Z,MTD!$A45)/6</f>
        <v>0</v>
      </c>
      <c r="I45" s="58">
        <f>+SUMIFS('nabati '!AD:AD,'nabati '!$AG:$AG,MTD!$A45)/60</f>
        <v>2</v>
      </c>
      <c r="J45" s="58">
        <f>+SUMIFS('nabati '!AK:AK,'nabati '!$AN:$AN,MTD!$A45)/60</f>
        <v>0</v>
      </c>
      <c r="K45" s="58">
        <f>+SUMIFS('nabati '!AR:AR,'nabati '!$AU:$AU,MTD!$A45)/60</f>
        <v>0</v>
      </c>
      <c r="L45" s="58">
        <f>+SUMIFS('nabati '!AY:AY,'nabati '!$BB:$BB,MTD!$A45)/20</f>
        <v>0</v>
      </c>
      <c r="M45" s="59">
        <f>+SUMIFS('nabati '!$BF:$BF,'nabati '!BI:BI,MTD!$A45)/6</f>
        <v>0</v>
      </c>
      <c r="N45" s="87">
        <f>+SUMIFS('nabati '!$BM:$BM,'nabati '!BP:BP,MTD!$A45)/6</f>
        <v>0</v>
      </c>
      <c r="O45" s="88">
        <f t="shared" si="14"/>
        <v>1293200</v>
      </c>
      <c r="P45" s="19"/>
      <c r="Q45" s="329"/>
      <c r="R45" s="19"/>
    </row>
    <row r="46" spans="1:18" s="7" customFormat="1" ht="12.75" hidden="1" outlineLevel="1">
      <c r="A46" s="55">
        <v>2005</v>
      </c>
      <c r="B46" s="56" t="s">
        <v>78</v>
      </c>
      <c r="C46" s="60" t="s">
        <v>103</v>
      </c>
      <c r="D46" s="57" t="s">
        <v>58</v>
      </c>
      <c r="E46" s="58">
        <f>+SUMIFS('nabati '!B:B,'nabati '!$E:$E,MTD!$A46)/6</f>
        <v>0</v>
      </c>
      <c r="F46" s="58">
        <f>+SUMIFS('nabati '!I:I,'nabati '!$L:$L,MTD!$A46)/6</f>
        <v>0</v>
      </c>
      <c r="G46" s="58">
        <f>+SUMIFS('nabati '!P:P,'nabati '!$S:$S,MTD!$A46)/60</f>
        <v>1</v>
      </c>
      <c r="H46" s="58">
        <f>+SUMIFS('nabati '!W:W,'nabati '!$Z:$Z,MTD!$A46)/6</f>
        <v>0</v>
      </c>
      <c r="I46" s="58">
        <f>+SUMIFS('nabati '!AD:AD,'nabati '!$AG:$AG,MTD!$A46)/60</f>
        <v>0</v>
      </c>
      <c r="J46" s="58">
        <f>+SUMIFS('nabati '!AK:AK,'nabati '!$AN:$AN,MTD!$A46)/60</f>
        <v>0</v>
      </c>
      <c r="K46" s="58">
        <f>+SUMIFS('nabati '!AR:AR,'nabati '!$AU:$AU,MTD!$A46)/60</f>
        <v>0</v>
      </c>
      <c r="L46" s="58">
        <f>+SUMIFS('nabati '!AY:AY,'nabati '!$BB:$BB,MTD!$A46)/20</f>
        <v>0</v>
      </c>
      <c r="M46" s="59">
        <f>+SUMIFS('nabati '!$BF:$BF,'nabati '!BI:BI,MTD!$A46)/6</f>
        <v>0</v>
      </c>
      <c r="N46" s="87">
        <f>+SUMIFS('nabati '!$BM:$BM,'nabati '!BP:BP,MTD!$A46)/6</f>
        <v>0</v>
      </c>
      <c r="O46" s="88">
        <f t="shared" si="14"/>
        <v>330000</v>
      </c>
      <c r="P46" s="19"/>
      <c r="Q46" s="329"/>
      <c r="R46" s="19"/>
    </row>
    <row r="47" spans="1:18" s="7" customFormat="1" ht="12.75" hidden="1" outlineLevel="1">
      <c r="A47" s="55">
        <v>2010</v>
      </c>
      <c r="B47" s="56" t="s">
        <v>78</v>
      </c>
      <c r="C47" s="60" t="s">
        <v>104</v>
      </c>
      <c r="D47" s="57" t="s">
        <v>58</v>
      </c>
      <c r="E47" s="58">
        <f>+SUMIFS('nabati '!B:B,'nabati '!$E:$E,MTD!$A47)/6</f>
        <v>0</v>
      </c>
      <c r="F47" s="58">
        <f>+SUMIFS('nabati '!I:I,'nabati '!$L:$L,MTD!$A47)/6</f>
        <v>1</v>
      </c>
      <c r="G47" s="58">
        <f>+SUMIFS('nabati '!P:P,'nabati '!$S:$S,MTD!$A47)/60</f>
        <v>0</v>
      </c>
      <c r="H47" s="58">
        <f>+SUMIFS('nabati '!W:W,'nabati '!$Z:$Z,MTD!$A47)/6</f>
        <v>0</v>
      </c>
      <c r="I47" s="58">
        <f>+SUMIFS('nabati '!AD:AD,'nabati '!$AG:$AG,MTD!$A47)/60</f>
        <v>0</v>
      </c>
      <c r="J47" s="58">
        <f>+SUMIFS('nabati '!AK:AK,'nabati '!$AN:$AN,MTD!$A47)/60</f>
        <v>0</v>
      </c>
      <c r="K47" s="58">
        <f>+SUMIFS('nabati '!AR:AR,'nabati '!$AU:$AU,MTD!$A47)/60</f>
        <v>0</v>
      </c>
      <c r="L47" s="58">
        <f>+SUMIFS('nabati '!AY:AY,'nabati '!$BB:$BB,MTD!$A47)/20</f>
        <v>0</v>
      </c>
      <c r="M47" s="59">
        <f>+SUMIFS('nabati '!$BF:$BF,'nabati '!BI:BI,MTD!$A47)/6</f>
        <v>0</v>
      </c>
      <c r="N47" s="87">
        <f>+SUMIFS('nabati '!$BM:$BM,'nabati '!BP:BP,MTD!$A47)/6</f>
        <v>0</v>
      </c>
      <c r="O47" s="88">
        <f t="shared" si="14"/>
        <v>190700</v>
      </c>
      <c r="P47" s="19"/>
      <c r="Q47" s="329"/>
      <c r="R47" s="19"/>
    </row>
    <row r="48" spans="1:18" s="7" customFormat="1" ht="12.75" hidden="1" outlineLevel="1">
      <c r="A48" s="55">
        <v>2015</v>
      </c>
      <c r="B48" s="56" t="s">
        <v>78</v>
      </c>
      <c r="C48" s="60" t="s">
        <v>105</v>
      </c>
      <c r="D48" s="57" t="s">
        <v>58</v>
      </c>
      <c r="E48" s="58">
        <f>+SUMIFS('nabati '!B:B,'nabati '!$E:$E,MTD!$A48)/6</f>
        <v>0</v>
      </c>
      <c r="F48" s="58">
        <f>+SUMIFS('nabati '!I:I,'nabati '!$L:$L,MTD!$A48)/6</f>
        <v>0</v>
      </c>
      <c r="G48" s="58">
        <f>+SUMIFS('nabati '!P:P,'nabati '!$S:$S,MTD!$A48)/60</f>
        <v>0</v>
      </c>
      <c r="H48" s="58">
        <f>+SUMIFS('nabati '!W:W,'nabati '!$Z:$Z,MTD!$A48)/6</f>
        <v>1</v>
      </c>
      <c r="I48" s="58">
        <f>+SUMIFS('nabati '!AD:AD,'nabati '!$AG:$AG,MTD!$A48)/60</f>
        <v>0</v>
      </c>
      <c r="J48" s="58">
        <f>+SUMIFS('nabati '!AK:AK,'nabati '!$AN:$AN,MTD!$A48)/60</f>
        <v>0</v>
      </c>
      <c r="K48" s="58">
        <f>+SUMIFS('nabati '!AR:AR,'nabati '!$AU:$AU,MTD!$A48)/60</f>
        <v>0</v>
      </c>
      <c r="L48" s="58">
        <f>+SUMIFS('nabati '!AY:AY,'nabati '!$BB:$BB,MTD!$A48)/20</f>
        <v>0</v>
      </c>
      <c r="M48" s="59">
        <f>+SUMIFS('nabati '!$BF:$BF,'nabati '!BI:BI,MTD!$A48)/6</f>
        <v>0</v>
      </c>
      <c r="N48" s="87">
        <f>+SUMIFS('nabati '!$BM:$BM,'nabati '!BP:BP,MTD!$A48)/6</f>
        <v>0</v>
      </c>
      <c r="O48" s="88">
        <f t="shared" si="14"/>
        <v>224000</v>
      </c>
      <c r="P48" s="19"/>
      <c r="Q48" s="329"/>
      <c r="R48" s="19"/>
    </row>
    <row r="49" spans="1:18" s="7" customFormat="1" ht="12.75" hidden="1" outlineLevel="1">
      <c r="A49" s="55">
        <v>2014</v>
      </c>
      <c r="B49" s="56" t="s">
        <v>78</v>
      </c>
      <c r="C49" s="60" t="s">
        <v>106</v>
      </c>
      <c r="D49" s="57" t="s">
        <v>58</v>
      </c>
      <c r="E49" s="58">
        <f>+SUMIFS('nabati '!B:B,'nabati '!$E:$E,MTD!$A49)/6</f>
        <v>0</v>
      </c>
      <c r="F49" s="58">
        <f>+SUMIFS('nabati '!I:I,'nabati '!$L:$L,MTD!$A49)/6</f>
        <v>1</v>
      </c>
      <c r="G49" s="58">
        <f>+SUMIFS('nabati '!P:P,'nabati '!$S:$S,MTD!$A49)/60</f>
        <v>0</v>
      </c>
      <c r="H49" s="58">
        <f>+SUMIFS('nabati '!W:W,'nabati '!$Z:$Z,MTD!$A49)/6</f>
        <v>0</v>
      </c>
      <c r="I49" s="58">
        <f>+SUMIFS('nabati '!AD:AD,'nabati '!$AG:$AG,MTD!$A49)/60</f>
        <v>0</v>
      </c>
      <c r="J49" s="58">
        <f>+SUMIFS('nabati '!AK:AK,'nabati '!$AN:$AN,MTD!$A49)/60</f>
        <v>1</v>
      </c>
      <c r="K49" s="58">
        <f>+SUMIFS('nabati '!AR:AR,'nabati '!$AU:$AU,MTD!$A49)/60</f>
        <v>0</v>
      </c>
      <c r="L49" s="58">
        <f>+SUMIFS('nabati '!AY:AY,'nabati '!$BB:$BB,MTD!$A49)/20</f>
        <v>0</v>
      </c>
      <c r="M49" s="59">
        <f>+SUMIFS('nabati '!$BF:$BF,'nabati '!BI:BI,MTD!$A49)/6</f>
        <v>0</v>
      </c>
      <c r="N49" s="87">
        <f>+SUMIFS('nabati '!$BM:$BM,'nabati '!BP:BP,MTD!$A49)/6</f>
        <v>0</v>
      </c>
      <c r="O49" s="88">
        <f t="shared" si="14"/>
        <v>520700</v>
      </c>
      <c r="P49" s="19"/>
      <c r="Q49" s="329"/>
      <c r="R49" s="19"/>
    </row>
    <row r="50" spans="1:18" s="7" customFormat="1" ht="12.75" hidden="1" outlineLevel="1">
      <c r="A50" s="55">
        <v>2040</v>
      </c>
      <c r="B50" s="56" t="s">
        <v>78</v>
      </c>
      <c r="C50" s="60" t="s">
        <v>107</v>
      </c>
      <c r="D50" s="57" t="s">
        <v>58</v>
      </c>
      <c r="E50" s="58">
        <f>+SUMIFS('nabati '!B:B,'nabati '!$E:$E,MTD!$A50)/6</f>
        <v>0</v>
      </c>
      <c r="F50" s="58">
        <f>+SUMIFS('nabati '!I:I,'nabati '!$L:$L,MTD!$A50)/6</f>
        <v>0</v>
      </c>
      <c r="G50" s="58">
        <f>+SUMIFS('nabati '!P:P,'nabati '!$S:$S,MTD!$A50)/60</f>
        <v>0</v>
      </c>
      <c r="H50" s="58">
        <f>+SUMIFS('nabati '!W:W,'nabati '!$Z:$Z,MTD!$A50)/6</f>
        <v>0</v>
      </c>
      <c r="I50" s="58">
        <f>+SUMIFS('nabati '!AD:AD,'nabati '!$AG:$AG,MTD!$A50)/60</f>
        <v>0</v>
      </c>
      <c r="J50" s="58">
        <f>+SUMIFS('nabati '!AK:AK,'nabati '!$AN:$AN,MTD!$A50)/60</f>
        <v>0</v>
      </c>
      <c r="K50" s="58">
        <f>+SUMIFS('nabati '!AR:AR,'nabati '!$AU:$AU,MTD!$A50)/60</f>
        <v>0</v>
      </c>
      <c r="L50" s="58">
        <f>+SUMIFS('nabati '!AY:AY,'nabati '!$BB:$BB,MTD!$A50)/20</f>
        <v>1</v>
      </c>
      <c r="M50" s="59">
        <f>+SUMIFS('nabati '!$BF:$BF,'nabati '!BI:BI,MTD!$A50)/6</f>
        <v>0</v>
      </c>
      <c r="N50" s="87">
        <f>+SUMIFS('nabati '!$BM:$BM,'nabati '!BP:BP,MTD!$A50)/6</f>
        <v>0</v>
      </c>
      <c r="O50" s="88">
        <f t="shared" si="14"/>
        <v>374000</v>
      </c>
      <c r="P50" s="19"/>
      <c r="Q50" s="329"/>
      <c r="R50" s="19"/>
    </row>
    <row r="51" spans="1:18" s="7" customFormat="1" ht="12.75" hidden="1" outlineLevel="1">
      <c r="A51" s="55">
        <v>2059</v>
      </c>
      <c r="B51" s="56" t="s">
        <v>78</v>
      </c>
      <c r="C51" s="60" t="s">
        <v>108</v>
      </c>
      <c r="D51" s="57" t="s">
        <v>58</v>
      </c>
      <c r="E51" s="58">
        <f>+SUMIFS('nabati '!B:B,'nabati '!$E:$E,MTD!$A51)/6</f>
        <v>0</v>
      </c>
      <c r="F51" s="58">
        <f>+SUMIFS('nabati '!I:I,'nabati '!$L:$L,MTD!$A51)/6</f>
        <v>0</v>
      </c>
      <c r="G51" s="58">
        <f>+SUMIFS('nabati '!P:P,'nabati '!$S:$S,MTD!$A51)/60</f>
        <v>0</v>
      </c>
      <c r="H51" s="58">
        <f>+SUMIFS('nabati '!W:W,'nabati '!$Z:$Z,MTD!$A51)/6</f>
        <v>0</v>
      </c>
      <c r="I51" s="58">
        <f>+SUMIFS('nabati '!AD:AD,'nabati '!$AG:$AG,MTD!$A51)/60</f>
        <v>0</v>
      </c>
      <c r="J51" s="58">
        <f>+SUMIFS('nabati '!AK:AK,'nabati '!$AN:$AN,MTD!$A51)/60</f>
        <v>0</v>
      </c>
      <c r="K51" s="58">
        <f>+SUMIFS('nabati '!AR:AR,'nabati '!$AU:$AU,MTD!$A51)/60</f>
        <v>0</v>
      </c>
      <c r="L51" s="58">
        <f>+SUMIFS('nabati '!AY:AY,'nabati '!$BB:$BB,MTD!$A51)/20</f>
        <v>0</v>
      </c>
      <c r="M51" s="59">
        <f>+SUMIFS('nabati '!$BF:$BF,'nabati '!BI:BI,MTD!$A51)/6</f>
        <v>0</v>
      </c>
      <c r="N51" s="87">
        <f>+SUMIFS('nabati '!$BM:$BM,'nabati '!BP:BP,MTD!$A51)/6</f>
        <v>0</v>
      </c>
      <c r="O51" s="88">
        <f t="shared" si="14"/>
        <v>0</v>
      </c>
      <c r="P51" s="19"/>
      <c r="Q51" s="329"/>
      <c r="R51" s="19"/>
    </row>
    <row r="52" spans="1:18" s="7" customFormat="1" ht="12.75" hidden="1" outlineLevel="1">
      <c r="A52" s="55">
        <v>2072</v>
      </c>
      <c r="B52" s="56" t="s">
        <v>78</v>
      </c>
      <c r="C52" s="60" t="s">
        <v>109</v>
      </c>
      <c r="D52" s="57" t="s">
        <v>58</v>
      </c>
      <c r="E52" s="58">
        <f>+SUMIFS('nabati '!B:B,'nabati '!$E:$E,MTD!$A52)/6</f>
        <v>1</v>
      </c>
      <c r="F52" s="58">
        <f>+SUMIFS('nabati '!I:I,'nabati '!$L:$L,MTD!$A52)/6</f>
        <v>1</v>
      </c>
      <c r="G52" s="58">
        <f>+SUMIFS('nabati '!P:P,'nabati '!$S:$S,MTD!$A52)/60</f>
        <v>0</v>
      </c>
      <c r="H52" s="58">
        <f>+SUMIFS('nabati '!W:W,'nabati '!$Z:$Z,MTD!$A52)/6</f>
        <v>0</v>
      </c>
      <c r="I52" s="58">
        <f>+SUMIFS('nabati '!AD:AD,'nabati '!$AG:$AG,MTD!$A52)/60</f>
        <v>1</v>
      </c>
      <c r="J52" s="58">
        <f>+SUMIFS('nabati '!AK:AK,'nabati '!$AN:$AN,MTD!$A52)/60</f>
        <v>0</v>
      </c>
      <c r="K52" s="58">
        <f>+SUMIFS('nabati '!AR:AR,'nabati '!$AU:$AU,MTD!$A52)/60</f>
        <v>0</v>
      </c>
      <c r="L52" s="58">
        <f>+SUMIFS('nabati '!AY:AY,'nabati '!$BB:$BB,MTD!$A52)/20</f>
        <v>0</v>
      </c>
      <c r="M52" s="59">
        <f>+SUMIFS('nabati '!$BF:$BF,'nabati '!BI:BI,MTD!$A52)/6</f>
        <v>0</v>
      </c>
      <c r="N52" s="87">
        <f>+SUMIFS('nabati '!$BM:$BM,'nabati '!BP:BP,MTD!$A52)/6</f>
        <v>0</v>
      </c>
      <c r="O52" s="88">
        <f t="shared" ref="O52:O60" si="15">+SUMPRODUCT($E$1:$N$1,E52:N52)</f>
        <v>646600</v>
      </c>
      <c r="P52" s="19"/>
      <c r="Q52" s="329"/>
      <c r="R52" s="19"/>
    </row>
    <row r="53" spans="1:18" s="7" customFormat="1" ht="12.75" hidden="1" outlineLevel="1">
      <c r="A53" s="55">
        <v>2073</v>
      </c>
      <c r="B53" s="56" t="s">
        <v>78</v>
      </c>
      <c r="C53" s="60" t="s">
        <v>110</v>
      </c>
      <c r="D53" s="57" t="s">
        <v>58</v>
      </c>
      <c r="E53" s="58">
        <f>+SUMIFS('nabati '!B:B,'nabati '!$E:$E,MTD!$A53)/6</f>
        <v>1</v>
      </c>
      <c r="F53" s="58">
        <f>+SUMIFS('nabati '!I:I,'nabati '!$L:$L,MTD!$A53)/6</f>
        <v>1</v>
      </c>
      <c r="G53" s="58">
        <f>+SUMIFS('nabati '!P:P,'nabati '!$S:$S,MTD!$A53)/60</f>
        <v>0</v>
      </c>
      <c r="H53" s="58">
        <f>+SUMIFS('nabati '!W:W,'nabati '!$Z:$Z,MTD!$A53)/6</f>
        <v>1</v>
      </c>
      <c r="I53" s="58">
        <f>+SUMIFS('nabati '!AD:AD,'nabati '!$AG:$AG,MTD!$A53)/60</f>
        <v>0</v>
      </c>
      <c r="J53" s="58">
        <f>+SUMIFS('nabati '!AK:AK,'nabati '!$AN:$AN,MTD!$A53)/60</f>
        <v>0</v>
      </c>
      <c r="K53" s="58">
        <f>+SUMIFS('nabati '!AR:AR,'nabati '!$AU:$AU,MTD!$A53)/60</f>
        <v>0</v>
      </c>
      <c r="L53" s="58">
        <f>+SUMIFS('nabati '!AY:AY,'nabati '!$BB:$BB,MTD!$A53)/20</f>
        <v>0</v>
      </c>
      <c r="M53" s="59">
        <f>+SUMIFS('nabati '!$BF:$BF,'nabati '!BI:BI,MTD!$A53)/6</f>
        <v>0</v>
      </c>
      <c r="N53" s="87">
        <f>+SUMIFS('nabati '!$BM:$BM,'nabati '!BP:BP,MTD!$A53)/6</f>
        <v>0</v>
      </c>
      <c r="O53" s="88">
        <f t="shared" si="15"/>
        <v>540600</v>
      </c>
      <c r="P53" s="19"/>
      <c r="Q53" s="329"/>
      <c r="R53" s="19"/>
    </row>
    <row r="54" spans="1:18" s="7" customFormat="1" ht="12.75" hidden="1" outlineLevel="1">
      <c r="A54" s="55">
        <v>2087</v>
      </c>
      <c r="B54" s="56" t="s">
        <v>78</v>
      </c>
      <c r="C54" s="60" t="s">
        <v>111</v>
      </c>
      <c r="D54" s="57" t="s">
        <v>58</v>
      </c>
      <c r="E54" s="58">
        <f>+SUMIFS('nabati '!B:B,'nabati '!$E:$E,MTD!$A54)/6</f>
        <v>1</v>
      </c>
      <c r="F54" s="58">
        <f>+SUMIFS('nabati '!I:I,'nabati '!$L:$L,MTD!$A54)/6</f>
        <v>1</v>
      </c>
      <c r="G54" s="58">
        <f>+SUMIFS('nabati '!P:P,'nabati '!$S:$S,MTD!$A54)/60</f>
        <v>0</v>
      </c>
      <c r="H54" s="58">
        <f>+SUMIFS('nabati '!W:W,'nabati '!$Z:$Z,MTD!$A54)/6</f>
        <v>0</v>
      </c>
      <c r="I54" s="58">
        <f>+SUMIFS('nabati '!AD:AD,'nabati '!$AG:$AG,MTD!$A54)/60</f>
        <v>0</v>
      </c>
      <c r="J54" s="58">
        <f>+SUMIFS('nabati '!AK:AK,'nabati '!$AN:$AN,MTD!$A54)/60</f>
        <v>0</v>
      </c>
      <c r="K54" s="58">
        <f>+SUMIFS('nabati '!AR:AR,'nabati '!$AU:$AU,MTD!$A54)/60</f>
        <v>0</v>
      </c>
      <c r="L54" s="58">
        <f>+SUMIFS('nabati '!AY:AY,'nabati '!$BB:$BB,MTD!$A54)/20</f>
        <v>0</v>
      </c>
      <c r="M54" s="59">
        <f>+SUMIFS('nabati '!$BF:$BF,'nabati '!BI:BI,MTD!$A54)/6</f>
        <v>0</v>
      </c>
      <c r="N54" s="87">
        <f>+SUMIFS('nabati '!$BM:$BM,'nabati '!BP:BP,MTD!$A54)/6</f>
        <v>0</v>
      </c>
      <c r="O54" s="88">
        <f t="shared" si="15"/>
        <v>316600</v>
      </c>
      <c r="P54" s="19"/>
      <c r="Q54" s="329"/>
      <c r="R54" s="19"/>
    </row>
    <row r="55" spans="1:18" s="7" customFormat="1" ht="12.75" hidden="1" outlineLevel="1">
      <c r="A55" s="55">
        <v>2101</v>
      </c>
      <c r="B55" s="56" t="s">
        <v>78</v>
      </c>
      <c r="C55" s="60" t="s">
        <v>112</v>
      </c>
      <c r="D55" s="57" t="s">
        <v>58</v>
      </c>
      <c r="E55" s="58">
        <f>+SUMIFS('nabati '!B:B,'nabati '!$E:$E,MTD!$A55)/6</f>
        <v>0</v>
      </c>
      <c r="F55" s="58">
        <f>+SUMIFS('nabati '!I:I,'nabati '!$L:$L,MTD!$A55)/6</f>
        <v>0</v>
      </c>
      <c r="G55" s="58">
        <f>+SUMIFS('nabati '!P:P,'nabati '!$S:$S,MTD!$A55)/60</f>
        <v>0</v>
      </c>
      <c r="H55" s="58">
        <f>+SUMIFS('nabati '!W:W,'nabati '!$Z:$Z,MTD!$A55)/6</f>
        <v>0</v>
      </c>
      <c r="I55" s="58">
        <f>+SUMIFS('nabati '!AD:AD,'nabati '!$AG:$AG,MTD!$A55)/60</f>
        <v>0</v>
      </c>
      <c r="J55" s="58">
        <f>+SUMIFS('nabati '!AK:AK,'nabati '!$AN:$AN,MTD!$A55)/60</f>
        <v>0</v>
      </c>
      <c r="K55" s="58">
        <f>+SUMIFS('nabati '!AR:AR,'nabati '!$AU:$AU,MTD!$A55)/60</f>
        <v>0</v>
      </c>
      <c r="L55" s="58">
        <f>+SUMIFS('nabati '!AY:AY,'nabati '!$BB:$BB,MTD!$A55)/20</f>
        <v>0</v>
      </c>
      <c r="M55" s="59">
        <f>+SUMIFS('nabati '!$BF:$BF,'nabati '!BI:BI,MTD!$A55)/6</f>
        <v>0</v>
      </c>
      <c r="N55" s="87">
        <f>+SUMIFS('nabati '!$BM:$BM,'nabati '!BP:BP,MTD!$A55)/6</f>
        <v>0</v>
      </c>
      <c r="O55" s="88">
        <f t="shared" si="15"/>
        <v>0</v>
      </c>
      <c r="P55" s="19"/>
      <c r="Q55" s="329"/>
      <c r="R55" s="19"/>
    </row>
    <row r="56" spans="1:18" s="7" customFormat="1" ht="12.75" hidden="1" outlineLevel="1">
      <c r="A56" s="55">
        <v>2112</v>
      </c>
      <c r="B56" s="56" t="s">
        <v>78</v>
      </c>
      <c r="C56" s="60" t="s">
        <v>113</v>
      </c>
      <c r="D56" s="57" t="s">
        <v>58</v>
      </c>
      <c r="E56" s="59">
        <f>+SUMIFS('nabati '!B:B,'nabati '!$E:$E,MTD!$A56)/6</f>
        <v>0</v>
      </c>
      <c r="F56" s="59">
        <f>+SUMIFS('nabati '!I:I,'nabati '!$L:$L,MTD!$A56)/6</f>
        <v>0</v>
      </c>
      <c r="G56" s="59">
        <f>+SUMIFS('nabati '!P:P,'nabati '!$S:$S,MTD!$A56)/60</f>
        <v>0</v>
      </c>
      <c r="H56" s="59">
        <f>+SUMIFS('nabati '!W:W,'nabati '!$Z:$Z,MTD!$A56)/6</f>
        <v>0</v>
      </c>
      <c r="I56" s="59">
        <f>+SUMIFS('nabati '!AD:AD,'nabati '!$AG:$AG,MTD!$A56)/60</f>
        <v>0</v>
      </c>
      <c r="J56" s="59">
        <f>+SUMIFS('nabati '!AK:AK,'nabati '!$AN:$AN,MTD!$A56)/60</f>
        <v>0</v>
      </c>
      <c r="K56" s="59">
        <f>+SUMIFS('nabati '!AR:AR,'nabati '!$AU:$AU,MTD!$A56)/60</f>
        <v>0</v>
      </c>
      <c r="L56" s="59">
        <f>+SUMIFS('nabati '!AY:AY,'nabati '!$BB:$BB,MTD!$A56)/20</f>
        <v>0</v>
      </c>
      <c r="M56" s="59">
        <f>+SUMIFS('nabati '!$BF:$BF,'nabati '!BI:BI,MTD!$A56)/6</f>
        <v>0</v>
      </c>
      <c r="N56" s="59">
        <f>+SUMIFS('nabati '!$BM:$BM,'nabati '!BP:BP,MTD!$A56)/6</f>
        <v>0</v>
      </c>
      <c r="O56" s="91">
        <f t="shared" si="15"/>
        <v>0</v>
      </c>
      <c r="P56" s="19"/>
      <c r="Q56" s="329"/>
      <c r="R56" s="19"/>
    </row>
    <row r="57" spans="1:18" s="7" customFormat="1" ht="12.75" hidden="1" outlineLevel="1">
      <c r="A57" s="55">
        <v>2117</v>
      </c>
      <c r="B57" s="56" t="s">
        <v>78</v>
      </c>
      <c r="C57" s="60" t="s">
        <v>114</v>
      </c>
      <c r="D57" s="57" t="s">
        <v>58</v>
      </c>
      <c r="E57" s="58">
        <f>+SUMIFS('nabati '!B:B,'nabati '!$E:$E,MTD!$A57)/6</f>
        <v>1</v>
      </c>
      <c r="F57" s="58">
        <f>+SUMIFS('nabati '!I:I,'nabati '!$L:$L,MTD!$A57)/6</f>
        <v>1</v>
      </c>
      <c r="G57" s="58">
        <f>+SUMIFS('nabati '!P:P,'nabati '!$S:$S,MTD!$A57)/60</f>
        <v>1</v>
      </c>
      <c r="H57" s="58">
        <f>+SUMIFS('nabati '!W:W,'nabati '!$Z:$Z,MTD!$A57)/6</f>
        <v>0</v>
      </c>
      <c r="I57" s="58">
        <f>+SUMIFS('nabati '!AD:AD,'nabati '!$AG:$AG,MTD!$A57)/60</f>
        <v>0</v>
      </c>
      <c r="J57" s="58">
        <f>+SUMIFS('nabati '!AK:AK,'nabati '!$AN:$AN,MTD!$A57)/60</f>
        <v>0</v>
      </c>
      <c r="K57" s="58">
        <f>+SUMIFS('nabati '!AR:AR,'nabati '!$AU:$AU,MTD!$A57)/60</f>
        <v>0</v>
      </c>
      <c r="L57" s="58">
        <f>+SUMIFS('nabati '!AY:AY,'nabati '!$BB:$BB,MTD!$A57)/20</f>
        <v>1</v>
      </c>
      <c r="M57" s="59">
        <f>+SUMIFS('nabati '!$BF:$BF,'nabati '!BI:BI,MTD!$A57)/6</f>
        <v>0</v>
      </c>
      <c r="N57" s="87">
        <f>+SUMIFS('nabati '!$BM:$BM,'nabati '!BP:BP,MTD!$A57)/6</f>
        <v>0</v>
      </c>
      <c r="O57" s="88">
        <f t="shared" si="15"/>
        <v>1020600</v>
      </c>
      <c r="P57" s="19"/>
      <c r="Q57" s="329"/>
      <c r="R57" s="19"/>
    </row>
    <row r="58" spans="1:18" s="7" customFormat="1" ht="12.75" hidden="1" outlineLevel="1">
      <c r="A58" s="55">
        <v>2119</v>
      </c>
      <c r="B58" s="56" t="s">
        <v>78</v>
      </c>
      <c r="C58" s="60" t="s">
        <v>115</v>
      </c>
      <c r="D58" s="57" t="s">
        <v>58</v>
      </c>
      <c r="E58" s="58">
        <f>+SUMIFS('nabati '!B:B,'nabati '!$E:$E,MTD!$A58)/6</f>
        <v>2</v>
      </c>
      <c r="F58" s="58">
        <f>+SUMIFS('nabati '!I:I,'nabati '!$L:$L,MTD!$A58)/6</f>
        <v>0</v>
      </c>
      <c r="G58" s="58">
        <f>+SUMIFS('nabati '!P:P,'nabati '!$S:$S,MTD!$A58)/60</f>
        <v>1</v>
      </c>
      <c r="H58" s="58">
        <f>+SUMIFS('nabati '!W:W,'nabati '!$Z:$Z,MTD!$A58)/6</f>
        <v>2</v>
      </c>
      <c r="I58" s="58">
        <f>+SUMIFS('nabati '!AD:AD,'nabati '!$AG:$AG,MTD!$A58)/60</f>
        <v>1</v>
      </c>
      <c r="J58" s="58">
        <f>+SUMIFS('nabati '!AK:AK,'nabati '!$AN:$AN,MTD!$A58)/60</f>
        <v>0</v>
      </c>
      <c r="K58" s="58">
        <f>+SUMIFS('nabati '!AR:AR,'nabati '!$AU:$AU,MTD!$A58)/60</f>
        <v>0</v>
      </c>
      <c r="L58" s="58">
        <f>+SUMIFS('nabati '!AY:AY,'nabati '!$BB:$BB,MTD!$A58)/20</f>
        <v>1</v>
      </c>
      <c r="M58" s="59">
        <f>+SUMIFS('nabati '!$BF:$BF,'nabati '!BI:BI,MTD!$A58)/6</f>
        <v>0</v>
      </c>
      <c r="N58" s="87">
        <f>+SUMIFS('nabati '!$BM:$BM,'nabati '!BP:BP,MTD!$A58)/6</f>
        <v>0</v>
      </c>
      <c r="O58" s="88">
        <f t="shared" si="15"/>
        <v>1733800</v>
      </c>
      <c r="P58" s="19"/>
      <c r="Q58" s="329"/>
      <c r="R58" s="19"/>
    </row>
    <row r="59" spans="1:18" s="7" customFormat="1" ht="12.75" hidden="1" outlineLevel="1">
      <c r="A59" s="55">
        <v>277</v>
      </c>
      <c r="B59" s="56" t="s">
        <v>78</v>
      </c>
      <c r="C59" s="57" t="s">
        <v>116</v>
      </c>
      <c r="D59" s="57" t="s">
        <v>58</v>
      </c>
      <c r="E59" s="58">
        <f>+SUMIFS('nabati '!B:B,'nabati '!$E:$E,MTD!$A59)/6</f>
        <v>0</v>
      </c>
      <c r="F59" s="58">
        <f>+SUMIFS('nabati '!I:I,'nabati '!$L:$L,MTD!$A59)/6</f>
        <v>0</v>
      </c>
      <c r="G59" s="58">
        <f>+SUMIFS('nabati '!P:P,'nabati '!$S:$S,MTD!$A59)/60</f>
        <v>1</v>
      </c>
      <c r="H59" s="58">
        <f>+SUMIFS('nabati '!W:W,'nabati '!$Z:$Z,MTD!$A59)/6</f>
        <v>0</v>
      </c>
      <c r="I59" s="58">
        <f>+SUMIFS('nabati '!AD:AD,'nabati '!$AG:$AG,MTD!$A59)/60</f>
        <v>0</v>
      </c>
      <c r="J59" s="58">
        <f>+SUMIFS('nabati '!AK:AK,'nabati '!$AN:$AN,MTD!$A59)/60</f>
        <v>0</v>
      </c>
      <c r="K59" s="58">
        <f>+SUMIFS('nabati '!AR:AR,'nabati '!$AU:$AU,MTD!$A59)/60</f>
        <v>0</v>
      </c>
      <c r="L59" s="58">
        <f>+SUMIFS('nabati '!AY:AY,'nabati '!$BB:$BB,MTD!$A59)/20</f>
        <v>0</v>
      </c>
      <c r="M59" s="59">
        <f>+SUMIFS('nabati '!$BF:$BF,'nabati '!BI:BI,MTD!$A59)/6</f>
        <v>0</v>
      </c>
      <c r="N59" s="87">
        <f>+SUMIFS('nabati '!$BM:$BM,'nabati '!BP:BP,MTD!$A59)/6</f>
        <v>0</v>
      </c>
      <c r="O59" s="88">
        <f t="shared" si="15"/>
        <v>330000</v>
      </c>
      <c r="P59" s="19"/>
      <c r="Q59" s="329"/>
      <c r="R59" s="19"/>
    </row>
    <row r="60" spans="1:18" s="7" customFormat="1" ht="12.75" hidden="1" outlineLevel="1">
      <c r="A60" s="55">
        <v>69005</v>
      </c>
      <c r="B60" s="56" t="s">
        <v>78</v>
      </c>
      <c r="C60" s="60" t="s">
        <v>117</v>
      </c>
      <c r="D60" s="57" t="s">
        <v>58</v>
      </c>
      <c r="E60" s="58">
        <f>+SUMIFS('nabati '!B:B,'nabati '!$E:$E,MTD!$A60)/6</f>
        <v>0</v>
      </c>
      <c r="F60" s="58">
        <f>+SUMIFS('nabati '!I:I,'nabati '!$L:$L,MTD!$A60)/6</f>
        <v>0</v>
      </c>
      <c r="G60" s="58">
        <f>+SUMIFS('nabati '!P:P,'nabati '!$S:$S,MTD!$A60)/60</f>
        <v>0</v>
      </c>
      <c r="H60" s="58">
        <f>+SUMIFS('nabati '!W:W,'nabati '!$Z:$Z,MTD!$A60)/6</f>
        <v>0</v>
      </c>
      <c r="I60" s="58">
        <f>+SUMIFS('nabati '!AD:AD,'nabati '!$AG:$AG,MTD!$A60)/60</f>
        <v>0</v>
      </c>
      <c r="J60" s="58">
        <f>+SUMIFS('nabati '!AK:AK,'nabati '!$AN:$AN,MTD!$A60)/60</f>
        <v>0</v>
      </c>
      <c r="K60" s="58">
        <f>+SUMIFS('nabati '!AR:AR,'nabati '!$AU:$AU,MTD!$A60)/60</f>
        <v>0</v>
      </c>
      <c r="L60" s="58">
        <f>+SUMIFS('nabati '!AY:AY,'nabati '!$BB:$BB,MTD!$A60)/20</f>
        <v>0</v>
      </c>
      <c r="M60" s="59">
        <f>+SUMIFS('nabati '!$BF:$BF,'nabati '!BI:BI,MTD!$A60)/6</f>
        <v>0</v>
      </c>
      <c r="N60" s="87">
        <f>+SUMIFS('nabati '!$BM:$BM,'nabati '!BP:BP,MTD!$A60)/6</f>
        <v>0</v>
      </c>
      <c r="O60" s="88">
        <f t="shared" si="15"/>
        <v>0</v>
      </c>
      <c r="P60" s="19"/>
      <c r="Q60" s="329"/>
      <c r="R60" s="19"/>
    </row>
    <row r="61" spans="1:18" s="7" customFormat="1" ht="12.75" hidden="1" outlineLevel="1">
      <c r="A61" s="55">
        <v>69025</v>
      </c>
      <c r="B61" s="56" t="s">
        <v>78</v>
      </c>
      <c r="C61" s="60" t="s">
        <v>118</v>
      </c>
      <c r="D61" s="57" t="s">
        <v>58</v>
      </c>
      <c r="E61" s="58">
        <f>+SUMIFS('nabati '!B:B,'nabati '!$E:$E,MTD!$A61)/6</f>
        <v>0</v>
      </c>
      <c r="F61" s="58">
        <f>+SUMIFS('nabati '!I:I,'nabati '!$L:$L,MTD!$A61)/6</f>
        <v>0</v>
      </c>
      <c r="G61" s="58">
        <f>+SUMIFS('nabati '!P:P,'nabati '!$S:$S,MTD!$A61)/60</f>
        <v>0</v>
      </c>
      <c r="H61" s="58">
        <f>+SUMIFS('nabati '!W:W,'nabati '!$Z:$Z,MTD!$A61)/6</f>
        <v>0</v>
      </c>
      <c r="I61" s="58">
        <f>+SUMIFS('nabati '!AD:AD,'nabati '!$AG:$AG,MTD!$A61)/60</f>
        <v>0</v>
      </c>
      <c r="J61" s="58">
        <f>+SUMIFS('nabati '!AK:AK,'nabati '!$AN:$AN,MTD!$A61)/60</f>
        <v>0</v>
      </c>
      <c r="K61" s="58">
        <f>+SUMIFS('nabati '!AR:AR,'nabati '!$AU:$AU,MTD!$A61)/60</f>
        <v>0</v>
      </c>
      <c r="L61" s="58">
        <f>+SUMIFS('nabati '!AY:AY,'nabati '!$BB:$BB,MTD!$A61)/20</f>
        <v>0</v>
      </c>
      <c r="M61" s="59">
        <f>+SUMIFS('nabati '!$BF:$BF,'nabati '!BI:BI,MTD!$A61)/6</f>
        <v>0</v>
      </c>
      <c r="N61" s="87">
        <f>+SUMIFS('nabati '!$BM:$BM,'nabati '!BP:BP,MTD!$A61)/6</f>
        <v>0</v>
      </c>
      <c r="O61" s="88">
        <f t="shared" ref="O61:O72" si="16">+SUMPRODUCT($E$1:$N$1,E61:N61)</f>
        <v>0</v>
      </c>
      <c r="P61" s="19"/>
      <c r="Q61" s="329"/>
      <c r="R61" s="19"/>
    </row>
    <row r="62" spans="1:18" s="7" customFormat="1" ht="12.75" hidden="1" outlineLevel="1">
      <c r="A62" s="55">
        <v>69048</v>
      </c>
      <c r="B62" s="56" t="s">
        <v>78</v>
      </c>
      <c r="C62" s="60" t="s">
        <v>119</v>
      </c>
      <c r="D62" s="57" t="s">
        <v>58</v>
      </c>
      <c r="E62" s="58">
        <f>+SUMIFS('nabati '!B:B,'nabati '!$E:$E,MTD!$A62)/6</f>
        <v>0</v>
      </c>
      <c r="F62" s="58">
        <f>+SUMIFS('nabati '!I:I,'nabati '!$L:$L,MTD!$A62)/6</f>
        <v>0</v>
      </c>
      <c r="G62" s="58">
        <f>+SUMIFS('nabati '!P:P,'nabati '!$S:$S,MTD!$A62)/60</f>
        <v>0</v>
      </c>
      <c r="H62" s="58">
        <f>+SUMIFS('nabati '!W:W,'nabati '!$Z:$Z,MTD!$A62)/6</f>
        <v>0</v>
      </c>
      <c r="I62" s="58">
        <f>+SUMIFS('nabati '!AD:AD,'nabati '!$AG:$AG,MTD!$A62)/60</f>
        <v>0</v>
      </c>
      <c r="J62" s="58">
        <f>+SUMIFS('nabati '!AK:AK,'nabati '!$AN:$AN,MTD!$A62)/60</f>
        <v>0</v>
      </c>
      <c r="K62" s="58">
        <f>+SUMIFS('nabati '!AR:AR,'nabati '!$AU:$AU,MTD!$A62)/60</f>
        <v>0</v>
      </c>
      <c r="L62" s="58">
        <f>+SUMIFS('nabati '!AY:AY,'nabati '!$BB:$BB,MTD!$A62)/20</f>
        <v>0</v>
      </c>
      <c r="M62" s="59">
        <f>+SUMIFS('nabati '!$BF:$BF,'nabati '!BI:BI,MTD!$A62)/6</f>
        <v>0</v>
      </c>
      <c r="N62" s="87">
        <f>+SUMIFS('nabati '!$BM:$BM,'nabati '!BP:BP,MTD!$A62)/6</f>
        <v>0</v>
      </c>
      <c r="O62" s="88">
        <f t="shared" si="16"/>
        <v>0</v>
      </c>
      <c r="P62" s="19"/>
      <c r="Q62" s="329"/>
      <c r="R62" s="19"/>
    </row>
    <row r="63" spans="1:18" s="7" customFormat="1" ht="12.75" hidden="1" outlineLevel="1">
      <c r="A63" s="62">
        <v>2122</v>
      </c>
      <c r="B63" s="56" t="s">
        <v>78</v>
      </c>
      <c r="C63" s="60" t="s">
        <v>120</v>
      </c>
      <c r="D63" s="57" t="s">
        <v>58</v>
      </c>
      <c r="E63" s="58">
        <f>+SUMIFS('nabati '!B:B,'nabati '!$E:$E,MTD!$A63)/6</f>
        <v>0</v>
      </c>
      <c r="F63" s="58">
        <f>+SUMIFS('nabati '!I:I,'nabati '!$L:$L,MTD!$A63)/6</f>
        <v>1</v>
      </c>
      <c r="G63" s="58">
        <f>+SUMIFS('nabati '!P:P,'nabati '!$S:$S,MTD!$A63)/60</f>
        <v>1</v>
      </c>
      <c r="H63" s="58">
        <f>+SUMIFS('nabati '!W:W,'nabati '!$Z:$Z,MTD!$A63)/6</f>
        <v>0</v>
      </c>
      <c r="I63" s="58">
        <f>+SUMIFS('nabati '!AD:AD,'nabati '!$AG:$AG,MTD!$A63)/60</f>
        <v>0</v>
      </c>
      <c r="J63" s="58">
        <f>+SUMIFS('nabati '!AK:AK,'nabati '!$AN:$AN,MTD!$A63)/60</f>
        <v>0</v>
      </c>
      <c r="K63" s="58">
        <f>+SUMIFS('nabati '!AR:AR,'nabati '!$AU:$AU,MTD!$A63)/60</f>
        <v>0</v>
      </c>
      <c r="L63" s="58">
        <f>+SUMIFS('nabati '!AY:AY,'nabati '!$BB:$BB,MTD!$A63)/20</f>
        <v>0</v>
      </c>
      <c r="M63" s="59">
        <f>+SUMIFS('nabati '!$BF:$BF,'nabati '!BI:BI,MTD!$A63)/6</f>
        <v>0</v>
      </c>
      <c r="N63" s="87">
        <f>+SUMIFS('nabati '!$BM:$BM,'nabati '!BP:BP,MTD!$A63)/6</f>
        <v>0</v>
      </c>
      <c r="O63" s="88">
        <f t="shared" si="16"/>
        <v>520700</v>
      </c>
      <c r="P63" s="19"/>
      <c r="Q63" s="329"/>
      <c r="R63" s="19"/>
    </row>
    <row r="64" spans="1:18" s="7" customFormat="1" ht="14.1" hidden="1" customHeight="1" outlineLevel="1">
      <c r="A64" s="62">
        <v>2142</v>
      </c>
      <c r="B64" s="56" t="s">
        <v>78</v>
      </c>
      <c r="C64" s="60" t="s">
        <v>121</v>
      </c>
      <c r="D64" s="57" t="s">
        <v>58</v>
      </c>
      <c r="E64" s="58">
        <f>+SUMIFS('nabati '!B:B,'nabati '!$E:$E,MTD!$A64)/6</f>
        <v>0</v>
      </c>
      <c r="F64" s="58">
        <f>+SUMIFS('nabati '!I:I,'nabati '!$L:$L,MTD!$A64)/6</f>
        <v>0</v>
      </c>
      <c r="G64" s="58">
        <f>+SUMIFS('nabati '!P:P,'nabati '!$S:$S,MTD!$A64)/60</f>
        <v>0</v>
      </c>
      <c r="H64" s="58">
        <f>+SUMIFS('nabati '!W:W,'nabati '!$Z:$Z,MTD!$A64)/6</f>
        <v>0</v>
      </c>
      <c r="I64" s="58">
        <f>+SUMIFS('nabati '!AD:AD,'nabati '!$AG:$AG,MTD!$A64)/60</f>
        <v>0</v>
      </c>
      <c r="J64" s="58">
        <f>+SUMIFS('nabati '!AK:AK,'nabati '!$AN:$AN,MTD!$A64)/60</f>
        <v>0</v>
      </c>
      <c r="K64" s="58">
        <f>+SUMIFS('nabati '!AR:AR,'nabati '!$AU:$AU,MTD!$A64)/60</f>
        <v>0</v>
      </c>
      <c r="L64" s="58">
        <f>+SUMIFS('nabati '!AY:AY,'nabati '!$BB:$BB,MTD!$A64)/20</f>
        <v>0</v>
      </c>
      <c r="M64" s="59">
        <f>+SUMIFS('nabati '!$BF:$BF,'nabati '!BI:BI,MTD!$A64)/6</f>
        <v>0</v>
      </c>
      <c r="N64" s="87">
        <f>+SUMIFS('nabati '!$BM:$BM,'nabati '!BP:BP,MTD!$A64)/6</f>
        <v>0</v>
      </c>
      <c r="O64" s="88">
        <f t="shared" si="16"/>
        <v>0</v>
      </c>
      <c r="P64" s="19"/>
      <c r="Q64" s="329"/>
      <c r="R64" s="19"/>
    </row>
    <row r="65" spans="1:23" s="7" customFormat="1" ht="12" hidden="1" customHeight="1" outlineLevel="1">
      <c r="A65" s="62">
        <v>2133</v>
      </c>
      <c r="B65" s="56" t="s">
        <v>78</v>
      </c>
      <c r="C65" s="60" t="s">
        <v>122</v>
      </c>
      <c r="D65" s="57" t="s">
        <v>58</v>
      </c>
      <c r="E65" s="58">
        <f>+SUMIFS('nabati '!B:B,'nabati '!$E:$E,MTD!$A65)/6</f>
        <v>0</v>
      </c>
      <c r="F65" s="58">
        <f>+SUMIFS('nabati '!I:I,'nabati '!$L:$L,MTD!$A65)/6</f>
        <v>0</v>
      </c>
      <c r="G65" s="58">
        <f>+SUMIFS('nabati '!P:P,'nabati '!$S:$S,MTD!$A65)/60</f>
        <v>0</v>
      </c>
      <c r="H65" s="58">
        <f>+SUMIFS('nabati '!W:W,'nabati '!$Z:$Z,MTD!$A65)/6</f>
        <v>0</v>
      </c>
      <c r="I65" s="58">
        <f>+SUMIFS('nabati '!AD:AD,'nabati '!$AG:$AG,MTD!$A65)/60</f>
        <v>0</v>
      </c>
      <c r="J65" s="58">
        <f>+SUMIFS('nabati '!AK:AK,'nabati '!$AN:$AN,MTD!$A65)/60</f>
        <v>0</v>
      </c>
      <c r="K65" s="58">
        <f>+SUMIFS('nabati '!AR:AR,'nabati '!$AU:$AU,MTD!$A65)/60</f>
        <v>0</v>
      </c>
      <c r="L65" s="58">
        <f>+SUMIFS('nabati '!AY:AY,'nabati '!$BB:$BB,MTD!$A65)/20</f>
        <v>0</v>
      </c>
      <c r="M65" s="59">
        <f>+SUMIFS('nabati '!$BF:$BF,'nabati '!BI:BI,MTD!$A65)/6</f>
        <v>0</v>
      </c>
      <c r="N65" s="87">
        <f>+SUMIFS('nabati '!$BM:$BM,'nabati '!BP:BP,MTD!$A65)/6</f>
        <v>0</v>
      </c>
      <c r="O65" s="88">
        <f t="shared" si="16"/>
        <v>0</v>
      </c>
      <c r="P65" s="19"/>
      <c r="Q65" s="329"/>
      <c r="R65" s="19"/>
    </row>
    <row r="66" spans="1:23" s="7" customFormat="1" ht="15" hidden="1" customHeight="1" outlineLevel="1">
      <c r="A66" s="62">
        <v>2125</v>
      </c>
      <c r="B66" s="56" t="s">
        <v>78</v>
      </c>
      <c r="C66" s="60" t="s">
        <v>123</v>
      </c>
      <c r="D66" s="57" t="s">
        <v>58</v>
      </c>
      <c r="E66" s="58">
        <f>+SUMIFS('nabati '!B:B,'nabati '!$E:$E,MTD!$A66)/6</f>
        <v>1</v>
      </c>
      <c r="F66" s="58">
        <f>+SUMIFS('nabati '!I:I,'nabati '!$L:$L,MTD!$A66)/6</f>
        <v>1</v>
      </c>
      <c r="G66" s="58">
        <f>+SUMIFS('nabati '!P:P,'nabati '!$S:$S,MTD!$A66)/60</f>
        <v>1</v>
      </c>
      <c r="H66" s="58">
        <f>+SUMIFS('nabati '!W:W,'nabati '!$Z:$Z,MTD!$A66)/6</f>
        <v>1</v>
      </c>
      <c r="I66" s="58">
        <f>+SUMIFS('nabati '!AD:AD,'nabati '!$AG:$AG,MTD!$A66)/60</f>
        <v>1</v>
      </c>
      <c r="J66" s="58">
        <f>+SUMIFS('nabati '!AK:AK,'nabati '!$AN:$AN,MTD!$A66)/60</f>
        <v>0</v>
      </c>
      <c r="K66" s="58">
        <f>+SUMIFS('nabati '!AR:AR,'nabati '!$AU:$AU,MTD!$A66)/60</f>
        <v>0</v>
      </c>
      <c r="L66" s="58">
        <f>+SUMIFS('nabati '!AY:AY,'nabati '!$BB:$BB,MTD!$A66)/20</f>
        <v>0</v>
      </c>
      <c r="M66" s="59">
        <f>+SUMIFS('nabati '!$BF:$BF,'nabati '!BI:BI,MTD!$A66)/6</f>
        <v>0</v>
      </c>
      <c r="N66" s="87">
        <f>+SUMIFS('nabati '!$BM:$BM,'nabati '!BP:BP,MTD!$A66)/6</f>
        <v>0</v>
      </c>
      <c r="O66" s="88">
        <f t="shared" si="16"/>
        <v>1200600</v>
      </c>
      <c r="P66" s="19"/>
      <c r="Q66" s="329"/>
      <c r="R66" s="19"/>
    </row>
    <row r="67" spans="1:23" s="7" customFormat="1" ht="15" hidden="1" customHeight="1" outlineLevel="1">
      <c r="A67" s="61">
        <v>212</v>
      </c>
      <c r="B67" s="56" t="s">
        <v>78</v>
      </c>
      <c r="C67" s="60" t="s">
        <v>124</v>
      </c>
      <c r="D67" s="57" t="s">
        <v>58</v>
      </c>
      <c r="E67" s="58">
        <f>+SUMIFS('nabati '!B:B,'nabati '!$E:$E,MTD!$A67)/6</f>
        <v>0</v>
      </c>
      <c r="F67" s="58">
        <f>+SUMIFS('nabati '!I:I,'nabati '!$L:$L,MTD!$A67)/6</f>
        <v>0</v>
      </c>
      <c r="G67" s="58">
        <f>+SUMIFS('nabati '!P:P,'nabati '!$S:$S,MTD!$A67)/60</f>
        <v>0</v>
      </c>
      <c r="H67" s="58">
        <f>+SUMIFS('nabati '!W:W,'nabati '!$Z:$Z,MTD!$A67)/6</f>
        <v>0</v>
      </c>
      <c r="I67" s="58">
        <f>+SUMIFS('nabati '!AD:AD,'nabati '!$AG:$AG,MTD!$A67)/60</f>
        <v>0</v>
      </c>
      <c r="J67" s="58">
        <f>+SUMIFS('nabati '!AK:AK,'nabati '!$AN:$AN,MTD!$A67)/60</f>
        <v>0</v>
      </c>
      <c r="K67" s="58">
        <f>+SUMIFS('nabati '!AR:AR,'nabati '!$AU:$AU,MTD!$A67)/60</f>
        <v>0</v>
      </c>
      <c r="L67" s="58">
        <f>+SUMIFS('nabati '!AY:AY,'nabati '!$BB:$BB,MTD!$A67)/20</f>
        <v>0</v>
      </c>
      <c r="M67" s="59">
        <f>+SUMIFS('nabati '!$BF:$BF,'nabati '!BI:BI,MTD!$A67)/6</f>
        <v>0</v>
      </c>
      <c r="N67" s="87">
        <f>+SUMIFS('nabati '!$BM:$BM,'nabati '!BP:BP,MTD!$A67)/6</f>
        <v>0</v>
      </c>
      <c r="O67" s="88">
        <f t="shared" si="16"/>
        <v>0</v>
      </c>
      <c r="P67" s="19"/>
      <c r="Q67" s="329"/>
      <c r="R67" s="19"/>
    </row>
    <row r="68" spans="1:23" s="7" customFormat="1" ht="12.95" customHeight="1" collapsed="1">
      <c r="A68" s="62">
        <v>2131</v>
      </c>
      <c r="B68" s="56" t="s">
        <v>78</v>
      </c>
      <c r="C68" s="60" t="s">
        <v>125</v>
      </c>
      <c r="D68" s="57" t="s">
        <v>58</v>
      </c>
      <c r="E68" s="58">
        <f>+SUMIFS('nabati '!B:B,'nabati '!$E:$E,MTD!$A68)/6</f>
        <v>0</v>
      </c>
      <c r="F68" s="58">
        <f>+SUMIFS('nabati '!I:I,'nabati '!$L:$L,MTD!$A68)/6</f>
        <v>0</v>
      </c>
      <c r="G68" s="58">
        <f>+SUMIFS('nabati '!P:P,'nabati '!$S:$S,MTD!$A68)/60</f>
        <v>0</v>
      </c>
      <c r="H68" s="58">
        <f>+SUMIFS('nabati '!W:W,'nabati '!$Z:$Z,MTD!$A68)/6</f>
        <v>0</v>
      </c>
      <c r="I68" s="58">
        <f>+SUMIFS('nabati '!AD:AD,'nabati '!$AG:$AG,MTD!$A68)/60</f>
        <v>0</v>
      </c>
      <c r="J68" s="58">
        <f>+SUMIFS('nabati '!AK:AK,'nabati '!$AN:$AN,MTD!$A68)/60</f>
        <v>0</v>
      </c>
      <c r="K68" s="58">
        <f>+SUMIFS('nabati '!AR:AR,'nabati '!$AU:$AU,MTD!$A68)/60</f>
        <v>0</v>
      </c>
      <c r="L68" s="58">
        <f>+SUMIFS('nabati '!AY:AY,'nabati '!$BB:$BB,MTD!$A68)/20</f>
        <v>0</v>
      </c>
      <c r="M68" s="59">
        <f>+SUMIFS('nabati '!$BF:$BF,'nabati '!BI:BI,MTD!$A68)/6</f>
        <v>0</v>
      </c>
      <c r="N68" s="87">
        <f>+SUMIFS('nabati '!$BM:$BM,'nabati '!BP:BP,MTD!$A68)/6</f>
        <v>0</v>
      </c>
      <c r="O68" s="88">
        <f t="shared" si="16"/>
        <v>0</v>
      </c>
      <c r="P68" s="19"/>
      <c r="Q68" s="329"/>
      <c r="R68" s="19"/>
    </row>
    <row r="69" spans="1:23" s="9" customFormat="1" ht="12" customHeight="1">
      <c r="A69" s="98"/>
      <c r="B69" s="99"/>
      <c r="C69" s="100"/>
      <c r="D69" s="101" t="s">
        <v>708</v>
      </c>
      <c r="E69" s="102">
        <f t="shared" ref="E69:N69" si="17">+SUM(E70:E124)</f>
        <v>153</v>
      </c>
      <c r="F69" s="102">
        <f t="shared" si="17"/>
        <v>294</v>
      </c>
      <c r="G69" s="102">
        <f t="shared" si="17"/>
        <v>46</v>
      </c>
      <c r="H69" s="102">
        <f t="shared" si="17"/>
        <v>63</v>
      </c>
      <c r="I69" s="102">
        <f t="shared" si="17"/>
        <v>18</v>
      </c>
      <c r="J69" s="102">
        <f t="shared" si="17"/>
        <v>12</v>
      </c>
      <c r="K69" s="102">
        <f t="shared" si="17"/>
        <v>10</v>
      </c>
      <c r="L69" s="102">
        <f t="shared" si="17"/>
        <v>39</v>
      </c>
      <c r="M69" s="116">
        <f t="shared" si="17"/>
        <v>0</v>
      </c>
      <c r="N69" s="116">
        <f t="shared" si="17"/>
        <v>0</v>
      </c>
      <c r="O69" s="117">
        <f t="shared" si="16"/>
        <v>131746500</v>
      </c>
      <c r="P69" s="86">
        <v>287047000</v>
      </c>
      <c r="Q69" s="344">
        <f>O69/P69*100</f>
        <v>45.897187568586325</v>
      </c>
      <c r="R69" s="86">
        <f>O69-P69</f>
        <v>-155300500</v>
      </c>
    </row>
    <row r="70" spans="1:23" s="7" customFormat="1" ht="15">
      <c r="A70" s="55" t="s">
        <v>127</v>
      </c>
      <c r="B70" s="56" t="s">
        <v>56</v>
      </c>
      <c r="C70" s="57" t="s">
        <v>128</v>
      </c>
      <c r="D70" s="57" t="s">
        <v>129</v>
      </c>
      <c r="E70" s="103">
        <f>+SUMIFS('nabati '!B:B,'nabati '!$E:$E,MTD!$A70)/6</f>
        <v>45</v>
      </c>
      <c r="F70" s="104">
        <f>+SUMIFS('nabati '!I:I,'nabati '!$L:$L,MTD!$A70)/6</f>
        <v>45</v>
      </c>
      <c r="G70" s="104">
        <f>+SUMIFS('nabati '!P:P,'nabati '!$S:$S,MTD!$A70)/60</f>
        <v>8</v>
      </c>
      <c r="H70" s="104">
        <f>+SUMIFS('nabati '!W:W,'nabati '!$Z:$Z,MTD!$A70)/6</f>
        <v>15</v>
      </c>
      <c r="I70" s="104">
        <f>+SUMIFS('nabati '!AD:AD,'nabati '!$AG:$AG,MTD!$A70)/60</f>
        <v>3</v>
      </c>
      <c r="J70" s="104">
        <f>+SUMIFS('nabati '!AK:AK,'nabati '!$AN:$AN,MTD!$A70)/60</f>
        <v>4</v>
      </c>
      <c r="K70" s="104">
        <f>+SUMIFS('nabati '!AR:AR,'nabati '!$AU:$AU,MTD!$A70)/60</f>
        <v>2</v>
      </c>
      <c r="L70" s="104">
        <f>+SUMIFS('nabati '!AY:AY,'nabati '!$BB:$BB,MTD!$A70)/20</f>
        <v>8</v>
      </c>
      <c r="M70" s="103">
        <f>+SUMIFS('nabati '!$BF:$BF,'nabati '!BI:BI,MTD!$A70)/6</f>
        <v>0</v>
      </c>
      <c r="N70" s="118">
        <f>+SUMIFS('nabati '!$BM:$BM,'nabati '!BP:BP,MTD!$A70)/6</f>
        <v>0</v>
      </c>
      <c r="O70" s="119">
        <f t="shared" si="16"/>
        <v>26077000</v>
      </c>
      <c r="P70" s="67">
        <v>48099000</v>
      </c>
      <c r="Q70" s="329"/>
      <c r="R70" s="67">
        <f t="shared" ref="R70:R77" si="18">O70-P70</f>
        <v>-22022000</v>
      </c>
    </row>
    <row r="71" spans="1:23" s="7" customFormat="1" ht="12.95" hidden="1" customHeight="1" outlineLevel="1">
      <c r="A71" s="55" t="s">
        <v>130</v>
      </c>
      <c r="B71" s="56" t="s">
        <v>56</v>
      </c>
      <c r="C71" s="57" t="s">
        <v>131</v>
      </c>
      <c r="D71" s="57" t="s">
        <v>129</v>
      </c>
      <c r="E71" s="103">
        <f>+SUMIFS('nabati '!B:B,'nabati '!$E:$E,MTD!$A71)/6</f>
        <v>10</v>
      </c>
      <c r="F71" s="104">
        <f>+SUMIFS('nabati '!I:I,'nabati '!$L:$L,MTD!$A71)/6</f>
        <v>30</v>
      </c>
      <c r="G71" s="104">
        <f>+SUMIFS('nabati '!P:P,'nabati '!$S:$S,MTD!$A71)/60</f>
        <v>4</v>
      </c>
      <c r="H71" s="104">
        <f>+SUMIFS('nabati '!W:W,'nabati '!$Z:$Z,MTD!$A71)/6</f>
        <v>2</v>
      </c>
      <c r="I71" s="104">
        <f>+SUMIFS('nabati '!AD:AD,'nabati '!$AG:$AG,MTD!$A71)/60</f>
        <v>0</v>
      </c>
      <c r="J71" s="104">
        <f>+SUMIFS('nabati '!AK:AK,'nabati '!$AN:$AN,MTD!$A71)/60</f>
        <v>1</v>
      </c>
      <c r="K71" s="104">
        <f>+SUMIFS('nabati '!AR:AR,'nabati '!$AU:$AU,MTD!$A71)/60</f>
        <v>0</v>
      </c>
      <c r="L71" s="104">
        <f>+SUMIFS('nabati '!AY:AY,'nabati '!$BB:$BB,MTD!$A71)/20</f>
        <v>5</v>
      </c>
      <c r="M71" s="103">
        <f>+SUMIFS('nabati '!$BF:$BF,'nabati '!BI:BI,MTD!$A71)/6</f>
        <v>0</v>
      </c>
      <c r="N71" s="118">
        <f>+SUMIFS('nabati '!$BM:$BM,'nabati '!BP:BP,MTD!$A71)/6</f>
        <v>0</v>
      </c>
      <c r="O71" s="119">
        <f t="shared" si="16"/>
        <v>10948000</v>
      </c>
      <c r="P71" s="67">
        <v>30290000</v>
      </c>
      <c r="Q71" s="329"/>
      <c r="R71" s="67">
        <f t="shared" si="18"/>
        <v>-19342000</v>
      </c>
    </row>
    <row r="72" spans="1:23" s="7" customFormat="1" ht="15" hidden="1" outlineLevel="1">
      <c r="A72" s="55" t="s">
        <v>132</v>
      </c>
      <c r="B72" s="56" t="s">
        <v>56</v>
      </c>
      <c r="C72" s="57" t="s">
        <v>133</v>
      </c>
      <c r="D72" s="57" t="s">
        <v>129</v>
      </c>
      <c r="E72" s="104">
        <f>+SUMIFS('nabati '!B:B,'nabati '!$E:$E,MTD!$A72)/6</f>
        <v>10</v>
      </c>
      <c r="F72" s="104">
        <f>+SUMIFS('nabati '!I:I,'nabati '!$L:$L,MTD!$A72)/6</f>
        <v>65</v>
      </c>
      <c r="G72" s="104">
        <f>+SUMIFS('nabati '!P:P,'nabati '!$S:$S,MTD!$A72)/60</f>
        <v>3</v>
      </c>
      <c r="H72" s="104">
        <f>+SUMIFS('nabati '!W:W,'nabati '!$Z:$Z,MTD!$A72)/6</f>
        <v>13</v>
      </c>
      <c r="I72" s="104">
        <f>+SUMIFS('nabati '!AD:AD,'nabati '!$AG:$AG,MTD!$A72)/60</f>
        <v>0</v>
      </c>
      <c r="J72" s="104">
        <f>+SUMIFS('nabati '!AK:AK,'nabati '!$AN:$AN,MTD!$A72)/60</f>
        <v>1</v>
      </c>
      <c r="K72" s="104">
        <f>+SUMIFS('nabati '!AR:AR,'nabati '!$AU:$AU,MTD!$A72)/60</f>
        <v>2</v>
      </c>
      <c r="L72" s="104">
        <f>+SUMIFS('nabati '!AY:AY,'nabati '!$BB:$BB,MTD!$A72)/20</f>
        <v>3</v>
      </c>
      <c r="M72" s="103">
        <f>+SUMIFS('nabati '!$BF:$BF,'nabati '!BI:BI,MTD!$A72)/6</f>
        <v>0</v>
      </c>
      <c r="N72" s="118">
        <f>+SUMIFS('nabati '!$BM:$BM,'nabati '!BP:BP,MTD!$A72)/6</f>
        <v>0</v>
      </c>
      <c r="O72" s="119">
        <f t="shared" si="16"/>
        <v>19536500</v>
      </c>
      <c r="P72" s="120">
        <v>3423500</v>
      </c>
      <c r="Q72" s="329"/>
      <c r="R72" s="67">
        <f t="shared" si="18"/>
        <v>16113000</v>
      </c>
    </row>
    <row r="73" spans="1:23" s="7" customFormat="1" ht="15" hidden="1" outlineLevel="1">
      <c r="A73" s="55" t="s">
        <v>134</v>
      </c>
      <c r="B73" s="56" t="s">
        <v>56</v>
      </c>
      <c r="C73" s="57" t="s">
        <v>135</v>
      </c>
      <c r="D73" s="57" t="s">
        <v>129</v>
      </c>
      <c r="E73" s="104">
        <f>+SUMIFS('nabati '!B:B,'nabati '!$E:$E,MTD!$A73)/6</f>
        <v>10</v>
      </c>
      <c r="F73" s="104">
        <f>+SUMIFS('nabati '!I:I,'nabati '!$L:$L,MTD!$A73)/6</f>
        <v>60</v>
      </c>
      <c r="G73" s="104">
        <f>+SUMIFS('nabati '!P:P,'nabati '!$S:$S,MTD!$A73)/60</f>
        <v>3</v>
      </c>
      <c r="H73" s="104">
        <f>+SUMIFS('nabati '!W:W,'nabati '!$Z:$Z,MTD!$A73)/6</f>
        <v>0</v>
      </c>
      <c r="I73" s="104">
        <f>+SUMIFS('nabati '!AD:AD,'nabati '!$AG:$AG,MTD!$A73)/60</f>
        <v>0</v>
      </c>
      <c r="J73" s="104">
        <f>+SUMIFS('nabati '!AK:AK,'nabati '!$AN:$AN,MTD!$A73)/60</f>
        <v>0</v>
      </c>
      <c r="K73" s="104">
        <f>+SUMIFS('nabati '!AR:AR,'nabati '!$AU:$AU,MTD!$A73)/60</f>
        <v>0</v>
      </c>
      <c r="L73" s="104">
        <f>+SUMIFS('nabati '!AY:AY,'nabati '!$BB:$BB,MTD!$A73)/20</f>
        <v>5</v>
      </c>
      <c r="M73" s="103">
        <f>+SUMIFS('nabati '!$BF:$BF,'nabati '!BI:BI,MTD!$A73)/6</f>
        <v>0</v>
      </c>
      <c r="N73" s="118">
        <f>+SUMIFS('nabati '!$BM:$BM,'nabati '!BP:BP,MTD!$A73)/6</f>
        <v>0</v>
      </c>
      <c r="O73" s="119">
        <f t="shared" ref="O73:O96" si="19">+SUMPRODUCT($E$1:$N$1,E73:N73)</f>
        <v>15561000</v>
      </c>
      <c r="P73" s="67">
        <v>43252000</v>
      </c>
      <c r="Q73" s="329"/>
      <c r="R73" s="67">
        <f t="shared" si="18"/>
        <v>-27691000</v>
      </c>
    </row>
    <row r="74" spans="1:23" s="7" customFormat="1" ht="12" hidden="1" customHeight="1" outlineLevel="1">
      <c r="A74" s="62" t="s">
        <v>136</v>
      </c>
      <c r="B74" s="105" t="s">
        <v>56</v>
      </c>
      <c r="C74" s="106" t="s">
        <v>137</v>
      </c>
      <c r="D74" s="57" t="s">
        <v>129</v>
      </c>
      <c r="E74" s="104">
        <f>+SUMIFS('nabati '!B:B,'nabati '!$E:$E,MTD!$A74)/6</f>
        <v>30</v>
      </c>
      <c r="F74" s="104">
        <f>+SUMIFS('nabati '!I:I,'nabati '!$L:$L,MTD!$A74)/6</f>
        <v>25</v>
      </c>
      <c r="G74" s="104">
        <f>+SUMIFS('nabati '!P:P,'nabati '!$S:$S,MTD!$A74)/60</f>
        <v>0</v>
      </c>
      <c r="H74" s="104">
        <f>+SUMIFS('nabati '!W:W,'nabati '!$Z:$Z,MTD!$A74)/6</f>
        <v>5</v>
      </c>
      <c r="I74" s="104">
        <f>+SUMIFS('nabati '!AD:AD,'nabati '!$AG:$AG,MTD!$A74)/60</f>
        <v>1</v>
      </c>
      <c r="J74" s="104">
        <f>+SUMIFS('nabati '!AK:AK,'nabati '!$AN:$AN,MTD!$A74)/60</f>
        <v>0</v>
      </c>
      <c r="K74" s="104">
        <f>+SUMIFS('nabati '!AR:AR,'nabati '!$AU:$AU,MTD!$A74)/60</f>
        <v>2</v>
      </c>
      <c r="L74" s="104">
        <f>+SUMIFS('nabati '!AY:AY,'nabati '!$BB:$BB,MTD!$A74)/20</f>
        <v>5</v>
      </c>
      <c r="M74" s="103">
        <f>+SUMIFS('nabati '!$BF:$BF,'nabati '!BI:BI,MTD!$A74)/6</f>
        <v>0</v>
      </c>
      <c r="N74" s="118">
        <f>+SUMIFS('nabati '!$BM:$BM,'nabati '!BP:BP,MTD!$A74)/6</f>
        <v>0</v>
      </c>
      <c r="O74" s="119">
        <f t="shared" si="19"/>
        <v>12392500</v>
      </c>
      <c r="P74" s="67">
        <v>30296000</v>
      </c>
      <c r="Q74" s="329"/>
      <c r="R74" s="67">
        <f t="shared" si="18"/>
        <v>-17903500</v>
      </c>
    </row>
    <row r="75" spans="1:23" s="7" customFormat="1" ht="15" hidden="1" outlineLevel="1">
      <c r="A75" s="55" t="s">
        <v>138</v>
      </c>
      <c r="B75" s="56" t="s">
        <v>56</v>
      </c>
      <c r="C75" s="57" t="s">
        <v>139</v>
      </c>
      <c r="D75" s="57" t="s">
        <v>129</v>
      </c>
      <c r="E75" s="104">
        <f>+SUMIFS('nabati '!B:B,'nabati '!$E:$E,MTD!$A75)/6</f>
        <v>0</v>
      </c>
      <c r="F75" s="104">
        <f>+SUMIFS('nabati '!I:I,'nabati '!$L:$L,MTD!$A75)/6</f>
        <v>0</v>
      </c>
      <c r="G75" s="104">
        <f>+SUMIFS('nabati '!P:P,'nabati '!$S:$S,MTD!$A75)/60</f>
        <v>2</v>
      </c>
      <c r="H75" s="104">
        <f>+SUMIFS('nabati '!W:W,'nabati '!$Z:$Z,MTD!$A75)/6</f>
        <v>0</v>
      </c>
      <c r="I75" s="104">
        <f>+SUMIFS('nabati '!AD:AD,'nabati '!$AG:$AG,MTD!$A75)/60</f>
        <v>0</v>
      </c>
      <c r="J75" s="104">
        <f>+SUMIFS('nabati '!AK:AK,'nabati '!$AN:$AN,MTD!$A75)/60</f>
        <v>0</v>
      </c>
      <c r="K75" s="104">
        <f>+SUMIFS('nabati '!AR:AR,'nabati '!$AU:$AU,MTD!$A75)/60</f>
        <v>0</v>
      </c>
      <c r="L75" s="104">
        <f>+SUMIFS('nabati '!AY:AY,'nabati '!$BB:$BB,MTD!$A75)/20</f>
        <v>0</v>
      </c>
      <c r="M75" s="103">
        <f>+SUMIFS('nabati '!$BF:$BF,'nabati '!BI:BI,MTD!$A75)/6</f>
        <v>0</v>
      </c>
      <c r="N75" s="118">
        <f>+SUMIFS('nabati '!$BM:$BM,'nabati '!BP:BP,MTD!$A75)/6</f>
        <v>0</v>
      </c>
      <c r="O75" s="119">
        <f t="shared" si="19"/>
        <v>660000</v>
      </c>
      <c r="P75" s="67">
        <v>13194000</v>
      </c>
      <c r="Q75" s="329"/>
      <c r="R75" s="67">
        <f t="shared" si="18"/>
        <v>-12534000</v>
      </c>
    </row>
    <row r="76" spans="1:23" s="7" customFormat="1" ht="15" hidden="1" outlineLevel="1">
      <c r="A76" s="62">
        <v>549</v>
      </c>
      <c r="B76" s="56" t="s">
        <v>56</v>
      </c>
      <c r="C76" s="106" t="s">
        <v>140</v>
      </c>
      <c r="D76" s="57" t="s">
        <v>129</v>
      </c>
      <c r="E76" s="104">
        <f>+SUMIFS('nabati '!B:B,'nabati '!$E:$E,MTD!$A76)/6</f>
        <v>0</v>
      </c>
      <c r="F76" s="104">
        <f>+SUMIFS('nabati '!I:I,'nabati '!$L:$L,MTD!$A76)/6</f>
        <v>4</v>
      </c>
      <c r="G76" s="104">
        <f>+SUMIFS('nabati '!P:P,'nabati '!$S:$S,MTD!$A76)/60</f>
        <v>0</v>
      </c>
      <c r="H76" s="104">
        <f>+SUMIFS('nabati '!W:W,'nabati '!$Z:$Z,MTD!$A76)/6</f>
        <v>0</v>
      </c>
      <c r="I76" s="104">
        <f>+SUMIFS('nabati '!AD:AD,'nabati '!$AG:$AG,MTD!$A76)/60</f>
        <v>0</v>
      </c>
      <c r="J76" s="104">
        <f>+SUMIFS('nabati '!AK:AK,'nabati '!$AN:$AN,MTD!$A76)/60</f>
        <v>0</v>
      </c>
      <c r="K76" s="104">
        <f>+SUMIFS('nabati '!AR:AR,'nabati '!$AU:$AU,MTD!$A76)/60</f>
        <v>0</v>
      </c>
      <c r="L76" s="104">
        <f>+SUMIFS('nabati '!AY:AY,'nabati '!$BB:$BB,MTD!$A76)/20</f>
        <v>0</v>
      </c>
      <c r="M76" s="103">
        <f>+SUMIFS('nabati '!$BF:$BF,'nabati '!BI:BI,MTD!$A76)/6</f>
        <v>0</v>
      </c>
      <c r="N76" s="118">
        <f>+SUMIFS('nabati '!$BM:$BM,'nabati '!BP:BP,MTD!$A76)/6</f>
        <v>0</v>
      </c>
      <c r="O76" s="119">
        <f t="shared" si="19"/>
        <v>762800</v>
      </c>
      <c r="P76" s="67">
        <v>8064000</v>
      </c>
      <c r="Q76" s="329"/>
      <c r="R76" s="67">
        <f t="shared" si="18"/>
        <v>-7301200</v>
      </c>
    </row>
    <row r="77" spans="1:23" s="7" customFormat="1" ht="15" hidden="1" outlineLevel="1">
      <c r="A77" s="55" t="s">
        <v>141</v>
      </c>
      <c r="B77" s="56" t="s">
        <v>56</v>
      </c>
      <c r="C77" s="106" t="s">
        <v>142</v>
      </c>
      <c r="D77" s="57" t="s">
        <v>129</v>
      </c>
      <c r="E77" s="104">
        <f>+SUMIFS('nabati '!B:B,'nabati '!$E:$E,MTD!$A77)/6</f>
        <v>20</v>
      </c>
      <c r="F77" s="104">
        <f>+SUMIFS('nabati '!I:I,'nabati '!$L:$L,MTD!$A77)/6</f>
        <v>35</v>
      </c>
      <c r="G77" s="104">
        <f>+SUMIFS('nabati '!P:P,'nabati '!$S:$S,MTD!$A77)/60</f>
        <v>6</v>
      </c>
      <c r="H77" s="104">
        <f>+SUMIFS('nabati '!W:W,'nabati '!$Z:$Z,MTD!$A77)/6</f>
        <v>10</v>
      </c>
      <c r="I77" s="104">
        <f>+SUMIFS('nabati '!AD:AD,'nabati '!$AG:$AG,MTD!$A77)/60</f>
        <v>2</v>
      </c>
      <c r="J77" s="104">
        <f>+SUMIFS('nabati '!AK:AK,'nabati '!$AN:$AN,MTD!$A77)/60</f>
        <v>2</v>
      </c>
      <c r="K77" s="104">
        <f>+SUMIFS('nabati '!AR:AR,'nabati '!$AU:$AU,MTD!$A77)/60</f>
        <v>1</v>
      </c>
      <c r="L77" s="104">
        <f>+SUMIFS('nabati '!AY:AY,'nabati '!$BB:$BB,MTD!$A77)/20</f>
        <v>0</v>
      </c>
      <c r="M77" s="103">
        <f>+SUMIFS('nabati '!$BF:$BF,'nabati '!BI:BI,MTD!$A77)/6</f>
        <v>0</v>
      </c>
      <c r="N77" s="118">
        <f>+SUMIFS('nabati '!$BM:$BM,'nabati '!BP:BP,MTD!$A77)/6</f>
        <v>0</v>
      </c>
      <c r="O77" s="119">
        <f t="shared" si="19"/>
        <v>14996500</v>
      </c>
      <c r="P77" s="67">
        <v>21650000</v>
      </c>
      <c r="Q77" s="329"/>
      <c r="R77" s="67">
        <f t="shared" si="18"/>
        <v>-6653500</v>
      </c>
    </row>
    <row r="78" spans="1:23" s="7" customFormat="1" ht="15" hidden="1" outlineLevel="1">
      <c r="A78" s="61">
        <v>214</v>
      </c>
      <c r="B78" s="56" t="s">
        <v>56</v>
      </c>
      <c r="C78" s="60" t="s">
        <v>143</v>
      </c>
      <c r="D78" s="57" t="s">
        <v>129</v>
      </c>
      <c r="E78" s="104">
        <f>+SUMIFS('nabati '!B:B,'nabati '!$E:$E,MTD!$A78)/6</f>
        <v>0</v>
      </c>
      <c r="F78" s="104">
        <f>+SUMIFS('nabati '!I:I,'nabati '!$L:$L,MTD!$A78)/6</f>
        <v>0</v>
      </c>
      <c r="G78" s="104">
        <f>+SUMIFS('nabati '!P:P,'nabati '!$S:$S,MTD!$A78)/60</f>
        <v>0</v>
      </c>
      <c r="H78" s="104">
        <f>+SUMIFS('nabati '!W:W,'nabati '!$Z:$Z,MTD!$A78)/6</f>
        <v>0</v>
      </c>
      <c r="I78" s="104">
        <f>+SUMIFS('nabati '!AD:AD,'nabati '!$AG:$AG,MTD!$A78)/60</f>
        <v>0</v>
      </c>
      <c r="J78" s="104">
        <f>+SUMIFS('nabati '!AK:AK,'nabati '!$AN:$AN,MTD!$A78)/60</f>
        <v>0</v>
      </c>
      <c r="K78" s="104">
        <f>+SUMIFS('nabati '!AR:AR,'nabati '!$AU:$AU,MTD!$A78)/60</f>
        <v>0</v>
      </c>
      <c r="L78" s="104">
        <f>+SUMIFS('nabati '!AY:AY,'nabati '!$BB:$BB,MTD!$A78)/20</f>
        <v>0</v>
      </c>
      <c r="M78" s="103">
        <f>+SUMIFS('nabati '!$BF:$BF,'nabati '!BI:BI,MTD!$A78)/6</f>
        <v>0</v>
      </c>
      <c r="N78" s="118">
        <f>+SUMIFS('nabati '!$BM:$BM,'nabati '!BP:BP,MTD!$A78)/6</f>
        <v>0</v>
      </c>
      <c r="O78" s="119">
        <f t="shared" si="19"/>
        <v>0</v>
      </c>
      <c r="P78" s="19"/>
      <c r="Q78" s="329"/>
      <c r="R78" s="328"/>
      <c r="S78" s="328"/>
      <c r="T78" s="328"/>
      <c r="U78" s="328"/>
      <c r="V78" s="328"/>
      <c r="W78" s="328"/>
    </row>
    <row r="79" spans="1:23" s="7" customFormat="1" ht="15" hidden="1" outlineLevel="1">
      <c r="A79" s="61">
        <v>217</v>
      </c>
      <c r="B79" s="56" t="s">
        <v>78</v>
      </c>
      <c r="C79" s="60" t="s">
        <v>144</v>
      </c>
      <c r="D79" s="57" t="s">
        <v>129</v>
      </c>
      <c r="E79" s="104">
        <f>+SUMIFS('nabati '!B:B,'nabati '!$E:$E,MTD!$A79)/6</f>
        <v>0</v>
      </c>
      <c r="F79" s="104">
        <f>+SUMIFS('nabati '!I:I,'nabati '!$L:$L,MTD!$A79)/6</f>
        <v>0</v>
      </c>
      <c r="G79" s="104">
        <f>+SUMIFS('nabati '!P:P,'nabati '!$S:$S,MTD!$A79)/60</f>
        <v>1</v>
      </c>
      <c r="H79" s="104">
        <f>+SUMIFS('nabati '!W:W,'nabati '!$Z:$Z,MTD!$A79)/6</f>
        <v>1</v>
      </c>
      <c r="I79" s="104">
        <f>+SUMIFS('nabati '!AD:AD,'nabati '!$AG:$AG,MTD!$A79)/60</f>
        <v>1</v>
      </c>
      <c r="J79" s="104">
        <f>+SUMIFS('nabati '!AK:AK,'nabati '!$AN:$AN,MTD!$A79)/60</f>
        <v>0</v>
      </c>
      <c r="K79" s="104">
        <f>+SUMIFS('nabati '!AR:AR,'nabati '!$AU:$AU,MTD!$A79)/60</f>
        <v>0</v>
      </c>
      <c r="L79" s="104">
        <f>+SUMIFS('nabati '!AY:AY,'nabati '!$BB:$BB,MTD!$A79)/20</f>
        <v>0</v>
      </c>
      <c r="M79" s="103">
        <f>+SUMIFS('nabati '!$BF:$BF,'nabati '!BI:BI,MTD!$A79)/6</f>
        <v>0</v>
      </c>
      <c r="N79" s="118">
        <f>+SUMIFS('nabati '!$BM:$BM,'nabati '!BP:BP,MTD!$A79)/6</f>
        <v>0</v>
      </c>
      <c r="O79" s="119">
        <f t="shared" si="19"/>
        <v>884000</v>
      </c>
      <c r="P79" s="19"/>
      <c r="Q79" s="329"/>
      <c r="R79" s="328"/>
      <c r="S79" s="328"/>
      <c r="T79" s="328"/>
      <c r="U79" s="328"/>
      <c r="V79" s="328"/>
      <c r="W79" s="328"/>
    </row>
    <row r="80" spans="1:23" s="7" customFormat="1" ht="15" hidden="1" outlineLevel="1">
      <c r="A80" s="61">
        <v>219</v>
      </c>
      <c r="B80" s="56" t="s">
        <v>78</v>
      </c>
      <c r="C80" s="60" t="s">
        <v>145</v>
      </c>
      <c r="D80" s="57" t="s">
        <v>129</v>
      </c>
      <c r="E80" s="104">
        <f>+SUMIFS('nabati '!B:B,'nabati '!$E:$E,MTD!$A80)/6</f>
        <v>0</v>
      </c>
      <c r="F80" s="104">
        <f>+SUMIFS('nabati '!I:I,'nabati '!$L:$L,MTD!$A80)/6</f>
        <v>1</v>
      </c>
      <c r="G80" s="104">
        <f>+SUMIFS('nabati '!P:P,'nabati '!$S:$S,MTD!$A80)/60</f>
        <v>0</v>
      </c>
      <c r="H80" s="104">
        <f>+SUMIFS('nabati '!W:W,'nabati '!$Z:$Z,MTD!$A80)/6</f>
        <v>0</v>
      </c>
      <c r="I80" s="104">
        <f>+SUMIFS('nabati '!AD:AD,'nabati '!$AG:$AG,MTD!$A80)/60</f>
        <v>0</v>
      </c>
      <c r="J80" s="104">
        <f>+SUMIFS('nabati '!AK:AK,'nabati '!$AN:$AN,MTD!$A80)/60</f>
        <v>0</v>
      </c>
      <c r="K80" s="104">
        <f>+SUMIFS('nabati '!AR:AR,'nabati '!$AU:$AU,MTD!$A80)/60</f>
        <v>0</v>
      </c>
      <c r="L80" s="104">
        <f>+SUMIFS('nabati '!AY:AY,'nabati '!$BB:$BB,MTD!$A80)/20</f>
        <v>0</v>
      </c>
      <c r="M80" s="103">
        <f>+SUMIFS('nabati '!$BF:$BF,'nabati '!BI:BI,MTD!$A80)/6</f>
        <v>0</v>
      </c>
      <c r="N80" s="118">
        <f>+SUMIFS('nabati '!$BM:$BM,'nabati '!BP:BP,MTD!$A80)/6</f>
        <v>0</v>
      </c>
      <c r="O80" s="119">
        <f t="shared" si="19"/>
        <v>190700</v>
      </c>
      <c r="P80" s="19"/>
      <c r="Q80" s="329"/>
      <c r="R80" s="328"/>
      <c r="S80" s="328"/>
      <c r="T80" s="328"/>
      <c r="U80" s="328"/>
      <c r="V80" s="328"/>
      <c r="W80" s="328"/>
    </row>
    <row r="81" spans="1:23" s="7" customFormat="1" ht="15" hidden="1" outlineLevel="1">
      <c r="A81" s="61">
        <v>224</v>
      </c>
      <c r="B81" s="56" t="s">
        <v>78</v>
      </c>
      <c r="C81" s="60" t="s">
        <v>146</v>
      </c>
      <c r="D81" s="57" t="s">
        <v>129</v>
      </c>
      <c r="E81" s="104">
        <f>+SUMIFS('nabati '!B:B,'nabati '!$E:$E,MTD!$A81)/6</f>
        <v>1</v>
      </c>
      <c r="F81" s="104">
        <f>+SUMIFS('nabati '!I:I,'nabati '!$L:$L,MTD!$A81)/6</f>
        <v>0</v>
      </c>
      <c r="G81" s="104">
        <f>+SUMIFS('nabati '!P:P,'nabati '!$S:$S,MTD!$A81)/60</f>
        <v>1</v>
      </c>
      <c r="H81" s="104">
        <f>+SUMIFS('nabati '!W:W,'nabati '!$Z:$Z,MTD!$A81)/6</f>
        <v>0</v>
      </c>
      <c r="I81" s="104">
        <f>+SUMIFS('nabati '!AD:AD,'nabati '!$AG:$AG,MTD!$A81)/60</f>
        <v>0</v>
      </c>
      <c r="J81" s="104">
        <f>+SUMIFS('nabati '!AK:AK,'nabati '!$AN:$AN,MTD!$A81)/60</f>
        <v>0</v>
      </c>
      <c r="K81" s="104">
        <f>+SUMIFS('nabati '!AR:AR,'nabati '!$AU:$AU,MTD!$A81)/60</f>
        <v>1</v>
      </c>
      <c r="L81" s="104">
        <f>+SUMIFS('nabati '!AY:AY,'nabati '!$BB:$BB,MTD!$A81)/20</f>
        <v>1</v>
      </c>
      <c r="M81" s="103">
        <f>+SUMIFS('nabati '!$BF:$BF,'nabati '!BI:BI,MTD!$A81)/6</f>
        <v>0</v>
      </c>
      <c r="N81" s="118">
        <f>+SUMIFS('nabati '!$BM:$BM,'nabati '!BP:BP,MTD!$A81)/6</f>
        <v>0</v>
      </c>
      <c r="O81" s="119">
        <f t="shared" si="19"/>
        <v>1093900</v>
      </c>
      <c r="P81" s="19"/>
      <c r="Q81" s="329"/>
      <c r="R81" s="328"/>
      <c r="S81" s="328"/>
      <c r="T81" s="328"/>
      <c r="U81" s="328"/>
      <c r="V81" s="328"/>
      <c r="W81" s="328"/>
    </row>
    <row r="82" spans="1:23" s="7" customFormat="1" ht="15" hidden="1" outlineLevel="1">
      <c r="A82" s="61">
        <v>229</v>
      </c>
      <c r="B82" s="56" t="s">
        <v>78</v>
      </c>
      <c r="C82" s="60" t="s">
        <v>147</v>
      </c>
      <c r="D82" s="57" t="s">
        <v>129</v>
      </c>
      <c r="E82" s="104">
        <f>+SUMIFS('nabati '!B:B,'nabati '!$E:$E,MTD!$A82)/6</f>
        <v>1</v>
      </c>
      <c r="F82" s="104">
        <f>+SUMIFS('nabati '!I:I,'nabati '!$L:$L,MTD!$A82)/6</f>
        <v>2</v>
      </c>
      <c r="G82" s="104">
        <f>+SUMIFS('nabati '!P:P,'nabati '!$S:$S,MTD!$A82)/60</f>
        <v>0</v>
      </c>
      <c r="H82" s="104">
        <f>+SUMIFS('nabati '!W:W,'nabati '!$Z:$Z,MTD!$A82)/6</f>
        <v>0</v>
      </c>
      <c r="I82" s="104">
        <f>+SUMIFS('nabati '!AD:AD,'nabati '!$AG:$AG,MTD!$A82)/60</f>
        <v>0</v>
      </c>
      <c r="J82" s="104">
        <f>+SUMIFS('nabati '!AK:AK,'nabati '!$AN:$AN,MTD!$A82)/60</f>
        <v>0</v>
      </c>
      <c r="K82" s="104">
        <f>+SUMIFS('nabati '!AR:AR,'nabati '!$AU:$AU,MTD!$A82)/60</f>
        <v>0</v>
      </c>
      <c r="L82" s="104">
        <f>+SUMIFS('nabati '!AY:AY,'nabati '!$BB:$BB,MTD!$A82)/20</f>
        <v>0</v>
      </c>
      <c r="M82" s="103">
        <f>+SUMIFS('nabati '!$BF:$BF,'nabati '!BI:BI,MTD!$A82)/6</f>
        <v>0</v>
      </c>
      <c r="N82" s="118">
        <f>+SUMIFS('nabati '!$BM:$BM,'nabati '!BP:BP,MTD!$A82)/6</f>
        <v>0</v>
      </c>
      <c r="O82" s="119">
        <f t="shared" si="19"/>
        <v>507300</v>
      </c>
      <c r="P82" s="19"/>
      <c r="Q82" s="329"/>
      <c r="R82" s="328"/>
      <c r="S82" s="328"/>
      <c r="T82" s="328"/>
      <c r="U82" s="328"/>
      <c r="V82" s="328"/>
      <c r="W82" s="328"/>
    </row>
    <row r="83" spans="1:23" s="7" customFormat="1" ht="15" hidden="1" outlineLevel="1">
      <c r="A83" s="61">
        <v>230</v>
      </c>
      <c r="B83" s="56" t="s">
        <v>78</v>
      </c>
      <c r="C83" s="60" t="s">
        <v>148</v>
      </c>
      <c r="D83" s="57" t="s">
        <v>129</v>
      </c>
      <c r="E83" s="104">
        <f>+SUMIFS('nabati '!B:B,'nabati '!$E:$E,MTD!$A83)/6</f>
        <v>2</v>
      </c>
      <c r="F83" s="104">
        <f>+SUMIFS('nabati '!I:I,'nabati '!$L:$L,MTD!$A83)/6</f>
        <v>2</v>
      </c>
      <c r="G83" s="104">
        <f>+SUMIFS('nabati '!P:P,'nabati '!$S:$S,MTD!$A83)/60</f>
        <v>2</v>
      </c>
      <c r="H83" s="104">
        <f>+SUMIFS('nabati '!W:W,'nabati '!$Z:$Z,MTD!$A83)/6</f>
        <v>2</v>
      </c>
      <c r="I83" s="104">
        <f>+SUMIFS('nabati '!AD:AD,'nabati '!$AG:$AG,MTD!$A83)/60</f>
        <v>1</v>
      </c>
      <c r="J83" s="104">
        <f>+SUMIFS('nabati '!AK:AK,'nabati '!$AN:$AN,MTD!$A83)/60</f>
        <v>0</v>
      </c>
      <c r="K83" s="104">
        <f>+SUMIFS('nabati '!AR:AR,'nabati '!$AU:$AU,MTD!$A83)/60</f>
        <v>1</v>
      </c>
      <c r="L83" s="104">
        <f>+SUMIFS('nabati '!AY:AY,'nabati '!$BB:$BB,MTD!$A83)/20</f>
        <v>1</v>
      </c>
      <c r="M83" s="103">
        <f>+SUMIFS('nabati '!$BF:$BF,'nabati '!BI:BI,MTD!$A83)/6</f>
        <v>0</v>
      </c>
      <c r="N83" s="118">
        <f>+SUMIFS('nabati '!$BM:$BM,'nabati '!BP:BP,MTD!$A83)/6</f>
        <v>0</v>
      </c>
      <c r="O83" s="119">
        <f t="shared" si="19"/>
        <v>2709200</v>
      </c>
      <c r="P83" s="19"/>
      <c r="Q83" s="329"/>
      <c r="R83" s="328"/>
      <c r="S83" s="328"/>
      <c r="T83" s="328"/>
      <c r="U83" s="328"/>
      <c r="V83" s="328"/>
      <c r="W83" s="328"/>
    </row>
    <row r="84" spans="1:23" s="7" customFormat="1" ht="15" hidden="1" outlineLevel="1">
      <c r="A84" s="61">
        <v>232</v>
      </c>
      <c r="B84" s="56" t="s">
        <v>78</v>
      </c>
      <c r="C84" s="60" t="s">
        <v>149</v>
      </c>
      <c r="D84" s="57" t="s">
        <v>129</v>
      </c>
      <c r="E84" s="104">
        <f>+SUMIFS('nabati '!B:B,'nabati '!$E:$E,MTD!$A84)/6</f>
        <v>1</v>
      </c>
      <c r="F84" s="104">
        <f>+SUMIFS('nabati '!I:I,'nabati '!$L:$L,MTD!$A84)/6</f>
        <v>1</v>
      </c>
      <c r="G84" s="104">
        <f>+SUMIFS('nabati '!P:P,'nabati '!$S:$S,MTD!$A84)/60</f>
        <v>0</v>
      </c>
      <c r="H84" s="104">
        <f>+SUMIFS('nabati '!W:W,'nabati '!$Z:$Z,MTD!$A84)/6</f>
        <v>1</v>
      </c>
      <c r="I84" s="104">
        <f>+SUMIFS('nabati '!AD:AD,'nabati '!$AG:$AG,MTD!$A84)/60</f>
        <v>0</v>
      </c>
      <c r="J84" s="104">
        <f>+SUMIFS('nabati '!AK:AK,'nabati '!$AN:$AN,MTD!$A84)/60</f>
        <v>0</v>
      </c>
      <c r="K84" s="104">
        <f>+SUMIFS('nabati '!AR:AR,'nabati '!$AU:$AU,MTD!$A84)/60</f>
        <v>0</v>
      </c>
      <c r="L84" s="104">
        <f>+SUMIFS('nabati '!AY:AY,'nabati '!$BB:$BB,MTD!$A84)/20</f>
        <v>1</v>
      </c>
      <c r="M84" s="103">
        <f>+SUMIFS('nabati '!$BF:$BF,'nabati '!BI:BI,MTD!$A84)/6</f>
        <v>0</v>
      </c>
      <c r="N84" s="118">
        <f>+SUMIFS('nabati '!$BM:$BM,'nabati '!BP:BP,MTD!$A84)/6</f>
        <v>0</v>
      </c>
      <c r="O84" s="119">
        <f t="shared" si="19"/>
        <v>914600</v>
      </c>
      <c r="P84" s="19"/>
      <c r="Q84" s="329"/>
      <c r="R84" s="328"/>
      <c r="S84" s="328"/>
      <c r="T84" s="328"/>
      <c r="U84" s="328"/>
      <c r="V84" s="328"/>
      <c r="W84" s="328"/>
    </row>
    <row r="85" spans="1:23" s="7" customFormat="1" ht="15" hidden="1" outlineLevel="1">
      <c r="A85" s="61">
        <v>234</v>
      </c>
      <c r="B85" s="56" t="s">
        <v>78</v>
      </c>
      <c r="C85" s="60" t="s">
        <v>150</v>
      </c>
      <c r="D85" s="57" t="s">
        <v>129</v>
      </c>
      <c r="E85" s="104">
        <f>+SUMIFS('nabati '!B:B,'nabati '!$E:$E,MTD!$A85)/6</f>
        <v>2</v>
      </c>
      <c r="F85" s="104">
        <f>+SUMIFS('nabati '!I:I,'nabati '!$L:$L,MTD!$A85)/6</f>
        <v>2</v>
      </c>
      <c r="G85" s="104">
        <f>+SUMIFS('nabati '!P:P,'nabati '!$S:$S,MTD!$A85)/60</f>
        <v>0</v>
      </c>
      <c r="H85" s="104">
        <f>+SUMIFS('nabati '!W:W,'nabati '!$Z:$Z,MTD!$A85)/6</f>
        <v>0</v>
      </c>
      <c r="I85" s="104">
        <f>+SUMIFS('nabati '!AD:AD,'nabati '!$AG:$AG,MTD!$A85)/60</f>
        <v>0</v>
      </c>
      <c r="J85" s="104">
        <f>+SUMIFS('nabati '!AK:AK,'nabati '!$AN:$AN,MTD!$A85)/60</f>
        <v>1</v>
      </c>
      <c r="K85" s="104">
        <f>+SUMIFS('nabati '!AR:AR,'nabati '!$AU:$AU,MTD!$A85)/60</f>
        <v>0</v>
      </c>
      <c r="L85" s="104">
        <f>+SUMIFS('nabati '!AY:AY,'nabati '!$BB:$BB,MTD!$A85)/20</f>
        <v>1</v>
      </c>
      <c r="M85" s="103">
        <f>+SUMIFS('nabati '!$BF:$BF,'nabati '!BI:BI,MTD!$A85)/6</f>
        <v>0</v>
      </c>
      <c r="N85" s="118">
        <f>+SUMIFS('nabati '!$BM:$BM,'nabati '!BP:BP,MTD!$A85)/6</f>
        <v>0</v>
      </c>
      <c r="O85" s="119">
        <f t="shared" si="19"/>
        <v>1337200</v>
      </c>
      <c r="P85" s="19"/>
      <c r="Q85" s="329"/>
      <c r="R85" s="328"/>
      <c r="S85" s="328"/>
      <c r="T85" s="328"/>
      <c r="U85" s="328"/>
      <c r="V85" s="328"/>
      <c r="W85" s="328"/>
    </row>
    <row r="86" spans="1:23" s="7" customFormat="1" ht="15" hidden="1" outlineLevel="1">
      <c r="A86" s="61">
        <v>245</v>
      </c>
      <c r="B86" s="56" t="s">
        <v>78</v>
      </c>
      <c r="C86" s="60" t="s">
        <v>151</v>
      </c>
      <c r="D86" s="57" t="s">
        <v>129</v>
      </c>
      <c r="E86" s="104">
        <f>+SUMIFS('nabati '!B:B,'nabati '!$E:$E,MTD!$A86)/6</f>
        <v>0</v>
      </c>
      <c r="F86" s="104">
        <f>+SUMIFS('nabati '!I:I,'nabati '!$L:$L,MTD!$A86)/6</f>
        <v>0</v>
      </c>
      <c r="G86" s="104">
        <f>+SUMIFS('nabati '!P:P,'nabati '!$S:$S,MTD!$A86)/60</f>
        <v>0</v>
      </c>
      <c r="H86" s="104">
        <f>+SUMIFS('nabati '!W:W,'nabati '!$Z:$Z,MTD!$A86)/6</f>
        <v>0</v>
      </c>
      <c r="I86" s="104">
        <f>+SUMIFS('nabati '!AD:AD,'nabati '!$AG:$AG,MTD!$A86)/60</f>
        <v>0</v>
      </c>
      <c r="J86" s="104">
        <f>+SUMIFS('nabati '!AK:AK,'nabati '!$AN:$AN,MTD!$A86)/60</f>
        <v>0</v>
      </c>
      <c r="K86" s="104">
        <f>+SUMIFS('nabati '!AR:AR,'nabati '!$AU:$AU,MTD!$A86)/60</f>
        <v>0</v>
      </c>
      <c r="L86" s="104">
        <f>+SUMIFS('nabati '!AY:AY,'nabati '!$BB:$BB,MTD!$A86)/20</f>
        <v>0</v>
      </c>
      <c r="M86" s="103">
        <f>+SUMIFS('nabati '!$BF:$BF,'nabati '!BI:BI,MTD!$A86)/6</f>
        <v>0</v>
      </c>
      <c r="N86" s="118">
        <f>+SUMIFS('nabati '!$BM:$BM,'nabati '!BP:BP,MTD!$A86)/6</f>
        <v>0</v>
      </c>
      <c r="O86" s="119">
        <f t="shared" si="19"/>
        <v>0</v>
      </c>
      <c r="P86" s="19"/>
      <c r="Q86" s="329"/>
      <c r="R86" s="328"/>
      <c r="S86" s="328"/>
      <c r="T86" s="328"/>
      <c r="U86" s="328"/>
      <c r="V86" s="328"/>
      <c r="W86" s="328"/>
    </row>
    <row r="87" spans="1:23" s="7" customFormat="1" ht="15" hidden="1" outlineLevel="1">
      <c r="A87" s="61">
        <v>268</v>
      </c>
      <c r="B87" s="56" t="s">
        <v>78</v>
      </c>
      <c r="C87" s="60" t="s">
        <v>152</v>
      </c>
      <c r="D87" s="57" t="s">
        <v>129</v>
      </c>
      <c r="E87" s="104">
        <f>+SUMIFS('nabati '!B:B,'nabati '!$E:$E,MTD!$A87)/6</f>
        <v>0</v>
      </c>
      <c r="F87" s="104">
        <f>+SUMIFS('nabati '!I:I,'nabati '!$L:$L,MTD!$A87)/6</f>
        <v>2</v>
      </c>
      <c r="G87" s="104">
        <f>+SUMIFS('nabati '!P:P,'nabati '!$S:$S,MTD!$A87)/60</f>
        <v>1</v>
      </c>
      <c r="H87" s="104">
        <f>+SUMIFS('nabati '!W:W,'nabati '!$Z:$Z,MTD!$A87)/6</f>
        <v>0</v>
      </c>
      <c r="I87" s="104">
        <f>+SUMIFS('nabati '!AD:AD,'nabati '!$AG:$AG,MTD!$A87)/60</f>
        <v>1</v>
      </c>
      <c r="J87" s="104">
        <f>+SUMIFS('nabati '!AK:AK,'nabati '!$AN:$AN,MTD!$A87)/60</f>
        <v>1</v>
      </c>
      <c r="K87" s="104">
        <f>+SUMIFS('nabati '!AR:AR,'nabati '!$AU:$AU,MTD!$A87)/60</f>
        <v>1</v>
      </c>
      <c r="L87" s="104">
        <f>+SUMIFS('nabati '!AY:AY,'nabati '!$BB:$BB,MTD!$A87)/20</f>
        <v>1</v>
      </c>
      <c r="M87" s="103">
        <f>+SUMIFS('nabati '!$BF:$BF,'nabati '!BI:BI,MTD!$A87)/6</f>
        <v>0</v>
      </c>
      <c r="N87" s="118">
        <f>+SUMIFS('nabati '!$BM:$BM,'nabati '!BP:BP,MTD!$A87)/6</f>
        <v>0</v>
      </c>
      <c r="O87" s="119">
        <f t="shared" si="19"/>
        <v>2009400</v>
      </c>
      <c r="P87" s="19"/>
      <c r="Q87" s="329"/>
      <c r="R87" s="328"/>
      <c r="S87" s="328"/>
      <c r="T87" s="328"/>
      <c r="U87" s="328"/>
      <c r="V87" s="328"/>
      <c r="W87" s="328"/>
    </row>
    <row r="88" spans="1:23" s="7" customFormat="1" ht="15" hidden="1" outlineLevel="1">
      <c r="A88" s="61">
        <v>269</v>
      </c>
      <c r="B88" s="56" t="s">
        <v>78</v>
      </c>
      <c r="C88" s="60" t="s">
        <v>153</v>
      </c>
      <c r="D88" s="57" t="s">
        <v>129</v>
      </c>
      <c r="E88" s="104">
        <f>+SUMIFS('nabati '!B:B,'nabati '!$E:$E,MTD!$A88)/6</f>
        <v>0</v>
      </c>
      <c r="F88" s="104">
        <f>+SUMIFS('nabati '!I:I,'nabati '!$L:$L,MTD!$A88)/6</f>
        <v>0</v>
      </c>
      <c r="G88" s="104">
        <f>+SUMIFS('nabati '!P:P,'nabati '!$S:$S,MTD!$A88)/60</f>
        <v>0</v>
      </c>
      <c r="H88" s="104">
        <f>+SUMIFS('nabati '!W:W,'nabati '!$Z:$Z,MTD!$A88)/6</f>
        <v>0</v>
      </c>
      <c r="I88" s="104">
        <f>+SUMIFS('nabati '!AD:AD,'nabati '!$AG:$AG,MTD!$A88)/60</f>
        <v>0</v>
      </c>
      <c r="J88" s="104">
        <f>+SUMIFS('nabati '!AK:AK,'nabati '!$AN:$AN,MTD!$A88)/60</f>
        <v>0</v>
      </c>
      <c r="K88" s="104">
        <f>+SUMIFS('nabati '!AR:AR,'nabati '!$AU:$AU,MTD!$A88)/60</f>
        <v>0</v>
      </c>
      <c r="L88" s="104">
        <f>+SUMIFS('nabati '!AY:AY,'nabati '!$BB:$BB,MTD!$A88)/20</f>
        <v>0</v>
      </c>
      <c r="M88" s="103">
        <f>+SUMIFS('nabati '!$BF:$BF,'nabati '!BI:BI,MTD!$A88)/6</f>
        <v>0</v>
      </c>
      <c r="N88" s="118">
        <f>+SUMIFS('nabati '!$BM:$BM,'nabati '!BP:BP,MTD!$A88)/6</f>
        <v>0</v>
      </c>
      <c r="O88" s="119">
        <f t="shared" si="19"/>
        <v>0</v>
      </c>
      <c r="P88" s="19"/>
      <c r="Q88" s="329"/>
      <c r="R88" s="328"/>
      <c r="S88" s="328"/>
      <c r="T88" s="328"/>
      <c r="U88" s="328"/>
      <c r="V88" s="328"/>
      <c r="W88" s="328"/>
    </row>
    <row r="89" spans="1:23" s="7" customFormat="1" ht="15" hidden="1" outlineLevel="1">
      <c r="A89" s="61">
        <v>284</v>
      </c>
      <c r="B89" s="56" t="s">
        <v>78</v>
      </c>
      <c r="C89" s="60" t="s">
        <v>154</v>
      </c>
      <c r="D89" s="57" t="s">
        <v>129</v>
      </c>
      <c r="E89" s="104">
        <f>+SUMIFS('nabati '!B:B,'nabati '!$E:$E,MTD!$A89)/6</f>
        <v>1</v>
      </c>
      <c r="F89" s="104">
        <f>+SUMIFS('nabati '!I:I,'nabati '!$L:$L,MTD!$A89)/6</f>
        <v>1</v>
      </c>
      <c r="G89" s="104">
        <f>+SUMIFS('nabati '!P:P,'nabati '!$S:$S,MTD!$A89)/60</f>
        <v>1</v>
      </c>
      <c r="H89" s="104">
        <f>+SUMIFS('nabati '!W:W,'nabati '!$Z:$Z,MTD!$A89)/6</f>
        <v>1</v>
      </c>
      <c r="I89" s="104">
        <f>+SUMIFS('nabati '!AD:AD,'nabati '!$AG:$AG,MTD!$A89)/60</f>
        <v>1</v>
      </c>
      <c r="J89" s="104">
        <f>+SUMIFS('nabati '!AK:AK,'nabati '!$AN:$AN,MTD!$A89)/60</f>
        <v>1</v>
      </c>
      <c r="K89" s="104">
        <f>+SUMIFS('nabati '!AR:AR,'nabati '!$AU:$AU,MTD!$A89)/60</f>
        <v>0</v>
      </c>
      <c r="L89" s="104">
        <f>+SUMIFS('nabati '!AY:AY,'nabati '!$BB:$BB,MTD!$A89)/20</f>
        <v>1</v>
      </c>
      <c r="M89" s="103">
        <f>+SUMIFS('nabati '!$BF:$BF,'nabati '!BI:BI,MTD!$A89)/6</f>
        <v>0</v>
      </c>
      <c r="N89" s="118">
        <f>+SUMIFS('nabati '!$BM:$BM,'nabati '!BP:BP,MTD!$A89)/6</f>
        <v>0</v>
      </c>
      <c r="O89" s="119">
        <f t="shared" si="19"/>
        <v>1904600</v>
      </c>
      <c r="P89" s="19"/>
      <c r="Q89" s="329"/>
      <c r="R89" s="19"/>
    </row>
    <row r="90" spans="1:23" s="7" customFormat="1" ht="15" hidden="1" outlineLevel="1">
      <c r="A90" s="61">
        <v>289</v>
      </c>
      <c r="B90" s="56" t="s">
        <v>78</v>
      </c>
      <c r="C90" s="60" t="s">
        <v>155</v>
      </c>
      <c r="D90" s="57" t="s">
        <v>129</v>
      </c>
      <c r="E90" s="104">
        <f>+SUMIFS('nabati '!B:B,'nabati '!$E:$E,MTD!$A90)/6</f>
        <v>2</v>
      </c>
      <c r="F90" s="104">
        <f>+SUMIFS('nabati '!I:I,'nabati '!$L:$L,MTD!$A90)/6</f>
        <v>2</v>
      </c>
      <c r="G90" s="104">
        <f>+SUMIFS('nabati '!P:P,'nabati '!$S:$S,MTD!$A90)/60</f>
        <v>2</v>
      </c>
      <c r="H90" s="104">
        <f>+SUMIFS('nabati '!W:W,'nabati '!$Z:$Z,MTD!$A90)/6</f>
        <v>1</v>
      </c>
      <c r="I90" s="104">
        <f>+SUMIFS('nabati '!AD:AD,'nabati '!$AG:$AG,MTD!$A90)/60</f>
        <v>1</v>
      </c>
      <c r="J90" s="104">
        <f>+SUMIFS('nabati '!AK:AK,'nabati '!$AN:$AN,MTD!$A90)/60</f>
        <v>0</v>
      </c>
      <c r="K90" s="104">
        <f>+SUMIFS('nabati '!AR:AR,'nabati '!$AU:$AU,MTD!$A90)/60</f>
        <v>0</v>
      </c>
      <c r="L90" s="104">
        <f>+SUMIFS('nabati '!AY:AY,'nabati '!$BB:$BB,MTD!$A90)/20</f>
        <v>1</v>
      </c>
      <c r="M90" s="103">
        <f>+SUMIFS('nabati '!$BF:$BF,'nabati '!BI:BI,MTD!$A90)/6</f>
        <v>0</v>
      </c>
      <c r="N90" s="118">
        <f>+SUMIFS('nabati '!$BM:$BM,'nabati '!BP:BP,MTD!$A90)/6</f>
        <v>0</v>
      </c>
      <c r="O90" s="119">
        <f t="shared" si="19"/>
        <v>2221200</v>
      </c>
      <c r="P90" s="19"/>
      <c r="Q90" s="329"/>
      <c r="R90" s="19"/>
    </row>
    <row r="91" spans="1:23" s="7" customFormat="1" ht="15" hidden="1" outlineLevel="1">
      <c r="A91" s="61">
        <v>297</v>
      </c>
      <c r="B91" s="56" t="s">
        <v>78</v>
      </c>
      <c r="C91" s="60" t="s">
        <v>156</v>
      </c>
      <c r="D91" s="57" t="s">
        <v>129</v>
      </c>
      <c r="E91" s="104">
        <f>+SUMIFS('nabati '!B:B,'nabati '!$E:$E,MTD!$A91)/6</f>
        <v>0</v>
      </c>
      <c r="F91" s="104">
        <f>+SUMIFS('nabati '!I:I,'nabati '!$L:$L,MTD!$A91)/6</f>
        <v>0</v>
      </c>
      <c r="G91" s="104">
        <f>+SUMIFS('nabati '!P:P,'nabati '!$S:$S,MTD!$A91)/60</f>
        <v>0</v>
      </c>
      <c r="H91" s="104">
        <f>+SUMIFS('nabati '!W:W,'nabati '!$Z:$Z,MTD!$A91)/6</f>
        <v>0</v>
      </c>
      <c r="I91" s="104">
        <f>+SUMIFS('nabati '!AD:AD,'nabati '!$AG:$AG,MTD!$A91)/60</f>
        <v>0</v>
      </c>
      <c r="J91" s="104">
        <f>+SUMIFS('nabati '!AK:AK,'nabati '!$AN:$AN,MTD!$A91)/60</f>
        <v>0</v>
      </c>
      <c r="K91" s="104">
        <f>+SUMIFS('nabati '!AR:AR,'nabati '!$AU:$AU,MTD!$A91)/60</f>
        <v>0</v>
      </c>
      <c r="L91" s="104">
        <f>+SUMIFS('nabati '!AY:AY,'nabati '!$BB:$BB,MTD!$A91)/20</f>
        <v>0</v>
      </c>
      <c r="M91" s="103">
        <f>+SUMIFS('nabati '!$BF:$BF,'nabati '!BI:BI,MTD!$A91)/6</f>
        <v>0</v>
      </c>
      <c r="N91" s="118">
        <f>+SUMIFS('nabati '!$BM:$BM,'nabati '!BP:BP,MTD!$A91)/6</f>
        <v>0</v>
      </c>
      <c r="O91" s="119">
        <f t="shared" si="19"/>
        <v>0</v>
      </c>
      <c r="P91" s="19"/>
      <c r="Q91" s="329"/>
      <c r="R91" s="19"/>
    </row>
    <row r="92" spans="1:23" s="7" customFormat="1" ht="15" hidden="1" outlineLevel="1">
      <c r="A92" s="61">
        <v>400</v>
      </c>
      <c r="B92" s="56" t="s">
        <v>78</v>
      </c>
      <c r="C92" s="60" t="s">
        <v>157</v>
      </c>
      <c r="D92" s="57" t="s">
        <v>129</v>
      </c>
      <c r="E92" s="104">
        <f>+SUMIFS('nabati '!B:B,'nabati '!$E:$E,MTD!$A92)/6</f>
        <v>0</v>
      </c>
      <c r="F92" s="104">
        <f>+SUMIFS('nabati '!I:I,'nabati '!$L:$L,MTD!$A92)/6</f>
        <v>0</v>
      </c>
      <c r="G92" s="104">
        <f>+SUMIFS('nabati '!P:P,'nabati '!$S:$S,MTD!$A92)/60</f>
        <v>0</v>
      </c>
      <c r="H92" s="104">
        <f>+SUMIFS('nabati '!W:W,'nabati '!$Z:$Z,MTD!$A92)/6</f>
        <v>0</v>
      </c>
      <c r="I92" s="104">
        <f>+SUMIFS('nabati '!AD:AD,'nabati '!$AG:$AG,MTD!$A92)/60</f>
        <v>0</v>
      </c>
      <c r="J92" s="104">
        <f>+SUMIFS('nabati '!AK:AK,'nabati '!$AN:$AN,MTD!$A92)/60</f>
        <v>0</v>
      </c>
      <c r="K92" s="104">
        <f>+SUMIFS('nabati '!AR:AR,'nabati '!$AU:$AU,MTD!$A92)/60</f>
        <v>0</v>
      </c>
      <c r="L92" s="104">
        <f>+SUMIFS('nabati '!AY:AY,'nabati '!$BB:$BB,MTD!$A92)/20</f>
        <v>0</v>
      </c>
      <c r="M92" s="103">
        <f>+SUMIFS('nabati '!$BF:$BF,'nabati '!BI:BI,MTD!$A92)/6</f>
        <v>0</v>
      </c>
      <c r="N92" s="118">
        <f>+SUMIFS('nabati '!$BM:$BM,'nabati '!BP:BP,MTD!$A92)/6</f>
        <v>0</v>
      </c>
      <c r="O92" s="119">
        <f t="shared" si="19"/>
        <v>0</v>
      </c>
      <c r="P92" s="19"/>
      <c r="Q92" s="329"/>
      <c r="R92" s="19"/>
    </row>
    <row r="93" spans="1:23" s="7" customFormat="1" ht="15" hidden="1" outlineLevel="1">
      <c r="A93" s="61">
        <v>402</v>
      </c>
      <c r="B93" s="56" t="s">
        <v>78</v>
      </c>
      <c r="C93" s="60" t="s">
        <v>158</v>
      </c>
      <c r="D93" s="57" t="s">
        <v>129</v>
      </c>
      <c r="E93" s="104">
        <f>+SUMIFS('nabati '!B:B,'nabati '!$E:$E,MTD!$A93)/6</f>
        <v>0</v>
      </c>
      <c r="F93" s="104">
        <f>+SUMIFS('nabati '!I:I,'nabati '!$L:$L,MTD!$A93)/6</f>
        <v>0</v>
      </c>
      <c r="G93" s="104">
        <f>+SUMIFS('nabati '!P:P,'nabati '!$S:$S,MTD!$A93)/60</f>
        <v>0</v>
      </c>
      <c r="H93" s="104">
        <f>+SUMIFS('nabati '!W:W,'nabati '!$Z:$Z,MTD!$A93)/6</f>
        <v>0</v>
      </c>
      <c r="I93" s="104">
        <f>+SUMIFS('nabati '!AD:AD,'nabati '!$AG:$AG,MTD!$A93)/60</f>
        <v>0</v>
      </c>
      <c r="J93" s="104">
        <f>+SUMIFS('nabati '!AK:AK,'nabati '!$AN:$AN,MTD!$A93)/60</f>
        <v>0</v>
      </c>
      <c r="K93" s="104">
        <f>+SUMIFS('nabati '!AR:AR,'nabati '!$AU:$AU,MTD!$A93)/60</f>
        <v>0</v>
      </c>
      <c r="L93" s="104">
        <f>+SUMIFS('nabati '!AY:AY,'nabati '!$BB:$BB,MTD!$A93)/20</f>
        <v>0</v>
      </c>
      <c r="M93" s="103">
        <f>+SUMIFS('nabati '!$BF:$BF,'nabati '!BI:BI,MTD!$A93)/6</f>
        <v>0</v>
      </c>
      <c r="N93" s="118">
        <f>+SUMIFS('nabati '!$BM:$BM,'nabati '!BP:BP,MTD!$A93)/6</f>
        <v>0</v>
      </c>
      <c r="O93" s="119">
        <f t="shared" si="19"/>
        <v>0</v>
      </c>
      <c r="P93" s="19"/>
      <c r="Q93" s="329"/>
      <c r="R93" s="19"/>
    </row>
    <row r="94" spans="1:23" s="7" customFormat="1" ht="15" hidden="1" outlineLevel="1">
      <c r="A94" s="61">
        <v>642</v>
      </c>
      <c r="B94" s="56" t="s">
        <v>78</v>
      </c>
      <c r="C94" s="60" t="s">
        <v>159</v>
      </c>
      <c r="D94" s="57" t="s">
        <v>129</v>
      </c>
      <c r="E94" s="104">
        <f>+SUMIFS('nabati '!B:B,'nabati '!$E:$E,MTD!$A94)/6</f>
        <v>1</v>
      </c>
      <c r="F94" s="104">
        <f>+SUMIFS('nabati '!I:I,'nabati '!$L:$L,MTD!$A94)/6</f>
        <v>1</v>
      </c>
      <c r="G94" s="104">
        <f>+SUMIFS('nabati '!P:P,'nabati '!$S:$S,MTD!$A94)/60</f>
        <v>1</v>
      </c>
      <c r="H94" s="104">
        <f>+SUMIFS('nabati '!W:W,'nabati '!$Z:$Z,MTD!$A94)/6</f>
        <v>1</v>
      </c>
      <c r="I94" s="104">
        <f>+SUMIFS('nabati '!AD:AD,'nabati '!$AG:$AG,MTD!$A94)/60</f>
        <v>0</v>
      </c>
      <c r="J94" s="104">
        <f>+SUMIFS('nabati '!AK:AK,'nabati '!$AN:$AN,MTD!$A94)/60</f>
        <v>0</v>
      </c>
      <c r="K94" s="104">
        <f>+SUMIFS('nabati '!AR:AR,'nabati '!$AU:$AU,MTD!$A94)/60</f>
        <v>0</v>
      </c>
      <c r="L94" s="104">
        <f>+SUMIFS('nabati '!AY:AY,'nabati '!$BB:$BB,MTD!$A94)/20</f>
        <v>1</v>
      </c>
      <c r="M94" s="103">
        <f>+SUMIFS('nabati '!$BF:$BF,'nabati '!BI:BI,MTD!$A94)/6</f>
        <v>0</v>
      </c>
      <c r="N94" s="118">
        <f>+SUMIFS('nabati '!$BM:$BM,'nabati '!BP:BP,MTD!$A94)/6</f>
        <v>0</v>
      </c>
      <c r="O94" s="119">
        <f t="shared" si="19"/>
        <v>1244600</v>
      </c>
      <c r="P94" s="19"/>
      <c r="Q94" s="329"/>
      <c r="R94" s="19"/>
    </row>
    <row r="95" spans="1:23" s="7" customFormat="1" ht="15" hidden="1" outlineLevel="1">
      <c r="A95" s="61">
        <v>661</v>
      </c>
      <c r="B95" s="56" t="s">
        <v>78</v>
      </c>
      <c r="C95" s="60" t="s">
        <v>160</v>
      </c>
      <c r="D95" s="57" t="s">
        <v>129</v>
      </c>
      <c r="E95" s="104">
        <f>+SUMIFS('nabati '!B:B,'nabati '!$E:$E,MTD!$A95)/6</f>
        <v>1</v>
      </c>
      <c r="F95" s="104">
        <f>+SUMIFS('nabati '!I:I,'nabati '!$L:$L,MTD!$A95)/6</f>
        <v>2</v>
      </c>
      <c r="G95" s="104">
        <f>+SUMIFS('nabati '!P:P,'nabati '!$S:$S,MTD!$A95)/60</f>
        <v>1</v>
      </c>
      <c r="H95" s="104">
        <f>+SUMIFS('nabati '!W:W,'nabati '!$Z:$Z,MTD!$A95)/6</f>
        <v>1</v>
      </c>
      <c r="I95" s="104">
        <f>+SUMIFS('nabati '!AD:AD,'nabati '!$AG:$AG,MTD!$A95)/60</f>
        <v>0</v>
      </c>
      <c r="J95" s="104">
        <f>+SUMIFS('nabati '!AK:AK,'nabati '!$AN:$AN,MTD!$A95)/60</f>
        <v>0</v>
      </c>
      <c r="K95" s="104">
        <f>+SUMIFS('nabati '!AR:AR,'nabati '!$AU:$AU,MTD!$A95)/60</f>
        <v>0</v>
      </c>
      <c r="L95" s="104">
        <f>+SUMIFS('nabati '!AY:AY,'nabati '!$BB:$BB,MTD!$A95)/20</f>
        <v>0</v>
      </c>
      <c r="M95" s="103">
        <f>+SUMIFS('nabati '!$BF:$BF,'nabati '!BI:BI,MTD!$A95)/6</f>
        <v>0</v>
      </c>
      <c r="N95" s="118">
        <f>+SUMIFS('nabati '!$BM:$BM,'nabati '!BP:BP,MTD!$A95)/6</f>
        <v>0</v>
      </c>
      <c r="O95" s="119">
        <f t="shared" si="19"/>
        <v>1061300</v>
      </c>
      <c r="P95" s="19"/>
      <c r="Q95" s="329"/>
      <c r="R95" s="19"/>
    </row>
    <row r="96" spans="1:23" s="7" customFormat="1" ht="15" hidden="1" outlineLevel="1">
      <c r="A96" s="61">
        <v>694</v>
      </c>
      <c r="B96" s="56" t="s">
        <v>78</v>
      </c>
      <c r="C96" s="60" t="s">
        <v>161</v>
      </c>
      <c r="D96" s="57" t="s">
        <v>129</v>
      </c>
      <c r="E96" s="104">
        <f>+SUMIFS('nabati '!B:B,'nabati '!$E:$E,MTD!$A96)/6</f>
        <v>0</v>
      </c>
      <c r="F96" s="104">
        <f>+SUMIFS('nabati '!I:I,'nabati '!$L:$L,MTD!$A96)/6</f>
        <v>0</v>
      </c>
      <c r="G96" s="104">
        <f>+SUMIFS('nabati '!P:P,'nabati '!$S:$S,MTD!$A96)/60</f>
        <v>1</v>
      </c>
      <c r="H96" s="104">
        <f>+SUMIFS('nabati '!W:W,'nabati '!$Z:$Z,MTD!$A96)/6</f>
        <v>0</v>
      </c>
      <c r="I96" s="104">
        <f>+SUMIFS('nabati '!AD:AD,'nabati '!$AG:$AG,MTD!$A96)/60</f>
        <v>0</v>
      </c>
      <c r="J96" s="104">
        <f>+SUMIFS('nabati '!AK:AK,'nabati '!$AN:$AN,MTD!$A96)/60</f>
        <v>0</v>
      </c>
      <c r="K96" s="104">
        <f>+SUMIFS('nabati '!AR:AR,'nabati '!$AU:$AU,MTD!$A96)/60</f>
        <v>0</v>
      </c>
      <c r="L96" s="104">
        <f>+SUMIFS('nabati '!AY:AY,'nabati '!$BB:$BB,MTD!$A96)/20</f>
        <v>0</v>
      </c>
      <c r="M96" s="103">
        <f>+SUMIFS('nabati '!$BF:$BF,'nabati '!BI:BI,MTD!$A96)/6</f>
        <v>0</v>
      </c>
      <c r="N96" s="118">
        <f>+SUMIFS('nabati '!$BM:$BM,'nabati '!BP:BP,MTD!$A96)/6</f>
        <v>0</v>
      </c>
      <c r="O96" s="119">
        <f t="shared" si="19"/>
        <v>330000</v>
      </c>
      <c r="P96" s="19"/>
      <c r="Q96" s="329"/>
      <c r="R96" s="19"/>
    </row>
    <row r="97" spans="1:18" s="7" customFormat="1" ht="15" hidden="1" outlineLevel="1">
      <c r="A97" s="61">
        <v>2042</v>
      </c>
      <c r="B97" s="56" t="s">
        <v>78</v>
      </c>
      <c r="C97" s="60" t="s">
        <v>162</v>
      </c>
      <c r="D97" s="57" t="s">
        <v>129</v>
      </c>
      <c r="E97" s="104">
        <f>+SUMIFS('nabati '!B:B,'nabati '!$E:$E,MTD!$A97)/6</f>
        <v>1</v>
      </c>
      <c r="F97" s="104">
        <f>+SUMIFS('nabati '!I:I,'nabati '!$L:$L,MTD!$A97)/6</f>
        <v>0</v>
      </c>
      <c r="G97" s="104">
        <f>+SUMIFS('nabati '!P:P,'nabati '!$S:$S,MTD!$A97)/60</f>
        <v>0</v>
      </c>
      <c r="H97" s="104">
        <f>+SUMIFS('nabati '!W:W,'nabati '!$Z:$Z,MTD!$A97)/6</f>
        <v>1</v>
      </c>
      <c r="I97" s="104">
        <f>+SUMIFS('nabati '!AD:AD,'nabati '!$AG:$AG,MTD!$A97)/60</f>
        <v>1</v>
      </c>
      <c r="J97" s="104">
        <f>+SUMIFS('nabati '!AK:AK,'nabati '!$AN:$AN,MTD!$A97)/60</f>
        <v>0</v>
      </c>
      <c r="K97" s="104">
        <f>+SUMIFS('nabati '!AR:AR,'nabati '!$AU:$AU,MTD!$A97)/60</f>
        <v>0</v>
      </c>
      <c r="L97" s="104">
        <f>+SUMIFS('nabati '!AY:AY,'nabati '!$BB:$BB,MTD!$A97)/20</f>
        <v>0</v>
      </c>
      <c r="M97" s="103">
        <f>+SUMIFS('nabati '!$BF:$BF,'nabati '!BI:BI,MTD!$A97)/6</f>
        <v>0</v>
      </c>
      <c r="N97" s="118">
        <f>+SUMIFS('nabati '!$BM:$BM,'nabati '!BP:BP,MTD!$A97)/6</f>
        <v>0</v>
      </c>
      <c r="O97" s="119">
        <f t="shared" ref="O97:O102" si="20">+SUMPRODUCT($E$1:$N$1,E97:N97)</f>
        <v>679900</v>
      </c>
      <c r="P97" s="19"/>
      <c r="Q97" s="329"/>
      <c r="R97" s="19"/>
    </row>
    <row r="98" spans="1:18" s="7" customFormat="1" ht="15" hidden="1" outlineLevel="1">
      <c r="A98" s="61">
        <v>2052</v>
      </c>
      <c r="B98" s="56" t="s">
        <v>78</v>
      </c>
      <c r="C98" s="60" t="s">
        <v>163</v>
      </c>
      <c r="D98" s="57" t="s">
        <v>129</v>
      </c>
      <c r="E98" s="104">
        <f>+SUMIFS('nabati '!B:B,'nabati '!$E:$E,MTD!$A98)/6</f>
        <v>1</v>
      </c>
      <c r="F98" s="104">
        <f>+SUMIFS('nabati '!I:I,'nabati '!$L:$L,MTD!$A98)/6</f>
        <v>2</v>
      </c>
      <c r="G98" s="104">
        <f>+SUMIFS('nabati '!P:P,'nabati '!$S:$S,MTD!$A98)/60</f>
        <v>1</v>
      </c>
      <c r="H98" s="104">
        <f>+SUMIFS('nabati '!W:W,'nabati '!$Z:$Z,MTD!$A98)/6</f>
        <v>2</v>
      </c>
      <c r="I98" s="104">
        <f>+SUMIFS('nabati '!AD:AD,'nabati '!$AG:$AG,MTD!$A98)/60</f>
        <v>1</v>
      </c>
      <c r="J98" s="104">
        <f>+SUMIFS('nabati '!AK:AK,'nabati '!$AN:$AN,MTD!$A98)/60</f>
        <v>0</v>
      </c>
      <c r="K98" s="104">
        <f>+SUMIFS('nabati '!AR:AR,'nabati '!$AU:$AU,MTD!$A98)/60</f>
        <v>0</v>
      </c>
      <c r="L98" s="104">
        <f>+SUMIFS('nabati '!AY:AY,'nabati '!$BB:$BB,MTD!$A98)/20</f>
        <v>0</v>
      </c>
      <c r="M98" s="103">
        <f>+SUMIFS('nabati '!$BF:$BF,'nabati '!BI:BI,MTD!$A98)/6</f>
        <v>0</v>
      </c>
      <c r="N98" s="118">
        <f>+SUMIFS('nabati '!$BM:$BM,'nabati '!BP:BP,MTD!$A98)/6</f>
        <v>0</v>
      </c>
      <c r="O98" s="119">
        <f t="shared" si="20"/>
        <v>1615300</v>
      </c>
      <c r="P98" s="19"/>
      <c r="Q98" s="329"/>
      <c r="R98" s="19"/>
    </row>
    <row r="99" spans="1:18" s="7" customFormat="1" ht="15" hidden="1" outlineLevel="1">
      <c r="A99" s="61">
        <v>2063</v>
      </c>
      <c r="B99" s="56" t="s">
        <v>78</v>
      </c>
      <c r="C99" s="60" t="s">
        <v>164</v>
      </c>
      <c r="D99" s="57" t="s">
        <v>129</v>
      </c>
      <c r="E99" s="104">
        <f>+SUMIFS('nabati '!B:B,'nabati '!$E:$E,MTD!$A99)/6</f>
        <v>0</v>
      </c>
      <c r="F99" s="104">
        <f>+SUMIFS('nabati '!I:I,'nabati '!$L:$L,MTD!$A99)/6</f>
        <v>0</v>
      </c>
      <c r="G99" s="104">
        <f>+SUMIFS('nabati '!P:P,'nabati '!$S:$S,MTD!$A99)/60</f>
        <v>0</v>
      </c>
      <c r="H99" s="104">
        <f>+SUMIFS('nabati '!W:W,'nabati '!$Z:$Z,MTD!$A99)/6</f>
        <v>0</v>
      </c>
      <c r="I99" s="104">
        <f>+SUMIFS('nabati '!AD:AD,'nabati '!$AG:$AG,MTD!$A99)/60</f>
        <v>0</v>
      </c>
      <c r="J99" s="104">
        <f>+SUMIFS('nabati '!AK:AK,'nabati '!$AN:$AN,MTD!$A99)/60</f>
        <v>0</v>
      </c>
      <c r="K99" s="104">
        <f>+SUMIFS('nabati '!AR:AR,'nabati '!$AU:$AU,MTD!$A99)/60</f>
        <v>0</v>
      </c>
      <c r="L99" s="104">
        <f>+SUMIFS('nabati '!AY:AY,'nabati '!$BB:$BB,MTD!$A99)/20</f>
        <v>0</v>
      </c>
      <c r="M99" s="103">
        <f>+SUMIFS('nabati '!$BF:$BF,'nabati '!BI:BI,MTD!$A99)/6</f>
        <v>0</v>
      </c>
      <c r="N99" s="118">
        <f>+SUMIFS('nabati '!$BM:$BM,'nabati '!BP:BP,MTD!$A99)/6</f>
        <v>0</v>
      </c>
      <c r="O99" s="119">
        <f t="shared" si="20"/>
        <v>0</v>
      </c>
      <c r="P99" s="19"/>
      <c r="Q99" s="329"/>
      <c r="R99" s="19"/>
    </row>
    <row r="100" spans="1:18" s="7" customFormat="1" ht="15" hidden="1" outlineLevel="1">
      <c r="A100" s="61">
        <v>2064</v>
      </c>
      <c r="B100" s="56" t="s">
        <v>78</v>
      </c>
      <c r="C100" s="60" t="s">
        <v>165</v>
      </c>
      <c r="D100" s="57" t="s">
        <v>129</v>
      </c>
      <c r="E100" s="104">
        <f>+SUMIFS('nabati '!B:B,'nabati '!$E:$E,MTD!$A100)/6</f>
        <v>0</v>
      </c>
      <c r="F100" s="104">
        <f>+SUMIFS('nabati '!I:I,'nabati '!$L:$L,MTD!$A100)/6</f>
        <v>0</v>
      </c>
      <c r="G100" s="104">
        <f>+SUMIFS('nabati '!P:P,'nabati '!$S:$S,MTD!$A100)/60</f>
        <v>0</v>
      </c>
      <c r="H100" s="104">
        <f>+SUMIFS('nabati '!W:W,'nabati '!$Z:$Z,MTD!$A100)/6</f>
        <v>0</v>
      </c>
      <c r="I100" s="104">
        <f>+SUMIFS('nabati '!AD:AD,'nabati '!$AG:$AG,MTD!$A100)/60</f>
        <v>0</v>
      </c>
      <c r="J100" s="104">
        <f>+SUMIFS('nabati '!AK:AK,'nabati '!$AN:$AN,MTD!$A100)/60</f>
        <v>0</v>
      </c>
      <c r="K100" s="104">
        <f>+SUMIFS('nabati '!AR:AR,'nabati '!$AU:$AU,MTD!$A100)/60</f>
        <v>0</v>
      </c>
      <c r="L100" s="104">
        <f>+SUMIFS('nabati '!AY:AY,'nabati '!$BB:$BB,MTD!$A100)/20</f>
        <v>0</v>
      </c>
      <c r="M100" s="103">
        <f>+SUMIFS('nabati '!$BF:$BF,'nabati '!BI:BI,MTD!$A100)/6</f>
        <v>0</v>
      </c>
      <c r="N100" s="118">
        <f>+SUMIFS('nabati '!$BM:$BM,'nabati '!BP:BP,MTD!$A100)/6</f>
        <v>0</v>
      </c>
      <c r="O100" s="119">
        <f t="shared" si="20"/>
        <v>0</v>
      </c>
      <c r="P100" s="19"/>
      <c r="Q100" s="329"/>
      <c r="R100" s="19"/>
    </row>
    <row r="101" spans="1:18" s="7" customFormat="1" ht="15" hidden="1" outlineLevel="1">
      <c r="A101" s="61">
        <v>2070</v>
      </c>
      <c r="B101" s="56" t="s">
        <v>78</v>
      </c>
      <c r="C101" s="60" t="s">
        <v>166</v>
      </c>
      <c r="D101" s="57" t="s">
        <v>129</v>
      </c>
      <c r="E101" s="104">
        <f>+SUMIFS('nabati '!B:B,'nabati '!$E:$E,MTD!$A101)/6</f>
        <v>0</v>
      </c>
      <c r="F101" s="104">
        <f>+SUMIFS('nabati '!I:I,'nabati '!$L:$L,MTD!$A101)/6</f>
        <v>0</v>
      </c>
      <c r="G101" s="104">
        <f>+SUMIFS('nabati '!P:P,'nabati '!$S:$S,MTD!$A101)/60</f>
        <v>0</v>
      </c>
      <c r="H101" s="104">
        <f>+SUMIFS('nabati '!W:W,'nabati '!$Z:$Z,MTD!$A101)/6</f>
        <v>0</v>
      </c>
      <c r="I101" s="104">
        <f>+SUMIFS('nabati '!AD:AD,'nabati '!$AG:$AG,MTD!$A101)/60</f>
        <v>0</v>
      </c>
      <c r="J101" s="104">
        <f>+SUMIFS('nabati '!AK:AK,'nabati '!$AN:$AN,MTD!$A101)/60</f>
        <v>0</v>
      </c>
      <c r="K101" s="104">
        <f>+SUMIFS('nabati '!AR:AR,'nabati '!$AU:$AU,MTD!$A101)/60</f>
        <v>0</v>
      </c>
      <c r="L101" s="104">
        <f>+SUMIFS('nabati '!AY:AY,'nabati '!$BB:$BB,MTD!$A101)/20</f>
        <v>0</v>
      </c>
      <c r="M101" s="103">
        <f>+SUMIFS('nabati '!$BF:$BF,'nabati '!BI:BI,MTD!$A101)/6</f>
        <v>0</v>
      </c>
      <c r="N101" s="118">
        <f>+SUMIFS('nabati '!$BM:$BM,'nabati '!BP:BP,MTD!$A101)/6</f>
        <v>0</v>
      </c>
      <c r="O101" s="119">
        <f t="shared" si="20"/>
        <v>0</v>
      </c>
      <c r="P101" s="19"/>
      <c r="Q101" s="329"/>
      <c r="R101" s="19"/>
    </row>
    <row r="102" spans="1:18" s="7" customFormat="1" ht="12.75" hidden="1" outlineLevel="1">
      <c r="A102" s="61">
        <v>2078</v>
      </c>
      <c r="B102" s="56" t="s">
        <v>78</v>
      </c>
      <c r="C102" s="60" t="s">
        <v>167</v>
      </c>
      <c r="D102" s="57" t="s">
        <v>129</v>
      </c>
      <c r="E102" s="107">
        <f>+SUMIFS('nabati '!B:B,'nabati '!$E:$E,MTD!$A102)/6</f>
        <v>2</v>
      </c>
      <c r="F102" s="107">
        <f>+SUMIFS('nabati '!I:I,'nabati '!$L:$L,MTD!$A102)/6</f>
        <v>0</v>
      </c>
      <c r="G102" s="107">
        <f>+SUMIFS('nabati '!P:P,'nabati '!$S:$S,MTD!$A102)/60</f>
        <v>2</v>
      </c>
      <c r="H102" s="107">
        <f>+SUMIFS('nabati '!W:W,'nabati '!$Z:$Z,MTD!$A102)/6</f>
        <v>0</v>
      </c>
      <c r="I102" s="107">
        <f>+SUMIFS('nabati '!AD:AD,'nabati '!$AG:$AG,MTD!$A102)/60</f>
        <v>0</v>
      </c>
      <c r="J102" s="107">
        <f>+SUMIFS('nabati '!AK:AK,'nabati '!$AN:$AN,MTD!$A102)/60</f>
        <v>0</v>
      </c>
      <c r="K102" s="107">
        <f>+SUMIFS('nabati '!AR:AR,'nabati '!$AU:$AU,MTD!$A102)/60</f>
        <v>0</v>
      </c>
      <c r="L102" s="107">
        <f>+SUMIFS('nabati '!AY:AY,'nabati '!$BB:$BB,MTD!$A102)/20</f>
        <v>0</v>
      </c>
      <c r="M102" s="110">
        <f>+SUMIFS('nabati '!$BF:$BF,'nabati '!BI:BI,MTD!$A102)/6</f>
        <v>0</v>
      </c>
      <c r="N102" s="121">
        <f>+SUMIFS('nabati '!$BM:$BM,'nabati '!BP:BP,MTD!$A102)/6</f>
        <v>0</v>
      </c>
      <c r="O102" s="119">
        <f t="shared" si="20"/>
        <v>911800</v>
      </c>
      <c r="P102" s="19"/>
      <c r="Q102" s="329"/>
      <c r="R102" s="19"/>
    </row>
    <row r="103" spans="1:18" s="7" customFormat="1" ht="12.75" hidden="1" outlineLevel="1">
      <c r="A103" s="61">
        <v>2082</v>
      </c>
      <c r="B103" s="56" t="s">
        <v>78</v>
      </c>
      <c r="C103" s="60" t="s">
        <v>168</v>
      </c>
      <c r="D103" s="57" t="s">
        <v>129</v>
      </c>
      <c r="E103" s="107">
        <f>+SUMIFS('nabati '!B:B,'nabati '!$E:$E,MTD!$A103)/6</f>
        <v>0</v>
      </c>
      <c r="F103" s="107">
        <f>+SUMIFS('nabati '!I:I,'nabati '!$L:$L,MTD!$A103)/6</f>
        <v>0</v>
      </c>
      <c r="G103" s="107">
        <f>+SUMIFS('nabati '!P:P,'nabati '!$S:$S,MTD!$A103)/60</f>
        <v>0</v>
      </c>
      <c r="H103" s="107">
        <f>+SUMIFS('nabati '!W:W,'nabati '!$Z:$Z,MTD!$A103)/6</f>
        <v>1</v>
      </c>
      <c r="I103" s="107">
        <f>+SUMIFS('nabati '!AD:AD,'nabati '!$AG:$AG,MTD!$A103)/60</f>
        <v>0</v>
      </c>
      <c r="J103" s="107">
        <f>+SUMIFS('nabati '!AK:AK,'nabati '!$AN:$AN,MTD!$A103)/60</f>
        <v>1</v>
      </c>
      <c r="K103" s="107">
        <f>+SUMIFS('nabati '!AR:AR,'nabati '!$AU:$AU,MTD!$A103)/60</f>
        <v>0</v>
      </c>
      <c r="L103" s="107">
        <f>+SUMIFS('nabati '!AY:AY,'nabati '!$BB:$BB,MTD!$A103)/20</f>
        <v>1</v>
      </c>
      <c r="M103" s="110">
        <f>+SUMIFS('nabati '!$BF:$BF,'nabati '!BI:BI,MTD!$A103)/6</f>
        <v>0</v>
      </c>
      <c r="N103" s="121">
        <f>+SUMIFS('nabati '!$BM:$BM,'nabati '!BP:BP,MTD!$A103)/6</f>
        <v>0</v>
      </c>
      <c r="O103" s="119">
        <f t="shared" ref="O103:O123" si="21">+SUMPRODUCT($E$1:$N$1,E103:N103)</f>
        <v>928000</v>
      </c>
      <c r="P103" s="19"/>
      <c r="Q103" s="329"/>
      <c r="R103" s="19"/>
    </row>
    <row r="104" spans="1:18" s="7" customFormat="1" ht="12.75" hidden="1" outlineLevel="1">
      <c r="A104" s="61">
        <v>2096</v>
      </c>
      <c r="B104" s="56" t="s">
        <v>78</v>
      </c>
      <c r="C104" s="60" t="s">
        <v>169</v>
      </c>
      <c r="D104" s="57" t="s">
        <v>129</v>
      </c>
      <c r="E104" s="107">
        <f>+SUMIFS('nabati '!B:B,'nabati '!$E:$E,MTD!$A104)/6</f>
        <v>0</v>
      </c>
      <c r="F104" s="107">
        <f>+SUMIFS('nabati '!I:I,'nabati '!$L:$L,MTD!$A104)/6</f>
        <v>2</v>
      </c>
      <c r="G104" s="107">
        <f>+SUMIFS('nabati '!P:P,'nabati '!$S:$S,MTD!$A104)/60</f>
        <v>0</v>
      </c>
      <c r="H104" s="107">
        <f>+SUMIFS('nabati '!W:W,'nabati '!$Z:$Z,MTD!$A104)/6</f>
        <v>0</v>
      </c>
      <c r="I104" s="107">
        <f>+SUMIFS('nabati '!AD:AD,'nabati '!$AG:$AG,MTD!$A104)/60</f>
        <v>1</v>
      </c>
      <c r="J104" s="107">
        <f>+SUMIFS('nabati '!AK:AK,'nabati '!$AN:$AN,MTD!$A104)/60</f>
        <v>0</v>
      </c>
      <c r="K104" s="107">
        <f>+SUMIFS('nabati '!AR:AR,'nabati '!$AU:$AU,MTD!$A104)/60</f>
        <v>0</v>
      </c>
      <c r="L104" s="107">
        <f>+SUMIFS('nabati '!AY:AY,'nabati '!$BB:$BB,MTD!$A104)/20</f>
        <v>0</v>
      </c>
      <c r="M104" s="110">
        <f>+SUMIFS('nabati '!$BF:$BF,'nabati '!BI:BI,MTD!$A104)/6</f>
        <v>0</v>
      </c>
      <c r="N104" s="121">
        <f>+SUMIFS('nabati '!$BM:$BM,'nabati '!BP:BP,MTD!$A104)/6</f>
        <v>0</v>
      </c>
      <c r="O104" s="119">
        <f t="shared" si="21"/>
        <v>711400</v>
      </c>
      <c r="P104" s="19"/>
      <c r="Q104" s="329"/>
      <c r="R104" s="19"/>
    </row>
    <row r="105" spans="1:18" s="7" customFormat="1" ht="12.75" hidden="1" outlineLevel="1">
      <c r="A105" s="61">
        <v>2097</v>
      </c>
      <c r="B105" s="56" t="s">
        <v>78</v>
      </c>
      <c r="C105" s="60" t="s">
        <v>170</v>
      </c>
      <c r="D105" s="57" t="s">
        <v>129</v>
      </c>
      <c r="E105" s="107">
        <f>+SUMIFS('nabati '!B:B,'nabati '!$E:$E,MTD!$A105)/6</f>
        <v>1</v>
      </c>
      <c r="F105" s="107">
        <f>+SUMIFS('nabati '!I:I,'nabati '!$L:$L,MTD!$A105)/6</f>
        <v>3</v>
      </c>
      <c r="G105" s="107">
        <f>+SUMIFS('nabati '!P:P,'nabati '!$S:$S,MTD!$A105)/60</f>
        <v>0</v>
      </c>
      <c r="H105" s="107">
        <f>+SUMIFS('nabati '!W:W,'nabati '!$Z:$Z,MTD!$A105)/6</f>
        <v>0</v>
      </c>
      <c r="I105" s="107">
        <f>+SUMIFS('nabati '!AD:AD,'nabati '!$AG:$AG,MTD!$A105)/60</f>
        <v>0</v>
      </c>
      <c r="J105" s="107">
        <f>+SUMIFS('nabati '!AK:AK,'nabati '!$AN:$AN,MTD!$A105)/60</f>
        <v>0</v>
      </c>
      <c r="K105" s="107">
        <f>+SUMIFS('nabati '!AR:AR,'nabati '!$AU:$AU,MTD!$A105)/60</f>
        <v>0</v>
      </c>
      <c r="L105" s="107">
        <f>+SUMIFS('nabati '!AY:AY,'nabati '!$BB:$BB,MTD!$A105)/20</f>
        <v>2</v>
      </c>
      <c r="M105" s="110">
        <f>+SUMIFS('nabati '!$BF:$BF,'nabati '!BI:BI,MTD!$A105)/6</f>
        <v>0</v>
      </c>
      <c r="N105" s="121">
        <f>+SUMIFS('nabati '!$BM:$BM,'nabati '!BP:BP,MTD!$A105)/6</f>
        <v>0</v>
      </c>
      <c r="O105" s="119">
        <f t="shared" si="21"/>
        <v>1446000</v>
      </c>
      <c r="P105" s="19"/>
      <c r="Q105" s="329"/>
      <c r="R105" s="19"/>
    </row>
    <row r="106" spans="1:18" s="7" customFormat="1" ht="12.75" hidden="1" outlineLevel="1">
      <c r="A106" s="61">
        <v>2099</v>
      </c>
      <c r="B106" s="56" t="s">
        <v>78</v>
      </c>
      <c r="C106" s="60" t="s">
        <v>171</v>
      </c>
      <c r="D106" s="57" t="s">
        <v>129</v>
      </c>
      <c r="E106" s="107">
        <f>+SUMIFS('nabati '!B:B,'nabati '!$E:$E,MTD!$A106)/6</f>
        <v>1</v>
      </c>
      <c r="F106" s="107">
        <f>+SUMIFS('nabati '!I:I,'nabati '!$L:$L,MTD!$A106)/6</f>
        <v>1</v>
      </c>
      <c r="G106" s="107">
        <f>+SUMIFS('nabati '!P:P,'nabati '!$S:$S,MTD!$A106)/60</f>
        <v>0</v>
      </c>
      <c r="H106" s="107">
        <f>+SUMIFS('nabati '!W:W,'nabati '!$Z:$Z,MTD!$A106)/6</f>
        <v>0</v>
      </c>
      <c r="I106" s="107">
        <f>+SUMIFS('nabati '!AD:AD,'nabati '!$AG:$AG,MTD!$A106)/60</f>
        <v>0</v>
      </c>
      <c r="J106" s="107">
        <f>+SUMIFS('nabati '!AK:AK,'nabati '!$AN:$AN,MTD!$A106)/60</f>
        <v>0</v>
      </c>
      <c r="K106" s="107">
        <f>+SUMIFS('nabati '!AR:AR,'nabati '!$AU:$AU,MTD!$A106)/60</f>
        <v>0</v>
      </c>
      <c r="L106" s="107">
        <f>+SUMIFS('nabati '!AY:AY,'nabati '!$BB:$BB,MTD!$A106)/20</f>
        <v>0</v>
      </c>
      <c r="M106" s="110">
        <f>+SUMIFS('nabati '!$BF:$BF,'nabati '!BI:BI,MTD!$A106)/6</f>
        <v>0</v>
      </c>
      <c r="N106" s="121">
        <f>+SUMIFS('nabati '!$BM:$BM,'nabati '!BP:BP,MTD!$A106)/6</f>
        <v>0</v>
      </c>
      <c r="O106" s="119">
        <f t="shared" si="21"/>
        <v>316600</v>
      </c>
      <c r="P106" s="19"/>
      <c r="Q106" s="329"/>
      <c r="R106" s="19"/>
    </row>
    <row r="107" spans="1:18" s="7" customFormat="1" ht="12.75" hidden="1" outlineLevel="1">
      <c r="A107" s="61">
        <v>2104</v>
      </c>
      <c r="B107" s="56" t="s">
        <v>78</v>
      </c>
      <c r="C107" s="60" t="s">
        <v>172</v>
      </c>
      <c r="D107" s="57" t="s">
        <v>129</v>
      </c>
      <c r="E107" s="107">
        <f>+SUMIFS('nabati '!B:B,'nabati '!$E:$E,MTD!$A107)/6</f>
        <v>0</v>
      </c>
      <c r="F107" s="107">
        <f>+SUMIFS('nabati '!I:I,'nabati '!$L:$L,MTD!$A107)/6</f>
        <v>0</v>
      </c>
      <c r="G107" s="107">
        <f>+SUMIFS('nabati '!P:P,'nabati '!$S:$S,MTD!$A107)/60</f>
        <v>1</v>
      </c>
      <c r="H107" s="107">
        <f>+SUMIFS('nabati '!W:W,'nabati '!$Z:$Z,MTD!$A107)/6</f>
        <v>0</v>
      </c>
      <c r="I107" s="107">
        <f>+SUMIFS('nabati '!AD:AD,'nabati '!$AG:$AG,MTD!$A107)/60</f>
        <v>0</v>
      </c>
      <c r="J107" s="107">
        <f>+SUMIFS('nabati '!AK:AK,'nabati '!$AN:$AN,MTD!$A107)/60</f>
        <v>0</v>
      </c>
      <c r="K107" s="107">
        <f>+SUMIFS('nabati '!AR:AR,'nabati '!$AU:$AU,MTD!$A107)/60</f>
        <v>0</v>
      </c>
      <c r="L107" s="107">
        <f>+SUMIFS('nabati '!AY:AY,'nabati '!$BB:$BB,MTD!$A107)/20</f>
        <v>1</v>
      </c>
      <c r="M107" s="110">
        <f>+SUMIFS('nabati '!$BF:$BF,'nabati '!BI:BI,MTD!$A107)/6</f>
        <v>0</v>
      </c>
      <c r="N107" s="121">
        <f>+SUMIFS('nabati '!$BM:$BM,'nabati '!BP:BP,MTD!$A107)/6</f>
        <v>0</v>
      </c>
      <c r="O107" s="119">
        <f t="shared" si="21"/>
        <v>704000</v>
      </c>
      <c r="P107" s="19"/>
      <c r="Q107" s="329"/>
      <c r="R107" s="19"/>
    </row>
    <row r="108" spans="1:18" s="7" customFormat="1" ht="12.75" hidden="1" outlineLevel="1">
      <c r="A108" s="61">
        <v>2107</v>
      </c>
      <c r="B108" s="56" t="s">
        <v>78</v>
      </c>
      <c r="C108" s="60" t="s">
        <v>173</v>
      </c>
      <c r="D108" s="57" t="s">
        <v>129</v>
      </c>
      <c r="E108" s="107">
        <f>+SUMIFS('nabati '!B:B,'nabati '!$E:$E,MTD!$A108)/6</f>
        <v>1</v>
      </c>
      <c r="F108" s="107">
        <f>+SUMIFS('nabati '!I:I,'nabati '!$L:$L,MTD!$A108)/6</f>
        <v>0</v>
      </c>
      <c r="G108" s="107">
        <f>+SUMIFS('nabati '!P:P,'nabati '!$S:$S,MTD!$A108)/60</f>
        <v>0</v>
      </c>
      <c r="H108" s="107">
        <f>+SUMIFS('nabati '!W:W,'nabati '!$Z:$Z,MTD!$A108)/6</f>
        <v>1</v>
      </c>
      <c r="I108" s="107">
        <f>+SUMIFS('nabati '!AD:AD,'nabati '!$AG:$AG,MTD!$A108)/60</f>
        <v>0</v>
      </c>
      <c r="J108" s="107">
        <f>+SUMIFS('nabati '!AK:AK,'nabati '!$AN:$AN,MTD!$A108)/60</f>
        <v>0</v>
      </c>
      <c r="K108" s="107">
        <f>+SUMIFS('nabati '!AR:AR,'nabati '!$AU:$AU,MTD!$A108)/60</f>
        <v>0</v>
      </c>
      <c r="L108" s="107">
        <f>+SUMIFS('nabati '!AY:AY,'nabati '!$BB:$BB,MTD!$A108)/20</f>
        <v>0</v>
      </c>
      <c r="M108" s="110">
        <f>+SUMIFS('nabati '!$BF:$BF,'nabati '!BI:BI,MTD!$A108)/6</f>
        <v>0</v>
      </c>
      <c r="N108" s="121">
        <f>+SUMIFS('nabati '!$BM:$BM,'nabati '!BP:BP,MTD!$A108)/6</f>
        <v>0</v>
      </c>
      <c r="O108" s="119">
        <f t="shared" si="21"/>
        <v>349900</v>
      </c>
      <c r="P108" s="19"/>
      <c r="Q108" s="329"/>
      <c r="R108" s="19"/>
    </row>
    <row r="109" spans="1:18" s="7" customFormat="1" ht="12.75" hidden="1" outlineLevel="1">
      <c r="A109" s="61">
        <v>2109</v>
      </c>
      <c r="B109" s="56" t="s">
        <v>78</v>
      </c>
      <c r="C109" s="60" t="s">
        <v>174</v>
      </c>
      <c r="D109" s="57" t="s">
        <v>129</v>
      </c>
      <c r="E109" s="107">
        <f>+SUMIFS('nabati '!B:B,'nabati '!$E:$E,MTD!$A109)/6</f>
        <v>0</v>
      </c>
      <c r="F109" s="107">
        <f>+SUMIFS('nabati '!I:I,'nabati '!$L:$L,MTD!$A109)/6</f>
        <v>0</v>
      </c>
      <c r="G109" s="107">
        <f>+SUMIFS('nabati '!P:P,'nabati '!$S:$S,MTD!$A109)/60</f>
        <v>0</v>
      </c>
      <c r="H109" s="107">
        <f>+SUMIFS('nabati '!W:W,'nabati '!$Z:$Z,MTD!$A109)/6</f>
        <v>0</v>
      </c>
      <c r="I109" s="107">
        <f>+SUMIFS('nabati '!AD:AD,'nabati '!$AG:$AG,MTD!$A109)/60</f>
        <v>0</v>
      </c>
      <c r="J109" s="107">
        <f>+SUMIFS('nabati '!AK:AK,'nabati '!$AN:$AN,MTD!$A109)/60</f>
        <v>0</v>
      </c>
      <c r="K109" s="107">
        <f>+SUMIFS('nabati '!AR:AR,'nabati '!$AU:$AU,MTD!$A109)/60</f>
        <v>0</v>
      </c>
      <c r="L109" s="107">
        <f>+SUMIFS('nabati '!AY:AY,'nabati '!$BB:$BB,MTD!$A109)/20</f>
        <v>0</v>
      </c>
      <c r="M109" s="110">
        <f>+SUMIFS('nabati '!$BF:$BF,'nabati '!BI:BI,MTD!$A109)/6</f>
        <v>0</v>
      </c>
      <c r="N109" s="121">
        <f>+SUMIFS('nabati '!$BM:$BM,'nabati '!BP:BP,MTD!$A109)/6</f>
        <v>0</v>
      </c>
      <c r="O109" s="119">
        <f t="shared" si="21"/>
        <v>0</v>
      </c>
      <c r="P109" s="19"/>
      <c r="Q109" s="329"/>
      <c r="R109" s="19"/>
    </row>
    <row r="110" spans="1:18" s="7" customFormat="1" ht="12.75" hidden="1" outlineLevel="1">
      <c r="A110" s="61">
        <v>2113</v>
      </c>
      <c r="B110" s="56" t="s">
        <v>78</v>
      </c>
      <c r="C110" s="60" t="s">
        <v>175</v>
      </c>
      <c r="D110" s="57" t="s">
        <v>129</v>
      </c>
      <c r="E110" s="107">
        <f>+SUMIFS('nabati '!B:B,'nabati '!$E:$E,MTD!$A110)/6</f>
        <v>0</v>
      </c>
      <c r="F110" s="107">
        <f>+SUMIFS('nabati '!I:I,'nabati '!$L:$L,MTD!$A110)/6</f>
        <v>0</v>
      </c>
      <c r="G110" s="107">
        <f>+SUMIFS('nabati '!P:P,'nabati '!$S:$S,MTD!$A110)/60</f>
        <v>0</v>
      </c>
      <c r="H110" s="107">
        <f>+SUMIFS('nabati '!W:W,'nabati '!$Z:$Z,MTD!$A110)/6</f>
        <v>0</v>
      </c>
      <c r="I110" s="107">
        <f>+SUMIFS('nabati '!AD:AD,'nabati '!$AG:$AG,MTD!$A110)/60</f>
        <v>0</v>
      </c>
      <c r="J110" s="107">
        <f>+SUMIFS('nabati '!AK:AK,'nabati '!$AN:$AN,MTD!$A110)/60</f>
        <v>0</v>
      </c>
      <c r="K110" s="107">
        <f>+SUMIFS('nabati '!AR:AR,'nabati '!$AU:$AU,MTD!$A110)/60</f>
        <v>0</v>
      </c>
      <c r="L110" s="107">
        <f>+SUMIFS('nabati '!AY:AY,'nabati '!$BB:$BB,MTD!$A110)/20</f>
        <v>0</v>
      </c>
      <c r="M110" s="110">
        <f>+SUMIFS('nabati '!$BF:$BF,'nabati '!BI:BI,MTD!$A110)/6</f>
        <v>0</v>
      </c>
      <c r="N110" s="121">
        <f>+SUMIFS('nabati '!$BM:$BM,'nabati '!BP:BP,MTD!$A110)/6</f>
        <v>0</v>
      </c>
      <c r="O110" s="119">
        <f t="shared" si="21"/>
        <v>0</v>
      </c>
      <c r="P110" s="19"/>
      <c r="Q110" s="329"/>
      <c r="R110" s="19"/>
    </row>
    <row r="111" spans="1:18" s="7" customFormat="1" ht="12.75" hidden="1" outlineLevel="1">
      <c r="A111" s="61">
        <v>2115</v>
      </c>
      <c r="B111" s="56" t="s">
        <v>78</v>
      </c>
      <c r="C111" s="60" t="s">
        <v>176</v>
      </c>
      <c r="D111" s="57" t="s">
        <v>129</v>
      </c>
      <c r="E111" s="107">
        <f>+SUMIFS('nabati '!B:B,'nabati '!$E:$E,MTD!$A111)/6</f>
        <v>0</v>
      </c>
      <c r="F111" s="107">
        <f>+SUMIFS('nabati '!I:I,'nabati '!$L:$L,MTD!$A111)/6</f>
        <v>1</v>
      </c>
      <c r="G111" s="107">
        <f>+SUMIFS('nabati '!P:P,'nabati '!$S:$S,MTD!$A111)/60</f>
        <v>1</v>
      </c>
      <c r="H111" s="107">
        <f>+SUMIFS('nabati '!W:W,'nabati '!$Z:$Z,MTD!$A111)/6</f>
        <v>0</v>
      </c>
      <c r="I111" s="107">
        <f>+SUMIFS('nabati '!AD:AD,'nabati '!$AG:$AG,MTD!$A111)/60</f>
        <v>1</v>
      </c>
      <c r="J111" s="107">
        <f>+SUMIFS('nabati '!AK:AK,'nabati '!$AN:$AN,MTD!$A111)/60</f>
        <v>0</v>
      </c>
      <c r="K111" s="107">
        <f>+SUMIFS('nabati '!AR:AR,'nabati '!$AU:$AU,MTD!$A111)/60</f>
        <v>0</v>
      </c>
      <c r="L111" s="107">
        <f>+SUMIFS('nabati '!AY:AY,'nabati '!$BB:$BB,MTD!$A111)/20</f>
        <v>0</v>
      </c>
      <c r="M111" s="110">
        <f>+SUMIFS('nabati '!$BF:$BF,'nabati '!BI:BI,MTD!$A111)/6</f>
        <v>0</v>
      </c>
      <c r="N111" s="121">
        <f>+SUMIFS('nabati '!$BM:$BM,'nabati '!BP:BP,MTD!$A111)/6</f>
        <v>0</v>
      </c>
      <c r="O111" s="119">
        <f t="shared" si="21"/>
        <v>850700</v>
      </c>
      <c r="P111" s="19"/>
      <c r="Q111" s="329"/>
      <c r="R111" s="19"/>
    </row>
    <row r="112" spans="1:18" s="7" customFormat="1" ht="12.75" hidden="1" outlineLevel="1">
      <c r="A112" s="61">
        <v>2120</v>
      </c>
      <c r="B112" s="56" t="s">
        <v>78</v>
      </c>
      <c r="C112" s="60" t="s">
        <v>177</v>
      </c>
      <c r="D112" s="57" t="s">
        <v>129</v>
      </c>
      <c r="E112" s="107">
        <f>+SUMIFS('nabati '!B:B,'nabati '!$E:$E,MTD!$A112)/6</f>
        <v>0</v>
      </c>
      <c r="F112" s="107">
        <f>+SUMIFS('nabati '!I:I,'nabati '!$L:$L,MTD!$A112)/6</f>
        <v>1</v>
      </c>
      <c r="G112" s="107">
        <f>+SUMIFS('nabati '!P:P,'nabati '!$S:$S,MTD!$A112)/60</f>
        <v>0</v>
      </c>
      <c r="H112" s="107">
        <f>+SUMIFS('nabati '!W:W,'nabati '!$Z:$Z,MTD!$A112)/6</f>
        <v>1</v>
      </c>
      <c r="I112" s="107">
        <f>+SUMIFS('nabati '!AD:AD,'nabati '!$AG:$AG,MTD!$A112)/60</f>
        <v>0</v>
      </c>
      <c r="J112" s="107">
        <f>+SUMIFS('nabati '!AK:AK,'nabati '!$AN:$AN,MTD!$A112)/60</f>
        <v>0</v>
      </c>
      <c r="K112" s="107">
        <f>+SUMIFS('nabati '!AR:AR,'nabati '!$AU:$AU,MTD!$A112)/60</f>
        <v>0</v>
      </c>
      <c r="L112" s="107">
        <f>+SUMIFS('nabati '!AY:AY,'nabati '!$BB:$BB,MTD!$A112)/20</f>
        <v>0</v>
      </c>
      <c r="M112" s="110">
        <f>+SUMIFS('nabati '!$BF:$BF,'nabati '!BI:BI,MTD!$A112)/6</f>
        <v>0</v>
      </c>
      <c r="N112" s="121">
        <f>+SUMIFS('nabati '!$BM:$BM,'nabati '!BP:BP,MTD!$A112)/6</f>
        <v>0</v>
      </c>
      <c r="O112" s="119">
        <f t="shared" si="21"/>
        <v>414700</v>
      </c>
      <c r="P112" s="19"/>
      <c r="Q112" s="329"/>
      <c r="R112" s="19"/>
    </row>
    <row r="113" spans="1:19" s="7" customFormat="1" ht="12.75" hidden="1" outlineLevel="1">
      <c r="A113" s="61">
        <v>69016</v>
      </c>
      <c r="B113" s="56" t="s">
        <v>78</v>
      </c>
      <c r="C113" s="60" t="s">
        <v>178</v>
      </c>
      <c r="D113" s="57" t="s">
        <v>129</v>
      </c>
      <c r="E113" s="107">
        <f>+SUMIFS('nabati '!B:B,'nabati '!$E:$E,MTD!$A113)/6</f>
        <v>0</v>
      </c>
      <c r="F113" s="107">
        <f>+SUMIFS('nabati '!I:I,'nabati '!$L:$L,MTD!$A113)/6</f>
        <v>0</v>
      </c>
      <c r="G113" s="107">
        <f>+SUMIFS('nabati '!P:P,'nabati '!$S:$S,MTD!$A113)/60</f>
        <v>0</v>
      </c>
      <c r="H113" s="107">
        <f>+SUMIFS('nabati '!W:W,'nabati '!$Z:$Z,MTD!$A113)/6</f>
        <v>0</v>
      </c>
      <c r="I113" s="107">
        <f>+SUMIFS('nabati '!AD:AD,'nabati '!$AG:$AG,MTD!$A113)/60</f>
        <v>0</v>
      </c>
      <c r="J113" s="107">
        <f>+SUMIFS('nabati '!AK:AK,'nabati '!$AN:$AN,MTD!$A113)/60</f>
        <v>0</v>
      </c>
      <c r="K113" s="107">
        <f>+SUMIFS('nabati '!AR:AR,'nabati '!$AU:$AU,MTD!$A113)/60</f>
        <v>0</v>
      </c>
      <c r="L113" s="107">
        <f>+SUMIFS('nabati '!AY:AY,'nabati '!$BB:$BB,MTD!$A113)/20</f>
        <v>0</v>
      </c>
      <c r="M113" s="110">
        <f>+SUMIFS('nabati '!$BF:$BF,'nabati '!BI:BI,MTD!$A113)/6</f>
        <v>0</v>
      </c>
      <c r="N113" s="121">
        <f>+SUMIFS('nabati '!$BM:$BM,'nabati '!BP:BP,MTD!$A113)/6</f>
        <v>0</v>
      </c>
      <c r="O113" s="119">
        <f t="shared" si="21"/>
        <v>0</v>
      </c>
      <c r="P113" s="19"/>
      <c r="Q113" s="329"/>
      <c r="R113" s="19"/>
    </row>
    <row r="114" spans="1:19" s="7" customFormat="1" ht="12.75" hidden="1" outlineLevel="1">
      <c r="A114" s="61">
        <v>69017</v>
      </c>
      <c r="B114" s="56" t="s">
        <v>78</v>
      </c>
      <c r="C114" s="60" t="s">
        <v>179</v>
      </c>
      <c r="D114" s="57" t="s">
        <v>129</v>
      </c>
      <c r="E114" s="107">
        <f>+SUMIFS('nabati '!B:B,'nabati '!$E:$E,MTD!$A114)/6</f>
        <v>0</v>
      </c>
      <c r="F114" s="107">
        <f>+SUMIFS('nabati '!I:I,'nabati '!$L:$L,MTD!$A114)/6</f>
        <v>0</v>
      </c>
      <c r="G114" s="107">
        <f>+SUMIFS('nabati '!P:P,'nabati '!$S:$S,MTD!$A114)/60</f>
        <v>0</v>
      </c>
      <c r="H114" s="107">
        <f>+SUMIFS('nabati '!W:W,'nabati '!$Z:$Z,MTD!$A114)/6</f>
        <v>0</v>
      </c>
      <c r="I114" s="107">
        <f>+SUMIFS('nabati '!AD:AD,'nabati '!$AG:$AG,MTD!$A114)/60</f>
        <v>0</v>
      </c>
      <c r="J114" s="107">
        <f>+SUMIFS('nabati '!AK:AK,'nabati '!$AN:$AN,MTD!$A114)/60</f>
        <v>0</v>
      </c>
      <c r="K114" s="107">
        <f>+SUMIFS('nabati '!AR:AR,'nabati '!$AU:$AU,MTD!$A114)/60</f>
        <v>0</v>
      </c>
      <c r="L114" s="107">
        <f>+SUMIFS('nabati '!AY:AY,'nabati '!$BB:$BB,MTD!$A114)/20</f>
        <v>0</v>
      </c>
      <c r="M114" s="110">
        <f>+SUMIFS('nabati '!$BF:$BF,'nabati '!BI:BI,MTD!$A114)/6</f>
        <v>0</v>
      </c>
      <c r="N114" s="121">
        <f>+SUMIFS('nabati '!$BM:$BM,'nabati '!BP:BP,MTD!$A114)/6</f>
        <v>0</v>
      </c>
      <c r="O114" s="119">
        <f t="shared" si="21"/>
        <v>0</v>
      </c>
      <c r="P114" s="19"/>
      <c r="Q114" s="329"/>
      <c r="R114" s="19"/>
    </row>
    <row r="115" spans="1:19" s="7" customFormat="1" ht="12.75" hidden="1" outlineLevel="1">
      <c r="A115" s="61">
        <v>69019</v>
      </c>
      <c r="B115" s="56" t="s">
        <v>78</v>
      </c>
      <c r="C115" s="60" t="s">
        <v>180</v>
      </c>
      <c r="D115" s="57" t="s">
        <v>129</v>
      </c>
      <c r="E115" s="107">
        <f>+SUMIFS('nabati '!B:B,'nabati '!$E:$E,MTD!$A115)/6</f>
        <v>2</v>
      </c>
      <c r="F115" s="107">
        <f>+SUMIFS('nabati '!I:I,'nabati '!$L:$L,MTD!$A115)/6</f>
        <v>1</v>
      </c>
      <c r="G115" s="107">
        <f>+SUMIFS('nabati '!P:P,'nabati '!$S:$S,MTD!$A115)/60</f>
        <v>0</v>
      </c>
      <c r="H115" s="107">
        <f>+SUMIFS('nabati '!W:W,'nabati '!$Z:$Z,MTD!$A115)/6</f>
        <v>0</v>
      </c>
      <c r="I115" s="107">
        <f>+SUMIFS('nabati '!AD:AD,'nabati '!$AG:$AG,MTD!$A115)/60</f>
        <v>0</v>
      </c>
      <c r="J115" s="107">
        <f>+SUMIFS('nabati '!AK:AK,'nabati '!$AN:$AN,MTD!$A115)/60</f>
        <v>0</v>
      </c>
      <c r="K115" s="107">
        <f>+SUMIFS('nabati '!AR:AR,'nabati '!$AU:$AU,MTD!$A115)/60</f>
        <v>0</v>
      </c>
      <c r="L115" s="107">
        <f>+SUMIFS('nabati '!AY:AY,'nabati '!$BB:$BB,MTD!$A115)/20</f>
        <v>0</v>
      </c>
      <c r="M115" s="110">
        <f>+SUMIFS('nabati '!$BF:$BF,'nabati '!BI:BI,MTD!$A115)/6</f>
        <v>0</v>
      </c>
      <c r="N115" s="121">
        <f>+SUMIFS('nabati '!$BM:$BM,'nabati '!BP:BP,MTD!$A115)/6</f>
        <v>0</v>
      </c>
      <c r="O115" s="119">
        <f t="shared" si="21"/>
        <v>442500</v>
      </c>
      <c r="P115" s="19"/>
      <c r="Q115" s="329"/>
      <c r="R115" s="19"/>
    </row>
    <row r="116" spans="1:19" s="7" customFormat="1" ht="12.75" hidden="1" outlineLevel="1">
      <c r="A116" s="61">
        <v>69023</v>
      </c>
      <c r="B116" s="56" t="s">
        <v>78</v>
      </c>
      <c r="C116" s="60" t="s">
        <v>181</v>
      </c>
      <c r="D116" s="57" t="s">
        <v>129</v>
      </c>
      <c r="E116" s="107">
        <f>+SUMIFS('nabati '!B:B,'nabati '!$E:$E,MTD!$A116)/6</f>
        <v>1</v>
      </c>
      <c r="F116" s="107">
        <f>+SUMIFS('nabati '!I:I,'nabati '!$L:$L,MTD!$A116)/6</f>
        <v>1</v>
      </c>
      <c r="G116" s="107">
        <f>+SUMIFS('nabati '!P:P,'nabati '!$S:$S,MTD!$A116)/60</f>
        <v>2</v>
      </c>
      <c r="H116" s="107">
        <f>+SUMIFS('nabati '!W:W,'nabati '!$Z:$Z,MTD!$A116)/6</f>
        <v>0</v>
      </c>
      <c r="I116" s="107">
        <f>+SUMIFS('nabati '!AD:AD,'nabati '!$AG:$AG,MTD!$A116)/60</f>
        <v>0</v>
      </c>
      <c r="J116" s="107">
        <f>+SUMIFS('nabati '!AK:AK,'nabati '!$AN:$AN,MTD!$A116)/60</f>
        <v>0</v>
      </c>
      <c r="K116" s="107">
        <f>+SUMIFS('nabati '!AR:AR,'nabati '!$AU:$AU,MTD!$A116)/60</f>
        <v>0</v>
      </c>
      <c r="L116" s="107">
        <f>+SUMIFS('nabati '!AY:AY,'nabati '!$BB:$BB,MTD!$A116)/20</f>
        <v>0</v>
      </c>
      <c r="M116" s="110">
        <f>+SUMIFS('nabati '!$BF:$BF,'nabati '!BI:BI,MTD!$A116)/6</f>
        <v>0</v>
      </c>
      <c r="N116" s="121">
        <f>+SUMIFS('nabati '!$BM:$BM,'nabati '!BP:BP,MTD!$A116)/6</f>
        <v>0</v>
      </c>
      <c r="O116" s="119">
        <f t="shared" si="21"/>
        <v>976600</v>
      </c>
      <c r="P116" s="19"/>
      <c r="Q116" s="329"/>
      <c r="R116" s="19"/>
    </row>
    <row r="117" spans="1:19" s="7" customFormat="1" ht="12.75" hidden="1" outlineLevel="1">
      <c r="A117" s="61">
        <v>69024</v>
      </c>
      <c r="B117" s="56" t="s">
        <v>78</v>
      </c>
      <c r="C117" s="60" t="s">
        <v>182</v>
      </c>
      <c r="D117" s="57" t="s">
        <v>129</v>
      </c>
      <c r="E117" s="107">
        <f>+SUMIFS('nabati '!B:B,'nabati '!$E:$E,MTD!$A117)/6</f>
        <v>1</v>
      </c>
      <c r="F117" s="107">
        <f>+SUMIFS('nabati '!I:I,'nabati '!$L:$L,MTD!$A117)/6</f>
        <v>1</v>
      </c>
      <c r="G117" s="107">
        <f>+SUMIFS('nabati '!P:P,'nabati '!$S:$S,MTD!$A117)/60</f>
        <v>2</v>
      </c>
      <c r="H117" s="107">
        <f>+SUMIFS('nabati '!W:W,'nabati '!$Z:$Z,MTD!$A117)/6</f>
        <v>1</v>
      </c>
      <c r="I117" s="107">
        <f>+SUMIFS('nabati '!AD:AD,'nabati '!$AG:$AG,MTD!$A117)/60</f>
        <v>2</v>
      </c>
      <c r="J117" s="107">
        <f>+SUMIFS('nabati '!AK:AK,'nabati '!$AN:$AN,MTD!$A117)/60</f>
        <v>0</v>
      </c>
      <c r="K117" s="107">
        <f>+SUMIFS('nabati '!AR:AR,'nabati '!$AU:$AU,MTD!$A117)/60</f>
        <v>0</v>
      </c>
      <c r="L117" s="107">
        <f>+SUMIFS('nabati '!AY:AY,'nabati '!$BB:$BB,MTD!$A117)/20</f>
        <v>0</v>
      </c>
      <c r="M117" s="110">
        <f>+SUMIFS('nabati '!$BF:$BF,'nabati '!BI:BI,MTD!$A117)/6</f>
        <v>0</v>
      </c>
      <c r="N117" s="121">
        <f>+SUMIFS('nabati '!$BM:$BM,'nabati '!BP:BP,MTD!$A117)/6</f>
        <v>0</v>
      </c>
      <c r="O117" s="119">
        <f t="shared" si="21"/>
        <v>1860600</v>
      </c>
      <c r="P117" s="19"/>
      <c r="Q117" s="329"/>
      <c r="R117" s="19"/>
    </row>
    <row r="118" spans="1:19" s="7" customFormat="1" ht="12.75" hidden="1" outlineLevel="1">
      <c r="A118" s="61">
        <v>69026</v>
      </c>
      <c r="B118" s="56" t="s">
        <v>78</v>
      </c>
      <c r="C118" s="60" t="s">
        <v>183</v>
      </c>
      <c r="D118" s="57" t="s">
        <v>129</v>
      </c>
      <c r="E118" s="107">
        <f>+SUMIFS('nabati '!B:B,'nabati '!$E:$E,MTD!$A118)/6</f>
        <v>4</v>
      </c>
      <c r="F118" s="107">
        <f>+SUMIFS('nabati '!I:I,'nabati '!$L:$L,MTD!$A118)/6</f>
        <v>0</v>
      </c>
      <c r="G118" s="107">
        <f>+SUMIFS('nabati '!P:P,'nabati '!$S:$S,MTD!$A118)/60</f>
        <v>0</v>
      </c>
      <c r="H118" s="107">
        <f>+SUMIFS('nabati '!W:W,'nabati '!$Z:$Z,MTD!$A118)/6</f>
        <v>2</v>
      </c>
      <c r="I118" s="107">
        <f>+SUMIFS('nabati '!AD:AD,'nabati '!$AG:$AG,MTD!$A118)/60</f>
        <v>0</v>
      </c>
      <c r="J118" s="107">
        <f>+SUMIFS('nabati '!AK:AK,'nabati '!$AN:$AN,MTD!$A118)/60</f>
        <v>0</v>
      </c>
      <c r="K118" s="107">
        <f>+SUMIFS('nabati '!AR:AR,'nabati '!$AU:$AU,MTD!$A118)/60</f>
        <v>0</v>
      </c>
      <c r="L118" s="107">
        <f>+SUMIFS('nabati '!AY:AY,'nabati '!$BB:$BB,MTD!$A118)/20</f>
        <v>1</v>
      </c>
      <c r="M118" s="110">
        <f>+SUMIFS('nabati '!$BF:$BF,'nabati '!BI:BI,MTD!$A118)/6</f>
        <v>0</v>
      </c>
      <c r="N118" s="121">
        <f>+SUMIFS('nabati '!$BM:$BM,'nabati '!BP:BP,MTD!$A118)/6</f>
        <v>0</v>
      </c>
      <c r="O118" s="119">
        <f t="shared" si="21"/>
        <v>1325600</v>
      </c>
      <c r="P118" s="19"/>
      <c r="Q118" s="329"/>
      <c r="R118" s="19"/>
    </row>
    <row r="119" spans="1:19" s="7" customFormat="1" ht="12.75" hidden="1" outlineLevel="1">
      <c r="A119" s="61">
        <v>69031</v>
      </c>
      <c r="B119" s="56" t="s">
        <v>78</v>
      </c>
      <c r="C119" s="60" t="s">
        <v>184</v>
      </c>
      <c r="D119" s="57" t="s">
        <v>129</v>
      </c>
      <c r="E119" s="107">
        <f>+SUMIFS('nabati '!B:B,'nabati '!$E:$E,MTD!$A119)/6</f>
        <v>0</v>
      </c>
      <c r="F119" s="107">
        <f>+SUMIFS('nabati '!I:I,'nabati '!$L:$L,MTD!$A119)/6</f>
        <v>0</v>
      </c>
      <c r="G119" s="107">
        <f>+SUMIFS('nabati '!P:P,'nabati '!$S:$S,MTD!$A119)/60</f>
        <v>0</v>
      </c>
      <c r="H119" s="107">
        <f>+SUMIFS('nabati '!W:W,'nabati '!$Z:$Z,MTD!$A119)/6</f>
        <v>0</v>
      </c>
      <c r="I119" s="107">
        <f>+SUMIFS('nabati '!AD:AD,'nabati '!$AG:$AG,MTD!$A119)/60</f>
        <v>0</v>
      </c>
      <c r="J119" s="107">
        <f>+SUMIFS('nabati '!AK:AK,'nabati '!$AN:$AN,MTD!$A119)/60</f>
        <v>0</v>
      </c>
      <c r="K119" s="107">
        <f>+SUMIFS('nabati '!AR:AR,'nabati '!$AU:$AU,MTD!$A119)/60</f>
        <v>0</v>
      </c>
      <c r="L119" s="107">
        <f>+SUMIFS('nabati '!AY:AY,'nabati '!$BB:$BB,MTD!$A119)/20</f>
        <v>0</v>
      </c>
      <c r="M119" s="110">
        <f>+SUMIFS('nabati '!$BF:$BF,'nabati '!BI:BI,MTD!$A119)/6</f>
        <v>0</v>
      </c>
      <c r="N119" s="121">
        <f>+SUMIFS('nabati '!$BM:$BM,'nabati '!BP:BP,MTD!$A119)/6</f>
        <v>0</v>
      </c>
      <c r="O119" s="119">
        <f t="shared" si="21"/>
        <v>0</v>
      </c>
      <c r="P119" s="19"/>
      <c r="Q119" s="329"/>
      <c r="R119" s="19"/>
    </row>
    <row r="120" spans="1:19" s="7" customFormat="1" ht="12.75" hidden="1" outlineLevel="1">
      <c r="A120" s="61">
        <v>69041</v>
      </c>
      <c r="B120" s="56" t="s">
        <v>78</v>
      </c>
      <c r="C120" s="60" t="s">
        <v>185</v>
      </c>
      <c r="D120" s="57" t="s">
        <v>129</v>
      </c>
      <c r="E120" s="107">
        <f>+SUMIFS('nabati '!B:B,'nabati '!$E:$E,MTD!$A120)/6</f>
        <v>1</v>
      </c>
      <c r="F120" s="107">
        <f>+SUMIFS('nabati '!I:I,'nabati '!$L:$L,MTD!$A120)/6</f>
        <v>1</v>
      </c>
      <c r="G120" s="107">
        <f>+SUMIFS('nabati '!P:P,'nabati '!$S:$S,MTD!$A120)/60</f>
        <v>0</v>
      </c>
      <c r="H120" s="107">
        <f>+SUMIFS('nabati '!W:W,'nabati '!$Z:$Z,MTD!$A120)/6</f>
        <v>1</v>
      </c>
      <c r="I120" s="107">
        <f>+SUMIFS('nabati '!AD:AD,'nabati '!$AG:$AG,MTD!$A120)/60</f>
        <v>1</v>
      </c>
      <c r="J120" s="107">
        <f>+SUMIFS('nabati '!AK:AK,'nabati '!$AN:$AN,MTD!$A120)/60</f>
        <v>0</v>
      </c>
      <c r="K120" s="107">
        <f>+SUMIFS('nabati '!AR:AR,'nabati '!$AU:$AU,MTD!$A120)/60</f>
        <v>0</v>
      </c>
      <c r="L120" s="107">
        <f>+SUMIFS('nabati '!AY:AY,'nabati '!$BB:$BB,MTD!$A120)/20</f>
        <v>0</v>
      </c>
      <c r="M120" s="110">
        <f>+SUMIFS('nabati '!$BF:$BF,'nabati '!BI:BI,MTD!$A120)/6</f>
        <v>0</v>
      </c>
      <c r="N120" s="121">
        <f>+SUMIFS('nabati '!$BM:$BM,'nabati '!BP:BP,MTD!$A120)/6</f>
        <v>0</v>
      </c>
      <c r="O120" s="119">
        <f t="shared" si="21"/>
        <v>870600</v>
      </c>
      <c r="P120" s="19"/>
      <c r="Q120" s="329"/>
      <c r="R120" s="19"/>
    </row>
    <row r="121" spans="1:19" s="7" customFormat="1" ht="12.75" hidden="1" outlineLevel="1">
      <c r="A121" s="61">
        <v>69051</v>
      </c>
      <c r="B121" s="56" t="s">
        <v>78</v>
      </c>
      <c r="C121" s="60" t="s">
        <v>186</v>
      </c>
      <c r="D121" s="57" t="s">
        <v>129</v>
      </c>
      <c r="E121" s="107">
        <f>+SUMIFS('nabati '!B:B,'nabati '!$E:$E,MTD!$A121)/6</f>
        <v>0</v>
      </c>
      <c r="F121" s="107">
        <f>+SUMIFS('nabati '!I:I,'nabati '!$L:$L,MTD!$A121)/6</f>
        <v>0</v>
      </c>
      <c r="G121" s="107">
        <f>+SUMIFS('nabati '!P:P,'nabati '!$S:$S,MTD!$A121)/60</f>
        <v>0</v>
      </c>
      <c r="H121" s="107">
        <f>+SUMIFS('nabati '!W:W,'nabati '!$Z:$Z,MTD!$A121)/6</f>
        <v>0</v>
      </c>
      <c r="I121" s="107">
        <f>+SUMIFS('nabati '!AD:AD,'nabati '!$AG:$AG,MTD!$A121)/60</f>
        <v>0</v>
      </c>
      <c r="J121" s="107">
        <f>+SUMIFS('nabati '!AK:AK,'nabati '!$AN:$AN,MTD!$A121)/60</f>
        <v>0</v>
      </c>
      <c r="K121" s="107">
        <f>+SUMIFS('nabati '!AR:AR,'nabati '!$AU:$AU,MTD!$A121)/60</f>
        <v>0</v>
      </c>
      <c r="L121" s="107">
        <f>+SUMIFS('nabati '!AY:AY,'nabati '!$BB:$BB,MTD!$A121)/20</f>
        <v>0</v>
      </c>
      <c r="M121" s="110">
        <f>+SUMIFS('nabati '!$BF:$BF,'nabati '!BI:BI,MTD!$A121)/6</f>
        <v>0</v>
      </c>
      <c r="N121" s="121">
        <f>+SUMIFS('nabati '!$BM:$BM,'nabati '!BP:BP,MTD!$A121)/6</f>
        <v>0</v>
      </c>
      <c r="O121" s="119">
        <f t="shared" si="21"/>
        <v>0</v>
      </c>
      <c r="P121" s="19"/>
      <c r="Q121" s="329"/>
      <c r="R121" s="19"/>
    </row>
    <row r="122" spans="1:19" s="7" customFormat="1" ht="12.75" hidden="1" outlineLevel="1">
      <c r="A122" s="108">
        <v>69073</v>
      </c>
      <c r="B122" s="56" t="s">
        <v>78</v>
      </c>
      <c r="C122" s="109" t="s">
        <v>187</v>
      </c>
      <c r="D122" s="57" t="s">
        <v>129</v>
      </c>
      <c r="E122" s="107">
        <f>+SUMIFS('nabati '!B:B,'nabati '!$E:$E,MTD!$A122)/6</f>
        <v>0</v>
      </c>
      <c r="F122" s="107">
        <f>+SUMIFS('nabati '!I:I,'nabati '!$L:$L,MTD!$A122)/6</f>
        <v>0</v>
      </c>
      <c r="G122" s="107">
        <f>+SUMIFS('nabati '!P:P,'nabati '!$S:$S,MTD!$A122)/60</f>
        <v>0</v>
      </c>
      <c r="H122" s="107">
        <f>+SUMIFS('nabati '!W:W,'nabati '!$Z:$Z,MTD!$A122)/6</f>
        <v>0</v>
      </c>
      <c r="I122" s="107">
        <f>+SUMIFS('nabati '!AD:AD,'nabati '!$AG:$AG,MTD!$A122)/60</f>
        <v>0</v>
      </c>
      <c r="J122" s="107">
        <f>+SUMIFS('nabati '!AK:AK,'nabati '!$AN:$AN,MTD!$A122)/60</f>
        <v>0</v>
      </c>
      <c r="K122" s="107">
        <f>+SUMIFS('nabati '!AR:AR,'nabati '!$AU:$AU,MTD!$A122)/60</f>
        <v>0</v>
      </c>
      <c r="L122" s="107">
        <f>+SUMIFS('nabati '!AY:AY,'nabati '!$BB:$BB,MTD!$A122)/20</f>
        <v>0</v>
      </c>
      <c r="M122" s="110">
        <f>+SUMIFS('nabati '!$BF:$BF,'nabati '!BI:BI,MTD!$A122)/6</f>
        <v>0</v>
      </c>
      <c r="N122" s="121">
        <f>+SUMIFS('nabati '!$BM:$BM,'nabati '!BP:BP,MTD!$A122)/6</f>
        <v>0</v>
      </c>
      <c r="O122" s="119">
        <f t="shared" si="21"/>
        <v>0</v>
      </c>
      <c r="P122" s="19"/>
      <c r="Q122" s="329"/>
      <c r="R122" s="19"/>
    </row>
    <row r="123" spans="1:19" s="7" customFormat="1" ht="12.75" hidden="1" outlineLevel="1">
      <c r="A123" s="61">
        <v>69010</v>
      </c>
      <c r="B123" s="56" t="s">
        <v>78</v>
      </c>
      <c r="C123" s="60" t="s">
        <v>188</v>
      </c>
      <c r="D123" s="57" t="s">
        <v>129</v>
      </c>
      <c r="E123" s="107">
        <f>+SUMIFS('nabati '!B:B,'nabati '!$E:$E,MTD!$A123)/6</f>
        <v>0</v>
      </c>
      <c r="F123" s="107">
        <f>+SUMIFS('nabati '!I:I,'nabati '!$L:$L,MTD!$A123)/6</f>
        <v>0</v>
      </c>
      <c r="G123" s="107">
        <f>+SUMIFS('nabati '!P:P,'nabati '!$S:$S,MTD!$A123)/60</f>
        <v>0</v>
      </c>
      <c r="H123" s="107">
        <f>+SUMIFS('nabati '!W:W,'nabati '!$Z:$Z,MTD!$A123)/6</f>
        <v>0</v>
      </c>
      <c r="I123" s="107">
        <f>+SUMIFS('nabati '!AD:AD,'nabati '!$AG:$AG,MTD!$A123)/60</f>
        <v>0</v>
      </c>
      <c r="J123" s="107">
        <f>+SUMIFS('nabati '!AK:AK,'nabati '!$AN:$AN,MTD!$A123)/60</f>
        <v>0</v>
      </c>
      <c r="K123" s="107">
        <f>+SUMIFS('nabati '!AR:AR,'nabati '!$AU:$AU,MTD!$A123)/60</f>
        <v>0</v>
      </c>
      <c r="L123" s="107">
        <f>+SUMIFS('nabati '!AY:AY,'nabati '!$BB:$BB,MTD!$A123)/20</f>
        <v>0</v>
      </c>
      <c r="M123" s="110">
        <f>+SUMIFS('nabati '!$BF:$BF,'nabati '!BI:BI,MTD!$A123)/6</f>
        <v>0</v>
      </c>
      <c r="N123" s="121">
        <f>+SUMIFS('nabati '!$BM:$BM,'nabati '!BP:BP,MTD!$A123)/6</f>
        <v>0</v>
      </c>
      <c r="O123" s="119">
        <f t="shared" si="21"/>
        <v>0</v>
      </c>
      <c r="P123" s="19"/>
      <c r="Q123" s="329"/>
      <c r="R123" s="19"/>
    </row>
    <row r="124" spans="1:19" s="10" customFormat="1" ht="12.75" collapsed="1">
      <c r="A124" s="61">
        <v>2132</v>
      </c>
      <c r="B124" s="105" t="s">
        <v>78</v>
      </c>
      <c r="C124" s="60" t="s">
        <v>189</v>
      </c>
      <c r="D124" s="57" t="s">
        <v>129</v>
      </c>
      <c r="E124" s="110">
        <f>+SUMIFS('nabati '!B:B,'nabati '!$E:$E,MTD!$A124)/6</f>
        <v>0</v>
      </c>
      <c r="F124" s="110">
        <f>+SUMIFS('nabati '!I:I,'nabati '!$L:$L,MTD!$A124)/6</f>
        <v>0</v>
      </c>
      <c r="G124" s="110">
        <f>+SUMIFS('nabati '!P:P,'nabati '!$S:$S,MTD!$A124)/60</f>
        <v>0</v>
      </c>
      <c r="H124" s="110">
        <f>+SUMIFS('nabati '!W:W,'nabati '!$Z:$Z,MTD!$A124)/6</f>
        <v>0</v>
      </c>
      <c r="I124" s="110">
        <f>+SUMIFS('nabati '!AD:AD,'nabati '!$AG:$AG,MTD!$A124)/60</f>
        <v>0</v>
      </c>
      <c r="J124" s="110">
        <f>+SUMIFS('nabati '!AK:AK,'nabati '!$AN:$AN,MTD!$A124)/60</f>
        <v>0</v>
      </c>
      <c r="K124" s="110">
        <f>+SUMIFS('nabati '!AR:AR,'nabati '!$AU:$AU,MTD!$A124)/60</f>
        <v>0</v>
      </c>
      <c r="L124" s="110">
        <f>+SUMIFS('nabati '!AY:AY,'nabati '!$BB:$BB,MTD!$A124)/20</f>
        <v>0</v>
      </c>
      <c r="M124" s="110">
        <f>+SUMIFS('nabati '!$BF:$BF,'nabati '!BI:BI,MTD!$A124)/6</f>
        <v>0</v>
      </c>
      <c r="N124" s="110">
        <f>+SUMIFS('nabati '!$BM:$BM,'nabati '!BP:BP,MTD!$A124)/6</f>
        <v>0</v>
      </c>
      <c r="O124" s="122">
        <f>+SUMPRODUCT($E$1:$N$1,E124:N124)</f>
        <v>0</v>
      </c>
      <c r="P124" s="19"/>
      <c r="Q124" s="329"/>
      <c r="R124" s="19"/>
    </row>
    <row r="125" spans="1:19" s="9" customFormat="1" ht="15.95" customHeight="1">
      <c r="A125" s="111"/>
      <c r="B125" s="99"/>
      <c r="C125" s="112"/>
      <c r="D125" s="101" t="s">
        <v>709</v>
      </c>
      <c r="E125" s="113">
        <f t="shared" ref="E125:N125" si="22">+SUM(E126:E214)</f>
        <v>216</v>
      </c>
      <c r="F125" s="113">
        <f t="shared" si="22"/>
        <v>392</v>
      </c>
      <c r="G125" s="113">
        <f t="shared" si="22"/>
        <v>42</v>
      </c>
      <c r="H125" s="113">
        <f t="shared" si="22"/>
        <v>58</v>
      </c>
      <c r="I125" s="113">
        <f t="shared" si="22"/>
        <v>22</v>
      </c>
      <c r="J125" s="113">
        <f t="shared" si="22"/>
        <v>13</v>
      </c>
      <c r="K125" s="113">
        <f t="shared" si="22"/>
        <v>5</v>
      </c>
      <c r="L125" s="113">
        <f t="shared" si="22"/>
        <v>56</v>
      </c>
      <c r="M125" s="123">
        <f t="shared" si="22"/>
        <v>0</v>
      </c>
      <c r="N125" s="123">
        <f t="shared" si="22"/>
        <v>0</v>
      </c>
      <c r="O125" s="124">
        <f>+SUMPRODUCT($E$1:$N$1,E125:N125)</f>
        <v>162614800</v>
      </c>
      <c r="P125" s="86">
        <v>286227000</v>
      </c>
      <c r="Q125" s="344">
        <f>O125/P125*100</f>
        <v>56.813228661167535</v>
      </c>
      <c r="R125" s="86">
        <f>O125-P125</f>
        <v>-123612200</v>
      </c>
      <c r="S125" s="127"/>
    </row>
    <row r="126" spans="1:19" s="7" customFormat="1" ht="12.75">
      <c r="A126" s="114" t="s">
        <v>191</v>
      </c>
      <c r="B126" s="114" t="s">
        <v>56</v>
      </c>
      <c r="C126" s="57" t="s">
        <v>192</v>
      </c>
      <c r="D126" s="106" t="s">
        <v>193</v>
      </c>
      <c r="E126" s="115">
        <f>+SUMIFS('nabati '!B:B,'nabati '!$E:$E,MTD!$A126)/6</f>
        <v>55</v>
      </c>
      <c r="F126" s="115">
        <f>+SUMIFS('nabati '!I:I,'nabati '!$L:$L,MTD!$A126)/6</f>
        <v>120</v>
      </c>
      <c r="G126" s="115">
        <f>+SUMIFS('nabati '!P:P,'nabati '!$S:$S,MTD!$A126)/60</f>
        <v>0</v>
      </c>
      <c r="H126" s="115">
        <f>+SUMIFS('nabati '!W:W,'nabati '!$Z:$Z,MTD!$A126)/6</f>
        <v>12</v>
      </c>
      <c r="I126" s="115">
        <f>+SUMIFS('nabati '!AD:AD,'nabati '!$AG:$AG,MTD!$A126)/60</f>
        <v>3</v>
      </c>
      <c r="J126" s="115">
        <f>+SUMIFS('nabati '!AK:AK,'nabati '!$AN:$AN,MTD!$A126)/60</f>
        <v>3</v>
      </c>
      <c r="K126" s="115">
        <f>+SUMIFS('nabati '!AR:AR,'nabati '!$AU:$AU,MTD!$A126)/60</f>
        <v>2</v>
      </c>
      <c r="L126" s="115">
        <f>+SUMIFS('nabati '!AY:AY,'nabati '!$BB:$BB,MTD!$A126)/20</f>
        <v>14</v>
      </c>
      <c r="M126" s="125">
        <f>+SUMIFS('nabati '!$BF:$BF,'nabati '!BI:BI,MTD!$A126)/6</f>
        <v>0</v>
      </c>
      <c r="N126" s="87">
        <f>+SUMIFS('nabati '!$BM:$BM,'nabati '!BP:BP,MTD!$A126)/6</f>
        <v>0</v>
      </c>
      <c r="O126" s="126">
        <f>+SUMPRODUCT($E$1:$N$1,E126:N126)</f>
        <v>40240500</v>
      </c>
      <c r="P126" s="90">
        <v>64771000</v>
      </c>
      <c r="Q126" s="345"/>
      <c r="R126" s="90">
        <f t="shared" ref="R126:R131" si="23">O126-P126</f>
        <v>-24530500</v>
      </c>
    </row>
    <row r="127" spans="1:19" s="7" customFormat="1" ht="12.75" hidden="1" outlineLevel="1">
      <c r="A127" s="114" t="s">
        <v>194</v>
      </c>
      <c r="B127" s="114" t="s">
        <v>56</v>
      </c>
      <c r="C127" s="57" t="s">
        <v>195</v>
      </c>
      <c r="D127" s="106" t="s">
        <v>193</v>
      </c>
      <c r="E127" s="115">
        <f>+SUMIFS('nabati '!B:B,'nabati '!$E:$E,MTD!$A127)/6</f>
        <v>15</v>
      </c>
      <c r="F127" s="115">
        <f>+SUMIFS('nabati '!I:I,'nabati '!$L:$L,MTD!$A127)/6</f>
        <v>38</v>
      </c>
      <c r="G127" s="115">
        <f>+SUMIFS('nabati '!P:P,'nabati '!$S:$S,MTD!$A127)/60</f>
        <v>1</v>
      </c>
      <c r="H127" s="115">
        <f>+SUMIFS('nabati '!W:W,'nabati '!$Z:$Z,MTD!$A127)/6</f>
        <v>5</v>
      </c>
      <c r="I127" s="115">
        <f>+SUMIFS('nabati '!AD:AD,'nabati '!$AG:$AG,MTD!$A127)/60</f>
        <v>0</v>
      </c>
      <c r="J127" s="115">
        <f>+SUMIFS('nabati '!AK:AK,'nabati '!$AN:$AN,MTD!$A127)/60</f>
        <v>1</v>
      </c>
      <c r="K127" s="115">
        <f>+SUMIFS('nabati '!AR:AR,'nabati '!$AU:$AU,MTD!$A127)/60</f>
        <v>0</v>
      </c>
      <c r="L127" s="115">
        <f>+SUMIFS('nabati '!AY:AY,'nabati '!$BB:$BB,MTD!$A127)/20</f>
        <v>1</v>
      </c>
      <c r="M127" s="125">
        <f>+SUMIFS('nabati '!$BF:$BF,'nabati '!BI:BI,MTD!$A127)/6</f>
        <v>0</v>
      </c>
      <c r="N127" s="87">
        <f>+SUMIFS('nabati '!$BM:$BM,'nabati '!BP:BP,MTD!$A127)/6</f>
        <v>0</v>
      </c>
      <c r="O127" s="126">
        <f>+SUMPRODUCT($E$1:$N$1,E127:N127)</f>
        <v>11289100</v>
      </c>
      <c r="P127" s="67">
        <v>20447000</v>
      </c>
      <c r="Q127" s="329"/>
      <c r="R127" s="67">
        <f t="shared" si="23"/>
        <v>-9157900</v>
      </c>
    </row>
    <row r="128" spans="1:19" s="7" customFormat="1" ht="12.75" hidden="1" outlineLevel="1">
      <c r="A128" s="114" t="s">
        <v>196</v>
      </c>
      <c r="B128" s="114" t="s">
        <v>56</v>
      </c>
      <c r="C128" s="57" t="s">
        <v>197</v>
      </c>
      <c r="D128" s="106" t="s">
        <v>193</v>
      </c>
      <c r="E128" s="115">
        <f>+SUMIFS('nabati '!B:B,'nabati '!$E:$E,MTD!$A128)/6</f>
        <v>40</v>
      </c>
      <c r="F128" s="115">
        <f>+SUMIFS('nabati '!I:I,'nabati '!$L:$L,MTD!$A128)/6</f>
        <v>30</v>
      </c>
      <c r="G128" s="115">
        <f>+SUMIFS('nabati '!P:P,'nabati '!$S:$S,MTD!$A128)/60</f>
        <v>4</v>
      </c>
      <c r="H128" s="115">
        <f>+SUMIFS('nabati '!W:W,'nabati '!$Z:$Z,MTD!$A128)/6</f>
        <v>0</v>
      </c>
      <c r="I128" s="115">
        <f>+SUMIFS('nabati '!AD:AD,'nabati '!$AG:$AG,MTD!$A128)/60</f>
        <v>0</v>
      </c>
      <c r="J128" s="115">
        <f>+SUMIFS('nabati '!AK:AK,'nabati '!$AN:$AN,MTD!$A128)/60</f>
        <v>2</v>
      </c>
      <c r="K128" s="115">
        <f>+SUMIFS('nabati '!AR:AR,'nabati '!$AU:$AU,MTD!$A128)/60</f>
        <v>1</v>
      </c>
      <c r="L128" s="115">
        <f>+SUMIFS('nabati '!AY:AY,'nabati '!$BB:$BB,MTD!$A128)/20</f>
        <v>3</v>
      </c>
      <c r="M128" s="125">
        <f>+SUMIFS('nabati '!$BF:$BF,'nabati '!BI:BI,MTD!$A128)/6</f>
        <v>0</v>
      </c>
      <c r="N128" s="87">
        <f>+SUMIFS('nabati '!$BM:$BM,'nabati '!BP:BP,MTD!$A128)/6</f>
        <v>0</v>
      </c>
      <c r="O128" s="126">
        <f t="shared" ref="O128:O157" si="24">+SUMPRODUCT($E$1:$N$1,E128:N128)</f>
        <v>14123000</v>
      </c>
      <c r="P128" s="67">
        <v>26157000</v>
      </c>
      <c r="Q128" s="329"/>
      <c r="R128" s="67">
        <f t="shared" si="23"/>
        <v>-12034000</v>
      </c>
    </row>
    <row r="129" spans="1:18" s="7" customFormat="1" ht="12.75" hidden="1" outlineLevel="1">
      <c r="A129" s="114" t="s">
        <v>198</v>
      </c>
      <c r="B129" s="114" t="s">
        <v>56</v>
      </c>
      <c r="C129" s="57" t="s">
        <v>199</v>
      </c>
      <c r="D129" s="106" t="s">
        <v>193</v>
      </c>
      <c r="E129" s="115">
        <f>+SUMIFS('nabati '!B:B,'nabati '!$E:$E,MTD!$A129)/6</f>
        <v>20</v>
      </c>
      <c r="F129" s="115">
        <f>+SUMIFS('nabati '!I:I,'nabati '!$L:$L,MTD!$A129)/6</f>
        <v>80</v>
      </c>
      <c r="G129" s="115">
        <f>+SUMIFS('nabati '!P:P,'nabati '!$S:$S,MTD!$A129)/60</f>
        <v>0</v>
      </c>
      <c r="H129" s="115">
        <f>+SUMIFS('nabati '!W:W,'nabati '!$Z:$Z,MTD!$A129)/6</f>
        <v>0</v>
      </c>
      <c r="I129" s="115">
        <f>+SUMIFS('nabati '!AD:AD,'nabati '!$AG:$AG,MTD!$A129)/60</f>
        <v>0</v>
      </c>
      <c r="J129" s="115">
        <f>+SUMIFS('nabati '!AK:AK,'nabati '!$AN:$AN,MTD!$A129)/60</f>
        <v>0</v>
      </c>
      <c r="K129" s="115">
        <f>+SUMIFS('nabati '!AR:AR,'nabati '!$AU:$AU,MTD!$A129)/60</f>
        <v>0</v>
      </c>
      <c r="L129" s="115">
        <f>+SUMIFS('nabati '!AY:AY,'nabati '!$BB:$BB,MTD!$A129)/20</f>
        <v>3</v>
      </c>
      <c r="M129" s="125">
        <f>+SUMIFS('nabati '!$BF:$BF,'nabati '!BI:BI,MTD!$A129)/6</f>
        <v>0</v>
      </c>
      <c r="N129" s="87">
        <f>+SUMIFS('nabati '!$BM:$BM,'nabati '!BP:BP,MTD!$A129)/6</f>
        <v>0</v>
      </c>
      <c r="O129" s="126">
        <f t="shared" si="24"/>
        <v>18896000</v>
      </c>
      <c r="P129" s="67">
        <v>56944000</v>
      </c>
      <c r="Q129" s="329"/>
      <c r="R129" s="67">
        <f t="shared" si="23"/>
        <v>-38048000</v>
      </c>
    </row>
    <row r="130" spans="1:18" s="7" customFormat="1" ht="12.75" hidden="1" outlineLevel="1">
      <c r="A130" s="114" t="s">
        <v>200</v>
      </c>
      <c r="B130" s="114" t="s">
        <v>56</v>
      </c>
      <c r="C130" s="57" t="s">
        <v>201</v>
      </c>
      <c r="D130" s="106" t="s">
        <v>193</v>
      </c>
      <c r="E130" s="115">
        <f>+SUMIFS('nabati '!B:B,'nabati '!$E:$E,MTD!$A130)/6</f>
        <v>15</v>
      </c>
      <c r="F130" s="115">
        <f>+SUMIFS('nabati '!I:I,'nabati '!$L:$L,MTD!$A130)/6</f>
        <v>13</v>
      </c>
      <c r="G130" s="115">
        <f>+SUMIFS('nabati '!P:P,'nabati '!$S:$S,MTD!$A130)/60</f>
        <v>2</v>
      </c>
      <c r="H130" s="115">
        <f>+SUMIFS('nabati '!W:W,'nabati '!$Z:$Z,MTD!$A130)/6</f>
        <v>3</v>
      </c>
      <c r="I130" s="115">
        <f>+SUMIFS('nabati '!AD:AD,'nabati '!$AG:$AG,MTD!$A130)/60</f>
        <v>1</v>
      </c>
      <c r="J130" s="115">
        <f>+SUMIFS('nabati '!AK:AK,'nabati '!$AN:$AN,MTD!$A130)/60</f>
        <v>1</v>
      </c>
      <c r="K130" s="115">
        <f>+SUMIFS('nabati '!AR:AR,'nabati '!$AU:$AU,MTD!$A130)/60</f>
        <v>0</v>
      </c>
      <c r="L130" s="115">
        <f>+SUMIFS('nabati '!AY:AY,'nabati '!$BB:$BB,MTD!$A130)/20</f>
        <v>3</v>
      </c>
      <c r="M130" s="125">
        <f>+SUMIFS('nabati '!$BF:$BF,'nabati '!BI:BI,MTD!$A130)/6</f>
        <v>0</v>
      </c>
      <c r="N130" s="87">
        <f>+SUMIFS('nabati '!$BM:$BM,'nabati '!BP:BP,MTD!$A130)/6</f>
        <v>0</v>
      </c>
      <c r="O130" s="126">
        <f t="shared" si="24"/>
        <v>7481600</v>
      </c>
      <c r="P130" s="67">
        <v>13817000</v>
      </c>
      <c r="Q130" s="329"/>
      <c r="R130" s="67">
        <f t="shared" si="23"/>
        <v>-6335400</v>
      </c>
    </row>
    <row r="131" spans="1:18" s="7" customFormat="1" ht="12.75" hidden="1" outlineLevel="1">
      <c r="A131" s="114" t="s">
        <v>202</v>
      </c>
      <c r="B131" s="114" t="s">
        <v>56</v>
      </c>
      <c r="C131" s="57" t="s">
        <v>203</v>
      </c>
      <c r="D131" s="106" t="s">
        <v>193</v>
      </c>
      <c r="E131" s="115">
        <f>+SUMIFS('nabati '!B:B,'nabati '!$E:$E,MTD!$A131)/6</f>
        <v>4</v>
      </c>
      <c r="F131" s="115">
        <f>+SUMIFS('nabati '!I:I,'nabati '!$L:$L,MTD!$A131)/6</f>
        <v>4</v>
      </c>
      <c r="G131" s="115">
        <f>+SUMIFS('nabati '!P:P,'nabati '!$S:$S,MTD!$A131)/60</f>
        <v>0</v>
      </c>
      <c r="H131" s="115">
        <f>+SUMIFS('nabati '!W:W,'nabati '!$Z:$Z,MTD!$A131)/6</f>
        <v>2</v>
      </c>
      <c r="I131" s="115">
        <f>+SUMIFS('nabati '!AD:AD,'nabati '!$AG:$AG,MTD!$A131)/60</f>
        <v>0</v>
      </c>
      <c r="J131" s="115">
        <f>+SUMIFS('nabati '!AK:AK,'nabati '!$AN:$AN,MTD!$A131)/60</f>
        <v>0</v>
      </c>
      <c r="K131" s="115">
        <f>+SUMIFS('nabati '!AR:AR,'nabati '!$AU:$AU,MTD!$A131)/60</f>
        <v>0</v>
      </c>
      <c r="L131" s="115">
        <f>+SUMIFS('nabati '!AY:AY,'nabati '!$BB:$BB,MTD!$A131)/20</f>
        <v>2</v>
      </c>
      <c r="M131" s="125">
        <f>+SUMIFS('nabati '!$BF:$BF,'nabati '!BI:BI,MTD!$A131)/6</f>
        <v>0</v>
      </c>
      <c r="N131" s="87">
        <f>+SUMIFS('nabati '!$BM:$BM,'nabati '!BP:BP,MTD!$A131)/6</f>
        <v>0</v>
      </c>
      <c r="O131" s="126">
        <f t="shared" si="24"/>
        <v>2462400</v>
      </c>
      <c r="P131" s="67">
        <v>8222000</v>
      </c>
      <c r="Q131" s="329"/>
      <c r="R131" s="67">
        <f t="shared" si="23"/>
        <v>-5759600</v>
      </c>
    </row>
    <row r="132" spans="1:18" s="7" customFormat="1" ht="12.75" hidden="1" outlineLevel="1">
      <c r="A132" s="60">
        <v>221</v>
      </c>
      <c r="B132" s="114" t="s">
        <v>78</v>
      </c>
      <c r="C132" s="60" t="s">
        <v>204</v>
      </c>
      <c r="D132" s="106" t="s">
        <v>193</v>
      </c>
      <c r="E132" s="115">
        <f>+SUMIFS('nabati '!B:B,'nabati '!$E:$E,MTD!$A132)/6</f>
        <v>0</v>
      </c>
      <c r="F132" s="115">
        <f>+SUMIFS('nabati '!I:I,'nabati '!$L:$L,MTD!$A132)/6</f>
        <v>2</v>
      </c>
      <c r="G132" s="115">
        <f>+SUMIFS('nabati '!P:P,'nabati '!$S:$S,MTD!$A132)/60</f>
        <v>0</v>
      </c>
      <c r="H132" s="115">
        <f>+SUMIFS('nabati '!W:W,'nabati '!$Z:$Z,MTD!$A132)/6</f>
        <v>1</v>
      </c>
      <c r="I132" s="115">
        <f>+SUMIFS('nabati '!AD:AD,'nabati '!$AG:$AG,MTD!$A132)/60</f>
        <v>0</v>
      </c>
      <c r="J132" s="115">
        <f>+SUMIFS('nabati '!AK:AK,'nabati '!$AN:$AN,MTD!$A132)/60</f>
        <v>0</v>
      </c>
      <c r="K132" s="115">
        <f>+SUMIFS('nabati '!AR:AR,'nabati '!$AU:$AU,MTD!$A132)/60</f>
        <v>0</v>
      </c>
      <c r="L132" s="115">
        <f>+SUMIFS('nabati '!AY:AY,'nabati '!$BB:$BB,MTD!$A132)/20</f>
        <v>2</v>
      </c>
      <c r="M132" s="125">
        <f>+SUMIFS('nabati '!$BF:$BF,'nabati '!BI:BI,MTD!$A132)/6</f>
        <v>0</v>
      </c>
      <c r="N132" s="87">
        <f>+SUMIFS('nabati '!$BM:$BM,'nabati '!BP:BP,MTD!$A132)/6</f>
        <v>0</v>
      </c>
      <c r="O132" s="126">
        <f t="shared" si="24"/>
        <v>1353400</v>
      </c>
      <c r="P132" s="19"/>
      <c r="Q132" s="329"/>
      <c r="R132" s="19"/>
    </row>
    <row r="133" spans="1:18" s="7" customFormat="1" ht="12.75" hidden="1" outlineLevel="1">
      <c r="A133" s="60">
        <v>226</v>
      </c>
      <c r="B133" s="114" t="s">
        <v>78</v>
      </c>
      <c r="C133" s="60" t="s">
        <v>205</v>
      </c>
      <c r="D133" s="106" t="s">
        <v>193</v>
      </c>
      <c r="E133" s="115">
        <f>+SUMIFS('nabati '!B:B,'nabati '!$E:$E,MTD!$A133)/6</f>
        <v>0</v>
      </c>
      <c r="F133" s="115">
        <f>+SUMIFS('nabati '!I:I,'nabati '!$L:$L,MTD!$A133)/6</f>
        <v>3</v>
      </c>
      <c r="G133" s="115">
        <f>+SUMIFS('nabati '!P:P,'nabati '!$S:$S,MTD!$A133)/60</f>
        <v>2</v>
      </c>
      <c r="H133" s="115">
        <f>+SUMIFS('nabati '!W:W,'nabati '!$Z:$Z,MTD!$A133)/6</f>
        <v>0</v>
      </c>
      <c r="I133" s="115">
        <f>+SUMIFS('nabati '!AD:AD,'nabati '!$AG:$AG,MTD!$A133)/60</f>
        <v>0</v>
      </c>
      <c r="J133" s="115">
        <f>+SUMIFS('nabati '!AK:AK,'nabati '!$AN:$AN,MTD!$A133)/60</f>
        <v>0</v>
      </c>
      <c r="K133" s="115">
        <f>+SUMIFS('nabati '!AR:AR,'nabati '!$AU:$AU,MTD!$A133)/60</f>
        <v>0</v>
      </c>
      <c r="L133" s="115">
        <f>+SUMIFS('nabati '!AY:AY,'nabati '!$BB:$BB,MTD!$A133)/20</f>
        <v>0</v>
      </c>
      <c r="M133" s="125">
        <f>+SUMIFS('nabati '!$BF:$BF,'nabati '!BI:BI,MTD!$A133)/6</f>
        <v>0</v>
      </c>
      <c r="N133" s="87">
        <f>+SUMIFS('nabati '!$BM:$BM,'nabati '!BP:BP,MTD!$A133)/6</f>
        <v>0</v>
      </c>
      <c r="O133" s="126">
        <f t="shared" si="24"/>
        <v>1232100</v>
      </c>
      <c r="P133" s="19"/>
      <c r="Q133" s="329"/>
      <c r="R133" s="19"/>
    </row>
    <row r="134" spans="1:18" s="7" customFormat="1" ht="12.75" hidden="1" outlineLevel="1">
      <c r="A134" s="60">
        <v>227</v>
      </c>
      <c r="B134" s="114" t="s">
        <v>78</v>
      </c>
      <c r="C134" s="60" t="s">
        <v>206</v>
      </c>
      <c r="D134" s="106" t="s">
        <v>193</v>
      </c>
      <c r="E134" s="115">
        <f>+SUMIFS('nabati '!B:B,'nabati '!$E:$E,MTD!$A134)/6</f>
        <v>1</v>
      </c>
      <c r="F134" s="115">
        <f>+SUMIFS('nabati '!I:I,'nabati '!$L:$L,MTD!$A134)/6</f>
        <v>1</v>
      </c>
      <c r="G134" s="115">
        <f>+SUMIFS('nabati '!P:P,'nabati '!$S:$S,MTD!$A134)/60</f>
        <v>0</v>
      </c>
      <c r="H134" s="115">
        <f>+SUMIFS('nabati '!W:W,'nabati '!$Z:$Z,MTD!$A134)/6</f>
        <v>0</v>
      </c>
      <c r="I134" s="115">
        <f>+SUMIFS('nabati '!AD:AD,'nabati '!$AG:$AG,MTD!$A134)/60</f>
        <v>0</v>
      </c>
      <c r="J134" s="115">
        <f>+SUMIFS('nabati '!AK:AK,'nabati '!$AN:$AN,MTD!$A134)/60</f>
        <v>0</v>
      </c>
      <c r="K134" s="115">
        <f>+SUMIFS('nabati '!AR:AR,'nabati '!$AU:$AU,MTD!$A134)/60</f>
        <v>0</v>
      </c>
      <c r="L134" s="115">
        <f>+SUMIFS('nabati '!AY:AY,'nabati '!$BB:$BB,MTD!$A134)/20</f>
        <v>0</v>
      </c>
      <c r="M134" s="125">
        <f>+SUMIFS('nabati '!$BF:$BF,'nabati '!BI:BI,MTD!$A134)/6</f>
        <v>0</v>
      </c>
      <c r="N134" s="87">
        <f>+SUMIFS('nabati '!$BM:$BM,'nabati '!BP:BP,MTD!$A134)/6</f>
        <v>0</v>
      </c>
      <c r="O134" s="126">
        <f t="shared" si="24"/>
        <v>316600</v>
      </c>
      <c r="P134" s="19"/>
      <c r="Q134" s="329"/>
      <c r="R134" s="19"/>
    </row>
    <row r="135" spans="1:18" s="7" customFormat="1" ht="12.75" hidden="1" outlineLevel="1">
      <c r="A135" s="60">
        <v>233</v>
      </c>
      <c r="B135" s="114" t="s">
        <v>78</v>
      </c>
      <c r="C135" s="60" t="s">
        <v>207</v>
      </c>
      <c r="D135" s="106" t="s">
        <v>193</v>
      </c>
      <c r="E135" s="115">
        <f>+SUMIFS('nabati '!B:B,'nabati '!$E:$E,MTD!$A135)/6</f>
        <v>0</v>
      </c>
      <c r="F135" s="115">
        <f>+SUMIFS('nabati '!I:I,'nabati '!$L:$L,MTD!$A135)/6</f>
        <v>1</v>
      </c>
      <c r="G135" s="115">
        <f>+SUMIFS('nabati '!P:P,'nabati '!$S:$S,MTD!$A135)/60</f>
        <v>0</v>
      </c>
      <c r="H135" s="115">
        <f>+SUMIFS('nabati '!W:W,'nabati '!$Z:$Z,MTD!$A135)/6</f>
        <v>0</v>
      </c>
      <c r="I135" s="115">
        <f>+SUMIFS('nabati '!AD:AD,'nabati '!$AG:$AG,MTD!$A135)/60</f>
        <v>0</v>
      </c>
      <c r="J135" s="115">
        <f>+SUMIFS('nabati '!AK:AK,'nabati '!$AN:$AN,MTD!$A135)/60</f>
        <v>0</v>
      </c>
      <c r="K135" s="115">
        <f>+SUMIFS('nabati '!AR:AR,'nabati '!$AU:$AU,MTD!$A135)/60</f>
        <v>0</v>
      </c>
      <c r="L135" s="115">
        <f>+SUMIFS('nabati '!AY:AY,'nabati '!$BB:$BB,MTD!$A135)/20</f>
        <v>0</v>
      </c>
      <c r="M135" s="125">
        <f>+SUMIFS('nabati '!$BF:$BF,'nabati '!BI:BI,MTD!$A135)/6</f>
        <v>0</v>
      </c>
      <c r="N135" s="87">
        <f>+SUMIFS('nabati '!$BM:$BM,'nabati '!BP:BP,MTD!$A135)/6</f>
        <v>0</v>
      </c>
      <c r="O135" s="126">
        <f t="shared" si="24"/>
        <v>190700</v>
      </c>
      <c r="P135" s="19"/>
      <c r="Q135" s="329"/>
      <c r="R135" s="19"/>
    </row>
    <row r="136" spans="1:18" s="7" customFormat="1" ht="12.75" hidden="1" outlineLevel="1">
      <c r="A136" s="60">
        <v>236</v>
      </c>
      <c r="B136" s="114" t="s">
        <v>78</v>
      </c>
      <c r="C136" s="60" t="s">
        <v>208</v>
      </c>
      <c r="D136" s="106" t="s">
        <v>193</v>
      </c>
      <c r="E136" s="115">
        <f>+SUMIFS('nabati '!B:B,'nabati '!$E:$E,MTD!$A136)/6</f>
        <v>0</v>
      </c>
      <c r="F136" s="115">
        <f>+SUMIFS('nabati '!I:I,'nabati '!$L:$L,MTD!$A136)/6</f>
        <v>0</v>
      </c>
      <c r="G136" s="115">
        <f>+SUMIFS('nabati '!P:P,'nabati '!$S:$S,MTD!$A136)/60</f>
        <v>0</v>
      </c>
      <c r="H136" s="115">
        <f>+SUMIFS('nabati '!W:W,'nabati '!$Z:$Z,MTD!$A136)/6</f>
        <v>0</v>
      </c>
      <c r="I136" s="115">
        <f>+SUMIFS('nabati '!AD:AD,'nabati '!$AG:$AG,MTD!$A136)/60</f>
        <v>0</v>
      </c>
      <c r="J136" s="115">
        <f>+SUMIFS('nabati '!AK:AK,'nabati '!$AN:$AN,MTD!$A136)/60</f>
        <v>0</v>
      </c>
      <c r="K136" s="115">
        <f>+SUMIFS('nabati '!AR:AR,'nabati '!$AU:$AU,MTD!$A136)/60</f>
        <v>0</v>
      </c>
      <c r="L136" s="115">
        <f>+SUMIFS('nabati '!AY:AY,'nabati '!$BB:$BB,MTD!$A136)/20</f>
        <v>0</v>
      </c>
      <c r="M136" s="125">
        <f>+SUMIFS('nabati '!$BF:$BF,'nabati '!BI:BI,MTD!$A136)/6</f>
        <v>0</v>
      </c>
      <c r="N136" s="87">
        <f>+SUMIFS('nabati '!$BM:$BM,'nabati '!BP:BP,MTD!$A136)/6</f>
        <v>0</v>
      </c>
      <c r="O136" s="126">
        <f t="shared" si="24"/>
        <v>0</v>
      </c>
      <c r="P136" s="19"/>
      <c r="Q136" s="329"/>
      <c r="R136" s="19"/>
    </row>
    <row r="137" spans="1:18" s="7" customFormat="1" ht="12.75" hidden="1" outlineLevel="1">
      <c r="A137" s="60">
        <v>237</v>
      </c>
      <c r="B137" s="114" t="s">
        <v>78</v>
      </c>
      <c r="C137" s="60" t="s">
        <v>209</v>
      </c>
      <c r="D137" s="106" t="s">
        <v>193</v>
      </c>
      <c r="E137" s="115">
        <f>+SUMIFS('nabati '!B:B,'nabati '!$E:$E,MTD!$A137)/6</f>
        <v>2</v>
      </c>
      <c r="F137" s="115">
        <f>+SUMIFS('nabati '!I:I,'nabati '!$L:$L,MTD!$A137)/6</f>
        <v>2</v>
      </c>
      <c r="G137" s="115">
        <f>+SUMIFS('nabati '!P:P,'nabati '!$S:$S,MTD!$A137)/60</f>
        <v>0</v>
      </c>
      <c r="H137" s="115">
        <f>+SUMIFS('nabati '!W:W,'nabati '!$Z:$Z,MTD!$A137)/6</f>
        <v>0</v>
      </c>
      <c r="I137" s="115">
        <f>+SUMIFS('nabati '!AD:AD,'nabati '!$AG:$AG,MTD!$A137)/60</f>
        <v>0</v>
      </c>
      <c r="J137" s="115">
        <f>+SUMIFS('nabati '!AK:AK,'nabati '!$AN:$AN,MTD!$A137)/60</f>
        <v>0</v>
      </c>
      <c r="K137" s="115">
        <f>+SUMIFS('nabati '!AR:AR,'nabati '!$AU:$AU,MTD!$A137)/60</f>
        <v>0</v>
      </c>
      <c r="L137" s="115">
        <f>+SUMIFS('nabati '!AY:AY,'nabati '!$BB:$BB,MTD!$A137)/20</f>
        <v>0</v>
      </c>
      <c r="M137" s="125">
        <f>+SUMIFS('nabati '!$BF:$BF,'nabati '!BI:BI,MTD!$A137)/6</f>
        <v>0</v>
      </c>
      <c r="N137" s="87">
        <f>+SUMIFS('nabati '!$BM:$BM,'nabati '!BP:BP,MTD!$A137)/6</f>
        <v>0</v>
      </c>
      <c r="O137" s="126">
        <f t="shared" si="24"/>
        <v>633200</v>
      </c>
      <c r="P137" s="19"/>
      <c r="Q137" s="329"/>
      <c r="R137" s="19"/>
    </row>
    <row r="138" spans="1:18" s="7" customFormat="1" ht="12.75" hidden="1" outlineLevel="1">
      <c r="A138" s="60">
        <v>238</v>
      </c>
      <c r="B138" s="114" t="s">
        <v>78</v>
      </c>
      <c r="C138" s="60" t="s">
        <v>210</v>
      </c>
      <c r="D138" s="106" t="s">
        <v>193</v>
      </c>
      <c r="E138" s="115">
        <f>+SUMIFS('nabati '!B:B,'nabati '!$E:$E,MTD!$A138)/6</f>
        <v>2</v>
      </c>
      <c r="F138" s="115">
        <f>+SUMIFS('nabati '!I:I,'nabati '!$L:$L,MTD!$A138)/6</f>
        <v>4</v>
      </c>
      <c r="G138" s="115">
        <f>+SUMIFS('nabati '!P:P,'nabati '!$S:$S,MTD!$A138)/60</f>
        <v>2</v>
      </c>
      <c r="H138" s="115">
        <f>+SUMIFS('nabati '!W:W,'nabati '!$Z:$Z,MTD!$A138)/6</f>
        <v>0</v>
      </c>
      <c r="I138" s="115">
        <f>+SUMIFS('nabati '!AD:AD,'nabati '!$AG:$AG,MTD!$A138)/60</f>
        <v>0</v>
      </c>
      <c r="J138" s="115">
        <f>+SUMIFS('nabati '!AK:AK,'nabati '!$AN:$AN,MTD!$A138)/60</f>
        <v>0</v>
      </c>
      <c r="K138" s="115">
        <f>+SUMIFS('nabati '!AR:AR,'nabati '!$AU:$AU,MTD!$A138)/60</f>
        <v>0</v>
      </c>
      <c r="L138" s="115">
        <f>+SUMIFS('nabati '!AY:AY,'nabati '!$BB:$BB,MTD!$A138)/20</f>
        <v>0</v>
      </c>
      <c r="M138" s="125">
        <f>+SUMIFS('nabati '!$BF:$BF,'nabati '!BI:BI,MTD!$A138)/6</f>
        <v>0</v>
      </c>
      <c r="N138" s="87">
        <f>+SUMIFS('nabati '!$BM:$BM,'nabati '!BP:BP,MTD!$A138)/6</f>
        <v>0</v>
      </c>
      <c r="O138" s="126">
        <f t="shared" si="24"/>
        <v>1674600</v>
      </c>
      <c r="P138" s="19"/>
      <c r="Q138" s="329"/>
      <c r="R138" s="19"/>
    </row>
    <row r="139" spans="1:18" s="7" customFormat="1" ht="12.75" hidden="1" outlineLevel="1">
      <c r="A139" s="60">
        <v>242</v>
      </c>
      <c r="B139" s="114" t="s">
        <v>78</v>
      </c>
      <c r="C139" s="60" t="s">
        <v>211</v>
      </c>
      <c r="D139" s="106" t="s">
        <v>193</v>
      </c>
      <c r="E139" s="115">
        <f>+SUMIFS('nabati '!B:B,'nabati '!$E:$E,MTD!$A139)/6</f>
        <v>1</v>
      </c>
      <c r="F139" s="115">
        <f>+SUMIFS('nabati '!I:I,'nabati '!$L:$L,MTD!$A139)/6</f>
        <v>2</v>
      </c>
      <c r="G139" s="115">
        <f>+SUMIFS('nabati '!P:P,'nabati '!$S:$S,MTD!$A139)/60</f>
        <v>1</v>
      </c>
      <c r="H139" s="115">
        <f>+SUMIFS('nabati '!W:W,'nabati '!$Z:$Z,MTD!$A139)/6</f>
        <v>0</v>
      </c>
      <c r="I139" s="115">
        <f>+SUMIFS('nabati '!AD:AD,'nabati '!$AG:$AG,MTD!$A139)/60</f>
        <v>0</v>
      </c>
      <c r="J139" s="115">
        <f>+SUMIFS('nabati '!AK:AK,'nabati '!$AN:$AN,MTD!$A139)/60</f>
        <v>2</v>
      </c>
      <c r="K139" s="115">
        <f>+SUMIFS('nabati '!AR:AR,'nabati '!$AU:$AU,MTD!$A139)/60</f>
        <v>0</v>
      </c>
      <c r="L139" s="115">
        <f>+SUMIFS('nabati '!AY:AY,'nabati '!$BB:$BB,MTD!$A139)/20</f>
        <v>1</v>
      </c>
      <c r="M139" s="125">
        <f>+SUMIFS('nabati '!$BF:$BF,'nabati '!BI:BI,MTD!$A139)/6</f>
        <v>0</v>
      </c>
      <c r="N139" s="87">
        <f>+SUMIFS('nabati '!$BM:$BM,'nabati '!BP:BP,MTD!$A139)/6</f>
        <v>0</v>
      </c>
      <c r="O139" s="126">
        <f t="shared" si="24"/>
        <v>1871300</v>
      </c>
      <c r="P139" s="19"/>
      <c r="Q139" s="329"/>
      <c r="R139" s="19"/>
    </row>
    <row r="140" spans="1:18" s="7" customFormat="1" ht="12.75" hidden="1" outlineLevel="1">
      <c r="A140" s="60">
        <v>251</v>
      </c>
      <c r="B140" s="114" t="s">
        <v>78</v>
      </c>
      <c r="C140" s="60" t="s">
        <v>212</v>
      </c>
      <c r="D140" s="106" t="s">
        <v>193</v>
      </c>
      <c r="E140" s="115">
        <f>+SUMIFS('nabati '!B:B,'nabati '!$E:$E,MTD!$A140)/6</f>
        <v>0</v>
      </c>
      <c r="F140" s="115">
        <f>+SUMIFS('nabati '!I:I,'nabati '!$L:$L,MTD!$A140)/6</f>
        <v>0</v>
      </c>
      <c r="G140" s="115">
        <f>+SUMIFS('nabati '!P:P,'nabati '!$S:$S,MTD!$A140)/60</f>
        <v>0</v>
      </c>
      <c r="H140" s="115">
        <f>+SUMIFS('nabati '!W:W,'nabati '!$Z:$Z,MTD!$A140)/6</f>
        <v>0</v>
      </c>
      <c r="I140" s="115">
        <f>+SUMIFS('nabati '!AD:AD,'nabati '!$AG:$AG,MTD!$A140)/60</f>
        <v>0</v>
      </c>
      <c r="J140" s="115">
        <f>+SUMIFS('nabati '!AK:AK,'nabati '!$AN:$AN,MTD!$A140)/60</f>
        <v>0</v>
      </c>
      <c r="K140" s="115">
        <f>+SUMIFS('nabati '!AR:AR,'nabati '!$AU:$AU,MTD!$A140)/60</f>
        <v>0</v>
      </c>
      <c r="L140" s="115">
        <f>+SUMIFS('nabati '!AY:AY,'nabati '!$BB:$BB,MTD!$A140)/20</f>
        <v>0</v>
      </c>
      <c r="M140" s="125">
        <f>+SUMIFS('nabati '!$BF:$BF,'nabati '!BI:BI,MTD!$A140)/6</f>
        <v>0</v>
      </c>
      <c r="N140" s="87">
        <f>+SUMIFS('nabati '!$BM:$BM,'nabati '!BP:BP,MTD!$A140)/6</f>
        <v>0</v>
      </c>
      <c r="O140" s="126">
        <f t="shared" si="24"/>
        <v>0</v>
      </c>
      <c r="P140" s="19"/>
      <c r="Q140" s="329"/>
      <c r="R140" s="19"/>
    </row>
    <row r="141" spans="1:18" s="7" customFormat="1" ht="12.75" hidden="1" outlineLevel="1">
      <c r="A141" s="60">
        <v>253</v>
      </c>
      <c r="B141" s="114" t="s">
        <v>78</v>
      </c>
      <c r="C141" s="60" t="s">
        <v>213</v>
      </c>
      <c r="D141" s="106" t="s">
        <v>193</v>
      </c>
      <c r="E141" s="115">
        <f>+SUMIFS('nabati '!B:B,'nabati '!$E:$E,MTD!$A141)/6</f>
        <v>3</v>
      </c>
      <c r="F141" s="115">
        <f>+SUMIFS('nabati '!I:I,'nabati '!$L:$L,MTD!$A141)/6</f>
        <v>3</v>
      </c>
      <c r="G141" s="115">
        <f>+SUMIFS('nabati '!P:P,'nabati '!$S:$S,MTD!$A141)/60</f>
        <v>1</v>
      </c>
      <c r="H141" s="115">
        <f>+SUMIFS('nabati '!W:W,'nabati '!$Z:$Z,MTD!$A141)/6</f>
        <v>2</v>
      </c>
      <c r="I141" s="115">
        <f>+SUMIFS('nabati '!AD:AD,'nabati '!$AG:$AG,MTD!$A141)/60</f>
        <v>0</v>
      </c>
      <c r="J141" s="115">
        <f>+SUMIFS('nabati '!AK:AK,'nabati '!$AN:$AN,MTD!$A141)/60</f>
        <v>0</v>
      </c>
      <c r="K141" s="115">
        <f>+SUMIFS('nabati '!AR:AR,'nabati '!$AU:$AU,MTD!$A141)/60</f>
        <v>0</v>
      </c>
      <c r="L141" s="115">
        <f>+SUMIFS('nabati '!AY:AY,'nabati '!$BB:$BB,MTD!$A141)/20</f>
        <v>2</v>
      </c>
      <c r="M141" s="125">
        <f>+SUMIFS('nabati '!$BF:$BF,'nabati '!BI:BI,MTD!$A141)/6</f>
        <v>0</v>
      </c>
      <c r="N141" s="87">
        <f>+SUMIFS('nabati '!$BM:$BM,'nabati '!BP:BP,MTD!$A141)/6</f>
        <v>0</v>
      </c>
      <c r="O141" s="126">
        <f t="shared" si="24"/>
        <v>2475800</v>
      </c>
      <c r="P141" s="19"/>
      <c r="Q141" s="329"/>
      <c r="R141" s="19"/>
    </row>
    <row r="142" spans="1:18" s="7" customFormat="1" ht="12.75" hidden="1" outlineLevel="1">
      <c r="A142" s="60">
        <v>265</v>
      </c>
      <c r="B142" s="114" t="s">
        <v>78</v>
      </c>
      <c r="C142" s="60" t="s">
        <v>214</v>
      </c>
      <c r="D142" s="106" t="s">
        <v>193</v>
      </c>
      <c r="E142" s="115">
        <f>+SUMIFS('nabati '!B:B,'nabati '!$E:$E,MTD!$A142)/6</f>
        <v>1</v>
      </c>
      <c r="F142" s="115">
        <f>+SUMIFS('nabati '!I:I,'nabati '!$L:$L,MTD!$A142)/6</f>
        <v>1</v>
      </c>
      <c r="G142" s="115">
        <f>+SUMIFS('nabati '!P:P,'nabati '!$S:$S,MTD!$A142)/60</f>
        <v>1</v>
      </c>
      <c r="H142" s="115">
        <f>+SUMIFS('nabati '!W:W,'nabati '!$Z:$Z,MTD!$A142)/6</f>
        <v>0</v>
      </c>
      <c r="I142" s="115">
        <f>+SUMIFS('nabati '!AD:AD,'nabati '!$AG:$AG,MTD!$A142)/60</f>
        <v>0</v>
      </c>
      <c r="J142" s="115">
        <f>+SUMIFS('nabati '!AK:AK,'nabati '!$AN:$AN,MTD!$A142)/60</f>
        <v>1</v>
      </c>
      <c r="K142" s="115">
        <f>+SUMIFS('nabati '!AR:AR,'nabati '!$AU:$AU,MTD!$A142)/60</f>
        <v>0</v>
      </c>
      <c r="L142" s="115">
        <f>+SUMIFS('nabati '!AY:AY,'nabati '!$BB:$BB,MTD!$A142)/20</f>
        <v>0</v>
      </c>
      <c r="M142" s="125">
        <f>+SUMIFS('nabati '!$BF:$BF,'nabati '!BI:BI,MTD!$A142)/6</f>
        <v>0</v>
      </c>
      <c r="N142" s="87">
        <f>+SUMIFS('nabati '!$BM:$BM,'nabati '!BP:BP,MTD!$A142)/6</f>
        <v>0</v>
      </c>
      <c r="O142" s="126">
        <f t="shared" si="24"/>
        <v>976600</v>
      </c>
      <c r="P142" s="19"/>
      <c r="Q142" s="329"/>
      <c r="R142" s="19"/>
    </row>
    <row r="143" spans="1:18" s="7" customFormat="1" ht="12.75" hidden="1" outlineLevel="1">
      <c r="A143" s="60">
        <v>266</v>
      </c>
      <c r="B143" s="114" t="s">
        <v>78</v>
      </c>
      <c r="C143" s="60" t="s">
        <v>215</v>
      </c>
      <c r="D143" s="106" t="s">
        <v>193</v>
      </c>
      <c r="E143" s="115">
        <f>+SUMIFS('nabati '!B:B,'nabati '!$E:$E,MTD!$A143)/6</f>
        <v>0</v>
      </c>
      <c r="F143" s="115">
        <f>+SUMIFS('nabati '!I:I,'nabati '!$L:$L,MTD!$A143)/6</f>
        <v>0</v>
      </c>
      <c r="G143" s="115">
        <f>+SUMIFS('nabati '!P:P,'nabati '!$S:$S,MTD!$A143)/60</f>
        <v>0</v>
      </c>
      <c r="H143" s="115">
        <f>+SUMIFS('nabati '!W:W,'nabati '!$Z:$Z,MTD!$A143)/6</f>
        <v>0</v>
      </c>
      <c r="I143" s="115">
        <f>+SUMIFS('nabati '!AD:AD,'nabati '!$AG:$AG,MTD!$A143)/60</f>
        <v>0</v>
      </c>
      <c r="J143" s="115">
        <f>+SUMIFS('nabati '!AK:AK,'nabati '!$AN:$AN,MTD!$A143)/60</f>
        <v>0</v>
      </c>
      <c r="K143" s="115">
        <f>+SUMIFS('nabati '!AR:AR,'nabati '!$AU:$AU,MTD!$A143)/60</f>
        <v>0</v>
      </c>
      <c r="L143" s="115">
        <f>+SUMIFS('nabati '!AY:AY,'nabati '!$BB:$BB,MTD!$A143)/20</f>
        <v>0</v>
      </c>
      <c r="M143" s="125">
        <f>+SUMIFS('nabati '!$BF:$BF,'nabati '!BI:BI,MTD!$A143)/6</f>
        <v>0</v>
      </c>
      <c r="N143" s="87">
        <f>+SUMIFS('nabati '!$BM:$BM,'nabati '!BP:BP,MTD!$A143)/6</f>
        <v>0</v>
      </c>
      <c r="O143" s="126">
        <f t="shared" si="24"/>
        <v>0</v>
      </c>
      <c r="P143" s="19"/>
      <c r="Q143" s="329"/>
      <c r="R143" s="19"/>
    </row>
    <row r="144" spans="1:18" s="7" customFormat="1" ht="12.75" hidden="1" outlineLevel="1">
      <c r="A144" s="60">
        <v>267</v>
      </c>
      <c r="B144" s="114" t="s">
        <v>78</v>
      </c>
      <c r="C144" s="60" t="s">
        <v>216</v>
      </c>
      <c r="D144" s="106" t="s">
        <v>193</v>
      </c>
      <c r="E144" s="115">
        <f>+SUMIFS('nabati '!B:B,'nabati '!$E:$E,MTD!$A144)/6</f>
        <v>0</v>
      </c>
      <c r="F144" s="115">
        <f>+SUMIFS('nabati '!I:I,'nabati '!$L:$L,MTD!$A144)/6</f>
        <v>2</v>
      </c>
      <c r="G144" s="115">
        <f>+SUMIFS('nabati '!P:P,'nabati '!$S:$S,MTD!$A144)/60</f>
        <v>0</v>
      </c>
      <c r="H144" s="115">
        <f>+SUMIFS('nabati '!W:W,'nabati '!$Z:$Z,MTD!$A144)/6</f>
        <v>0</v>
      </c>
      <c r="I144" s="115">
        <f>+SUMIFS('nabati '!AD:AD,'nabati '!$AG:$AG,MTD!$A144)/60</f>
        <v>1</v>
      </c>
      <c r="J144" s="115">
        <f>+SUMIFS('nabati '!AK:AK,'nabati '!$AN:$AN,MTD!$A144)/60</f>
        <v>0</v>
      </c>
      <c r="K144" s="115">
        <f>+SUMIFS('nabati '!AR:AR,'nabati '!$AU:$AU,MTD!$A144)/60</f>
        <v>0</v>
      </c>
      <c r="L144" s="115">
        <f>+SUMIFS('nabati '!AY:AY,'nabati '!$BB:$BB,MTD!$A144)/20</f>
        <v>0</v>
      </c>
      <c r="M144" s="125">
        <f>+SUMIFS('nabati '!$BF:$BF,'nabati '!BI:BI,MTD!$A144)/6</f>
        <v>0</v>
      </c>
      <c r="N144" s="87">
        <f>+SUMIFS('nabati '!$BM:$BM,'nabati '!BP:BP,MTD!$A144)/6</f>
        <v>0</v>
      </c>
      <c r="O144" s="126">
        <f t="shared" si="24"/>
        <v>711400</v>
      </c>
      <c r="P144" s="19"/>
      <c r="Q144" s="329"/>
      <c r="R144" s="19"/>
    </row>
    <row r="145" spans="1:18" s="7" customFormat="1" ht="12.75" hidden="1" outlineLevel="1">
      <c r="A145" s="60">
        <v>274</v>
      </c>
      <c r="B145" s="114" t="s">
        <v>78</v>
      </c>
      <c r="C145" s="60" t="s">
        <v>217</v>
      </c>
      <c r="D145" s="106" t="s">
        <v>193</v>
      </c>
      <c r="E145" s="115">
        <f>+SUMIFS('nabati '!B:B,'nabati '!$E:$E,MTD!$A145)/6</f>
        <v>2</v>
      </c>
      <c r="F145" s="115">
        <f>+SUMIFS('nabati '!I:I,'nabati '!$L:$L,MTD!$A145)/6</f>
        <v>0</v>
      </c>
      <c r="G145" s="115">
        <f>+SUMIFS('nabati '!P:P,'nabati '!$S:$S,MTD!$A145)/60</f>
        <v>0</v>
      </c>
      <c r="H145" s="115">
        <f>+SUMIFS('nabati '!W:W,'nabati '!$Z:$Z,MTD!$A145)/6</f>
        <v>2</v>
      </c>
      <c r="I145" s="115">
        <f>+SUMIFS('nabati '!AD:AD,'nabati '!$AG:$AG,MTD!$A145)/60</f>
        <v>0</v>
      </c>
      <c r="J145" s="115">
        <f>+SUMIFS('nabati '!AK:AK,'nabati '!$AN:$AN,MTD!$A145)/60</f>
        <v>0</v>
      </c>
      <c r="K145" s="115">
        <f>+SUMIFS('nabati '!AR:AR,'nabati '!$AU:$AU,MTD!$A145)/60</f>
        <v>0</v>
      </c>
      <c r="L145" s="115">
        <f>+SUMIFS('nabati '!AY:AY,'nabati '!$BB:$BB,MTD!$A145)/20</f>
        <v>1</v>
      </c>
      <c r="M145" s="125">
        <f>+SUMIFS('nabati '!$BF:$BF,'nabati '!BI:BI,MTD!$A145)/6</f>
        <v>0</v>
      </c>
      <c r="N145" s="87">
        <f>+SUMIFS('nabati '!$BM:$BM,'nabati '!BP:BP,MTD!$A145)/6</f>
        <v>0</v>
      </c>
      <c r="O145" s="126">
        <f t="shared" si="24"/>
        <v>1073800</v>
      </c>
      <c r="P145" s="19"/>
      <c r="Q145" s="329"/>
      <c r="R145" s="19"/>
    </row>
    <row r="146" spans="1:18" s="7" customFormat="1" ht="12.75" hidden="1" outlineLevel="1">
      <c r="A146" s="60">
        <v>290</v>
      </c>
      <c r="B146" s="114" t="s">
        <v>78</v>
      </c>
      <c r="C146" s="60" t="s">
        <v>218</v>
      </c>
      <c r="D146" s="106" t="s">
        <v>193</v>
      </c>
      <c r="E146" s="115">
        <f>+SUMIFS('nabati '!B:B,'nabati '!$E:$E,MTD!$A146)/6</f>
        <v>0</v>
      </c>
      <c r="F146" s="115">
        <f>+SUMIFS('nabati '!I:I,'nabati '!$L:$L,MTD!$A146)/6</f>
        <v>4</v>
      </c>
      <c r="G146" s="115">
        <f>+SUMIFS('nabati '!P:P,'nabati '!$S:$S,MTD!$A146)/60</f>
        <v>0</v>
      </c>
      <c r="H146" s="115">
        <f>+SUMIFS('nabati '!W:W,'nabati '!$Z:$Z,MTD!$A146)/6</f>
        <v>2</v>
      </c>
      <c r="I146" s="115">
        <f>+SUMIFS('nabati '!AD:AD,'nabati '!$AG:$AG,MTD!$A146)/60</f>
        <v>1</v>
      </c>
      <c r="J146" s="115">
        <f>+SUMIFS('nabati '!AK:AK,'nabati '!$AN:$AN,MTD!$A146)/60</f>
        <v>0</v>
      </c>
      <c r="K146" s="115">
        <f>+SUMIFS('nabati '!AR:AR,'nabati '!$AU:$AU,MTD!$A146)/60</f>
        <v>0</v>
      </c>
      <c r="L146" s="115">
        <f>+SUMIFS('nabati '!AY:AY,'nabati '!$BB:$BB,MTD!$A146)/20</f>
        <v>5</v>
      </c>
      <c r="M146" s="125">
        <f>+SUMIFS('nabati '!$BF:$BF,'nabati '!BI:BI,MTD!$A146)/6</f>
        <v>0</v>
      </c>
      <c r="N146" s="87">
        <f>+SUMIFS('nabati '!$BM:$BM,'nabati '!BP:BP,MTD!$A146)/6</f>
        <v>0</v>
      </c>
      <c r="O146" s="126">
        <f t="shared" si="24"/>
        <v>3410800</v>
      </c>
      <c r="P146" s="19"/>
      <c r="Q146" s="329"/>
      <c r="R146" s="19"/>
    </row>
    <row r="147" spans="1:18" s="7" customFormat="1" ht="12.75" hidden="1" outlineLevel="1">
      <c r="A147" s="60">
        <v>293</v>
      </c>
      <c r="B147" s="114" t="s">
        <v>78</v>
      </c>
      <c r="C147" s="60" t="s">
        <v>219</v>
      </c>
      <c r="D147" s="106" t="s">
        <v>193</v>
      </c>
      <c r="E147" s="115">
        <f>+SUMIFS('nabati '!B:B,'nabati '!$E:$E,MTD!$A147)/6</f>
        <v>1</v>
      </c>
      <c r="F147" s="115">
        <f>+SUMIFS('nabati '!I:I,'nabati '!$L:$L,MTD!$A147)/6</f>
        <v>3</v>
      </c>
      <c r="G147" s="115">
        <f>+SUMIFS('nabati '!P:P,'nabati '!$S:$S,MTD!$A147)/60</f>
        <v>1</v>
      </c>
      <c r="H147" s="115">
        <f>+SUMIFS('nabati '!W:W,'nabati '!$Z:$Z,MTD!$A147)/6</f>
        <v>0</v>
      </c>
      <c r="I147" s="115">
        <f>+SUMIFS('nabati '!AD:AD,'nabati '!$AG:$AG,MTD!$A147)/60</f>
        <v>0</v>
      </c>
      <c r="J147" s="115">
        <f>+SUMIFS('nabati '!AK:AK,'nabati '!$AN:$AN,MTD!$A147)/60</f>
        <v>0</v>
      </c>
      <c r="K147" s="115">
        <f>+SUMIFS('nabati '!AR:AR,'nabati '!$AU:$AU,MTD!$A147)/60</f>
        <v>0</v>
      </c>
      <c r="L147" s="115">
        <f>+SUMIFS('nabati '!AY:AY,'nabati '!$BB:$BB,MTD!$A147)/20</f>
        <v>0</v>
      </c>
      <c r="M147" s="125">
        <f>+SUMIFS('nabati '!$BF:$BF,'nabati '!BI:BI,MTD!$A147)/6</f>
        <v>0</v>
      </c>
      <c r="N147" s="87">
        <f>+SUMIFS('nabati '!$BM:$BM,'nabati '!BP:BP,MTD!$A147)/6</f>
        <v>0</v>
      </c>
      <c r="O147" s="126">
        <f t="shared" si="24"/>
        <v>1028000</v>
      </c>
      <c r="P147" s="19"/>
      <c r="Q147" s="329"/>
      <c r="R147" s="19"/>
    </row>
    <row r="148" spans="1:18" s="7" customFormat="1" ht="12.75" hidden="1" outlineLevel="1">
      <c r="A148" s="60">
        <v>296</v>
      </c>
      <c r="B148" s="114" t="s">
        <v>78</v>
      </c>
      <c r="C148" s="60" t="s">
        <v>220</v>
      </c>
      <c r="D148" s="106" t="s">
        <v>193</v>
      </c>
      <c r="E148" s="115">
        <f>+SUMIFS('nabati '!B:B,'nabati '!$E:$E,MTD!$A148)/6</f>
        <v>0</v>
      </c>
      <c r="F148" s="115">
        <f>+SUMIFS('nabati '!I:I,'nabati '!$L:$L,MTD!$A148)/6</f>
        <v>0</v>
      </c>
      <c r="G148" s="115">
        <f>+SUMIFS('nabati '!P:P,'nabati '!$S:$S,MTD!$A148)/60</f>
        <v>0</v>
      </c>
      <c r="H148" s="115">
        <f>+SUMIFS('nabati '!W:W,'nabati '!$Z:$Z,MTD!$A148)/6</f>
        <v>0</v>
      </c>
      <c r="I148" s="115">
        <f>+SUMIFS('nabati '!AD:AD,'nabati '!$AG:$AG,MTD!$A148)/60</f>
        <v>0</v>
      </c>
      <c r="J148" s="115">
        <f>+SUMIFS('nabati '!AK:AK,'nabati '!$AN:$AN,MTD!$A148)/60</f>
        <v>0</v>
      </c>
      <c r="K148" s="115">
        <f>+SUMIFS('nabati '!AR:AR,'nabati '!$AU:$AU,MTD!$A148)/60</f>
        <v>0</v>
      </c>
      <c r="L148" s="115">
        <f>+SUMIFS('nabati '!AY:AY,'nabati '!$BB:$BB,MTD!$A148)/20</f>
        <v>0</v>
      </c>
      <c r="M148" s="125">
        <f>+SUMIFS('nabati '!$BF:$BF,'nabati '!BI:BI,MTD!$A148)/6</f>
        <v>0</v>
      </c>
      <c r="N148" s="87">
        <f>+SUMIFS('nabati '!$BM:$BM,'nabati '!BP:BP,MTD!$A148)/6</f>
        <v>0</v>
      </c>
      <c r="O148" s="126">
        <f t="shared" si="24"/>
        <v>0</v>
      </c>
      <c r="P148" s="19"/>
      <c r="Q148" s="329"/>
      <c r="R148" s="19"/>
    </row>
    <row r="149" spans="1:18" s="7" customFormat="1" ht="12.75" hidden="1" outlineLevel="1">
      <c r="A149" s="60">
        <v>409</v>
      </c>
      <c r="B149" s="114" t="s">
        <v>78</v>
      </c>
      <c r="C149" s="60" t="s">
        <v>221</v>
      </c>
      <c r="D149" s="106" t="s">
        <v>193</v>
      </c>
      <c r="E149" s="115">
        <f>+SUMIFS('nabati '!B:B,'nabati '!$E:$E,MTD!$A149)/6</f>
        <v>2</v>
      </c>
      <c r="F149" s="115">
        <f>+SUMIFS('nabati '!I:I,'nabati '!$L:$L,MTD!$A149)/6</f>
        <v>2</v>
      </c>
      <c r="G149" s="115">
        <f>+SUMIFS('nabati '!P:P,'nabati '!$S:$S,MTD!$A149)/60</f>
        <v>0</v>
      </c>
      <c r="H149" s="115">
        <f>+SUMIFS('nabati '!W:W,'nabati '!$Z:$Z,MTD!$A149)/6</f>
        <v>0</v>
      </c>
      <c r="I149" s="115">
        <f>+SUMIFS('nabati '!AD:AD,'nabati '!$AG:$AG,MTD!$A149)/60</f>
        <v>1</v>
      </c>
      <c r="J149" s="115">
        <f>+SUMIFS('nabati '!AK:AK,'nabati '!$AN:$AN,MTD!$A149)/60</f>
        <v>0</v>
      </c>
      <c r="K149" s="115">
        <f>+SUMIFS('nabati '!AR:AR,'nabati '!$AU:$AU,MTD!$A149)/60</f>
        <v>0</v>
      </c>
      <c r="L149" s="115">
        <f>+SUMIFS('nabati '!AY:AY,'nabati '!$BB:$BB,MTD!$A149)/20</f>
        <v>0</v>
      </c>
      <c r="M149" s="125">
        <f>+SUMIFS('nabati '!$BF:$BF,'nabati '!BI:BI,MTD!$A149)/6</f>
        <v>0</v>
      </c>
      <c r="N149" s="87">
        <f>+SUMIFS('nabati '!$BM:$BM,'nabati '!BP:BP,MTD!$A149)/6</f>
        <v>0</v>
      </c>
      <c r="O149" s="126">
        <f t="shared" si="24"/>
        <v>963200</v>
      </c>
      <c r="P149" s="19"/>
      <c r="Q149" s="329"/>
      <c r="R149" s="19"/>
    </row>
    <row r="150" spans="1:18" s="7" customFormat="1" ht="12.75" hidden="1" outlineLevel="1">
      <c r="A150" s="60">
        <v>410</v>
      </c>
      <c r="B150" s="114" t="s">
        <v>78</v>
      </c>
      <c r="C150" s="60" t="s">
        <v>222</v>
      </c>
      <c r="D150" s="106" t="s">
        <v>193</v>
      </c>
      <c r="E150" s="115">
        <f>+SUMIFS('nabati '!B:B,'nabati '!$E:$E,MTD!$A150)/6</f>
        <v>1</v>
      </c>
      <c r="F150" s="115">
        <f>+SUMIFS('nabati '!I:I,'nabati '!$L:$L,MTD!$A150)/6</f>
        <v>0</v>
      </c>
      <c r="G150" s="115">
        <f>+SUMIFS('nabati '!P:P,'nabati '!$S:$S,MTD!$A150)/60</f>
        <v>0</v>
      </c>
      <c r="H150" s="115">
        <f>+SUMIFS('nabati '!W:W,'nabati '!$Z:$Z,MTD!$A150)/6</f>
        <v>0</v>
      </c>
      <c r="I150" s="115">
        <f>+SUMIFS('nabati '!AD:AD,'nabati '!$AG:$AG,MTD!$A150)/60</f>
        <v>0</v>
      </c>
      <c r="J150" s="115">
        <f>+SUMIFS('nabati '!AK:AK,'nabati '!$AN:$AN,MTD!$A150)/60</f>
        <v>0</v>
      </c>
      <c r="K150" s="115">
        <f>+SUMIFS('nabati '!AR:AR,'nabati '!$AU:$AU,MTD!$A150)/60</f>
        <v>0</v>
      </c>
      <c r="L150" s="115">
        <f>+SUMIFS('nabati '!AY:AY,'nabati '!$BB:$BB,MTD!$A150)/20</f>
        <v>0</v>
      </c>
      <c r="M150" s="125">
        <f>+SUMIFS('nabati '!$BF:$BF,'nabati '!BI:BI,MTD!$A150)/6</f>
        <v>0</v>
      </c>
      <c r="N150" s="87">
        <f>+SUMIFS('nabati '!$BM:$BM,'nabati '!BP:BP,MTD!$A150)/6</f>
        <v>0</v>
      </c>
      <c r="O150" s="126">
        <f t="shared" si="24"/>
        <v>125900</v>
      </c>
      <c r="P150" s="19"/>
      <c r="Q150" s="329"/>
      <c r="R150" s="19"/>
    </row>
    <row r="151" spans="1:18" s="7" customFormat="1" ht="12.75" hidden="1" outlineLevel="1">
      <c r="A151" s="60">
        <v>627</v>
      </c>
      <c r="B151" s="114" t="s">
        <v>78</v>
      </c>
      <c r="C151" s="60" t="s">
        <v>223</v>
      </c>
      <c r="D151" s="106" t="s">
        <v>193</v>
      </c>
      <c r="E151" s="115">
        <f>+SUMIFS('nabati '!B:B,'nabati '!$E:$E,MTD!$A151)/6</f>
        <v>0</v>
      </c>
      <c r="F151" s="115">
        <f>+SUMIFS('nabati '!I:I,'nabati '!$L:$L,MTD!$A151)/6</f>
        <v>2</v>
      </c>
      <c r="G151" s="115">
        <f>+SUMIFS('nabati '!P:P,'nabati '!$S:$S,MTD!$A151)/60</f>
        <v>0</v>
      </c>
      <c r="H151" s="115">
        <f>+SUMIFS('nabati '!W:W,'nabati '!$Z:$Z,MTD!$A151)/6</f>
        <v>1</v>
      </c>
      <c r="I151" s="115">
        <f>+SUMIFS('nabati '!AD:AD,'nabati '!$AG:$AG,MTD!$A151)/60</f>
        <v>0</v>
      </c>
      <c r="J151" s="115">
        <f>+SUMIFS('nabati '!AK:AK,'nabati '!$AN:$AN,MTD!$A151)/60</f>
        <v>0</v>
      </c>
      <c r="K151" s="115">
        <f>+SUMIFS('nabati '!AR:AR,'nabati '!$AU:$AU,MTD!$A151)/60</f>
        <v>0</v>
      </c>
      <c r="L151" s="115">
        <f>+SUMIFS('nabati '!AY:AY,'nabati '!$BB:$BB,MTD!$A151)/20</f>
        <v>0</v>
      </c>
      <c r="M151" s="125">
        <f>+SUMIFS('nabati '!$BF:$BF,'nabati '!BI:BI,MTD!$A151)/6</f>
        <v>0</v>
      </c>
      <c r="N151" s="87">
        <f>+SUMIFS('nabati '!$BM:$BM,'nabati '!BP:BP,MTD!$A151)/6</f>
        <v>0</v>
      </c>
      <c r="O151" s="126">
        <f t="shared" si="24"/>
        <v>605400</v>
      </c>
      <c r="P151" s="19"/>
      <c r="Q151" s="329"/>
      <c r="R151" s="19"/>
    </row>
    <row r="152" spans="1:18" s="7" customFormat="1" ht="12.75" hidden="1" outlineLevel="1">
      <c r="A152" s="60">
        <v>630</v>
      </c>
      <c r="B152" s="114" t="s">
        <v>78</v>
      </c>
      <c r="C152" s="60" t="s">
        <v>224</v>
      </c>
      <c r="D152" s="106" t="s">
        <v>193</v>
      </c>
      <c r="E152" s="115">
        <f>+SUMIFS('nabati '!B:B,'nabati '!$E:$E,MTD!$A152)/6</f>
        <v>0</v>
      </c>
      <c r="F152" s="115">
        <f>+SUMIFS('nabati '!I:I,'nabati '!$L:$L,MTD!$A152)/6</f>
        <v>4</v>
      </c>
      <c r="G152" s="115">
        <f>+SUMIFS('nabati '!P:P,'nabati '!$S:$S,MTD!$A152)/60</f>
        <v>0</v>
      </c>
      <c r="H152" s="115">
        <f>+SUMIFS('nabati '!W:W,'nabati '!$Z:$Z,MTD!$A152)/6</f>
        <v>0</v>
      </c>
      <c r="I152" s="115">
        <f>+SUMIFS('nabati '!AD:AD,'nabati '!$AG:$AG,MTD!$A152)/60</f>
        <v>0</v>
      </c>
      <c r="J152" s="115">
        <f>+SUMIFS('nabati '!AK:AK,'nabati '!$AN:$AN,MTD!$A152)/60</f>
        <v>0</v>
      </c>
      <c r="K152" s="115">
        <f>+SUMIFS('nabati '!AR:AR,'nabati '!$AU:$AU,MTD!$A152)/60</f>
        <v>0</v>
      </c>
      <c r="L152" s="115">
        <f>+SUMIFS('nabati '!AY:AY,'nabati '!$BB:$BB,MTD!$A152)/20</f>
        <v>1</v>
      </c>
      <c r="M152" s="125">
        <f>+SUMIFS('nabati '!$BF:$BF,'nabati '!BI:BI,MTD!$A152)/6</f>
        <v>0</v>
      </c>
      <c r="N152" s="87">
        <f>+SUMIFS('nabati '!$BM:$BM,'nabati '!BP:BP,MTD!$A152)/6</f>
        <v>0</v>
      </c>
      <c r="O152" s="126">
        <f t="shared" si="24"/>
        <v>1136800</v>
      </c>
      <c r="P152" s="19"/>
      <c r="Q152" s="329"/>
      <c r="R152" s="19"/>
    </row>
    <row r="153" spans="1:18" s="7" customFormat="1" ht="12.75" hidden="1" outlineLevel="1">
      <c r="A153" s="60">
        <v>631</v>
      </c>
      <c r="B153" s="114" t="s">
        <v>78</v>
      </c>
      <c r="C153" s="60" t="s">
        <v>225</v>
      </c>
      <c r="D153" s="106" t="s">
        <v>193</v>
      </c>
      <c r="E153" s="115">
        <f>+SUMIFS('nabati '!B:B,'nabati '!$E:$E,MTD!$A153)/6</f>
        <v>0</v>
      </c>
      <c r="F153" s="115">
        <f>+SUMIFS('nabati '!I:I,'nabati '!$L:$L,MTD!$A153)/6</f>
        <v>1</v>
      </c>
      <c r="G153" s="115">
        <f>+SUMIFS('nabati '!P:P,'nabati '!$S:$S,MTD!$A153)/60</f>
        <v>0</v>
      </c>
      <c r="H153" s="115">
        <f>+SUMIFS('nabati '!W:W,'nabati '!$Z:$Z,MTD!$A153)/6</f>
        <v>0</v>
      </c>
      <c r="I153" s="115">
        <f>+SUMIFS('nabati '!AD:AD,'nabati '!$AG:$AG,MTD!$A153)/60</f>
        <v>0</v>
      </c>
      <c r="J153" s="115">
        <f>+SUMIFS('nabati '!AK:AK,'nabati '!$AN:$AN,MTD!$A153)/60</f>
        <v>0</v>
      </c>
      <c r="K153" s="115">
        <f>+SUMIFS('nabati '!AR:AR,'nabati '!$AU:$AU,MTD!$A153)/60</f>
        <v>0</v>
      </c>
      <c r="L153" s="115">
        <f>+SUMIFS('nabati '!AY:AY,'nabati '!$BB:$BB,MTD!$A153)/20</f>
        <v>0</v>
      </c>
      <c r="M153" s="125">
        <f>+SUMIFS('nabati '!$BF:$BF,'nabati '!BI:BI,MTD!$A153)/6</f>
        <v>0</v>
      </c>
      <c r="N153" s="87">
        <f>+SUMIFS('nabati '!$BM:$BM,'nabati '!BP:BP,MTD!$A153)/6</f>
        <v>0</v>
      </c>
      <c r="O153" s="126">
        <f t="shared" si="24"/>
        <v>190700</v>
      </c>
      <c r="P153" s="19"/>
      <c r="Q153" s="329"/>
      <c r="R153" s="19"/>
    </row>
    <row r="154" spans="1:18" s="7" customFormat="1" ht="12.75" hidden="1" outlineLevel="1">
      <c r="A154" s="60">
        <v>634</v>
      </c>
      <c r="B154" s="114" t="s">
        <v>78</v>
      </c>
      <c r="C154" s="60" t="s">
        <v>226</v>
      </c>
      <c r="D154" s="106" t="s">
        <v>193</v>
      </c>
      <c r="E154" s="115">
        <f>+SUMIFS('nabati '!B:B,'nabati '!$E:$E,MTD!$A154)/6</f>
        <v>0</v>
      </c>
      <c r="F154" s="115">
        <f>+SUMIFS('nabati '!I:I,'nabati '!$L:$L,MTD!$A154)/6</f>
        <v>0</v>
      </c>
      <c r="G154" s="115">
        <f>+SUMIFS('nabati '!P:P,'nabati '!$S:$S,MTD!$A154)/60</f>
        <v>0</v>
      </c>
      <c r="H154" s="115">
        <f>+SUMIFS('nabati '!W:W,'nabati '!$Z:$Z,MTD!$A154)/6</f>
        <v>0</v>
      </c>
      <c r="I154" s="115">
        <f>+SUMIFS('nabati '!AD:AD,'nabati '!$AG:$AG,MTD!$A154)/60</f>
        <v>0</v>
      </c>
      <c r="J154" s="115">
        <f>+SUMIFS('nabati '!AK:AK,'nabati '!$AN:$AN,MTD!$A154)/60</f>
        <v>0</v>
      </c>
      <c r="K154" s="115">
        <f>+SUMIFS('nabati '!AR:AR,'nabati '!$AU:$AU,MTD!$A154)/60</f>
        <v>0</v>
      </c>
      <c r="L154" s="115">
        <f>+SUMIFS('nabati '!AY:AY,'nabati '!$BB:$BB,MTD!$A154)/20</f>
        <v>0</v>
      </c>
      <c r="M154" s="125">
        <f>+SUMIFS('nabati '!$BF:$BF,'nabati '!BI:BI,MTD!$A154)/6</f>
        <v>0</v>
      </c>
      <c r="N154" s="87">
        <f>+SUMIFS('nabati '!$BM:$BM,'nabati '!BP:BP,MTD!$A154)/6</f>
        <v>0</v>
      </c>
      <c r="O154" s="126">
        <f t="shared" si="24"/>
        <v>0</v>
      </c>
      <c r="P154" s="19"/>
      <c r="Q154" s="329"/>
      <c r="R154" s="19"/>
    </row>
    <row r="155" spans="1:18" s="7" customFormat="1" ht="12.75" hidden="1" outlineLevel="1">
      <c r="A155" s="60">
        <v>635</v>
      </c>
      <c r="B155" s="114" t="s">
        <v>78</v>
      </c>
      <c r="C155" s="60" t="s">
        <v>227</v>
      </c>
      <c r="D155" s="106" t="s">
        <v>193</v>
      </c>
      <c r="E155" s="115">
        <f>+SUMIFS('nabati '!B:B,'nabati '!$E:$E,MTD!$A155)/6</f>
        <v>0</v>
      </c>
      <c r="F155" s="115">
        <f>+SUMIFS('nabati '!I:I,'nabati '!$L:$L,MTD!$A155)/6</f>
        <v>0</v>
      </c>
      <c r="G155" s="115">
        <f>+SUMIFS('nabati '!P:P,'nabati '!$S:$S,MTD!$A155)/60</f>
        <v>0</v>
      </c>
      <c r="H155" s="115">
        <f>+SUMIFS('nabati '!W:W,'nabati '!$Z:$Z,MTD!$A155)/6</f>
        <v>0</v>
      </c>
      <c r="I155" s="115">
        <f>+SUMIFS('nabati '!AD:AD,'nabati '!$AG:$AG,MTD!$A155)/60</f>
        <v>0</v>
      </c>
      <c r="J155" s="115">
        <f>+SUMIFS('nabati '!AK:AK,'nabati '!$AN:$AN,MTD!$A155)/60</f>
        <v>0</v>
      </c>
      <c r="K155" s="115">
        <f>+SUMIFS('nabati '!AR:AR,'nabati '!$AU:$AU,MTD!$A155)/60</f>
        <v>0</v>
      </c>
      <c r="L155" s="115">
        <f>+SUMIFS('nabati '!AY:AY,'nabati '!$BB:$BB,MTD!$A155)/20</f>
        <v>0</v>
      </c>
      <c r="M155" s="125">
        <f>+SUMIFS('nabati '!$BF:$BF,'nabati '!BI:BI,MTD!$A155)/6</f>
        <v>0</v>
      </c>
      <c r="N155" s="87">
        <f>+SUMIFS('nabati '!$BM:$BM,'nabati '!BP:BP,MTD!$A155)/6</f>
        <v>0</v>
      </c>
      <c r="O155" s="126">
        <f t="shared" si="24"/>
        <v>0</v>
      </c>
      <c r="P155" s="19"/>
      <c r="Q155" s="329"/>
      <c r="R155" s="19"/>
    </row>
    <row r="156" spans="1:18" s="7" customFormat="1" ht="12.75" hidden="1" outlineLevel="1">
      <c r="A156" s="60">
        <v>636</v>
      </c>
      <c r="B156" s="114" t="s">
        <v>78</v>
      </c>
      <c r="C156" s="60" t="s">
        <v>228</v>
      </c>
      <c r="D156" s="106" t="s">
        <v>193</v>
      </c>
      <c r="E156" s="115">
        <f>+SUMIFS('nabati '!B:B,'nabati '!$E:$E,MTD!$A156)/6</f>
        <v>0</v>
      </c>
      <c r="F156" s="115">
        <f>+SUMIFS('nabati '!I:I,'nabati '!$L:$L,MTD!$A156)/6</f>
        <v>0</v>
      </c>
      <c r="G156" s="115">
        <f>+SUMIFS('nabati '!P:P,'nabati '!$S:$S,MTD!$A156)/60</f>
        <v>1</v>
      </c>
      <c r="H156" s="115">
        <f>+SUMIFS('nabati '!W:W,'nabati '!$Z:$Z,MTD!$A156)/6</f>
        <v>0</v>
      </c>
      <c r="I156" s="115">
        <f>+SUMIFS('nabati '!AD:AD,'nabati '!$AG:$AG,MTD!$A156)/60</f>
        <v>0</v>
      </c>
      <c r="J156" s="115">
        <f>+SUMIFS('nabati '!AK:AK,'nabati '!$AN:$AN,MTD!$A156)/60</f>
        <v>0</v>
      </c>
      <c r="K156" s="115">
        <f>+SUMIFS('nabati '!AR:AR,'nabati '!$AU:$AU,MTD!$A156)/60</f>
        <v>0</v>
      </c>
      <c r="L156" s="115">
        <f>+SUMIFS('nabati '!AY:AY,'nabati '!$BB:$BB,MTD!$A156)/20</f>
        <v>0</v>
      </c>
      <c r="M156" s="125">
        <f>+SUMIFS('nabati '!$BF:$BF,'nabati '!BI:BI,MTD!$A156)/6</f>
        <v>0</v>
      </c>
      <c r="N156" s="87">
        <f>+SUMIFS('nabati '!$BM:$BM,'nabati '!BP:BP,MTD!$A156)/6</f>
        <v>0</v>
      </c>
      <c r="O156" s="126">
        <f t="shared" si="24"/>
        <v>330000</v>
      </c>
      <c r="P156" s="19"/>
      <c r="Q156" s="329"/>
      <c r="R156" s="19"/>
    </row>
    <row r="157" spans="1:18" s="7" customFormat="1" ht="12.75" hidden="1" outlineLevel="1">
      <c r="A157" s="60">
        <v>637</v>
      </c>
      <c r="B157" s="114" t="s">
        <v>78</v>
      </c>
      <c r="C157" s="60" t="s">
        <v>229</v>
      </c>
      <c r="D157" s="106" t="s">
        <v>193</v>
      </c>
      <c r="E157" s="115">
        <f>+SUMIFS('nabati '!B:B,'nabati '!$E:$E,MTD!$A157)/6</f>
        <v>2</v>
      </c>
      <c r="F157" s="115">
        <f>+SUMIFS('nabati '!I:I,'nabati '!$L:$L,MTD!$A157)/6</f>
        <v>2</v>
      </c>
      <c r="G157" s="115">
        <f>+SUMIFS('nabati '!P:P,'nabati '!$S:$S,MTD!$A157)/60</f>
        <v>0</v>
      </c>
      <c r="H157" s="115">
        <f>+SUMIFS('nabati '!W:W,'nabati '!$Z:$Z,MTD!$A157)/6</f>
        <v>0</v>
      </c>
      <c r="I157" s="115">
        <f>+SUMIFS('nabati '!AD:AD,'nabati '!$AG:$AG,MTD!$A157)/60</f>
        <v>0</v>
      </c>
      <c r="J157" s="115">
        <f>+SUMIFS('nabati '!AK:AK,'nabati '!$AN:$AN,MTD!$A157)/60</f>
        <v>1</v>
      </c>
      <c r="K157" s="115">
        <f>+SUMIFS('nabati '!AR:AR,'nabati '!$AU:$AU,MTD!$A157)/60</f>
        <v>0</v>
      </c>
      <c r="L157" s="115">
        <f>+SUMIFS('nabati '!AY:AY,'nabati '!$BB:$BB,MTD!$A157)/20</f>
        <v>1</v>
      </c>
      <c r="M157" s="125">
        <f>+SUMIFS('nabati '!$BF:$BF,'nabati '!BI:BI,MTD!$A157)/6</f>
        <v>0</v>
      </c>
      <c r="N157" s="87">
        <f>+SUMIFS('nabati '!$BM:$BM,'nabati '!BP:BP,MTD!$A157)/6</f>
        <v>0</v>
      </c>
      <c r="O157" s="126">
        <f t="shared" si="24"/>
        <v>1337200</v>
      </c>
      <c r="P157" s="19"/>
      <c r="Q157" s="329"/>
      <c r="R157" s="19"/>
    </row>
    <row r="158" spans="1:18" s="7" customFormat="1" ht="12.75" hidden="1" outlineLevel="1">
      <c r="A158" s="60">
        <v>645</v>
      </c>
      <c r="B158" s="114" t="s">
        <v>78</v>
      </c>
      <c r="C158" s="60" t="s">
        <v>230</v>
      </c>
      <c r="D158" s="106" t="s">
        <v>193</v>
      </c>
      <c r="E158" s="115">
        <f>+SUMIFS('nabati '!B:B,'nabati '!$E:$E,MTD!$A158)/6</f>
        <v>0</v>
      </c>
      <c r="F158" s="115">
        <f>+SUMIFS('nabati '!I:I,'nabati '!$L:$L,MTD!$A158)/6</f>
        <v>1</v>
      </c>
      <c r="G158" s="115">
        <f>+SUMIFS('nabati '!P:P,'nabati '!$S:$S,MTD!$A158)/60</f>
        <v>1</v>
      </c>
      <c r="H158" s="115">
        <f>+SUMIFS('nabati '!W:W,'nabati '!$Z:$Z,MTD!$A158)/6</f>
        <v>0</v>
      </c>
      <c r="I158" s="115">
        <f>+SUMIFS('nabati '!AD:AD,'nabati '!$AG:$AG,MTD!$A158)/60</f>
        <v>1</v>
      </c>
      <c r="J158" s="115">
        <f>+SUMIFS('nabati '!AK:AK,'nabati '!$AN:$AN,MTD!$A158)/60</f>
        <v>0</v>
      </c>
      <c r="K158" s="115">
        <f>+SUMIFS('nabati '!AR:AR,'nabati '!$AU:$AU,MTD!$A158)/60</f>
        <v>0</v>
      </c>
      <c r="L158" s="115">
        <f>+SUMIFS('nabati '!AY:AY,'nabati '!$BB:$BB,MTD!$A158)/20</f>
        <v>0</v>
      </c>
      <c r="M158" s="125">
        <f>+SUMIFS('nabati '!$BF:$BF,'nabati '!BI:BI,MTD!$A158)/6</f>
        <v>0</v>
      </c>
      <c r="N158" s="87">
        <f>+SUMIFS('nabati '!$BM:$BM,'nabati '!BP:BP,MTD!$A158)/6</f>
        <v>0</v>
      </c>
      <c r="O158" s="126">
        <f t="shared" ref="O158:O165" si="25">+SUMPRODUCT($E$1:$N$1,E158:N158)</f>
        <v>850700</v>
      </c>
      <c r="P158" s="19"/>
      <c r="Q158" s="329"/>
      <c r="R158" s="19"/>
    </row>
    <row r="159" spans="1:18" s="7" customFormat="1" ht="12.75" hidden="1" outlineLevel="1">
      <c r="A159" s="60">
        <v>648</v>
      </c>
      <c r="B159" s="114" t="s">
        <v>78</v>
      </c>
      <c r="C159" s="60" t="s">
        <v>231</v>
      </c>
      <c r="D159" s="106" t="s">
        <v>193</v>
      </c>
      <c r="E159" s="115">
        <f>+SUMIFS('nabati '!B:B,'nabati '!$E:$E,MTD!$A159)/6</f>
        <v>1</v>
      </c>
      <c r="F159" s="115">
        <f>+SUMIFS('nabati '!I:I,'nabati '!$L:$L,MTD!$A159)/6</f>
        <v>1</v>
      </c>
      <c r="G159" s="115">
        <f>+SUMIFS('nabati '!P:P,'nabati '!$S:$S,MTD!$A159)/60</f>
        <v>0</v>
      </c>
      <c r="H159" s="115">
        <f>+SUMIFS('nabati '!W:W,'nabati '!$Z:$Z,MTD!$A159)/6</f>
        <v>0</v>
      </c>
      <c r="I159" s="115">
        <f>+SUMIFS('nabati '!AD:AD,'nabati '!$AG:$AG,MTD!$A159)/60</f>
        <v>0</v>
      </c>
      <c r="J159" s="115">
        <f>+SUMIFS('nabati '!AK:AK,'nabati '!$AN:$AN,MTD!$A159)/60</f>
        <v>0</v>
      </c>
      <c r="K159" s="115">
        <f>+SUMIFS('nabati '!AR:AR,'nabati '!$AU:$AU,MTD!$A159)/60</f>
        <v>0</v>
      </c>
      <c r="L159" s="115">
        <f>+SUMIFS('nabati '!AY:AY,'nabati '!$BB:$BB,MTD!$A159)/20</f>
        <v>0</v>
      </c>
      <c r="M159" s="125">
        <f>+SUMIFS('nabati '!$BF:$BF,'nabati '!BI:BI,MTD!$A159)/6</f>
        <v>0</v>
      </c>
      <c r="N159" s="87">
        <f>+SUMIFS('nabati '!$BM:$BM,'nabati '!BP:BP,MTD!$A159)/6</f>
        <v>0</v>
      </c>
      <c r="O159" s="126">
        <f t="shared" si="25"/>
        <v>316600</v>
      </c>
      <c r="P159" s="19"/>
      <c r="Q159" s="329"/>
      <c r="R159" s="19"/>
    </row>
    <row r="160" spans="1:18" s="7" customFormat="1" ht="12.75" hidden="1" outlineLevel="1">
      <c r="A160" s="60">
        <v>651</v>
      </c>
      <c r="B160" s="114" t="s">
        <v>78</v>
      </c>
      <c r="C160" s="60" t="s">
        <v>232</v>
      </c>
      <c r="D160" s="106" t="s">
        <v>193</v>
      </c>
      <c r="E160" s="115">
        <f>+SUMIFS('nabati '!B:B,'nabati '!$E:$E,MTD!$A160)/6</f>
        <v>2</v>
      </c>
      <c r="F160" s="115">
        <f>+SUMIFS('nabati '!I:I,'nabati '!$L:$L,MTD!$A160)/6</f>
        <v>2</v>
      </c>
      <c r="G160" s="115">
        <f>+SUMIFS('nabati '!P:P,'nabati '!$S:$S,MTD!$A160)/60</f>
        <v>0</v>
      </c>
      <c r="H160" s="115">
        <f>+SUMIFS('nabati '!W:W,'nabati '!$Z:$Z,MTD!$A160)/6</f>
        <v>2</v>
      </c>
      <c r="I160" s="115">
        <f>+SUMIFS('nabati '!AD:AD,'nabati '!$AG:$AG,MTD!$A160)/60</f>
        <v>0</v>
      </c>
      <c r="J160" s="115">
        <f>+SUMIFS('nabati '!AK:AK,'nabati '!$AN:$AN,MTD!$A160)/60</f>
        <v>0</v>
      </c>
      <c r="K160" s="115">
        <f>+SUMIFS('nabati '!AR:AR,'nabati '!$AU:$AU,MTD!$A160)/60</f>
        <v>1</v>
      </c>
      <c r="L160" s="115">
        <f>+SUMIFS('nabati '!AY:AY,'nabati '!$BB:$BB,MTD!$A160)/20</f>
        <v>1</v>
      </c>
      <c r="M160" s="125">
        <f>+SUMIFS('nabati '!$BF:$BF,'nabati '!BI:BI,MTD!$A160)/6</f>
        <v>0</v>
      </c>
      <c r="N160" s="87">
        <f>+SUMIFS('nabati '!$BM:$BM,'nabati '!BP:BP,MTD!$A160)/6</f>
        <v>0</v>
      </c>
      <c r="O160" s="126">
        <f t="shared" si="25"/>
        <v>1719200</v>
      </c>
      <c r="P160" s="19"/>
      <c r="Q160" s="329"/>
      <c r="R160" s="19"/>
    </row>
    <row r="161" spans="1:18" s="7" customFormat="1" ht="12.75" hidden="1" outlineLevel="1">
      <c r="A161" s="60">
        <v>652</v>
      </c>
      <c r="B161" s="114" t="s">
        <v>78</v>
      </c>
      <c r="C161" s="60" t="s">
        <v>233</v>
      </c>
      <c r="D161" s="106" t="s">
        <v>193</v>
      </c>
      <c r="E161" s="115">
        <f>+SUMIFS('nabati '!B:B,'nabati '!$E:$E,MTD!$A161)/6</f>
        <v>1</v>
      </c>
      <c r="F161" s="115">
        <f>+SUMIFS('nabati '!I:I,'nabati '!$L:$L,MTD!$A161)/6</f>
        <v>0</v>
      </c>
      <c r="G161" s="115">
        <f>+SUMIFS('nabati '!P:P,'nabati '!$S:$S,MTD!$A161)/60</f>
        <v>0</v>
      </c>
      <c r="H161" s="115">
        <f>+SUMIFS('nabati '!W:W,'nabati '!$Z:$Z,MTD!$A161)/6</f>
        <v>0</v>
      </c>
      <c r="I161" s="115">
        <f>+SUMIFS('nabati '!AD:AD,'nabati '!$AG:$AG,MTD!$A161)/60</f>
        <v>0</v>
      </c>
      <c r="J161" s="115">
        <f>+SUMIFS('nabati '!AK:AK,'nabati '!$AN:$AN,MTD!$A161)/60</f>
        <v>0</v>
      </c>
      <c r="K161" s="115">
        <f>+SUMIFS('nabati '!AR:AR,'nabati '!$AU:$AU,MTD!$A161)/60</f>
        <v>0</v>
      </c>
      <c r="L161" s="115">
        <f>+SUMIFS('nabati '!AY:AY,'nabati '!$BB:$BB,MTD!$A161)/20</f>
        <v>1</v>
      </c>
      <c r="M161" s="125">
        <f>+SUMIFS('nabati '!$BF:$BF,'nabati '!BI:BI,MTD!$A161)/6</f>
        <v>0</v>
      </c>
      <c r="N161" s="87">
        <f>+SUMIFS('nabati '!$BM:$BM,'nabati '!BP:BP,MTD!$A161)/6</f>
        <v>0</v>
      </c>
      <c r="O161" s="126">
        <f t="shared" si="25"/>
        <v>499900</v>
      </c>
      <c r="P161" s="19"/>
      <c r="Q161" s="329"/>
      <c r="R161" s="19"/>
    </row>
    <row r="162" spans="1:18" s="7" customFormat="1" ht="12.75" hidden="1" outlineLevel="1">
      <c r="A162" s="60">
        <v>654</v>
      </c>
      <c r="B162" s="114" t="s">
        <v>78</v>
      </c>
      <c r="C162" s="60" t="s">
        <v>234</v>
      </c>
      <c r="D162" s="106" t="s">
        <v>193</v>
      </c>
      <c r="E162" s="115">
        <f>+SUMIFS('nabati '!B:B,'nabati '!$E:$E,MTD!$A162)/6</f>
        <v>4</v>
      </c>
      <c r="F162" s="115">
        <f>+SUMIFS('nabati '!I:I,'nabati '!$L:$L,MTD!$A162)/6</f>
        <v>6</v>
      </c>
      <c r="G162" s="115">
        <f>+SUMIFS('nabati '!P:P,'nabati '!$S:$S,MTD!$A162)/60</f>
        <v>0</v>
      </c>
      <c r="H162" s="115">
        <f>+SUMIFS('nabati '!W:W,'nabati '!$Z:$Z,MTD!$A162)/6</f>
        <v>0</v>
      </c>
      <c r="I162" s="115">
        <f>+SUMIFS('nabati '!AD:AD,'nabati '!$AG:$AG,MTD!$A162)/60</f>
        <v>0</v>
      </c>
      <c r="J162" s="115">
        <f>+SUMIFS('nabati '!AK:AK,'nabati '!$AN:$AN,MTD!$A162)/60</f>
        <v>0</v>
      </c>
      <c r="K162" s="115">
        <f>+SUMIFS('nabati '!AR:AR,'nabati '!$AU:$AU,MTD!$A162)/60</f>
        <v>0</v>
      </c>
      <c r="L162" s="115">
        <f>+SUMIFS('nabati '!AY:AY,'nabati '!$BB:$BB,MTD!$A162)/20</f>
        <v>0</v>
      </c>
      <c r="M162" s="125">
        <f>+SUMIFS('nabati '!$BF:$BF,'nabati '!BI:BI,MTD!$A162)/6</f>
        <v>0</v>
      </c>
      <c r="N162" s="87">
        <f>+SUMIFS('nabati '!$BM:$BM,'nabati '!BP:BP,MTD!$A162)/6</f>
        <v>0</v>
      </c>
      <c r="O162" s="126">
        <f t="shared" si="25"/>
        <v>1647800</v>
      </c>
      <c r="P162" s="19"/>
      <c r="Q162" s="329"/>
      <c r="R162" s="19"/>
    </row>
    <row r="163" spans="1:18" s="7" customFormat="1" ht="12.75" hidden="1" outlineLevel="1">
      <c r="A163" s="60">
        <v>655</v>
      </c>
      <c r="B163" s="114" t="s">
        <v>78</v>
      </c>
      <c r="C163" s="60" t="s">
        <v>235</v>
      </c>
      <c r="D163" s="106" t="s">
        <v>193</v>
      </c>
      <c r="E163" s="115">
        <f>+SUMIFS('nabati '!B:B,'nabati '!$E:$E,MTD!$A163)/6</f>
        <v>0</v>
      </c>
      <c r="F163" s="115">
        <f>+SUMIFS('nabati '!I:I,'nabati '!$L:$L,MTD!$A163)/6</f>
        <v>3</v>
      </c>
      <c r="G163" s="115">
        <f>+SUMIFS('nabati '!P:P,'nabati '!$S:$S,MTD!$A163)/60</f>
        <v>0</v>
      </c>
      <c r="H163" s="115">
        <f>+SUMIFS('nabati '!W:W,'nabati '!$Z:$Z,MTD!$A163)/6</f>
        <v>2</v>
      </c>
      <c r="I163" s="115">
        <f>+SUMIFS('nabati '!AD:AD,'nabati '!$AG:$AG,MTD!$A163)/60</f>
        <v>0</v>
      </c>
      <c r="J163" s="115">
        <f>+SUMIFS('nabati '!AK:AK,'nabati '!$AN:$AN,MTD!$A163)/60</f>
        <v>0</v>
      </c>
      <c r="K163" s="115">
        <f>+SUMIFS('nabati '!AR:AR,'nabati '!$AU:$AU,MTD!$A163)/60</f>
        <v>0</v>
      </c>
      <c r="L163" s="115">
        <f>+SUMIFS('nabati '!AY:AY,'nabati '!$BB:$BB,MTD!$A163)/20</f>
        <v>0</v>
      </c>
      <c r="M163" s="125">
        <f>+SUMIFS('nabati '!$BF:$BF,'nabati '!BI:BI,MTD!$A163)/6</f>
        <v>0</v>
      </c>
      <c r="N163" s="87">
        <f>+SUMIFS('nabati '!$BM:$BM,'nabati '!BP:BP,MTD!$A163)/6</f>
        <v>0</v>
      </c>
      <c r="O163" s="126">
        <f t="shared" si="25"/>
        <v>1020100</v>
      </c>
      <c r="P163" s="19"/>
      <c r="Q163" s="329"/>
      <c r="R163" s="19"/>
    </row>
    <row r="164" spans="1:18" s="7" customFormat="1" ht="12.75" hidden="1" outlineLevel="1">
      <c r="A164" s="60">
        <v>658</v>
      </c>
      <c r="B164" s="114" t="s">
        <v>78</v>
      </c>
      <c r="C164" s="60" t="s">
        <v>236</v>
      </c>
      <c r="D164" s="106" t="s">
        <v>193</v>
      </c>
      <c r="E164" s="115">
        <f>+SUMIFS('nabati '!B:B,'nabati '!$E:$E,MTD!$A164)/6</f>
        <v>4</v>
      </c>
      <c r="F164" s="115">
        <f>+SUMIFS('nabati '!I:I,'nabati '!$L:$L,MTD!$A164)/6</f>
        <v>2</v>
      </c>
      <c r="G164" s="115">
        <f>+SUMIFS('nabati '!P:P,'nabati '!$S:$S,MTD!$A164)/60</f>
        <v>0</v>
      </c>
      <c r="H164" s="115">
        <f>+SUMIFS('nabati '!W:W,'nabati '!$Z:$Z,MTD!$A164)/6</f>
        <v>0</v>
      </c>
      <c r="I164" s="115">
        <f>+SUMIFS('nabati '!AD:AD,'nabati '!$AG:$AG,MTD!$A164)/60</f>
        <v>1</v>
      </c>
      <c r="J164" s="115">
        <f>+SUMIFS('nabati '!AK:AK,'nabati '!$AN:$AN,MTD!$A164)/60</f>
        <v>0</v>
      </c>
      <c r="K164" s="115">
        <f>+SUMIFS('nabati '!AR:AR,'nabati '!$AU:$AU,MTD!$A164)/60</f>
        <v>0</v>
      </c>
      <c r="L164" s="115">
        <f>+SUMIFS('nabati '!AY:AY,'nabati '!$BB:$BB,MTD!$A164)/20</f>
        <v>1</v>
      </c>
      <c r="M164" s="125">
        <f>+SUMIFS('nabati '!$BF:$BF,'nabati '!BI:BI,MTD!$A164)/6</f>
        <v>0</v>
      </c>
      <c r="N164" s="87">
        <f>+SUMIFS('nabati '!$BM:$BM,'nabati '!BP:BP,MTD!$A164)/6</f>
        <v>0</v>
      </c>
      <c r="O164" s="126">
        <f t="shared" si="25"/>
        <v>1589000</v>
      </c>
      <c r="P164" s="19"/>
      <c r="Q164" s="329"/>
      <c r="R164" s="19"/>
    </row>
    <row r="165" spans="1:18" s="7" customFormat="1" ht="12.75" hidden="1" outlineLevel="1">
      <c r="A165" s="60">
        <v>659</v>
      </c>
      <c r="B165" s="114" t="s">
        <v>78</v>
      </c>
      <c r="C165" s="60" t="s">
        <v>237</v>
      </c>
      <c r="D165" s="106" t="s">
        <v>193</v>
      </c>
      <c r="E165" s="115">
        <f>+SUMIFS('nabati '!B:B,'nabati '!$E:$E,MTD!$A165)/6</f>
        <v>1</v>
      </c>
      <c r="F165" s="115">
        <f>+SUMIFS('nabati '!I:I,'nabati '!$L:$L,MTD!$A165)/6</f>
        <v>2</v>
      </c>
      <c r="G165" s="115">
        <f>+SUMIFS('nabati '!P:P,'nabati '!$S:$S,MTD!$A165)/60</f>
        <v>1</v>
      </c>
      <c r="H165" s="115">
        <f>+SUMIFS('nabati '!W:W,'nabati '!$Z:$Z,MTD!$A165)/6</f>
        <v>1</v>
      </c>
      <c r="I165" s="115">
        <f>+SUMIFS('nabati '!AD:AD,'nabati '!$AG:$AG,MTD!$A165)/60</f>
        <v>0</v>
      </c>
      <c r="J165" s="115">
        <f>+SUMIFS('nabati '!AK:AK,'nabati '!$AN:$AN,MTD!$A165)/60</f>
        <v>0</v>
      </c>
      <c r="K165" s="115">
        <f>+SUMIFS('nabati '!AR:AR,'nabati '!$AU:$AU,MTD!$A165)/60</f>
        <v>0</v>
      </c>
      <c r="L165" s="115">
        <f>+SUMIFS('nabati '!AY:AY,'nabati '!$BB:$BB,MTD!$A165)/20</f>
        <v>0</v>
      </c>
      <c r="M165" s="125">
        <f>+SUMIFS('nabati '!$BF:$BF,'nabati '!BI:BI,MTD!$A165)/6</f>
        <v>0</v>
      </c>
      <c r="N165" s="87">
        <f>+SUMIFS('nabati '!$BM:$BM,'nabati '!BP:BP,MTD!$A165)/6</f>
        <v>0</v>
      </c>
      <c r="O165" s="126">
        <f t="shared" si="25"/>
        <v>1061300</v>
      </c>
      <c r="P165" s="19"/>
      <c r="Q165" s="329"/>
      <c r="R165" s="19"/>
    </row>
    <row r="166" spans="1:18" s="7" customFormat="1" ht="12.75" hidden="1" outlineLevel="1">
      <c r="A166" s="60">
        <v>673</v>
      </c>
      <c r="B166" s="114" t="s">
        <v>78</v>
      </c>
      <c r="C166" s="60" t="s">
        <v>238</v>
      </c>
      <c r="D166" s="106" t="s">
        <v>193</v>
      </c>
      <c r="E166" s="115">
        <f>+SUMIFS('nabati '!B:B,'nabati '!$E:$E,MTD!$A166)/6</f>
        <v>0</v>
      </c>
      <c r="F166" s="115">
        <f>+SUMIFS('nabati '!I:I,'nabati '!$L:$L,MTD!$A166)/6</f>
        <v>0</v>
      </c>
      <c r="G166" s="115">
        <f>+SUMIFS('nabati '!P:P,'nabati '!$S:$S,MTD!$A166)/60</f>
        <v>1</v>
      </c>
      <c r="H166" s="115">
        <f>+SUMIFS('nabati '!W:W,'nabati '!$Z:$Z,MTD!$A166)/6</f>
        <v>0</v>
      </c>
      <c r="I166" s="115">
        <f>+SUMIFS('nabati '!AD:AD,'nabati '!$AG:$AG,MTD!$A166)/60</f>
        <v>1</v>
      </c>
      <c r="J166" s="115">
        <f>+SUMIFS('nabati '!AK:AK,'nabati '!$AN:$AN,MTD!$A166)/60</f>
        <v>0</v>
      </c>
      <c r="K166" s="115">
        <f>+SUMIFS('nabati '!AR:AR,'nabati '!$AU:$AU,MTD!$A166)/60</f>
        <v>0</v>
      </c>
      <c r="L166" s="115">
        <f>+SUMIFS('nabati '!AY:AY,'nabati '!$BB:$BB,MTD!$A166)/20</f>
        <v>0</v>
      </c>
      <c r="M166" s="125">
        <f>+SUMIFS('nabati '!$BF:$BF,'nabati '!BI:BI,MTD!$A166)/6</f>
        <v>0</v>
      </c>
      <c r="N166" s="87">
        <f>+SUMIFS('nabati '!$BM:$BM,'nabati '!BP:BP,MTD!$A166)/6</f>
        <v>0</v>
      </c>
      <c r="O166" s="126">
        <f t="shared" ref="O166:O183" si="26">+SUMPRODUCT($E$1:$N$1,E166:N166)</f>
        <v>660000</v>
      </c>
      <c r="P166" s="19"/>
      <c r="Q166" s="329"/>
      <c r="R166" s="19"/>
    </row>
    <row r="167" spans="1:18" s="7" customFormat="1" ht="12.75" hidden="1" outlineLevel="1">
      <c r="A167" s="60">
        <v>674</v>
      </c>
      <c r="B167" s="114" t="s">
        <v>78</v>
      </c>
      <c r="C167" s="60" t="s">
        <v>239</v>
      </c>
      <c r="D167" s="106" t="s">
        <v>193</v>
      </c>
      <c r="E167" s="115">
        <f>+SUMIFS('nabati '!B:B,'nabati '!$E:$E,MTD!$A167)/6</f>
        <v>3</v>
      </c>
      <c r="F167" s="115">
        <f>+SUMIFS('nabati '!I:I,'nabati '!$L:$L,MTD!$A167)/6</f>
        <v>2</v>
      </c>
      <c r="G167" s="115">
        <f>+SUMIFS('nabati '!P:P,'nabati '!$S:$S,MTD!$A167)/60</f>
        <v>1</v>
      </c>
      <c r="H167" s="115">
        <f>+SUMIFS('nabati '!W:W,'nabati '!$Z:$Z,MTD!$A167)/6</f>
        <v>0</v>
      </c>
      <c r="I167" s="115">
        <f>+SUMIFS('nabati '!AD:AD,'nabati '!$AG:$AG,MTD!$A167)/60</f>
        <v>1</v>
      </c>
      <c r="J167" s="115">
        <f>+SUMIFS('nabati '!AK:AK,'nabati '!$AN:$AN,MTD!$A167)/60</f>
        <v>1</v>
      </c>
      <c r="K167" s="115">
        <f>+SUMIFS('nabati '!AR:AR,'nabati '!$AU:$AU,MTD!$A167)/60</f>
        <v>0</v>
      </c>
      <c r="L167" s="115">
        <f>+SUMIFS('nabati '!AY:AY,'nabati '!$BB:$BB,MTD!$A167)/20</f>
        <v>2</v>
      </c>
      <c r="M167" s="125">
        <f>+SUMIFS('nabati '!$BF:$BF,'nabati '!BI:BI,MTD!$A167)/6</f>
        <v>0</v>
      </c>
      <c r="N167" s="87">
        <f>+SUMIFS('nabati '!$BM:$BM,'nabati '!BP:BP,MTD!$A167)/6</f>
        <v>0</v>
      </c>
      <c r="O167" s="126">
        <f t="shared" si="26"/>
        <v>2497100</v>
      </c>
      <c r="P167" s="19"/>
      <c r="Q167" s="329"/>
      <c r="R167" s="19"/>
    </row>
    <row r="168" spans="1:18" s="7" customFormat="1" ht="12.75" hidden="1" outlineLevel="1">
      <c r="A168" s="60">
        <v>683</v>
      </c>
      <c r="B168" s="114" t="s">
        <v>78</v>
      </c>
      <c r="C168" s="60" t="s">
        <v>240</v>
      </c>
      <c r="D168" s="106" t="s">
        <v>193</v>
      </c>
      <c r="E168" s="115">
        <f>+SUMIFS('nabati '!B:B,'nabati '!$E:$E,MTD!$A168)/6</f>
        <v>1</v>
      </c>
      <c r="F168" s="115">
        <f>+SUMIFS('nabati '!I:I,'nabati '!$L:$L,MTD!$A168)/6</f>
        <v>1</v>
      </c>
      <c r="G168" s="115">
        <f>+SUMIFS('nabati '!P:P,'nabati '!$S:$S,MTD!$A168)/60</f>
        <v>1</v>
      </c>
      <c r="H168" s="115">
        <f>+SUMIFS('nabati '!W:W,'nabati '!$Z:$Z,MTD!$A168)/6</f>
        <v>2</v>
      </c>
      <c r="I168" s="115">
        <f>+SUMIFS('nabati '!AD:AD,'nabati '!$AG:$AG,MTD!$A168)/60</f>
        <v>0</v>
      </c>
      <c r="J168" s="115">
        <f>+SUMIFS('nabati '!AK:AK,'nabati '!$AN:$AN,MTD!$A168)/60</f>
        <v>0</v>
      </c>
      <c r="K168" s="115">
        <f>+SUMIFS('nabati '!AR:AR,'nabati '!$AU:$AU,MTD!$A168)/60</f>
        <v>0</v>
      </c>
      <c r="L168" s="115">
        <f>+SUMIFS('nabati '!AY:AY,'nabati '!$BB:$BB,MTD!$A168)/20</f>
        <v>1</v>
      </c>
      <c r="M168" s="125">
        <f>+SUMIFS('nabati '!$BF:$BF,'nabati '!BI:BI,MTD!$A168)/6</f>
        <v>0</v>
      </c>
      <c r="N168" s="87">
        <f>+SUMIFS('nabati '!$BM:$BM,'nabati '!BP:BP,MTD!$A168)/6</f>
        <v>0</v>
      </c>
      <c r="O168" s="126">
        <f t="shared" si="26"/>
        <v>1468600</v>
      </c>
      <c r="P168" s="19"/>
      <c r="Q168" s="329"/>
      <c r="R168" s="19"/>
    </row>
    <row r="169" spans="1:18" s="7" customFormat="1" ht="12.75" hidden="1" outlineLevel="1">
      <c r="A169" s="60">
        <v>688</v>
      </c>
      <c r="B169" s="114" t="s">
        <v>78</v>
      </c>
      <c r="C169" s="60" t="s">
        <v>241</v>
      </c>
      <c r="D169" s="106" t="s">
        <v>193</v>
      </c>
      <c r="E169" s="115">
        <f>+SUMIFS('nabati '!B:B,'nabati '!$E:$E,MTD!$A169)/6</f>
        <v>0</v>
      </c>
      <c r="F169" s="115">
        <f>+SUMIFS('nabati '!I:I,'nabati '!$L:$L,MTD!$A169)/6</f>
        <v>0</v>
      </c>
      <c r="G169" s="115">
        <f>+SUMIFS('nabati '!P:P,'nabati '!$S:$S,MTD!$A169)/60</f>
        <v>0</v>
      </c>
      <c r="H169" s="115">
        <f>+SUMIFS('nabati '!W:W,'nabati '!$Z:$Z,MTD!$A169)/6</f>
        <v>0</v>
      </c>
      <c r="I169" s="115">
        <f>+SUMIFS('nabati '!AD:AD,'nabati '!$AG:$AG,MTD!$A169)/60</f>
        <v>0</v>
      </c>
      <c r="J169" s="115">
        <f>+SUMIFS('nabati '!AK:AK,'nabati '!$AN:$AN,MTD!$A169)/60</f>
        <v>0</v>
      </c>
      <c r="K169" s="115">
        <f>+SUMIFS('nabati '!AR:AR,'nabati '!$AU:$AU,MTD!$A169)/60</f>
        <v>0</v>
      </c>
      <c r="L169" s="115">
        <f>+SUMIFS('nabati '!AY:AY,'nabati '!$BB:$BB,MTD!$A169)/20</f>
        <v>0</v>
      </c>
      <c r="M169" s="125">
        <f>+SUMIFS('nabati '!$BF:$BF,'nabati '!BI:BI,MTD!$A169)/6</f>
        <v>0</v>
      </c>
      <c r="N169" s="87">
        <f>+SUMIFS('nabati '!$BM:$BM,'nabati '!BP:BP,MTD!$A169)/6</f>
        <v>0</v>
      </c>
      <c r="O169" s="126">
        <f t="shared" si="26"/>
        <v>0</v>
      </c>
      <c r="P169" s="19"/>
      <c r="Q169" s="329"/>
      <c r="R169" s="19"/>
    </row>
    <row r="170" spans="1:18" s="7" customFormat="1" ht="12.75" hidden="1" outlineLevel="1">
      <c r="A170" s="60">
        <v>689</v>
      </c>
      <c r="B170" s="114" t="s">
        <v>78</v>
      </c>
      <c r="C170" s="60" t="s">
        <v>242</v>
      </c>
      <c r="D170" s="106" t="s">
        <v>193</v>
      </c>
      <c r="E170" s="115">
        <f>+SUMIFS('nabati '!B:B,'nabati '!$E:$E,MTD!$A170)/6</f>
        <v>6</v>
      </c>
      <c r="F170" s="115">
        <f>+SUMIFS('nabati '!I:I,'nabati '!$L:$L,MTD!$A170)/6</f>
        <v>9</v>
      </c>
      <c r="G170" s="115">
        <f>+SUMIFS('nabati '!P:P,'nabati '!$S:$S,MTD!$A170)/60</f>
        <v>0</v>
      </c>
      <c r="H170" s="115">
        <f>+SUMIFS('nabati '!W:W,'nabati '!$Z:$Z,MTD!$A170)/6</f>
        <v>1</v>
      </c>
      <c r="I170" s="115">
        <f>+SUMIFS('nabati '!AD:AD,'nabati '!$AG:$AG,MTD!$A170)/60</f>
        <v>0</v>
      </c>
      <c r="J170" s="115">
        <f>+SUMIFS('nabati '!AK:AK,'nabati '!$AN:$AN,MTD!$A170)/60</f>
        <v>0</v>
      </c>
      <c r="K170" s="115">
        <f>+SUMIFS('nabati '!AR:AR,'nabati '!$AU:$AU,MTD!$A170)/60</f>
        <v>0</v>
      </c>
      <c r="L170" s="115">
        <f>+SUMIFS('nabati '!AY:AY,'nabati '!$BB:$BB,MTD!$A170)/20</f>
        <v>0</v>
      </c>
      <c r="M170" s="125">
        <f>+SUMIFS('nabati '!$BF:$BF,'nabati '!BI:BI,MTD!$A170)/6</f>
        <v>0</v>
      </c>
      <c r="N170" s="87">
        <f>+SUMIFS('nabati '!$BM:$BM,'nabati '!BP:BP,MTD!$A170)/6</f>
        <v>0</v>
      </c>
      <c r="O170" s="126">
        <f t="shared" si="26"/>
        <v>2695700</v>
      </c>
      <c r="P170" s="19"/>
      <c r="Q170" s="329"/>
      <c r="R170" s="19"/>
    </row>
    <row r="171" spans="1:18" s="7" customFormat="1" ht="12.75" hidden="1" outlineLevel="1">
      <c r="A171" s="60">
        <v>693</v>
      </c>
      <c r="B171" s="114" t="s">
        <v>78</v>
      </c>
      <c r="C171" s="60" t="s">
        <v>243</v>
      </c>
      <c r="D171" s="106" t="s">
        <v>193</v>
      </c>
      <c r="E171" s="115">
        <f>+SUMIFS('nabati '!B:B,'nabati '!$E:$E,MTD!$A171)/6</f>
        <v>1</v>
      </c>
      <c r="F171" s="115">
        <f>+SUMIFS('nabati '!I:I,'nabati '!$L:$L,MTD!$A171)/6</f>
        <v>1</v>
      </c>
      <c r="G171" s="115">
        <f>+SUMIFS('nabati '!P:P,'nabati '!$S:$S,MTD!$A171)/60</f>
        <v>1</v>
      </c>
      <c r="H171" s="115">
        <f>+SUMIFS('nabati '!W:W,'nabati '!$Z:$Z,MTD!$A171)/6</f>
        <v>1</v>
      </c>
      <c r="I171" s="115">
        <f>+SUMIFS('nabati '!AD:AD,'nabati '!$AG:$AG,MTD!$A171)/60</f>
        <v>0</v>
      </c>
      <c r="J171" s="115">
        <f>+SUMIFS('nabati '!AK:AK,'nabati '!$AN:$AN,MTD!$A171)/60</f>
        <v>0</v>
      </c>
      <c r="K171" s="115">
        <f>+SUMIFS('nabati '!AR:AR,'nabati '!$AU:$AU,MTD!$A171)/60</f>
        <v>0</v>
      </c>
      <c r="L171" s="115">
        <f>+SUMIFS('nabati '!AY:AY,'nabati '!$BB:$BB,MTD!$A171)/20</f>
        <v>1</v>
      </c>
      <c r="M171" s="125">
        <f>+SUMIFS('nabati '!$BF:$BF,'nabati '!BI:BI,MTD!$A171)/6</f>
        <v>0</v>
      </c>
      <c r="N171" s="87">
        <f>+SUMIFS('nabati '!$BM:$BM,'nabati '!BP:BP,MTD!$A171)/6</f>
        <v>0</v>
      </c>
      <c r="O171" s="126">
        <f t="shared" si="26"/>
        <v>1244600</v>
      </c>
      <c r="P171" s="19"/>
      <c r="Q171" s="329"/>
      <c r="R171" s="19"/>
    </row>
    <row r="172" spans="1:18" s="7" customFormat="1" ht="12.75" hidden="1" outlineLevel="1">
      <c r="A172" s="60">
        <v>2006</v>
      </c>
      <c r="B172" s="114" t="s">
        <v>78</v>
      </c>
      <c r="C172" s="60" t="s">
        <v>244</v>
      </c>
      <c r="D172" s="106" t="s">
        <v>193</v>
      </c>
      <c r="E172" s="115">
        <f>+SUMIFS('nabati '!B:B,'nabati '!$E:$E,MTD!$A172)/6</f>
        <v>0</v>
      </c>
      <c r="F172" s="115">
        <f>+SUMIFS('nabati '!I:I,'nabati '!$L:$L,MTD!$A172)/6</f>
        <v>1</v>
      </c>
      <c r="G172" s="115">
        <f>+SUMIFS('nabati '!P:P,'nabati '!$S:$S,MTD!$A172)/60</f>
        <v>0</v>
      </c>
      <c r="H172" s="115">
        <f>+SUMIFS('nabati '!W:W,'nabati '!$Z:$Z,MTD!$A172)/6</f>
        <v>0</v>
      </c>
      <c r="I172" s="115">
        <f>+SUMIFS('nabati '!AD:AD,'nabati '!$AG:$AG,MTD!$A172)/60</f>
        <v>0</v>
      </c>
      <c r="J172" s="115">
        <f>+SUMIFS('nabati '!AK:AK,'nabati '!$AN:$AN,MTD!$A172)/60</f>
        <v>0</v>
      </c>
      <c r="K172" s="115">
        <f>+SUMIFS('nabati '!AR:AR,'nabati '!$AU:$AU,MTD!$A172)/60</f>
        <v>0</v>
      </c>
      <c r="L172" s="115">
        <f>+SUMIFS('nabati '!AY:AY,'nabati '!$BB:$BB,MTD!$A172)/20</f>
        <v>0</v>
      </c>
      <c r="M172" s="125">
        <f>+SUMIFS('nabati '!$BF:$BF,'nabati '!BI:BI,MTD!$A172)/6</f>
        <v>0</v>
      </c>
      <c r="N172" s="87">
        <f>+SUMIFS('nabati '!$BM:$BM,'nabati '!BP:BP,MTD!$A172)/6</f>
        <v>0</v>
      </c>
      <c r="O172" s="126">
        <f t="shared" si="26"/>
        <v>190700</v>
      </c>
      <c r="P172" s="19"/>
      <c r="Q172" s="329"/>
      <c r="R172" s="19"/>
    </row>
    <row r="173" spans="1:18" s="7" customFormat="1" ht="12.75" hidden="1" outlineLevel="1">
      <c r="A173" s="60">
        <v>2009</v>
      </c>
      <c r="B173" s="114" t="s">
        <v>78</v>
      </c>
      <c r="C173" s="60" t="s">
        <v>245</v>
      </c>
      <c r="D173" s="106" t="s">
        <v>193</v>
      </c>
      <c r="E173" s="115">
        <f>+SUMIFS('nabati '!B:B,'nabati '!$E:$E,MTD!$A173)/6</f>
        <v>0</v>
      </c>
      <c r="F173" s="115">
        <f>+SUMIFS('nabati '!I:I,'nabati '!$L:$L,MTD!$A173)/6</f>
        <v>0</v>
      </c>
      <c r="G173" s="115">
        <f>+SUMIFS('nabati '!P:P,'nabati '!$S:$S,MTD!$A173)/60</f>
        <v>0</v>
      </c>
      <c r="H173" s="115">
        <f>+SUMIFS('nabati '!W:W,'nabati '!$Z:$Z,MTD!$A173)/6</f>
        <v>0</v>
      </c>
      <c r="I173" s="115">
        <f>+SUMIFS('nabati '!AD:AD,'nabati '!$AG:$AG,MTD!$A173)/60</f>
        <v>0</v>
      </c>
      <c r="J173" s="115">
        <f>+SUMIFS('nabati '!AK:AK,'nabati '!$AN:$AN,MTD!$A173)/60</f>
        <v>0</v>
      </c>
      <c r="K173" s="115">
        <f>+SUMIFS('nabati '!AR:AR,'nabati '!$AU:$AU,MTD!$A173)/60</f>
        <v>0</v>
      </c>
      <c r="L173" s="115">
        <f>+SUMIFS('nabati '!AY:AY,'nabati '!$BB:$BB,MTD!$A173)/20</f>
        <v>0</v>
      </c>
      <c r="M173" s="125">
        <f>+SUMIFS('nabati '!$BF:$BF,'nabati '!BI:BI,MTD!$A173)/6</f>
        <v>0</v>
      </c>
      <c r="N173" s="87">
        <f>+SUMIFS('nabati '!$BM:$BM,'nabati '!BP:BP,MTD!$A173)/6</f>
        <v>0</v>
      </c>
      <c r="O173" s="126">
        <f t="shared" si="26"/>
        <v>0</v>
      </c>
      <c r="P173" s="19"/>
      <c r="Q173" s="329"/>
      <c r="R173" s="19"/>
    </row>
    <row r="174" spans="1:18" s="7" customFormat="1" ht="12.75" hidden="1" outlineLevel="1">
      <c r="A174" s="60">
        <v>2023</v>
      </c>
      <c r="B174" s="114" t="s">
        <v>78</v>
      </c>
      <c r="C174" s="60" t="s">
        <v>246</v>
      </c>
      <c r="D174" s="106" t="s">
        <v>193</v>
      </c>
      <c r="E174" s="115">
        <f>+SUMIFS('nabati '!B:B,'nabati '!$E:$E,MTD!$A174)/6</f>
        <v>1</v>
      </c>
      <c r="F174" s="115">
        <f>+SUMIFS('nabati '!I:I,'nabati '!$L:$L,MTD!$A174)/6</f>
        <v>1</v>
      </c>
      <c r="G174" s="115">
        <f>+SUMIFS('nabati '!P:P,'nabati '!$S:$S,MTD!$A174)/60</f>
        <v>0</v>
      </c>
      <c r="H174" s="115">
        <f>+SUMIFS('nabati '!W:W,'nabati '!$Z:$Z,MTD!$A174)/6</f>
        <v>0</v>
      </c>
      <c r="I174" s="115">
        <f>+SUMIFS('nabati '!AD:AD,'nabati '!$AG:$AG,MTD!$A174)/60</f>
        <v>0</v>
      </c>
      <c r="J174" s="115">
        <f>+SUMIFS('nabati '!AK:AK,'nabati '!$AN:$AN,MTD!$A174)/60</f>
        <v>0</v>
      </c>
      <c r="K174" s="115">
        <f>+SUMIFS('nabati '!AR:AR,'nabati '!$AU:$AU,MTD!$A174)/60</f>
        <v>0</v>
      </c>
      <c r="L174" s="115">
        <f>+SUMIFS('nabati '!AY:AY,'nabati '!$BB:$BB,MTD!$A174)/20</f>
        <v>0</v>
      </c>
      <c r="M174" s="125">
        <f>+SUMIFS('nabati '!$BF:$BF,'nabati '!BI:BI,MTD!$A174)/6</f>
        <v>0</v>
      </c>
      <c r="N174" s="87">
        <f>+SUMIFS('nabati '!$BM:$BM,'nabati '!BP:BP,MTD!$A174)/6</f>
        <v>0</v>
      </c>
      <c r="O174" s="126">
        <f t="shared" si="26"/>
        <v>316600</v>
      </c>
      <c r="P174" s="19"/>
      <c r="Q174" s="329"/>
      <c r="R174" s="19"/>
    </row>
    <row r="175" spans="1:18" s="7" customFormat="1" ht="12.75" hidden="1" outlineLevel="1">
      <c r="A175" s="60">
        <v>2021</v>
      </c>
      <c r="B175" s="114" t="s">
        <v>78</v>
      </c>
      <c r="C175" s="60" t="s">
        <v>247</v>
      </c>
      <c r="D175" s="106" t="s">
        <v>193</v>
      </c>
      <c r="E175" s="115">
        <f>+SUMIFS('nabati '!B:B,'nabati '!$E:$E,MTD!$A175)/6</f>
        <v>0</v>
      </c>
      <c r="F175" s="115">
        <f>+SUMIFS('nabati '!I:I,'nabati '!$L:$L,MTD!$A175)/6</f>
        <v>0</v>
      </c>
      <c r="G175" s="115">
        <f>+SUMIFS('nabati '!P:P,'nabati '!$S:$S,MTD!$A175)/60</f>
        <v>0</v>
      </c>
      <c r="H175" s="115">
        <f>+SUMIFS('nabati '!W:W,'nabati '!$Z:$Z,MTD!$A175)/6</f>
        <v>0</v>
      </c>
      <c r="I175" s="115">
        <f>+SUMIFS('nabati '!AD:AD,'nabati '!$AG:$AG,MTD!$A175)/60</f>
        <v>0</v>
      </c>
      <c r="J175" s="115">
        <f>+SUMIFS('nabati '!AK:AK,'nabati '!$AN:$AN,MTD!$A175)/60</f>
        <v>0</v>
      </c>
      <c r="K175" s="115">
        <f>+SUMIFS('nabati '!AR:AR,'nabati '!$AU:$AU,MTD!$A175)/60</f>
        <v>0</v>
      </c>
      <c r="L175" s="115">
        <f>+SUMIFS('nabati '!AY:AY,'nabati '!$BB:$BB,MTD!$A175)/20</f>
        <v>0</v>
      </c>
      <c r="M175" s="125">
        <f>+SUMIFS('nabati '!$BF:$BF,'nabati '!BI:BI,MTD!$A175)/6</f>
        <v>0</v>
      </c>
      <c r="N175" s="87">
        <f>+SUMIFS('nabati '!$BM:$BM,'nabati '!BP:BP,MTD!$A175)/6</f>
        <v>0</v>
      </c>
      <c r="O175" s="126">
        <f t="shared" si="26"/>
        <v>0</v>
      </c>
      <c r="P175" s="19"/>
      <c r="Q175" s="329"/>
      <c r="R175" s="19"/>
    </row>
    <row r="176" spans="1:18" s="7" customFormat="1" ht="12.75" hidden="1" outlineLevel="1">
      <c r="A176" s="60">
        <v>2027</v>
      </c>
      <c r="B176" s="114" t="s">
        <v>78</v>
      </c>
      <c r="C176" s="60" t="s">
        <v>248</v>
      </c>
      <c r="D176" s="106" t="s">
        <v>193</v>
      </c>
      <c r="E176" s="115">
        <f>+SUMIFS('nabati '!B:B,'nabati '!$E:$E,MTD!$A176)/6</f>
        <v>3</v>
      </c>
      <c r="F176" s="115">
        <f>+SUMIFS('nabati '!I:I,'nabati '!$L:$L,MTD!$A176)/6</f>
        <v>3</v>
      </c>
      <c r="G176" s="115">
        <f>+SUMIFS('nabati '!P:P,'nabati '!$S:$S,MTD!$A176)/60</f>
        <v>1</v>
      </c>
      <c r="H176" s="115">
        <f>+SUMIFS('nabati '!W:W,'nabati '!$Z:$Z,MTD!$A176)/6</f>
        <v>2</v>
      </c>
      <c r="I176" s="115">
        <f>+SUMIFS('nabati '!AD:AD,'nabati '!$AG:$AG,MTD!$A176)/60</f>
        <v>0</v>
      </c>
      <c r="J176" s="115">
        <f>+SUMIFS('nabati '!AK:AK,'nabati '!$AN:$AN,MTD!$A176)/60</f>
        <v>0</v>
      </c>
      <c r="K176" s="115">
        <f>+SUMIFS('nabati '!AR:AR,'nabati '!$AU:$AU,MTD!$A176)/60</f>
        <v>0</v>
      </c>
      <c r="L176" s="115">
        <f>+SUMIFS('nabati '!AY:AY,'nabati '!$BB:$BB,MTD!$A176)/20</f>
        <v>1</v>
      </c>
      <c r="M176" s="125">
        <f>+SUMIFS('nabati '!$BF:$BF,'nabati '!BI:BI,MTD!$A176)/6</f>
        <v>0</v>
      </c>
      <c r="N176" s="87">
        <f>+SUMIFS('nabati '!$BM:$BM,'nabati '!BP:BP,MTD!$A176)/6</f>
        <v>0</v>
      </c>
      <c r="O176" s="126">
        <f t="shared" si="26"/>
        <v>2101800</v>
      </c>
      <c r="P176" s="19"/>
      <c r="Q176" s="329"/>
      <c r="R176" s="19"/>
    </row>
    <row r="177" spans="1:18" s="7" customFormat="1" ht="12.75" hidden="1" outlineLevel="1">
      <c r="A177" s="60">
        <v>2028</v>
      </c>
      <c r="B177" s="114" t="s">
        <v>78</v>
      </c>
      <c r="C177" s="60" t="s">
        <v>249</v>
      </c>
      <c r="D177" s="106" t="s">
        <v>193</v>
      </c>
      <c r="E177" s="115">
        <f>+SUMIFS('nabati '!B:B,'nabati '!$E:$E,MTD!$A177)/6</f>
        <v>2</v>
      </c>
      <c r="F177" s="115">
        <f>+SUMIFS('nabati '!I:I,'nabati '!$L:$L,MTD!$A177)/6</f>
        <v>2</v>
      </c>
      <c r="G177" s="115">
        <f>+SUMIFS('nabati '!P:P,'nabati '!$S:$S,MTD!$A177)/60</f>
        <v>1</v>
      </c>
      <c r="H177" s="115">
        <f>+SUMIFS('nabati '!W:W,'nabati '!$Z:$Z,MTD!$A177)/6</f>
        <v>1</v>
      </c>
      <c r="I177" s="115">
        <f>+SUMIFS('nabati '!AD:AD,'nabati '!$AG:$AG,MTD!$A177)/60</f>
        <v>1</v>
      </c>
      <c r="J177" s="115">
        <f>+SUMIFS('nabati '!AK:AK,'nabati '!$AN:$AN,MTD!$A177)/60</f>
        <v>0</v>
      </c>
      <c r="K177" s="115">
        <f>+SUMIFS('nabati '!AR:AR,'nabati '!$AU:$AU,MTD!$A177)/60</f>
        <v>0</v>
      </c>
      <c r="L177" s="115">
        <f>+SUMIFS('nabati '!AY:AY,'nabati '!$BB:$BB,MTD!$A177)/20</f>
        <v>1</v>
      </c>
      <c r="M177" s="125">
        <f>+SUMIFS('nabati '!$BF:$BF,'nabati '!BI:BI,MTD!$A177)/6</f>
        <v>0</v>
      </c>
      <c r="N177" s="87">
        <f>+SUMIFS('nabati '!$BM:$BM,'nabati '!BP:BP,MTD!$A177)/6</f>
        <v>0</v>
      </c>
      <c r="O177" s="126">
        <f t="shared" si="26"/>
        <v>1891200</v>
      </c>
      <c r="P177" s="19"/>
      <c r="Q177" s="329"/>
      <c r="R177" s="19"/>
    </row>
    <row r="178" spans="1:18" s="7" customFormat="1" ht="12.75" hidden="1" outlineLevel="1">
      <c r="A178" s="60">
        <v>2029</v>
      </c>
      <c r="B178" s="114" t="s">
        <v>78</v>
      </c>
      <c r="C178" s="60" t="s">
        <v>250</v>
      </c>
      <c r="D178" s="106" t="s">
        <v>193</v>
      </c>
      <c r="E178" s="115">
        <f>+SUMIFS('nabati '!B:B,'nabati '!$E:$E,MTD!$A178)/6</f>
        <v>1</v>
      </c>
      <c r="F178" s="115">
        <f>+SUMIFS('nabati '!I:I,'nabati '!$L:$L,MTD!$A178)/6</f>
        <v>1</v>
      </c>
      <c r="G178" s="115">
        <f>+SUMIFS('nabati '!P:P,'nabati '!$S:$S,MTD!$A178)/60</f>
        <v>0</v>
      </c>
      <c r="H178" s="115">
        <f>+SUMIFS('nabati '!W:W,'nabati '!$Z:$Z,MTD!$A178)/6</f>
        <v>1</v>
      </c>
      <c r="I178" s="115">
        <f>+SUMIFS('nabati '!AD:AD,'nabati '!$AG:$AG,MTD!$A178)/60</f>
        <v>0</v>
      </c>
      <c r="J178" s="115">
        <f>+SUMIFS('nabati '!AK:AK,'nabati '!$AN:$AN,MTD!$A178)/60</f>
        <v>0</v>
      </c>
      <c r="K178" s="115">
        <f>+SUMIFS('nabati '!AR:AR,'nabati '!$AU:$AU,MTD!$A178)/60</f>
        <v>0</v>
      </c>
      <c r="L178" s="115">
        <f>+SUMIFS('nabati '!AY:AY,'nabati '!$BB:$BB,MTD!$A178)/20</f>
        <v>1</v>
      </c>
      <c r="M178" s="125">
        <f>+SUMIFS('nabati '!$BF:$BF,'nabati '!BI:BI,MTD!$A178)/6</f>
        <v>0</v>
      </c>
      <c r="N178" s="87">
        <f>+SUMIFS('nabati '!$BM:$BM,'nabati '!BP:BP,MTD!$A178)/6</f>
        <v>0</v>
      </c>
      <c r="O178" s="126">
        <f t="shared" si="26"/>
        <v>914600</v>
      </c>
      <c r="P178" s="19"/>
      <c r="Q178" s="329"/>
      <c r="R178" s="19"/>
    </row>
    <row r="179" spans="1:18" s="7" customFormat="1" ht="12.75" hidden="1" outlineLevel="1">
      <c r="A179" s="60">
        <v>2030</v>
      </c>
      <c r="B179" s="114" t="s">
        <v>78</v>
      </c>
      <c r="C179" s="60" t="s">
        <v>251</v>
      </c>
      <c r="D179" s="106" t="s">
        <v>193</v>
      </c>
      <c r="E179" s="115">
        <f>+SUMIFS('nabati '!B:B,'nabati '!$E:$E,MTD!$A179)/6</f>
        <v>2</v>
      </c>
      <c r="F179" s="115">
        <f>+SUMIFS('nabati '!I:I,'nabati '!$L:$L,MTD!$A179)/6</f>
        <v>2</v>
      </c>
      <c r="G179" s="115">
        <f>+SUMIFS('nabati '!P:P,'nabati '!$S:$S,MTD!$A179)/60</f>
        <v>1</v>
      </c>
      <c r="H179" s="115">
        <f>+SUMIFS('nabati '!W:W,'nabati '!$Z:$Z,MTD!$A179)/6</f>
        <v>0</v>
      </c>
      <c r="I179" s="115">
        <f>+SUMIFS('nabati '!AD:AD,'nabati '!$AG:$AG,MTD!$A179)/60</f>
        <v>1</v>
      </c>
      <c r="J179" s="115">
        <f>+SUMIFS('nabati '!AK:AK,'nabati '!$AN:$AN,MTD!$A179)/60</f>
        <v>0</v>
      </c>
      <c r="K179" s="115">
        <f>+SUMIFS('nabati '!AR:AR,'nabati '!$AU:$AU,MTD!$A179)/60</f>
        <v>0</v>
      </c>
      <c r="L179" s="115">
        <f>+SUMIFS('nabati '!AY:AY,'nabati '!$BB:$BB,MTD!$A179)/20</f>
        <v>0</v>
      </c>
      <c r="M179" s="125">
        <f>+SUMIFS('nabati '!$BF:$BF,'nabati '!BI:BI,MTD!$A179)/6</f>
        <v>0</v>
      </c>
      <c r="N179" s="87">
        <f>+SUMIFS('nabati '!$BM:$BM,'nabati '!BP:BP,MTD!$A179)/6</f>
        <v>0</v>
      </c>
      <c r="O179" s="126">
        <f t="shared" si="26"/>
        <v>1293200</v>
      </c>
      <c r="P179" s="19"/>
      <c r="Q179" s="329"/>
      <c r="R179" s="19"/>
    </row>
    <row r="180" spans="1:18" s="7" customFormat="1" ht="12.75" hidden="1" outlineLevel="1">
      <c r="A180" s="60">
        <v>2031</v>
      </c>
      <c r="B180" s="114" t="s">
        <v>78</v>
      </c>
      <c r="C180" s="60" t="s">
        <v>252</v>
      </c>
      <c r="D180" s="106" t="s">
        <v>193</v>
      </c>
      <c r="E180" s="115">
        <f>+SUMIFS('nabati '!B:B,'nabati '!$E:$E,MTD!$A180)/6</f>
        <v>1</v>
      </c>
      <c r="F180" s="115">
        <f>+SUMIFS('nabati '!I:I,'nabati '!$L:$L,MTD!$A180)/6</f>
        <v>1</v>
      </c>
      <c r="G180" s="115">
        <f>+SUMIFS('nabati '!P:P,'nabati '!$S:$S,MTD!$A180)/60</f>
        <v>0</v>
      </c>
      <c r="H180" s="115">
        <f>+SUMIFS('nabati '!W:W,'nabati '!$Z:$Z,MTD!$A180)/6</f>
        <v>0</v>
      </c>
      <c r="I180" s="115">
        <f>+SUMIFS('nabati '!AD:AD,'nabati '!$AG:$AG,MTD!$A180)/60</f>
        <v>0</v>
      </c>
      <c r="J180" s="115">
        <f>+SUMIFS('nabati '!AK:AK,'nabati '!$AN:$AN,MTD!$A180)/60</f>
        <v>0</v>
      </c>
      <c r="K180" s="115">
        <f>+SUMIFS('nabati '!AR:AR,'nabati '!$AU:$AU,MTD!$A180)/60</f>
        <v>0</v>
      </c>
      <c r="L180" s="115">
        <f>+SUMIFS('nabati '!AY:AY,'nabati '!$BB:$BB,MTD!$A180)/20</f>
        <v>0</v>
      </c>
      <c r="M180" s="125">
        <f>+SUMIFS('nabati '!$BF:$BF,'nabati '!BI:BI,MTD!$A180)/6</f>
        <v>0</v>
      </c>
      <c r="N180" s="87">
        <f>+SUMIFS('nabati '!$BM:$BM,'nabati '!BP:BP,MTD!$A180)/6</f>
        <v>0</v>
      </c>
      <c r="O180" s="126">
        <f t="shared" si="26"/>
        <v>316600</v>
      </c>
      <c r="P180" s="19"/>
      <c r="Q180" s="329"/>
      <c r="R180" s="19"/>
    </row>
    <row r="181" spans="1:18" s="7" customFormat="1" ht="12.75" hidden="1" outlineLevel="1">
      <c r="A181" s="60">
        <v>2045</v>
      </c>
      <c r="B181" s="114" t="s">
        <v>78</v>
      </c>
      <c r="C181" s="60" t="s">
        <v>253</v>
      </c>
      <c r="D181" s="106" t="s">
        <v>193</v>
      </c>
      <c r="E181" s="115">
        <f>+SUMIFS('nabati '!B:B,'nabati '!$E:$E,MTD!$A181)/6</f>
        <v>0</v>
      </c>
      <c r="F181" s="115">
        <f>+SUMIFS('nabati '!I:I,'nabati '!$L:$L,MTD!$A181)/6</f>
        <v>0</v>
      </c>
      <c r="G181" s="115">
        <f>+SUMIFS('nabati '!P:P,'nabati '!$S:$S,MTD!$A181)/60</f>
        <v>2</v>
      </c>
      <c r="H181" s="115">
        <f>+SUMIFS('nabati '!W:W,'nabati '!$Z:$Z,MTD!$A181)/6</f>
        <v>0</v>
      </c>
      <c r="I181" s="115">
        <f>+SUMIFS('nabati '!AD:AD,'nabati '!$AG:$AG,MTD!$A181)/60</f>
        <v>0</v>
      </c>
      <c r="J181" s="115">
        <f>+SUMIFS('nabati '!AK:AK,'nabati '!$AN:$AN,MTD!$A181)/60</f>
        <v>0</v>
      </c>
      <c r="K181" s="115">
        <f>+SUMIFS('nabati '!AR:AR,'nabati '!$AU:$AU,MTD!$A181)/60</f>
        <v>0</v>
      </c>
      <c r="L181" s="115">
        <f>+SUMIFS('nabati '!AY:AY,'nabati '!$BB:$BB,MTD!$A181)/20</f>
        <v>0</v>
      </c>
      <c r="M181" s="125">
        <f>+SUMIFS('nabati '!$BF:$BF,'nabati '!BI:BI,MTD!$A181)/6</f>
        <v>0</v>
      </c>
      <c r="N181" s="87">
        <f>+SUMIFS('nabati '!$BM:$BM,'nabati '!BP:BP,MTD!$A181)/6</f>
        <v>0</v>
      </c>
      <c r="O181" s="126">
        <f t="shared" si="26"/>
        <v>660000</v>
      </c>
      <c r="P181" s="19"/>
      <c r="Q181" s="329"/>
      <c r="R181" s="19"/>
    </row>
    <row r="182" spans="1:18" s="7" customFormat="1" ht="12.75" hidden="1" outlineLevel="1">
      <c r="A182" s="60">
        <v>2046</v>
      </c>
      <c r="B182" s="114" t="s">
        <v>78</v>
      </c>
      <c r="C182" s="60" t="s">
        <v>254</v>
      </c>
      <c r="D182" s="106" t="s">
        <v>193</v>
      </c>
      <c r="E182" s="115">
        <f>+SUMIFS('nabati '!B:B,'nabati '!$E:$E,MTD!$A182)/6</f>
        <v>0</v>
      </c>
      <c r="F182" s="115">
        <f>+SUMIFS('nabati '!I:I,'nabati '!$L:$L,MTD!$A182)/6</f>
        <v>0</v>
      </c>
      <c r="G182" s="115">
        <f>+SUMIFS('nabati '!P:P,'nabati '!$S:$S,MTD!$A182)/60</f>
        <v>0</v>
      </c>
      <c r="H182" s="115">
        <f>+SUMIFS('nabati '!W:W,'nabati '!$Z:$Z,MTD!$A182)/6</f>
        <v>1</v>
      </c>
      <c r="I182" s="115">
        <f>+SUMIFS('nabati '!AD:AD,'nabati '!$AG:$AG,MTD!$A182)/60</f>
        <v>0</v>
      </c>
      <c r="J182" s="115">
        <f>+SUMIFS('nabati '!AK:AK,'nabati '!$AN:$AN,MTD!$A182)/60</f>
        <v>0</v>
      </c>
      <c r="K182" s="115">
        <f>+SUMIFS('nabati '!AR:AR,'nabati '!$AU:$AU,MTD!$A182)/60</f>
        <v>0</v>
      </c>
      <c r="L182" s="115">
        <f>+SUMIFS('nabati '!AY:AY,'nabati '!$BB:$BB,MTD!$A182)/20</f>
        <v>0</v>
      </c>
      <c r="M182" s="125">
        <f>+SUMIFS('nabati '!$BF:$BF,'nabati '!BI:BI,MTD!$A182)/6</f>
        <v>0</v>
      </c>
      <c r="N182" s="87">
        <f>+SUMIFS('nabati '!$BM:$BM,'nabati '!BP:BP,MTD!$A182)/6</f>
        <v>0</v>
      </c>
      <c r="O182" s="126">
        <f t="shared" si="26"/>
        <v>224000</v>
      </c>
      <c r="P182" s="19"/>
      <c r="Q182" s="329"/>
      <c r="R182" s="19"/>
    </row>
    <row r="183" spans="1:18" s="7" customFormat="1" ht="12.75" hidden="1" outlineLevel="1">
      <c r="A183" s="60">
        <v>2048</v>
      </c>
      <c r="B183" s="114" t="s">
        <v>78</v>
      </c>
      <c r="C183" s="60" t="s">
        <v>255</v>
      </c>
      <c r="D183" s="106" t="s">
        <v>193</v>
      </c>
      <c r="E183" s="115">
        <f>+SUMIFS('nabati '!B:B,'nabati '!$E:$E,MTD!$A183)/6</f>
        <v>1</v>
      </c>
      <c r="F183" s="115">
        <f>+SUMIFS('nabati '!I:I,'nabati '!$L:$L,MTD!$A183)/6</f>
        <v>1</v>
      </c>
      <c r="G183" s="115">
        <f>+SUMIFS('nabati '!P:P,'nabati '!$S:$S,MTD!$A183)/60</f>
        <v>0</v>
      </c>
      <c r="H183" s="115">
        <f>+SUMIFS('nabati '!W:W,'nabati '!$Z:$Z,MTD!$A183)/6</f>
        <v>0</v>
      </c>
      <c r="I183" s="115">
        <f>+SUMIFS('nabati '!AD:AD,'nabati '!$AG:$AG,MTD!$A183)/60</f>
        <v>0</v>
      </c>
      <c r="J183" s="115">
        <f>+SUMIFS('nabati '!AK:AK,'nabati '!$AN:$AN,MTD!$A183)/60</f>
        <v>0</v>
      </c>
      <c r="K183" s="115">
        <f>+SUMIFS('nabati '!AR:AR,'nabati '!$AU:$AU,MTD!$A183)/60</f>
        <v>0</v>
      </c>
      <c r="L183" s="115">
        <f>+SUMIFS('nabati '!AY:AY,'nabati '!$BB:$BB,MTD!$A183)/20</f>
        <v>0</v>
      </c>
      <c r="M183" s="125">
        <f>+SUMIFS('nabati '!$BF:$BF,'nabati '!BI:BI,MTD!$A183)/6</f>
        <v>0</v>
      </c>
      <c r="N183" s="87">
        <f>+SUMIFS('nabati '!$BM:$BM,'nabati '!BP:BP,MTD!$A183)/6</f>
        <v>0</v>
      </c>
      <c r="O183" s="126">
        <f t="shared" si="26"/>
        <v>316600</v>
      </c>
      <c r="P183" s="19"/>
      <c r="Q183" s="329"/>
      <c r="R183" s="19"/>
    </row>
    <row r="184" spans="1:18" s="7" customFormat="1" ht="12.75" hidden="1" outlineLevel="1">
      <c r="A184" s="60">
        <v>2051</v>
      </c>
      <c r="B184" s="114" t="s">
        <v>78</v>
      </c>
      <c r="C184" s="60" t="s">
        <v>256</v>
      </c>
      <c r="D184" s="106" t="s">
        <v>193</v>
      </c>
      <c r="E184" s="115">
        <f>+SUMIFS('nabati '!B:B,'nabati '!$E:$E,MTD!$A184)/6</f>
        <v>0</v>
      </c>
      <c r="F184" s="115">
        <f>+SUMIFS('nabati '!I:I,'nabati '!$L:$L,MTD!$A184)/6</f>
        <v>0</v>
      </c>
      <c r="G184" s="115">
        <f>+SUMIFS('nabati '!P:P,'nabati '!$S:$S,MTD!$A184)/60</f>
        <v>0</v>
      </c>
      <c r="H184" s="115">
        <f>+SUMIFS('nabati '!W:W,'nabati '!$Z:$Z,MTD!$A184)/6</f>
        <v>0</v>
      </c>
      <c r="I184" s="115">
        <f>+SUMIFS('nabati '!AD:AD,'nabati '!$AG:$AG,MTD!$A184)/60</f>
        <v>0</v>
      </c>
      <c r="J184" s="115">
        <f>+SUMIFS('nabati '!AK:AK,'nabati '!$AN:$AN,MTD!$A184)/60</f>
        <v>0</v>
      </c>
      <c r="K184" s="115">
        <f>+SUMIFS('nabati '!AR:AR,'nabati '!$AU:$AU,MTD!$A184)/60</f>
        <v>0</v>
      </c>
      <c r="L184" s="115">
        <f>+SUMIFS('nabati '!AY:AY,'nabati '!$BB:$BB,MTD!$A184)/20</f>
        <v>0</v>
      </c>
      <c r="M184" s="125">
        <f>+SUMIFS('nabati '!$BF:$BF,'nabati '!BI:BI,MTD!$A184)/6</f>
        <v>0</v>
      </c>
      <c r="N184" s="87">
        <f>+SUMIFS('nabati '!$BM:$BM,'nabati '!BP:BP,MTD!$A184)/6</f>
        <v>0</v>
      </c>
      <c r="O184" s="126">
        <f>+SUMPRODUCT($E$1:$N$1,E184:N184)</f>
        <v>0</v>
      </c>
      <c r="P184" s="19"/>
      <c r="Q184" s="329"/>
      <c r="R184" s="19"/>
    </row>
    <row r="185" spans="1:18" s="7" customFormat="1" ht="12.75" hidden="1" outlineLevel="1">
      <c r="A185" s="60">
        <v>2065</v>
      </c>
      <c r="B185" s="114" t="s">
        <v>78</v>
      </c>
      <c r="C185" s="60" t="s">
        <v>257</v>
      </c>
      <c r="D185" s="106" t="s">
        <v>193</v>
      </c>
      <c r="E185" s="115">
        <f>+SUMIFS('nabati '!B:B,'nabati '!$E:$E,MTD!$A185)/6</f>
        <v>2</v>
      </c>
      <c r="F185" s="115">
        <f>+SUMIFS('nabati '!I:I,'nabati '!$L:$L,MTD!$A185)/6</f>
        <v>1</v>
      </c>
      <c r="G185" s="115">
        <f>+SUMIFS('nabati '!P:P,'nabati '!$S:$S,MTD!$A185)/60</f>
        <v>1</v>
      </c>
      <c r="H185" s="115">
        <f>+SUMIFS('nabati '!W:W,'nabati '!$Z:$Z,MTD!$A185)/6</f>
        <v>1</v>
      </c>
      <c r="I185" s="115">
        <f>+SUMIFS('nabati '!AD:AD,'nabati '!$AG:$AG,MTD!$A185)/60</f>
        <v>1</v>
      </c>
      <c r="J185" s="115">
        <f>+SUMIFS('nabati '!AK:AK,'nabati '!$AN:$AN,MTD!$A185)/60</f>
        <v>1</v>
      </c>
      <c r="K185" s="115">
        <f>+SUMIFS('nabati '!AR:AR,'nabati '!$AU:$AU,MTD!$A185)/60</f>
        <v>0</v>
      </c>
      <c r="L185" s="115">
        <f>+SUMIFS('nabati '!AY:AY,'nabati '!$BB:$BB,MTD!$A185)/20</f>
        <v>1</v>
      </c>
      <c r="M185" s="125">
        <f>+SUMIFS('nabati '!$BF:$BF,'nabati '!BI:BI,MTD!$A185)/6</f>
        <v>0</v>
      </c>
      <c r="N185" s="87">
        <f>+SUMIFS('nabati '!$BM:$BM,'nabati '!BP:BP,MTD!$A185)/6</f>
        <v>0</v>
      </c>
      <c r="O185" s="126">
        <f>+SUMPRODUCT($E$1:$N$1,E185:N185)</f>
        <v>2030500</v>
      </c>
      <c r="P185" s="19"/>
      <c r="Q185" s="329"/>
      <c r="R185" s="19"/>
    </row>
    <row r="186" spans="1:18" s="7" customFormat="1" ht="12.75" hidden="1" outlineLevel="1">
      <c r="A186" s="60">
        <v>2066</v>
      </c>
      <c r="B186" s="114" t="s">
        <v>78</v>
      </c>
      <c r="C186" s="60" t="s">
        <v>258</v>
      </c>
      <c r="D186" s="106" t="s">
        <v>193</v>
      </c>
      <c r="E186" s="115">
        <f>+SUMIFS('nabati '!B:B,'nabati '!$E:$E,MTD!$A186)/6</f>
        <v>0</v>
      </c>
      <c r="F186" s="115">
        <f>+SUMIFS('nabati '!I:I,'nabati '!$L:$L,MTD!$A186)/6</f>
        <v>0</v>
      </c>
      <c r="G186" s="115">
        <f>+SUMIFS('nabati '!P:P,'nabati '!$S:$S,MTD!$A186)/60</f>
        <v>1</v>
      </c>
      <c r="H186" s="115">
        <f>+SUMIFS('nabati '!W:W,'nabati '!$Z:$Z,MTD!$A186)/6</f>
        <v>0</v>
      </c>
      <c r="I186" s="115">
        <f>+SUMIFS('nabati '!AD:AD,'nabati '!$AG:$AG,MTD!$A186)/60</f>
        <v>0</v>
      </c>
      <c r="J186" s="115">
        <f>+SUMIFS('nabati '!AK:AK,'nabati '!$AN:$AN,MTD!$A186)/60</f>
        <v>0</v>
      </c>
      <c r="K186" s="115">
        <f>+SUMIFS('nabati '!AR:AR,'nabati '!$AU:$AU,MTD!$A186)/60</f>
        <v>0</v>
      </c>
      <c r="L186" s="115">
        <f>+SUMIFS('nabati '!AY:AY,'nabati '!$BB:$BB,MTD!$A186)/20</f>
        <v>0</v>
      </c>
      <c r="M186" s="125">
        <f>+SUMIFS('nabati '!$BF:$BF,'nabati '!BI:BI,MTD!$A186)/6</f>
        <v>0</v>
      </c>
      <c r="N186" s="87">
        <f>+SUMIFS('nabati '!$BM:$BM,'nabati '!BP:BP,MTD!$A186)/6</f>
        <v>0</v>
      </c>
      <c r="O186" s="126">
        <f t="shared" ref="O186:O207" si="27">+SUMPRODUCT($E$1:$N$1,E186:N186)</f>
        <v>330000</v>
      </c>
      <c r="P186" s="19"/>
      <c r="Q186" s="329"/>
      <c r="R186" s="19"/>
    </row>
    <row r="187" spans="1:18" s="7" customFormat="1" ht="12.75" hidden="1" outlineLevel="1">
      <c r="A187" s="60">
        <v>2074</v>
      </c>
      <c r="B187" s="114" t="s">
        <v>78</v>
      </c>
      <c r="C187" s="60" t="s">
        <v>259</v>
      </c>
      <c r="D187" s="106" t="s">
        <v>193</v>
      </c>
      <c r="E187" s="115">
        <f>+SUMIFS('nabati '!B:B,'nabati '!$E:$E,MTD!$A187)/6</f>
        <v>0</v>
      </c>
      <c r="F187" s="115">
        <f>+SUMIFS('nabati '!I:I,'nabati '!$L:$L,MTD!$A187)/6</f>
        <v>0</v>
      </c>
      <c r="G187" s="115">
        <f>+SUMIFS('nabati '!P:P,'nabati '!$S:$S,MTD!$A187)/60</f>
        <v>0</v>
      </c>
      <c r="H187" s="115">
        <f>+SUMIFS('nabati '!W:W,'nabati '!$Z:$Z,MTD!$A187)/6</f>
        <v>0</v>
      </c>
      <c r="I187" s="115">
        <f>+SUMIFS('nabati '!AD:AD,'nabati '!$AG:$AG,MTD!$A187)/60</f>
        <v>0</v>
      </c>
      <c r="J187" s="115">
        <f>+SUMIFS('nabati '!AK:AK,'nabati '!$AN:$AN,MTD!$A187)/60</f>
        <v>0</v>
      </c>
      <c r="K187" s="115">
        <f>+SUMIFS('nabati '!AR:AR,'nabati '!$AU:$AU,MTD!$A187)/60</f>
        <v>0</v>
      </c>
      <c r="L187" s="115">
        <f>+SUMIFS('nabati '!AY:AY,'nabati '!$BB:$BB,MTD!$A187)/20</f>
        <v>0</v>
      </c>
      <c r="M187" s="125">
        <f>+SUMIFS('nabati '!$BF:$BF,'nabati '!BI:BI,MTD!$A187)/6</f>
        <v>0</v>
      </c>
      <c r="N187" s="87">
        <f>+SUMIFS('nabati '!$BM:$BM,'nabati '!BP:BP,MTD!$A187)/6</f>
        <v>0</v>
      </c>
      <c r="O187" s="126">
        <f t="shared" si="27"/>
        <v>0</v>
      </c>
      <c r="P187" s="19"/>
      <c r="Q187" s="329"/>
      <c r="R187" s="19"/>
    </row>
    <row r="188" spans="1:18" s="7" customFormat="1" ht="12.75" hidden="1" outlineLevel="1">
      <c r="A188" s="60">
        <v>2075</v>
      </c>
      <c r="B188" s="114" t="s">
        <v>78</v>
      </c>
      <c r="C188" s="60" t="s">
        <v>260</v>
      </c>
      <c r="D188" s="106" t="s">
        <v>193</v>
      </c>
      <c r="E188" s="115">
        <f>+SUMIFS('nabati '!B:B,'nabati '!$E:$E,MTD!$A188)/6</f>
        <v>2</v>
      </c>
      <c r="F188" s="115">
        <f>+SUMIFS('nabati '!I:I,'nabati '!$L:$L,MTD!$A188)/6</f>
        <v>3</v>
      </c>
      <c r="G188" s="115">
        <f>+SUMIFS('nabati '!P:P,'nabati '!$S:$S,MTD!$A188)/60</f>
        <v>1</v>
      </c>
      <c r="H188" s="115">
        <f>+SUMIFS('nabati '!W:W,'nabati '!$Z:$Z,MTD!$A188)/6</f>
        <v>1</v>
      </c>
      <c r="I188" s="115">
        <f>+SUMIFS('nabati '!AD:AD,'nabati '!$AG:$AG,MTD!$A188)/60</f>
        <v>0</v>
      </c>
      <c r="J188" s="115">
        <f>+SUMIFS('nabati '!AK:AK,'nabati '!$AN:$AN,MTD!$A188)/60</f>
        <v>0</v>
      </c>
      <c r="K188" s="115">
        <f>+SUMIFS('nabati '!AR:AR,'nabati '!$AU:$AU,MTD!$A188)/60</f>
        <v>0</v>
      </c>
      <c r="L188" s="115">
        <f>+SUMIFS('nabati '!AY:AY,'nabati '!$BB:$BB,MTD!$A188)/20</f>
        <v>0</v>
      </c>
      <c r="M188" s="125">
        <f>+SUMIFS('nabati '!$BF:$BF,'nabati '!BI:BI,MTD!$A188)/6</f>
        <v>0</v>
      </c>
      <c r="N188" s="87">
        <f>+SUMIFS('nabati '!$BM:$BM,'nabati '!BP:BP,MTD!$A188)/6</f>
        <v>0</v>
      </c>
      <c r="O188" s="126">
        <f t="shared" si="27"/>
        <v>1377900</v>
      </c>
      <c r="P188" s="19"/>
      <c r="Q188" s="329"/>
      <c r="R188" s="19"/>
    </row>
    <row r="189" spans="1:18" s="7" customFormat="1" ht="12.75" hidden="1" outlineLevel="1">
      <c r="A189" s="60">
        <v>2079</v>
      </c>
      <c r="B189" s="114" t="s">
        <v>78</v>
      </c>
      <c r="C189" s="60" t="s">
        <v>261</v>
      </c>
      <c r="D189" s="106" t="s">
        <v>193</v>
      </c>
      <c r="E189" s="115">
        <f>+SUMIFS('nabati '!B:B,'nabati '!$E:$E,MTD!$A189)/6</f>
        <v>0</v>
      </c>
      <c r="F189" s="115">
        <f>+SUMIFS('nabati '!I:I,'nabati '!$L:$L,MTD!$A189)/6</f>
        <v>1</v>
      </c>
      <c r="G189" s="115">
        <f>+SUMIFS('nabati '!P:P,'nabati '!$S:$S,MTD!$A189)/60</f>
        <v>0</v>
      </c>
      <c r="H189" s="115">
        <f>+SUMIFS('nabati '!W:W,'nabati '!$Z:$Z,MTD!$A189)/6</f>
        <v>0</v>
      </c>
      <c r="I189" s="115">
        <f>+SUMIFS('nabati '!AD:AD,'nabati '!$AG:$AG,MTD!$A189)/60</f>
        <v>0</v>
      </c>
      <c r="J189" s="115">
        <f>+SUMIFS('nabati '!AK:AK,'nabati '!$AN:$AN,MTD!$A189)/60</f>
        <v>0</v>
      </c>
      <c r="K189" s="115">
        <f>+SUMIFS('nabati '!AR:AR,'nabati '!$AU:$AU,MTD!$A189)/60</f>
        <v>0</v>
      </c>
      <c r="L189" s="115">
        <f>+SUMIFS('nabati '!AY:AY,'nabati '!$BB:$BB,MTD!$A189)/20</f>
        <v>0</v>
      </c>
      <c r="M189" s="125">
        <f>+SUMIFS('nabati '!$BF:$BF,'nabati '!BI:BI,MTD!$A189)/6</f>
        <v>0</v>
      </c>
      <c r="N189" s="87">
        <f>+SUMIFS('nabati '!$BM:$BM,'nabati '!BP:BP,MTD!$A189)/6</f>
        <v>0</v>
      </c>
      <c r="O189" s="126">
        <f t="shared" si="27"/>
        <v>190700</v>
      </c>
      <c r="P189" s="19"/>
      <c r="Q189" s="329"/>
      <c r="R189" s="19"/>
    </row>
    <row r="190" spans="1:18" s="7" customFormat="1" ht="12.75" hidden="1" outlineLevel="1">
      <c r="A190" s="60">
        <v>2088</v>
      </c>
      <c r="B190" s="114" t="s">
        <v>78</v>
      </c>
      <c r="C190" s="60" t="s">
        <v>262</v>
      </c>
      <c r="D190" s="106" t="s">
        <v>193</v>
      </c>
      <c r="E190" s="115">
        <f>+SUMIFS('nabati '!B:B,'nabati '!$E:$E,MTD!$A190)/6</f>
        <v>0</v>
      </c>
      <c r="F190" s="115">
        <f>+SUMIFS('nabati '!I:I,'nabati '!$L:$L,MTD!$A190)/6</f>
        <v>0</v>
      </c>
      <c r="G190" s="115">
        <f>+SUMIFS('nabati '!P:P,'nabati '!$S:$S,MTD!$A190)/60</f>
        <v>2</v>
      </c>
      <c r="H190" s="115">
        <f>+SUMIFS('nabati '!W:W,'nabati '!$Z:$Z,MTD!$A190)/6</f>
        <v>0</v>
      </c>
      <c r="I190" s="115">
        <f>+SUMIFS('nabati '!AD:AD,'nabati '!$AG:$AG,MTD!$A190)/60</f>
        <v>0</v>
      </c>
      <c r="J190" s="115">
        <f>+SUMIFS('nabati '!AK:AK,'nabati '!$AN:$AN,MTD!$A190)/60</f>
        <v>0</v>
      </c>
      <c r="K190" s="115">
        <f>+SUMIFS('nabati '!AR:AR,'nabati '!$AU:$AU,MTD!$A190)/60</f>
        <v>0</v>
      </c>
      <c r="L190" s="115">
        <f>+SUMIFS('nabati '!AY:AY,'nabati '!$BB:$BB,MTD!$A190)/20</f>
        <v>0</v>
      </c>
      <c r="M190" s="125">
        <f>+SUMIFS('nabati '!$BF:$BF,'nabati '!BI:BI,MTD!$A190)/6</f>
        <v>0</v>
      </c>
      <c r="N190" s="87">
        <f>+SUMIFS('nabati '!$BM:$BM,'nabati '!BP:BP,MTD!$A190)/6</f>
        <v>0</v>
      </c>
      <c r="O190" s="126">
        <f t="shared" si="27"/>
        <v>660000</v>
      </c>
      <c r="P190" s="19"/>
      <c r="Q190" s="329"/>
      <c r="R190" s="19"/>
    </row>
    <row r="191" spans="1:18" s="7" customFormat="1" ht="12.75" hidden="1" outlineLevel="1">
      <c r="A191" s="60">
        <v>2089</v>
      </c>
      <c r="B191" s="114" t="s">
        <v>78</v>
      </c>
      <c r="C191" s="60" t="s">
        <v>263</v>
      </c>
      <c r="D191" s="106" t="s">
        <v>193</v>
      </c>
      <c r="E191" s="115">
        <f>+SUMIFS('nabati '!B:B,'nabati '!$E:$E,MTD!$A191)/6</f>
        <v>0</v>
      </c>
      <c r="F191" s="115">
        <f>+SUMIFS('nabati '!I:I,'nabati '!$L:$L,MTD!$A191)/6</f>
        <v>1</v>
      </c>
      <c r="G191" s="115">
        <f>+SUMIFS('nabati '!P:P,'nabati '!$S:$S,MTD!$A191)/60</f>
        <v>0</v>
      </c>
      <c r="H191" s="115">
        <f>+SUMIFS('nabati '!W:W,'nabati '!$Z:$Z,MTD!$A191)/6</f>
        <v>1</v>
      </c>
      <c r="I191" s="115">
        <f>+SUMIFS('nabati '!AD:AD,'nabati '!$AG:$AG,MTD!$A191)/60</f>
        <v>0</v>
      </c>
      <c r="J191" s="115">
        <f>+SUMIFS('nabati '!AK:AK,'nabati '!$AN:$AN,MTD!$A191)/60</f>
        <v>0</v>
      </c>
      <c r="K191" s="115">
        <f>+SUMIFS('nabati '!AR:AR,'nabati '!$AU:$AU,MTD!$A191)/60</f>
        <v>0</v>
      </c>
      <c r="L191" s="115">
        <f>+SUMIFS('nabati '!AY:AY,'nabati '!$BB:$BB,MTD!$A191)/20</f>
        <v>0</v>
      </c>
      <c r="M191" s="125">
        <f>+SUMIFS('nabati '!$BF:$BF,'nabati '!BI:BI,MTD!$A191)/6</f>
        <v>0</v>
      </c>
      <c r="N191" s="87">
        <f>+SUMIFS('nabati '!$BM:$BM,'nabati '!BP:BP,MTD!$A191)/6</f>
        <v>0</v>
      </c>
      <c r="O191" s="126">
        <f t="shared" si="27"/>
        <v>414700</v>
      </c>
      <c r="P191" s="19"/>
      <c r="Q191" s="329"/>
      <c r="R191" s="19"/>
    </row>
    <row r="192" spans="1:18" s="7" customFormat="1" ht="12.75" hidden="1" outlineLevel="1">
      <c r="A192" s="60">
        <v>2092</v>
      </c>
      <c r="B192" s="114" t="s">
        <v>78</v>
      </c>
      <c r="C192" s="60" t="s">
        <v>264</v>
      </c>
      <c r="D192" s="106" t="s">
        <v>193</v>
      </c>
      <c r="E192" s="115">
        <f>+SUMIFS('nabati '!B:B,'nabati '!$E:$E,MTD!$A192)/6</f>
        <v>1</v>
      </c>
      <c r="F192" s="115">
        <f>+SUMIFS('nabati '!I:I,'nabati '!$L:$L,MTD!$A192)/6</f>
        <v>0</v>
      </c>
      <c r="G192" s="115">
        <f>+SUMIFS('nabati '!P:P,'nabati '!$S:$S,MTD!$A192)/60</f>
        <v>0</v>
      </c>
      <c r="H192" s="115">
        <f>+SUMIFS('nabati '!W:W,'nabati '!$Z:$Z,MTD!$A192)/6</f>
        <v>1</v>
      </c>
      <c r="I192" s="115">
        <f>+SUMIFS('nabati '!AD:AD,'nabati '!$AG:$AG,MTD!$A192)/60</f>
        <v>0</v>
      </c>
      <c r="J192" s="115">
        <f>+SUMIFS('nabati '!AK:AK,'nabati '!$AN:$AN,MTD!$A192)/60</f>
        <v>0</v>
      </c>
      <c r="K192" s="115">
        <f>+SUMIFS('nabati '!AR:AR,'nabati '!$AU:$AU,MTD!$A192)/60</f>
        <v>0</v>
      </c>
      <c r="L192" s="115">
        <f>+SUMIFS('nabati '!AY:AY,'nabati '!$BB:$BB,MTD!$A192)/20</f>
        <v>0</v>
      </c>
      <c r="M192" s="125">
        <f>+SUMIFS('nabati '!$BF:$BF,'nabati '!BI:BI,MTD!$A192)/6</f>
        <v>0</v>
      </c>
      <c r="N192" s="87">
        <f>+SUMIFS('nabati '!$BM:$BM,'nabati '!BP:BP,MTD!$A192)/6</f>
        <v>0</v>
      </c>
      <c r="O192" s="126">
        <f t="shared" si="27"/>
        <v>349900</v>
      </c>
      <c r="P192" s="19"/>
      <c r="Q192" s="329"/>
      <c r="R192" s="19"/>
    </row>
    <row r="193" spans="1:18" s="7" customFormat="1" ht="12.75" hidden="1" outlineLevel="1">
      <c r="A193" s="60">
        <v>2093</v>
      </c>
      <c r="B193" s="114" t="s">
        <v>78</v>
      </c>
      <c r="C193" s="60" t="s">
        <v>265</v>
      </c>
      <c r="D193" s="106" t="s">
        <v>193</v>
      </c>
      <c r="E193" s="115">
        <f>+SUMIFS('nabati '!B:B,'nabati '!$E:$E,MTD!$A193)/6</f>
        <v>1</v>
      </c>
      <c r="F193" s="115">
        <f>+SUMIFS('nabati '!I:I,'nabati '!$L:$L,MTD!$A193)/6</f>
        <v>3</v>
      </c>
      <c r="G193" s="115">
        <f>+SUMIFS('nabati '!P:P,'nabati '!$S:$S,MTD!$A193)/60</f>
        <v>1</v>
      </c>
      <c r="H193" s="115">
        <f>+SUMIFS('nabati '!W:W,'nabati '!$Z:$Z,MTD!$A193)/6</f>
        <v>2</v>
      </c>
      <c r="I193" s="115">
        <f>+SUMIFS('nabati '!AD:AD,'nabati '!$AG:$AG,MTD!$A193)/60</f>
        <v>2</v>
      </c>
      <c r="J193" s="115">
        <f>+SUMIFS('nabati '!AK:AK,'nabati '!$AN:$AN,MTD!$A193)/60</f>
        <v>0</v>
      </c>
      <c r="K193" s="115">
        <f>+SUMIFS('nabati '!AR:AR,'nabati '!$AU:$AU,MTD!$A193)/60</f>
        <v>0</v>
      </c>
      <c r="L193" s="115">
        <f>+SUMIFS('nabati '!AY:AY,'nabati '!$BB:$BB,MTD!$A193)/20</f>
        <v>0</v>
      </c>
      <c r="M193" s="125">
        <f>+SUMIFS('nabati '!$BF:$BF,'nabati '!BI:BI,MTD!$A193)/6</f>
        <v>0</v>
      </c>
      <c r="N193" s="87">
        <f>+SUMIFS('nabati '!$BM:$BM,'nabati '!BP:BP,MTD!$A193)/6</f>
        <v>0</v>
      </c>
      <c r="O193" s="126">
        <f t="shared" si="27"/>
        <v>2136000</v>
      </c>
      <c r="P193" s="19"/>
      <c r="Q193" s="329"/>
      <c r="R193" s="19"/>
    </row>
    <row r="194" spans="1:18" s="7" customFormat="1" ht="12.75" hidden="1" outlineLevel="1">
      <c r="A194" s="60">
        <v>2094</v>
      </c>
      <c r="B194" s="114" t="s">
        <v>78</v>
      </c>
      <c r="C194" s="60" t="s">
        <v>266</v>
      </c>
      <c r="D194" s="106" t="s">
        <v>193</v>
      </c>
      <c r="E194" s="115">
        <f>+SUMIFS('nabati '!B:B,'nabati '!$E:$E,MTD!$A194)/6</f>
        <v>1</v>
      </c>
      <c r="F194" s="115">
        <f>+SUMIFS('nabati '!I:I,'nabati '!$L:$L,MTD!$A194)/6</f>
        <v>1</v>
      </c>
      <c r="G194" s="115">
        <f>+SUMIFS('nabati '!P:P,'nabati '!$S:$S,MTD!$A194)/60</f>
        <v>0</v>
      </c>
      <c r="H194" s="115">
        <f>+SUMIFS('nabati '!W:W,'nabati '!$Z:$Z,MTD!$A194)/6</f>
        <v>0</v>
      </c>
      <c r="I194" s="115">
        <f>+SUMIFS('nabati '!AD:AD,'nabati '!$AG:$AG,MTD!$A194)/60</f>
        <v>0</v>
      </c>
      <c r="J194" s="115">
        <f>+SUMIFS('nabati '!AK:AK,'nabati '!$AN:$AN,MTD!$A194)/60</f>
        <v>0</v>
      </c>
      <c r="K194" s="115">
        <f>+SUMIFS('nabati '!AR:AR,'nabati '!$AU:$AU,MTD!$A194)/60</f>
        <v>0</v>
      </c>
      <c r="L194" s="115">
        <f>+SUMIFS('nabati '!AY:AY,'nabati '!$BB:$BB,MTD!$A194)/20</f>
        <v>0</v>
      </c>
      <c r="M194" s="125">
        <f>+SUMIFS('nabati '!$BF:$BF,'nabati '!BI:BI,MTD!$A194)/6</f>
        <v>0</v>
      </c>
      <c r="N194" s="87">
        <f>+SUMIFS('nabati '!$BM:$BM,'nabati '!BP:BP,MTD!$A194)/6</f>
        <v>0</v>
      </c>
      <c r="O194" s="126">
        <f t="shared" si="27"/>
        <v>316600</v>
      </c>
      <c r="P194" s="19"/>
      <c r="Q194" s="329"/>
      <c r="R194" s="19"/>
    </row>
    <row r="195" spans="1:18" s="7" customFormat="1" ht="12.75" hidden="1" outlineLevel="1">
      <c r="A195" s="60">
        <v>2095</v>
      </c>
      <c r="B195" s="114" t="s">
        <v>78</v>
      </c>
      <c r="C195" s="60" t="s">
        <v>267</v>
      </c>
      <c r="D195" s="106" t="s">
        <v>193</v>
      </c>
      <c r="E195" s="115">
        <f>+SUMIFS('nabati '!B:B,'nabati '!$E:$E,MTD!$A195)/6</f>
        <v>0</v>
      </c>
      <c r="F195" s="115">
        <f>+SUMIFS('nabati '!I:I,'nabati '!$L:$L,MTD!$A195)/6</f>
        <v>0</v>
      </c>
      <c r="G195" s="115">
        <f>+SUMIFS('nabati '!P:P,'nabati '!$S:$S,MTD!$A195)/60</f>
        <v>0</v>
      </c>
      <c r="H195" s="115">
        <f>+SUMIFS('nabati '!W:W,'nabati '!$Z:$Z,MTD!$A195)/6</f>
        <v>0</v>
      </c>
      <c r="I195" s="115">
        <f>+SUMIFS('nabati '!AD:AD,'nabati '!$AG:$AG,MTD!$A195)/60</f>
        <v>1</v>
      </c>
      <c r="J195" s="115">
        <f>+SUMIFS('nabati '!AK:AK,'nabati '!$AN:$AN,MTD!$A195)/60</f>
        <v>0</v>
      </c>
      <c r="K195" s="115">
        <f>+SUMIFS('nabati '!AR:AR,'nabati '!$AU:$AU,MTD!$A195)/60</f>
        <v>0</v>
      </c>
      <c r="L195" s="115">
        <f>+SUMIFS('nabati '!AY:AY,'nabati '!$BB:$BB,MTD!$A195)/20</f>
        <v>0</v>
      </c>
      <c r="M195" s="125">
        <f>+SUMIFS('nabati '!$BF:$BF,'nabati '!BI:BI,MTD!$A195)/6</f>
        <v>0</v>
      </c>
      <c r="N195" s="87">
        <f>+SUMIFS('nabati '!$BM:$BM,'nabati '!BP:BP,MTD!$A195)/6</f>
        <v>0</v>
      </c>
      <c r="O195" s="126">
        <f t="shared" si="27"/>
        <v>330000</v>
      </c>
      <c r="P195" s="19"/>
      <c r="Q195" s="329"/>
      <c r="R195" s="19"/>
    </row>
    <row r="196" spans="1:18" s="7" customFormat="1" ht="12.75" hidden="1" outlineLevel="1">
      <c r="A196" s="60">
        <v>2103</v>
      </c>
      <c r="B196" s="114" t="s">
        <v>78</v>
      </c>
      <c r="C196" s="60" t="s">
        <v>268</v>
      </c>
      <c r="D196" s="106" t="s">
        <v>193</v>
      </c>
      <c r="E196" s="115">
        <f>+SUMIFS('nabati '!B:B,'nabati '!$E:$E,MTD!$A196)/6</f>
        <v>1</v>
      </c>
      <c r="F196" s="115">
        <f>+SUMIFS('nabati '!I:I,'nabati '!$L:$L,MTD!$A196)/6</f>
        <v>0</v>
      </c>
      <c r="G196" s="115">
        <f>+SUMIFS('nabati '!P:P,'nabati '!$S:$S,MTD!$A196)/60</f>
        <v>0</v>
      </c>
      <c r="H196" s="115">
        <f>+SUMIFS('nabati '!W:W,'nabati '!$Z:$Z,MTD!$A196)/6</f>
        <v>0</v>
      </c>
      <c r="I196" s="115">
        <f>+SUMIFS('nabati '!AD:AD,'nabati '!$AG:$AG,MTD!$A196)/60</f>
        <v>0</v>
      </c>
      <c r="J196" s="115">
        <f>+SUMIFS('nabati '!AK:AK,'nabati '!$AN:$AN,MTD!$A196)/60</f>
        <v>0</v>
      </c>
      <c r="K196" s="115">
        <f>+SUMIFS('nabati '!AR:AR,'nabati '!$AU:$AU,MTD!$A196)/60</f>
        <v>0</v>
      </c>
      <c r="L196" s="115">
        <f>+SUMIFS('nabati '!AY:AY,'nabati '!$BB:$BB,MTD!$A196)/20</f>
        <v>0</v>
      </c>
      <c r="M196" s="125">
        <f>+SUMIFS('nabati '!$BF:$BF,'nabati '!BI:BI,MTD!$A196)/6</f>
        <v>0</v>
      </c>
      <c r="N196" s="87">
        <f>+SUMIFS('nabati '!$BM:$BM,'nabati '!BP:BP,MTD!$A196)/6</f>
        <v>0</v>
      </c>
      <c r="O196" s="126">
        <f t="shared" si="27"/>
        <v>125900</v>
      </c>
      <c r="P196" s="19"/>
      <c r="Q196" s="329"/>
      <c r="R196" s="19"/>
    </row>
    <row r="197" spans="1:18" s="7" customFormat="1" ht="12.75" hidden="1" outlineLevel="1">
      <c r="A197" s="60">
        <v>2108</v>
      </c>
      <c r="B197" s="114" t="s">
        <v>78</v>
      </c>
      <c r="C197" s="60" t="s">
        <v>269</v>
      </c>
      <c r="D197" s="106" t="s">
        <v>193</v>
      </c>
      <c r="E197" s="115">
        <f>+SUMIFS('nabati '!B:B,'nabati '!$E:$E,MTD!$A197)/6</f>
        <v>0</v>
      </c>
      <c r="F197" s="115">
        <f>+SUMIFS('nabati '!I:I,'nabati '!$L:$L,MTD!$A197)/6</f>
        <v>0</v>
      </c>
      <c r="G197" s="115">
        <f>+SUMIFS('nabati '!P:P,'nabati '!$S:$S,MTD!$A197)/60</f>
        <v>0</v>
      </c>
      <c r="H197" s="115">
        <f>+SUMIFS('nabati '!W:W,'nabati '!$Z:$Z,MTD!$A197)/6</f>
        <v>0</v>
      </c>
      <c r="I197" s="115">
        <f>+SUMIFS('nabati '!AD:AD,'nabati '!$AG:$AG,MTD!$A197)/60</f>
        <v>0</v>
      </c>
      <c r="J197" s="115">
        <f>+SUMIFS('nabati '!AK:AK,'nabati '!$AN:$AN,MTD!$A197)/60</f>
        <v>0</v>
      </c>
      <c r="K197" s="115">
        <f>+SUMIFS('nabati '!AR:AR,'nabati '!$AU:$AU,MTD!$A197)/60</f>
        <v>0</v>
      </c>
      <c r="L197" s="115">
        <f>+SUMIFS('nabati '!AY:AY,'nabati '!$BB:$BB,MTD!$A197)/20</f>
        <v>0</v>
      </c>
      <c r="M197" s="125">
        <f>+SUMIFS('nabati '!$BF:$BF,'nabati '!BI:BI,MTD!$A197)/6</f>
        <v>0</v>
      </c>
      <c r="N197" s="87">
        <f>+SUMIFS('nabati '!$BM:$BM,'nabati '!BP:BP,MTD!$A197)/6</f>
        <v>0</v>
      </c>
      <c r="O197" s="126">
        <f t="shared" si="27"/>
        <v>0</v>
      </c>
      <c r="P197" s="19"/>
      <c r="Q197" s="329"/>
      <c r="R197" s="19"/>
    </row>
    <row r="198" spans="1:18" s="7" customFormat="1" ht="12.75" hidden="1" outlineLevel="1">
      <c r="A198" s="60">
        <v>2114</v>
      </c>
      <c r="B198" s="114" t="s">
        <v>78</v>
      </c>
      <c r="C198" s="60" t="s">
        <v>270</v>
      </c>
      <c r="D198" s="106" t="s">
        <v>193</v>
      </c>
      <c r="E198" s="115">
        <f>+SUMIFS('nabati '!B:B,'nabati '!$E:$E,MTD!$A198)/6</f>
        <v>0</v>
      </c>
      <c r="F198" s="115">
        <f>+SUMIFS('nabati '!I:I,'nabati '!$L:$L,MTD!$A198)/6</f>
        <v>0</v>
      </c>
      <c r="G198" s="115">
        <f>+SUMIFS('nabati '!P:P,'nabati '!$S:$S,MTD!$A198)/60</f>
        <v>0</v>
      </c>
      <c r="H198" s="115">
        <f>+SUMIFS('nabati '!W:W,'nabati '!$Z:$Z,MTD!$A198)/6</f>
        <v>0</v>
      </c>
      <c r="I198" s="115">
        <f>+SUMIFS('nabati '!AD:AD,'nabati '!$AG:$AG,MTD!$A198)/60</f>
        <v>0</v>
      </c>
      <c r="J198" s="115">
        <f>+SUMIFS('nabati '!AK:AK,'nabati '!$AN:$AN,MTD!$A198)/60</f>
        <v>0</v>
      </c>
      <c r="K198" s="115">
        <f>+SUMIFS('nabati '!AR:AR,'nabati '!$AU:$AU,MTD!$A198)/60</f>
        <v>0</v>
      </c>
      <c r="L198" s="115">
        <f>+SUMIFS('nabati '!AY:AY,'nabati '!$BB:$BB,MTD!$A198)/20</f>
        <v>0</v>
      </c>
      <c r="M198" s="125">
        <f>+SUMIFS('nabati '!$BF:$BF,'nabati '!BI:BI,MTD!$A198)/6</f>
        <v>0</v>
      </c>
      <c r="N198" s="87">
        <f>+SUMIFS('nabati '!$BM:$BM,'nabati '!BP:BP,MTD!$A198)/6</f>
        <v>0</v>
      </c>
      <c r="O198" s="126">
        <f t="shared" si="27"/>
        <v>0</v>
      </c>
      <c r="P198" s="19"/>
      <c r="Q198" s="329"/>
      <c r="R198" s="19"/>
    </row>
    <row r="199" spans="1:18" s="7" customFormat="1" ht="12.75" hidden="1" outlineLevel="1">
      <c r="A199" s="60">
        <v>69004</v>
      </c>
      <c r="B199" s="114" t="s">
        <v>78</v>
      </c>
      <c r="C199" s="60" t="s">
        <v>271</v>
      </c>
      <c r="D199" s="106" t="s">
        <v>193</v>
      </c>
      <c r="E199" s="115">
        <f>+SUMIFS('nabati '!B:B,'nabati '!$E:$E,MTD!$A199)/6</f>
        <v>0</v>
      </c>
      <c r="F199" s="115">
        <f>+SUMIFS('nabati '!I:I,'nabati '!$L:$L,MTD!$A199)/6</f>
        <v>4</v>
      </c>
      <c r="G199" s="115">
        <f>+SUMIFS('nabati '!P:P,'nabati '!$S:$S,MTD!$A199)/60</f>
        <v>2</v>
      </c>
      <c r="H199" s="115">
        <f>+SUMIFS('nabati '!W:W,'nabati '!$Z:$Z,MTD!$A199)/6</f>
        <v>4</v>
      </c>
      <c r="I199" s="115">
        <f>+SUMIFS('nabati '!AD:AD,'nabati '!$AG:$AG,MTD!$A199)/60</f>
        <v>2</v>
      </c>
      <c r="J199" s="115">
        <f>+SUMIFS('nabati '!AK:AK,'nabati '!$AN:$AN,MTD!$A199)/60</f>
        <v>0</v>
      </c>
      <c r="K199" s="115">
        <f>+SUMIFS('nabati '!AR:AR,'nabati '!$AU:$AU,MTD!$A199)/60</f>
        <v>1</v>
      </c>
      <c r="L199" s="115">
        <f>+SUMIFS('nabati '!AY:AY,'nabati '!$BB:$BB,MTD!$A199)/20</f>
        <v>2</v>
      </c>
      <c r="M199" s="125">
        <f>+SUMIFS('nabati '!$BF:$BF,'nabati '!BI:BI,MTD!$A199)/6</f>
        <v>0</v>
      </c>
      <c r="N199" s="87">
        <f>+SUMIFS('nabati '!$BM:$BM,'nabati '!BP:BP,MTD!$A199)/6</f>
        <v>0</v>
      </c>
      <c r="O199" s="126">
        <f t="shared" si="27"/>
        <v>3990800</v>
      </c>
      <c r="P199" s="19"/>
      <c r="Q199" s="329"/>
      <c r="R199" s="19"/>
    </row>
    <row r="200" spans="1:18" s="7" customFormat="1" ht="12.75" hidden="1" outlineLevel="1">
      <c r="A200" s="60">
        <v>69006</v>
      </c>
      <c r="B200" s="114" t="s">
        <v>78</v>
      </c>
      <c r="C200" s="60" t="s">
        <v>272</v>
      </c>
      <c r="D200" s="106" t="s">
        <v>193</v>
      </c>
      <c r="E200" s="115">
        <f>+SUMIFS('nabati '!B:B,'nabati '!$E:$E,MTD!$A200)/6</f>
        <v>0</v>
      </c>
      <c r="F200" s="115">
        <f>+SUMIFS('nabati '!I:I,'nabati '!$L:$L,MTD!$A200)/6</f>
        <v>0</v>
      </c>
      <c r="G200" s="115">
        <f>+SUMIFS('nabati '!P:P,'nabati '!$S:$S,MTD!$A200)/60</f>
        <v>0</v>
      </c>
      <c r="H200" s="115">
        <f>+SUMIFS('nabati '!W:W,'nabati '!$Z:$Z,MTD!$A200)/6</f>
        <v>0</v>
      </c>
      <c r="I200" s="115">
        <f>+SUMIFS('nabati '!AD:AD,'nabati '!$AG:$AG,MTD!$A200)/60</f>
        <v>0</v>
      </c>
      <c r="J200" s="115">
        <f>+SUMIFS('nabati '!AK:AK,'nabati '!$AN:$AN,MTD!$A200)/60</f>
        <v>0</v>
      </c>
      <c r="K200" s="115">
        <f>+SUMIFS('nabati '!AR:AR,'nabati '!$AU:$AU,MTD!$A200)/60</f>
        <v>0</v>
      </c>
      <c r="L200" s="115">
        <f>+SUMIFS('nabati '!AY:AY,'nabati '!$BB:$BB,MTD!$A200)/20</f>
        <v>0</v>
      </c>
      <c r="M200" s="125">
        <f>+SUMIFS('nabati '!$BF:$BF,'nabati '!BI:BI,MTD!$A200)/6</f>
        <v>0</v>
      </c>
      <c r="N200" s="87">
        <f>+SUMIFS('nabati '!$BM:$BM,'nabati '!BP:BP,MTD!$A200)/6</f>
        <v>0</v>
      </c>
      <c r="O200" s="126">
        <f t="shared" si="27"/>
        <v>0</v>
      </c>
      <c r="P200" s="19"/>
      <c r="Q200" s="329"/>
      <c r="R200" s="19"/>
    </row>
    <row r="201" spans="1:18" s="7" customFormat="1" ht="12.75" hidden="1" outlineLevel="1">
      <c r="A201" s="60">
        <v>69008</v>
      </c>
      <c r="B201" s="114" t="s">
        <v>78</v>
      </c>
      <c r="C201" s="60" t="s">
        <v>273</v>
      </c>
      <c r="D201" s="106" t="s">
        <v>193</v>
      </c>
      <c r="E201" s="115">
        <f>+SUMIFS('nabati '!B:B,'nabati '!$E:$E,MTD!$A201)/6</f>
        <v>0</v>
      </c>
      <c r="F201" s="115">
        <f>+SUMIFS('nabati '!I:I,'nabati '!$L:$L,MTD!$A201)/6</f>
        <v>0</v>
      </c>
      <c r="G201" s="115">
        <f>+SUMIFS('nabati '!P:P,'nabati '!$S:$S,MTD!$A201)/60</f>
        <v>0</v>
      </c>
      <c r="H201" s="115">
        <f>+SUMIFS('nabati '!W:W,'nabati '!$Z:$Z,MTD!$A201)/6</f>
        <v>0</v>
      </c>
      <c r="I201" s="115">
        <f>+SUMIFS('nabati '!AD:AD,'nabati '!$AG:$AG,MTD!$A201)/60</f>
        <v>0</v>
      </c>
      <c r="J201" s="115">
        <f>+SUMIFS('nabati '!AK:AK,'nabati '!$AN:$AN,MTD!$A201)/60</f>
        <v>0</v>
      </c>
      <c r="K201" s="115">
        <f>+SUMIFS('nabati '!AR:AR,'nabati '!$AU:$AU,MTD!$A201)/60</f>
        <v>0</v>
      </c>
      <c r="L201" s="115">
        <f>+SUMIFS('nabati '!AY:AY,'nabati '!$BB:$BB,MTD!$A201)/20</f>
        <v>0</v>
      </c>
      <c r="M201" s="125">
        <f>+SUMIFS('nabati '!$BF:$BF,'nabati '!BI:BI,MTD!$A201)/6</f>
        <v>0</v>
      </c>
      <c r="N201" s="87">
        <f>+SUMIFS('nabati '!$BM:$BM,'nabati '!BP:BP,MTD!$A201)/6</f>
        <v>0</v>
      </c>
      <c r="O201" s="126">
        <f t="shared" si="27"/>
        <v>0</v>
      </c>
      <c r="P201" s="19"/>
      <c r="Q201" s="329"/>
      <c r="R201" s="19"/>
    </row>
    <row r="202" spans="1:18" s="7" customFormat="1" ht="12.75" hidden="1" outlineLevel="1">
      <c r="A202" s="60">
        <v>69014</v>
      </c>
      <c r="B202" s="114" t="s">
        <v>78</v>
      </c>
      <c r="C202" s="60" t="s">
        <v>274</v>
      </c>
      <c r="D202" s="106" t="s">
        <v>193</v>
      </c>
      <c r="E202" s="115">
        <f>+SUMIFS('nabati '!B:B,'nabati '!$E:$E,MTD!$A202)/6</f>
        <v>0</v>
      </c>
      <c r="F202" s="115">
        <f>+SUMIFS('nabati '!I:I,'nabati '!$L:$L,MTD!$A202)/6</f>
        <v>4</v>
      </c>
      <c r="G202" s="115">
        <f>+SUMIFS('nabati '!P:P,'nabati '!$S:$S,MTD!$A202)/60</f>
        <v>1</v>
      </c>
      <c r="H202" s="115">
        <f>+SUMIFS('nabati '!W:W,'nabati '!$Z:$Z,MTD!$A202)/6</f>
        <v>4</v>
      </c>
      <c r="I202" s="115">
        <f>+SUMIFS('nabati '!AD:AD,'nabati '!$AG:$AG,MTD!$A202)/60</f>
        <v>0</v>
      </c>
      <c r="J202" s="115">
        <f>+SUMIFS('nabati '!AK:AK,'nabati '!$AN:$AN,MTD!$A202)/60</f>
        <v>0</v>
      </c>
      <c r="K202" s="115">
        <f>+SUMIFS('nabati '!AR:AR,'nabati '!$AU:$AU,MTD!$A202)/60</f>
        <v>0</v>
      </c>
      <c r="L202" s="115">
        <f>+SUMIFS('nabati '!AY:AY,'nabati '!$BB:$BB,MTD!$A202)/20</f>
        <v>0</v>
      </c>
      <c r="M202" s="125">
        <f>+SUMIFS('nabati '!$BF:$BF,'nabati '!BI:BI,MTD!$A202)/6</f>
        <v>0</v>
      </c>
      <c r="N202" s="87">
        <f>+SUMIFS('nabati '!$BM:$BM,'nabati '!BP:BP,MTD!$A202)/6</f>
        <v>0</v>
      </c>
      <c r="O202" s="126">
        <f t="shared" si="27"/>
        <v>1988800</v>
      </c>
      <c r="P202" s="19"/>
      <c r="Q202" s="329"/>
      <c r="R202" s="19"/>
    </row>
    <row r="203" spans="1:18" s="7" customFormat="1" ht="12.75" hidden="1" outlineLevel="1">
      <c r="A203" s="60">
        <v>69032</v>
      </c>
      <c r="B203" s="114" t="s">
        <v>78</v>
      </c>
      <c r="C203" s="60" t="s">
        <v>275</v>
      </c>
      <c r="D203" s="106" t="s">
        <v>193</v>
      </c>
      <c r="E203" s="115">
        <f>+SUMIFS('nabati '!B:B,'nabati '!$E:$E,MTD!$A203)/6</f>
        <v>0</v>
      </c>
      <c r="F203" s="115">
        <f>+SUMIFS('nabati '!I:I,'nabati '!$L:$L,MTD!$A203)/6</f>
        <v>0</v>
      </c>
      <c r="G203" s="115">
        <f>+SUMIFS('nabati '!P:P,'nabati '!$S:$S,MTD!$A203)/60</f>
        <v>0</v>
      </c>
      <c r="H203" s="115">
        <f>+SUMIFS('nabati '!W:W,'nabati '!$Z:$Z,MTD!$A203)/6</f>
        <v>0</v>
      </c>
      <c r="I203" s="115">
        <f>+SUMIFS('nabati '!AD:AD,'nabati '!$AG:$AG,MTD!$A203)/60</f>
        <v>0</v>
      </c>
      <c r="J203" s="115">
        <f>+SUMIFS('nabati '!AK:AK,'nabati '!$AN:$AN,MTD!$A203)/60</f>
        <v>0</v>
      </c>
      <c r="K203" s="115">
        <f>+SUMIFS('nabati '!AR:AR,'nabati '!$AU:$AU,MTD!$A203)/60</f>
        <v>0</v>
      </c>
      <c r="L203" s="115">
        <f>+SUMIFS('nabati '!AY:AY,'nabati '!$BB:$BB,MTD!$A203)/20</f>
        <v>0</v>
      </c>
      <c r="M203" s="125">
        <f>+SUMIFS('nabati '!$BF:$BF,'nabati '!BI:BI,MTD!$A203)/6</f>
        <v>0</v>
      </c>
      <c r="N203" s="87">
        <f>+SUMIFS('nabati '!$BM:$BM,'nabati '!BP:BP,MTD!$A203)/6</f>
        <v>0</v>
      </c>
      <c r="O203" s="126">
        <f t="shared" si="27"/>
        <v>0</v>
      </c>
      <c r="P203" s="19"/>
      <c r="Q203" s="329"/>
      <c r="R203" s="19"/>
    </row>
    <row r="204" spans="1:18" s="7" customFormat="1" ht="12.75" hidden="1" outlineLevel="1">
      <c r="A204" s="60">
        <v>69038</v>
      </c>
      <c r="B204" s="114" t="s">
        <v>78</v>
      </c>
      <c r="C204" s="60" t="s">
        <v>276</v>
      </c>
      <c r="D204" s="106" t="s">
        <v>193</v>
      </c>
      <c r="E204" s="115">
        <f>+SUMIFS('nabati '!B:B,'nabati '!$E:$E,MTD!$A204)/6</f>
        <v>0</v>
      </c>
      <c r="F204" s="115">
        <f>+SUMIFS('nabati '!I:I,'nabati '!$L:$L,MTD!$A204)/6</f>
        <v>0</v>
      </c>
      <c r="G204" s="115">
        <f>+SUMIFS('nabati '!P:P,'nabati '!$S:$S,MTD!$A204)/60</f>
        <v>0</v>
      </c>
      <c r="H204" s="115">
        <f>+SUMIFS('nabati '!W:W,'nabati '!$Z:$Z,MTD!$A204)/6</f>
        <v>0</v>
      </c>
      <c r="I204" s="115">
        <f>+SUMIFS('nabati '!AD:AD,'nabati '!$AG:$AG,MTD!$A204)/60</f>
        <v>0</v>
      </c>
      <c r="J204" s="115">
        <f>+SUMIFS('nabati '!AK:AK,'nabati '!$AN:$AN,MTD!$A204)/60</f>
        <v>0</v>
      </c>
      <c r="K204" s="115">
        <f>+SUMIFS('nabati '!AR:AR,'nabati '!$AU:$AU,MTD!$A204)/60</f>
        <v>0</v>
      </c>
      <c r="L204" s="115">
        <f>+SUMIFS('nabati '!AY:AY,'nabati '!$BB:$BB,MTD!$A204)/20</f>
        <v>0</v>
      </c>
      <c r="M204" s="125">
        <f>+SUMIFS('nabati '!$BF:$BF,'nabati '!BI:BI,MTD!$A204)/6</f>
        <v>0</v>
      </c>
      <c r="N204" s="87">
        <f>+SUMIFS('nabati '!$BM:$BM,'nabati '!BP:BP,MTD!$A204)/6</f>
        <v>0</v>
      </c>
      <c r="O204" s="126">
        <f t="shared" si="27"/>
        <v>0</v>
      </c>
      <c r="P204" s="19"/>
      <c r="Q204" s="329"/>
      <c r="R204" s="19"/>
    </row>
    <row r="205" spans="1:18" s="7" customFormat="1" ht="12.75" hidden="1" outlineLevel="1">
      <c r="A205" s="60">
        <v>69039</v>
      </c>
      <c r="B205" s="114" t="s">
        <v>78</v>
      </c>
      <c r="C205" s="60" t="s">
        <v>277</v>
      </c>
      <c r="D205" s="106" t="s">
        <v>193</v>
      </c>
      <c r="E205" s="115">
        <f>+SUMIFS('nabati '!B:B,'nabati '!$E:$E,MTD!$A205)/6</f>
        <v>0</v>
      </c>
      <c r="F205" s="115">
        <f>+SUMIFS('nabati '!I:I,'nabati '!$L:$L,MTD!$A205)/6</f>
        <v>3</v>
      </c>
      <c r="G205" s="115">
        <f>+SUMIFS('nabati '!P:P,'nabati '!$S:$S,MTD!$A205)/60</f>
        <v>1</v>
      </c>
      <c r="H205" s="115">
        <f>+SUMIFS('nabati '!W:W,'nabati '!$Z:$Z,MTD!$A205)/6</f>
        <v>0</v>
      </c>
      <c r="I205" s="115">
        <f>+SUMIFS('nabati '!AD:AD,'nabati '!$AG:$AG,MTD!$A205)/60</f>
        <v>0</v>
      </c>
      <c r="J205" s="115">
        <f>+SUMIFS('nabati '!AK:AK,'nabati '!$AN:$AN,MTD!$A205)/60</f>
        <v>0</v>
      </c>
      <c r="K205" s="115">
        <f>+SUMIFS('nabati '!AR:AR,'nabati '!$AU:$AU,MTD!$A205)/60</f>
        <v>0</v>
      </c>
      <c r="L205" s="115">
        <f>+SUMIFS('nabati '!AY:AY,'nabati '!$BB:$BB,MTD!$A205)/20</f>
        <v>0</v>
      </c>
      <c r="M205" s="125">
        <f>+SUMIFS('nabati '!$BF:$BF,'nabati '!BI:BI,MTD!$A205)/6</f>
        <v>0</v>
      </c>
      <c r="N205" s="87">
        <f>+SUMIFS('nabati '!$BM:$BM,'nabati '!BP:BP,MTD!$A205)/6</f>
        <v>0</v>
      </c>
      <c r="O205" s="126">
        <f t="shared" si="27"/>
        <v>902100</v>
      </c>
      <c r="P205" s="19"/>
      <c r="Q205" s="329"/>
      <c r="R205" s="19"/>
    </row>
    <row r="206" spans="1:18" s="7" customFormat="1" ht="12.75" hidden="1" outlineLevel="1">
      <c r="A206" s="60">
        <v>69043</v>
      </c>
      <c r="B206" s="114" t="s">
        <v>78</v>
      </c>
      <c r="C206" s="60" t="s">
        <v>278</v>
      </c>
      <c r="D206" s="106" t="s">
        <v>193</v>
      </c>
      <c r="E206" s="115">
        <f>+SUMIFS('nabati '!B:B,'nabati '!$E:$E,MTD!$A206)/6</f>
        <v>0</v>
      </c>
      <c r="F206" s="115">
        <f>+SUMIFS('nabati '!I:I,'nabati '!$L:$L,MTD!$A206)/6</f>
        <v>0</v>
      </c>
      <c r="G206" s="115">
        <f>+SUMIFS('nabati '!P:P,'nabati '!$S:$S,MTD!$A206)/60</f>
        <v>0</v>
      </c>
      <c r="H206" s="115">
        <f>+SUMIFS('nabati '!W:W,'nabati '!$Z:$Z,MTD!$A206)/6</f>
        <v>0</v>
      </c>
      <c r="I206" s="115">
        <f>+SUMIFS('nabati '!AD:AD,'nabati '!$AG:$AG,MTD!$A206)/60</f>
        <v>0</v>
      </c>
      <c r="J206" s="115">
        <f>+SUMIFS('nabati '!AK:AK,'nabati '!$AN:$AN,MTD!$A206)/60</f>
        <v>0</v>
      </c>
      <c r="K206" s="115">
        <f>+SUMIFS('nabati '!AR:AR,'nabati '!$AU:$AU,MTD!$A206)/60</f>
        <v>0</v>
      </c>
      <c r="L206" s="115">
        <f>+SUMIFS('nabati '!AY:AY,'nabati '!$BB:$BB,MTD!$A206)/20</f>
        <v>0</v>
      </c>
      <c r="M206" s="125">
        <f>+SUMIFS('nabati '!$BF:$BF,'nabati '!BI:BI,MTD!$A206)/6</f>
        <v>0</v>
      </c>
      <c r="N206" s="87">
        <f>+SUMIFS('nabati '!$BM:$BM,'nabati '!BP:BP,MTD!$A206)/6</f>
        <v>0</v>
      </c>
      <c r="O206" s="126">
        <f t="shared" si="27"/>
        <v>0</v>
      </c>
      <c r="P206" s="19"/>
      <c r="Q206" s="329"/>
      <c r="R206" s="19"/>
    </row>
    <row r="207" spans="1:18" s="7" customFormat="1" ht="12.75" hidden="1" outlineLevel="1">
      <c r="A207" s="60">
        <v>69053</v>
      </c>
      <c r="B207" s="114" t="s">
        <v>78</v>
      </c>
      <c r="C207" s="60" t="s">
        <v>279</v>
      </c>
      <c r="D207" s="106" t="s">
        <v>193</v>
      </c>
      <c r="E207" s="115">
        <f>+SUMIFS('nabati '!B:B,'nabati '!$E:$E,MTD!$A207)/6</f>
        <v>0</v>
      </c>
      <c r="F207" s="115">
        <f>+SUMIFS('nabati '!I:I,'nabati '!$L:$L,MTD!$A207)/6</f>
        <v>0</v>
      </c>
      <c r="G207" s="115">
        <f>+SUMIFS('nabati '!P:P,'nabati '!$S:$S,MTD!$A207)/60</f>
        <v>1</v>
      </c>
      <c r="H207" s="115">
        <f>+SUMIFS('nabati '!W:W,'nabati '!$Z:$Z,MTD!$A207)/6</f>
        <v>0</v>
      </c>
      <c r="I207" s="115">
        <f>+SUMIFS('nabati '!AD:AD,'nabati '!$AG:$AG,MTD!$A207)/60</f>
        <v>1</v>
      </c>
      <c r="J207" s="115">
        <f>+SUMIFS('nabati '!AK:AK,'nabati '!$AN:$AN,MTD!$A207)/60</f>
        <v>0</v>
      </c>
      <c r="K207" s="115">
        <f>+SUMIFS('nabati '!AR:AR,'nabati '!$AU:$AU,MTD!$A207)/60</f>
        <v>0</v>
      </c>
      <c r="L207" s="115">
        <f>+SUMIFS('nabati '!AY:AY,'nabati '!$BB:$BB,MTD!$A207)/20</f>
        <v>0</v>
      </c>
      <c r="M207" s="125">
        <f>+SUMIFS('nabati '!$BF:$BF,'nabati '!BI:BI,MTD!$A207)/6</f>
        <v>0</v>
      </c>
      <c r="N207" s="87">
        <f>+SUMIFS('nabati '!$BM:$BM,'nabati '!BP:BP,MTD!$A207)/6</f>
        <v>0</v>
      </c>
      <c r="O207" s="126">
        <f t="shared" si="27"/>
        <v>660000</v>
      </c>
      <c r="P207" s="19"/>
      <c r="Q207" s="329"/>
      <c r="R207" s="19"/>
    </row>
    <row r="208" spans="1:18" s="7" customFormat="1" ht="12.75" hidden="1" outlineLevel="1">
      <c r="A208" s="60">
        <v>69061</v>
      </c>
      <c r="B208" s="114" t="s">
        <v>78</v>
      </c>
      <c r="C208" s="60" t="s">
        <v>280</v>
      </c>
      <c r="D208" s="106" t="s">
        <v>193</v>
      </c>
      <c r="E208" s="115"/>
      <c r="F208" s="115"/>
      <c r="G208" s="115"/>
      <c r="H208" s="115"/>
      <c r="I208" s="115"/>
      <c r="J208" s="115"/>
      <c r="K208" s="115"/>
      <c r="L208" s="115"/>
      <c r="M208" s="125"/>
      <c r="N208" s="87"/>
      <c r="O208" s="126"/>
      <c r="P208" s="19"/>
      <c r="Q208" s="329"/>
      <c r="R208" s="19"/>
    </row>
    <row r="209" spans="1:18" s="7" customFormat="1" ht="12.75" hidden="1" outlineLevel="1">
      <c r="A209" s="60">
        <v>69070</v>
      </c>
      <c r="B209" s="114" t="s">
        <v>78</v>
      </c>
      <c r="C209" s="60" t="s">
        <v>281</v>
      </c>
      <c r="D209" s="106" t="s">
        <v>193</v>
      </c>
      <c r="E209" s="115">
        <f>+SUMIFS('nabati '!B:B,'nabati '!$E:$E,MTD!$A209)/6</f>
        <v>0</v>
      </c>
      <c r="F209" s="115">
        <f>+SUMIFS('nabati '!I:I,'nabati '!$L:$L,MTD!$A209)/6</f>
        <v>1</v>
      </c>
      <c r="G209" s="115">
        <f>+SUMIFS('nabati '!P:P,'nabati '!$S:$S,MTD!$A209)/60</f>
        <v>1</v>
      </c>
      <c r="H209" s="115">
        <f>+SUMIFS('nabati '!W:W,'nabati '!$Z:$Z,MTD!$A209)/6</f>
        <v>0</v>
      </c>
      <c r="I209" s="115">
        <f>+SUMIFS('nabati '!AD:AD,'nabati '!$AG:$AG,MTD!$A209)/60</f>
        <v>1</v>
      </c>
      <c r="J209" s="115">
        <f>+SUMIFS('nabati '!AK:AK,'nabati '!$AN:$AN,MTD!$A209)/60</f>
        <v>0</v>
      </c>
      <c r="K209" s="115">
        <f>+SUMIFS('nabati '!AR:AR,'nabati '!$AU:$AU,MTD!$A209)/60</f>
        <v>0</v>
      </c>
      <c r="L209" s="115">
        <f>+SUMIFS('nabati '!AY:AY,'nabati '!$BB:$BB,MTD!$A209)/20</f>
        <v>0</v>
      </c>
      <c r="M209" s="125">
        <f>+SUMIFS('nabati '!$BF:$BF,'nabati '!BI:BI,MTD!$A209)/6</f>
        <v>0</v>
      </c>
      <c r="N209" s="87">
        <f>+SUMIFS('nabati '!$BM:$BM,'nabati '!BP:BP,MTD!$A209)/6</f>
        <v>0</v>
      </c>
      <c r="O209" s="126">
        <f t="shared" ref="O209:O216" si="28">+SUMPRODUCT($E$1:$N$1,E209:N209)</f>
        <v>850700</v>
      </c>
      <c r="P209" s="19"/>
      <c r="Q209" s="329"/>
      <c r="R209" s="19"/>
    </row>
    <row r="210" spans="1:18" s="7" customFormat="1" ht="12.75" hidden="1" outlineLevel="1">
      <c r="A210" s="60">
        <v>69071</v>
      </c>
      <c r="B210" s="114" t="s">
        <v>78</v>
      </c>
      <c r="C210" s="60" t="s">
        <v>282</v>
      </c>
      <c r="D210" s="106" t="s">
        <v>193</v>
      </c>
      <c r="E210" s="115">
        <f>+SUMIFS('nabati '!B:B,'nabati '!$E:$E,MTD!$A210)/6</f>
        <v>0</v>
      </c>
      <c r="F210" s="115">
        <f>+SUMIFS('nabati '!I:I,'nabati '!$L:$L,MTD!$A210)/6</f>
        <v>0</v>
      </c>
      <c r="G210" s="115">
        <f>+SUMIFS('nabati '!P:P,'nabati '!$S:$S,MTD!$A210)/60</f>
        <v>0</v>
      </c>
      <c r="H210" s="115">
        <f>+SUMIFS('nabati '!W:W,'nabati '!$Z:$Z,MTD!$A210)/6</f>
        <v>0</v>
      </c>
      <c r="I210" s="115">
        <f>+SUMIFS('nabati '!AD:AD,'nabati '!$AG:$AG,MTD!$A210)/60</f>
        <v>1</v>
      </c>
      <c r="J210" s="115">
        <f>+SUMIFS('nabati '!AK:AK,'nabati '!$AN:$AN,MTD!$A210)/60</f>
        <v>0</v>
      </c>
      <c r="K210" s="115">
        <f>+SUMIFS('nabati '!AR:AR,'nabati '!$AU:$AU,MTD!$A210)/60</f>
        <v>0</v>
      </c>
      <c r="L210" s="115">
        <f>+SUMIFS('nabati '!AY:AY,'nabati '!$BB:$BB,MTD!$A210)/20</f>
        <v>0</v>
      </c>
      <c r="M210" s="125">
        <f>+SUMIFS('nabati '!$BF:$BF,'nabati '!BI:BI,MTD!$A210)/6</f>
        <v>0</v>
      </c>
      <c r="N210" s="87">
        <f>+SUMIFS('nabati '!$BM:$BM,'nabati '!BP:BP,MTD!$A210)/6</f>
        <v>0</v>
      </c>
      <c r="O210" s="126">
        <f t="shared" si="28"/>
        <v>330000</v>
      </c>
      <c r="P210" s="19"/>
      <c r="Q210" s="329"/>
      <c r="R210" s="19"/>
    </row>
    <row r="211" spans="1:18" s="7" customFormat="1" ht="12.75" hidden="1" outlineLevel="1">
      <c r="A211" s="128">
        <v>69072</v>
      </c>
      <c r="B211" s="114" t="s">
        <v>78</v>
      </c>
      <c r="C211" s="60" t="s">
        <v>283</v>
      </c>
      <c r="D211" s="106" t="s">
        <v>193</v>
      </c>
      <c r="E211" s="115">
        <f>+SUMIFS('nabati '!B:B,'nabati '!$E:$E,MTD!$A211)/6</f>
        <v>0</v>
      </c>
      <c r="F211" s="115">
        <f>+SUMIFS('nabati '!I:I,'nabati '!$L:$L,MTD!$A211)/6</f>
        <v>4</v>
      </c>
      <c r="G211" s="115">
        <f>+SUMIFS('nabati '!P:P,'nabati '!$S:$S,MTD!$A211)/60</f>
        <v>1</v>
      </c>
      <c r="H211" s="115">
        <f>+SUMIFS('nabati '!W:W,'nabati '!$Z:$Z,MTD!$A211)/6</f>
        <v>0</v>
      </c>
      <c r="I211" s="115">
        <f>+SUMIFS('nabati '!AD:AD,'nabati '!$AG:$AG,MTD!$A211)/60</f>
        <v>0</v>
      </c>
      <c r="J211" s="115">
        <f>+SUMIFS('nabati '!AK:AK,'nabati '!$AN:$AN,MTD!$A211)/60</f>
        <v>0</v>
      </c>
      <c r="K211" s="115">
        <f>+SUMIFS('nabati '!AR:AR,'nabati '!$AU:$AU,MTD!$A211)/60</f>
        <v>0</v>
      </c>
      <c r="L211" s="115">
        <f>+SUMIFS('nabati '!AY:AY,'nabati '!$BB:$BB,MTD!$A211)/20</f>
        <v>2</v>
      </c>
      <c r="M211" s="125">
        <f>+SUMIFS('nabati '!$BF:$BF,'nabati '!BI:BI,MTD!$A211)/6</f>
        <v>0</v>
      </c>
      <c r="N211" s="87">
        <f>+SUMIFS('nabati '!$BM:$BM,'nabati '!BP:BP,MTD!$A211)/6</f>
        <v>0</v>
      </c>
      <c r="O211" s="126">
        <f t="shared" si="28"/>
        <v>1840800</v>
      </c>
      <c r="P211" s="19"/>
      <c r="Q211" s="329"/>
      <c r="R211" s="19"/>
    </row>
    <row r="212" spans="1:18" s="7" customFormat="1" ht="12.75" hidden="1" outlineLevel="1">
      <c r="A212" s="128">
        <v>2127</v>
      </c>
      <c r="B212" s="114" t="s">
        <v>78</v>
      </c>
      <c r="C212" s="60" t="s">
        <v>284</v>
      </c>
      <c r="D212" s="106" t="s">
        <v>193</v>
      </c>
      <c r="E212" s="115">
        <f>+SUMIFS('nabati '!B:B,'nabati '!$E:$E,MTD!$A212)/6</f>
        <v>0</v>
      </c>
      <c r="F212" s="115">
        <f>+SUMIFS('nabati '!I:I,'nabati '!$L:$L,MTD!$A212)/6</f>
        <v>0</v>
      </c>
      <c r="G212" s="115">
        <f>+SUMIFS('nabati '!P:P,'nabati '!$S:$S,MTD!$A212)/60</f>
        <v>0</v>
      </c>
      <c r="H212" s="115">
        <f>+SUMIFS('nabati '!W:W,'nabati '!$Z:$Z,MTD!$A212)/6</f>
        <v>0</v>
      </c>
      <c r="I212" s="115">
        <f>+SUMIFS('nabati '!AD:AD,'nabati '!$AG:$AG,MTD!$A212)/60</f>
        <v>0</v>
      </c>
      <c r="J212" s="115">
        <f>+SUMIFS('nabati '!AK:AK,'nabati '!$AN:$AN,MTD!$A212)/60</f>
        <v>0</v>
      </c>
      <c r="K212" s="115">
        <f>+SUMIFS('nabati '!AR:AR,'nabati '!$AU:$AU,MTD!$A212)/60</f>
        <v>0</v>
      </c>
      <c r="L212" s="115">
        <f>+SUMIFS('nabati '!AY:AY,'nabati '!$BB:$BB,MTD!$A212)/20</f>
        <v>0</v>
      </c>
      <c r="M212" s="125">
        <f>+SUMIFS('nabati '!$BF:$BF,'nabati '!BI:BI,MTD!$A212)/6</f>
        <v>0</v>
      </c>
      <c r="N212" s="87">
        <f>+SUMIFS('nabati '!$BM:$BM,'nabati '!BP:BP,MTD!$A212)/6</f>
        <v>0</v>
      </c>
      <c r="O212" s="126">
        <f t="shared" si="28"/>
        <v>0</v>
      </c>
      <c r="P212" s="19"/>
      <c r="Q212" s="329"/>
      <c r="R212" s="19"/>
    </row>
    <row r="213" spans="1:18" s="7" customFormat="1" ht="12.75" hidden="1" outlineLevel="1">
      <c r="A213" s="60">
        <v>2128</v>
      </c>
      <c r="B213" s="114" t="s">
        <v>78</v>
      </c>
      <c r="C213" s="129" t="s">
        <v>285</v>
      </c>
      <c r="D213" s="106" t="s">
        <v>193</v>
      </c>
      <c r="E213" s="115">
        <f>+SUMIFS('nabati '!B:B,'nabati '!$E:$E,MTD!$A213)/6</f>
        <v>6</v>
      </c>
      <c r="F213" s="115">
        <f>+SUMIFS('nabati '!I:I,'nabati '!$L:$L,MTD!$A213)/6</f>
        <v>0</v>
      </c>
      <c r="G213" s="115">
        <f>+SUMIFS('nabati '!P:P,'nabati '!$S:$S,MTD!$A213)/60</f>
        <v>2</v>
      </c>
      <c r="H213" s="115">
        <f>+SUMIFS('nabati '!W:W,'nabati '!$Z:$Z,MTD!$A213)/6</f>
        <v>0</v>
      </c>
      <c r="I213" s="115">
        <f>+SUMIFS('nabati '!AD:AD,'nabati '!$AG:$AG,MTD!$A213)/60</f>
        <v>0</v>
      </c>
      <c r="J213" s="115">
        <f>+SUMIFS('nabati '!AK:AK,'nabati '!$AN:$AN,MTD!$A213)/60</f>
        <v>0</v>
      </c>
      <c r="K213" s="115">
        <f>+SUMIFS('nabati '!AR:AR,'nabati '!$AU:$AU,MTD!$A213)/60</f>
        <v>0</v>
      </c>
      <c r="L213" s="115">
        <f>+SUMIFS('nabati '!AY:AY,'nabati '!$BB:$BB,MTD!$A213)/20</f>
        <v>2</v>
      </c>
      <c r="M213" s="125">
        <f>+SUMIFS('nabati '!$BF:$BF,'nabati '!BI:BI,MTD!$A213)/6</f>
        <v>0</v>
      </c>
      <c r="N213" s="87">
        <f>+SUMIFS('nabati '!$BM:$BM,'nabati '!BP:BP,MTD!$A213)/6</f>
        <v>0</v>
      </c>
      <c r="O213" s="126">
        <f t="shared" si="28"/>
        <v>2163400</v>
      </c>
      <c r="P213" s="19"/>
      <c r="Q213" s="329"/>
      <c r="R213" s="19"/>
    </row>
    <row r="214" spans="1:18" s="7" customFormat="1" ht="12.75" collapsed="1">
      <c r="A214" s="60">
        <v>2130</v>
      </c>
      <c r="B214" s="114" t="s">
        <v>78</v>
      </c>
      <c r="C214" s="129" t="s">
        <v>286</v>
      </c>
      <c r="D214" s="106" t="s">
        <v>193</v>
      </c>
      <c r="E214" s="115">
        <f>+SUMIFS('nabati '!B:B,'nabati '!$E:$E,MTD!$A214)/6</f>
        <v>0</v>
      </c>
      <c r="F214" s="115">
        <f>+SUMIFS('nabati '!I:I,'nabati '!$L:$L,MTD!$A214)/6</f>
        <v>0</v>
      </c>
      <c r="G214" s="115">
        <f>+SUMIFS('nabati '!P:P,'nabati '!$S:$S,MTD!$A214)/60</f>
        <v>0</v>
      </c>
      <c r="H214" s="115">
        <f>+SUMIFS('nabati '!W:W,'nabati '!$Z:$Z,MTD!$A214)/6</f>
        <v>0</v>
      </c>
      <c r="I214" s="115">
        <f>+SUMIFS('nabati '!AD:AD,'nabati '!$AG:$AG,MTD!$A214)/60</f>
        <v>0</v>
      </c>
      <c r="J214" s="115">
        <f>+SUMIFS('nabati '!AK:AK,'nabati '!$AN:$AN,MTD!$A214)/60</f>
        <v>0</v>
      </c>
      <c r="K214" s="115">
        <f>+SUMIFS('nabati '!AR:AR,'nabati '!$AU:$AU,MTD!$A214)/60</f>
        <v>0</v>
      </c>
      <c r="L214" s="115">
        <f>+SUMIFS('nabati '!AY:AY,'nabati '!$BB:$BB,MTD!$A214)/20</f>
        <v>0</v>
      </c>
      <c r="M214" s="125">
        <f>+SUMIFS('nabati '!$BF:$BF,'nabati '!BI:BI,MTD!$A214)/6</f>
        <v>0</v>
      </c>
      <c r="N214" s="87">
        <f>+SUMIFS('nabati '!$BM:$BM,'nabati '!BP:BP,MTD!$A214)/6</f>
        <v>0</v>
      </c>
      <c r="O214" s="126">
        <f t="shared" si="28"/>
        <v>0</v>
      </c>
      <c r="P214" s="19"/>
      <c r="Q214" s="329"/>
      <c r="R214" s="19"/>
    </row>
    <row r="215" spans="1:18" s="9" customFormat="1" ht="20.100000000000001" customHeight="1">
      <c r="A215" s="98"/>
      <c r="B215" s="99"/>
      <c r="C215" s="100"/>
      <c r="D215" s="101" t="s">
        <v>287</v>
      </c>
      <c r="E215" s="130">
        <f t="shared" ref="E215:N215" si="29">+SUM(E216:E283)</f>
        <v>127</v>
      </c>
      <c r="F215" s="130">
        <f t="shared" si="29"/>
        <v>308</v>
      </c>
      <c r="G215" s="130">
        <f t="shared" si="29"/>
        <v>42</v>
      </c>
      <c r="H215" s="130">
        <f t="shared" si="29"/>
        <v>36</v>
      </c>
      <c r="I215" s="130">
        <f t="shared" si="29"/>
        <v>11</v>
      </c>
      <c r="J215" s="130">
        <f t="shared" si="29"/>
        <v>12</v>
      </c>
      <c r="K215" s="130">
        <f t="shared" si="29"/>
        <v>9</v>
      </c>
      <c r="L215" s="130">
        <f t="shared" si="29"/>
        <v>28</v>
      </c>
      <c r="M215" s="131">
        <f t="shared" si="29"/>
        <v>0</v>
      </c>
      <c r="N215" s="131">
        <f t="shared" si="29"/>
        <v>0</v>
      </c>
      <c r="O215" s="124">
        <f t="shared" si="28"/>
        <v>117086900</v>
      </c>
      <c r="P215" s="86">
        <v>268283000</v>
      </c>
      <c r="Q215" s="344">
        <f>O215/P215*100</f>
        <v>43.643056026658414</v>
      </c>
      <c r="R215" s="86">
        <f>O215-P215</f>
        <v>-151196100</v>
      </c>
    </row>
    <row r="216" spans="1:18" s="7" customFormat="1" ht="12.75">
      <c r="A216" s="55" t="s">
        <v>288</v>
      </c>
      <c r="B216" s="56" t="s">
        <v>56</v>
      </c>
      <c r="C216" s="57" t="s">
        <v>289</v>
      </c>
      <c r="D216" s="106" t="s">
        <v>290</v>
      </c>
      <c r="E216" s="115">
        <f>+SUMIFS('nabati '!B:B,'nabati '!$E:$E,MTD!$A216)/6</f>
        <v>15</v>
      </c>
      <c r="F216" s="115">
        <f>+SUMIFS('nabati '!I:I,'nabati '!$L:$L,MTD!$A216)/6</f>
        <v>65</v>
      </c>
      <c r="G216" s="115">
        <f>+SUMIFS('nabati '!P:P,'nabati '!$S:$S,MTD!$A216)/60</f>
        <v>7</v>
      </c>
      <c r="H216" s="115">
        <f>+SUMIFS('nabati '!W:W,'nabati '!$Z:$Z,MTD!$A216)/6</f>
        <v>5</v>
      </c>
      <c r="I216" s="115">
        <f>+SUMIFS('nabati '!AD:AD,'nabati '!$AG:$AG,MTD!$A216)/60</f>
        <v>0</v>
      </c>
      <c r="J216" s="115">
        <f>+SUMIFS('nabati '!AK:AK,'nabati '!$AN:$AN,MTD!$A216)/60</f>
        <v>2</v>
      </c>
      <c r="K216" s="115">
        <f>+SUMIFS('nabati '!AR:AR,'nabati '!$AU:$AU,MTD!$A216)/60</f>
        <v>1</v>
      </c>
      <c r="L216" s="115">
        <f>+SUMIFS('nabati '!AY:AY,'nabati '!$BB:$BB,MTD!$A216)/20</f>
        <v>8</v>
      </c>
      <c r="M216" s="125">
        <f>+SUMIFS('nabati '!$BF:$BF,'nabati '!BI:BI,MTD!$A216)/6</f>
        <v>0</v>
      </c>
      <c r="N216" s="87">
        <f>+SUMIFS('nabati '!$BM:$BM,'nabati '!BP:BP,MTD!$A216)/6</f>
        <v>0</v>
      </c>
      <c r="O216" s="126">
        <f t="shared" si="28"/>
        <v>21630000</v>
      </c>
      <c r="P216" s="67">
        <v>59579000</v>
      </c>
      <c r="Q216" s="329"/>
      <c r="R216" s="67">
        <f t="shared" ref="R216:R224" si="30">O216-P216</f>
        <v>-37949000</v>
      </c>
    </row>
    <row r="217" spans="1:18" s="7" customFormat="1" ht="12.75" hidden="1" outlineLevel="1">
      <c r="A217" s="55" t="s">
        <v>291</v>
      </c>
      <c r="B217" s="56" t="s">
        <v>56</v>
      </c>
      <c r="C217" s="57" t="s">
        <v>292</v>
      </c>
      <c r="D217" s="106" t="s">
        <v>290</v>
      </c>
      <c r="E217" s="115">
        <f>+SUMIFS('nabati '!B:B,'nabati '!$E:$E,MTD!$A217)/6</f>
        <v>3</v>
      </c>
      <c r="F217" s="115">
        <f>+SUMIFS('nabati '!I:I,'nabati '!$L:$L,MTD!$A217)/6</f>
        <v>11</v>
      </c>
      <c r="G217" s="115">
        <f>+SUMIFS('nabati '!P:P,'nabati '!$S:$S,MTD!$A217)/60</f>
        <v>3</v>
      </c>
      <c r="H217" s="115">
        <f>+SUMIFS('nabati '!W:W,'nabati '!$Z:$Z,MTD!$A217)/6</f>
        <v>3</v>
      </c>
      <c r="I217" s="115">
        <f>+SUMIFS('nabati '!AD:AD,'nabati '!$AG:$AG,MTD!$A217)/60</f>
        <v>0</v>
      </c>
      <c r="J217" s="115">
        <f>+SUMIFS('nabati '!AK:AK,'nabati '!$AN:$AN,MTD!$A217)/60</f>
        <v>0</v>
      </c>
      <c r="K217" s="115">
        <f>+SUMIFS('nabati '!AR:AR,'nabati '!$AU:$AU,MTD!$A217)/60</f>
        <v>0</v>
      </c>
      <c r="L217" s="115">
        <f>+SUMIFS('nabati '!AY:AY,'nabati '!$BB:$BB,MTD!$A217)/20</f>
        <v>2</v>
      </c>
      <c r="M217" s="125">
        <f>+SUMIFS('nabati '!$BF:$BF,'nabati '!BI:BI,MTD!$A217)/6</f>
        <v>0</v>
      </c>
      <c r="N217" s="87">
        <f>+SUMIFS('nabati '!$BM:$BM,'nabati '!BP:BP,MTD!$A217)/6</f>
        <v>0</v>
      </c>
      <c r="O217" s="126">
        <f t="shared" ref="O217:O236" si="31">+SUMPRODUCT($E$1:$N$1,E217:N217)</f>
        <v>4885400</v>
      </c>
      <c r="P217" s="67">
        <v>13338000</v>
      </c>
      <c r="Q217" s="329"/>
      <c r="R217" s="67">
        <f t="shared" si="30"/>
        <v>-8452600</v>
      </c>
    </row>
    <row r="218" spans="1:18" s="7" customFormat="1" ht="12.75" hidden="1" outlineLevel="1">
      <c r="A218" s="55" t="s">
        <v>293</v>
      </c>
      <c r="B218" s="56" t="s">
        <v>56</v>
      </c>
      <c r="C218" s="57" t="s">
        <v>294</v>
      </c>
      <c r="D218" s="106" t="s">
        <v>290</v>
      </c>
      <c r="E218" s="115">
        <f>+SUMIFS('nabati '!B:B,'nabati '!$E:$E,MTD!$A218)/6</f>
        <v>15</v>
      </c>
      <c r="F218" s="115">
        <f>+SUMIFS('nabati '!I:I,'nabati '!$L:$L,MTD!$A218)/6</f>
        <v>41</v>
      </c>
      <c r="G218" s="115">
        <f>+SUMIFS('nabati '!P:P,'nabati '!$S:$S,MTD!$A218)/60</f>
        <v>5</v>
      </c>
      <c r="H218" s="115">
        <f>+SUMIFS('nabati '!W:W,'nabati '!$Z:$Z,MTD!$A218)/6</f>
        <v>10</v>
      </c>
      <c r="I218" s="115">
        <f>+SUMIFS('nabati '!AD:AD,'nabati '!$AG:$AG,MTD!$A218)/60</f>
        <v>0</v>
      </c>
      <c r="J218" s="115">
        <f>+SUMIFS('nabati '!AK:AK,'nabati '!$AN:$AN,MTD!$A218)/60</f>
        <v>2</v>
      </c>
      <c r="K218" s="115">
        <f>+SUMIFS('nabati '!AR:AR,'nabati '!$AU:$AU,MTD!$A218)/60</f>
        <v>2</v>
      </c>
      <c r="L218" s="115">
        <f>+SUMIFS('nabati '!AY:AY,'nabati '!$BB:$BB,MTD!$A218)/20</f>
        <v>0</v>
      </c>
      <c r="M218" s="125">
        <f>+SUMIFS('nabati '!$BF:$BF,'nabati '!BI:BI,MTD!$A218)/6</f>
        <v>0</v>
      </c>
      <c r="N218" s="87">
        <f>+SUMIFS('nabati '!$BM:$BM,'nabati '!BP:BP,MTD!$A218)/6</f>
        <v>0</v>
      </c>
      <c r="O218" s="126">
        <f t="shared" si="31"/>
        <v>14785200</v>
      </c>
      <c r="P218" s="67">
        <v>26744000</v>
      </c>
      <c r="Q218" s="329"/>
      <c r="R218" s="67">
        <f t="shared" si="30"/>
        <v>-11958800</v>
      </c>
    </row>
    <row r="219" spans="1:18" s="7" customFormat="1" ht="12.75" hidden="1" outlineLevel="1">
      <c r="A219" s="55" t="s">
        <v>295</v>
      </c>
      <c r="B219" s="56" t="s">
        <v>56</v>
      </c>
      <c r="C219" s="57" t="s">
        <v>296</v>
      </c>
      <c r="D219" s="106" t="s">
        <v>290</v>
      </c>
      <c r="E219" s="115">
        <f>+SUMIFS('nabati '!B:B,'nabati '!$E:$E,MTD!$A219)/6</f>
        <v>20</v>
      </c>
      <c r="F219" s="115">
        <f>+SUMIFS('nabati '!I:I,'nabati '!$L:$L,MTD!$A219)/6</f>
        <v>20</v>
      </c>
      <c r="G219" s="115">
        <f>+SUMIFS('nabati '!P:P,'nabati '!$S:$S,MTD!$A219)/60</f>
        <v>2</v>
      </c>
      <c r="H219" s="115">
        <f>+SUMIFS('nabati '!W:W,'nabati '!$Z:$Z,MTD!$A219)/6</f>
        <v>2</v>
      </c>
      <c r="I219" s="115">
        <f>+SUMIFS('nabati '!AD:AD,'nabati '!$AG:$AG,MTD!$A219)/60</f>
        <v>1</v>
      </c>
      <c r="J219" s="115">
        <f>+SUMIFS('nabati '!AK:AK,'nabati '!$AN:$AN,MTD!$A219)/60</f>
        <v>1</v>
      </c>
      <c r="K219" s="115">
        <f>+SUMIFS('nabati '!AR:AR,'nabati '!$AU:$AU,MTD!$A219)/60</f>
        <v>0</v>
      </c>
      <c r="L219" s="115">
        <f>+SUMIFS('nabati '!AY:AY,'nabati '!$BB:$BB,MTD!$A219)/20</f>
        <v>0</v>
      </c>
      <c r="M219" s="125">
        <f>+SUMIFS('nabati '!$BF:$BF,'nabati '!BI:BI,MTD!$A219)/6</f>
        <v>0</v>
      </c>
      <c r="N219" s="87">
        <f>+SUMIFS('nabati '!$BM:$BM,'nabati '!BP:BP,MTD!$A219)/6</f>
        <v>0</v>
      </c>
      <c r="O219" s="126">
        <f t="shared" si="31"/>
        <v>8100000</v>
      </c>
      <c r="P219" s="67">
        <v>21592000</v>
      </c>
      <c r="Q219" s="329"/>
      <c r="R219" s="67">
        <f t="shared" si="30"/>
        <v>-13492000</v>
      </c>
    </row>
    <row r="220" spans="1:18" s="7" customFormat="1" ht="12.75" hidden="1" outlineLevel="1">
      <c r="A220" s="55" t="s">
        <v>297</v>
      </c>
      <c r="B220" s="56" t="s">
        <v>56</v>
      </c>
      <c r="C220" s="57" t="s">
        <v>298</v>
      </c>
      <c r="D220" s="106" t="s">
        <v>290</v>
      </c>
      <c r="E220" s="115">
        <f>+SUMIFS('nabati '!B:B,'nabati '!$E:$E,MTD!$A220)/6</f>
        <v>25</v>
      </c>
      <c r="F220" s="115">
        <f>+SUMIFS('nabati '!I:I,'nabati '!$L:$L,MTD!$A220)/6</f>
        <v>70</v>
      </c>
      <c r="G220" s="115">
        <f>+SUMIFS('nabati '!P:P,'nabati '!$S:$S,MTD!$A220)/60</f>
        <v>3</v>
      </c>
      <c r="H220" s="115">
        <f>+SUMIFS('nabati '!W:W,'nabati '!$Z:$Z,MTD!$A220)/6</f>
        <v>4</v>
      </c>
      <c r="I220" s="115">
        <f>+SUMIFS('nabati '!AD:AD,'nabati '!$AG:$AG,MTD!$A220)/60</f>
        <v>1</v>
      </c>
      <c r="J220" s="115">
        <f>+SUMIFS('nabati '!AK:AK,'nabati '!$AN:$AN,MTD!$A220)/60</f>
        <v>2</v>
      </c>
      <c r="K220" s="115">
        <f>+SUMIFS('nabati '!AR:AR,'nabati '!$AU:$AU,MTD!$A220)/60</f>
        <v>2</v>
      </c>
      <c r="L220" s="115">
        <f>+SUMIFS('nabati '!AY:AY,'nabati '!$BB:$BB,MTD!$A220)/20</f>
        <v>7</v>
      </c>
      <c r="M220" s="125">
        <f>+SUMIFS('nabati '!$BF:$BF,'nabati '!BI:BI,MTD!$A220)/6</f>
        <v>0</v>
      </c>
      <c r="N220" s="87">
        <f>+SUMIFS('nabati '!$BM:$BM,'nabati '!BP:BP,MTD!$A220)/6</f>
        <v>0</v>
      </c>
      <c r="O220" s="126">
        <f t="shared" si="31"/>
        <v>22518500</v>
      </c>
      <c r="P220" s="67">
        <v>36665000</v>
      </c>
      <c r="Q220" s="329"/>
      <c r="R220" s="67">
        <f t="shared" si="30"/>
        <v>-14146500</v>
      </c>
    </row>
    <row r="221" spans="1:18" s="7" customFormat="1" ht="12.75" hidden="1" outlineLevel="1">
      <c r="A221" s="55" t="s">
        <v>299</v>
      </c>
      <c r="B221" s="56" t="s">
        <v>56</v>
      </c>
      <c r="C221" s="57" t="s">
        <v>300</v>
      </c>
      <c r="D221" s="106" t="s">
        <v>290</v>
      </c>
      <c r="E221" s="115">
        <f>+SUMIFS('nabati '!B:B,'nabati '!$E:$E,MTD!$A221)/6</f>
        <v>0</v>
      </c>
      <c r="F221" s="115">
        <f>+SUMIFS('nabati '!I:I,'nabati '!$L:$L,MTD!$A221)/6</f>
        <v>7</v>
      </c>
      <c r="G221" s="115">
        <f>+SUMIFS('nabati '!P:P,'nabati '!$S:$S,MTD!$A221)/60</f>
        <v>3</v>
      </c>
      <c r="H221" s="115">
        <f>+SUMIFS('nabati '!W:W,'nabati '!$Z:$Z,MTD!$A221)/6</f>
        <v>1</v>
      </c>
      <c r="I221" s="115">
        <f>+SUMIFS('nabati '!AD:AD,'nabati '!$AG:$AG,MTD!$A221)/60</f>
        <v>1</v>
      </c>
      <c r="J221" s="115">
        <f>+SUMIFS('nabati '!AK:AK,'nabati '!$AN:$AN,MTD!$A221)/60</f>
        <v>1</v>
      </c>
      <c r="K221" s="115">
        <f>+SUMIFS('nabati '!AR:AR,'nabati '!$AU:$AU,MTD!$A221)/60</f>
        <v>1</v>
      </c>
      <c r="L221" s="115">
        <f>+SUMIFS('nabati '!AY:AY,'nabati '!$BB:$BB,MTD!$A221)/20</f>
        <v>1</v>
      </c>
      <c r="M221" s="125">
        <f>+SUMIFS('nabati '!$BF:$BF,'nabati '!BI:BI,MTD!$A221)/6</f>
        <v>0</v>
      </c>
      <c r="N221" s="87">
        <f>+SUMIFS('nabati '!$BM:$BM,'nabati '!BP:BP,MTD!$A221)/6</f>
        <v>0</v>
      </c>
      <c r="O221" s="126">
        <f t="shared" si="31"/>
        <v>3846900</v>
      </c>
      <c r="P221" s="67">
        <v>9703000</v>
      </c>
      <c r="Q221" s="329"/>
      <c r="R221" s="67">
        <f t="shared" si="30"/>
        <v>-5856100</v>
      </c>
    </row>
    <row r="222" spans="1:18" s="7" customFormat="1" ht="12.75" hidden="1" outlineLevel="1">
      <c r="A222" s="55" t="s">
        <v>301</v>
      </c>
      <c r="B222" s="56" t="s">
        <v>56</v>
      </c>
      <c r="C222" s="57" t="s">
        <v>302</v>
      </c>
      <c r="D222" s="106" t="s">
        <v>290</v>
      </c>
      <c r="E222" s="115">
        <f>+SUMIFS('nabati '!B:B,'nabati '!$E:$E,MTD!$A222)/6</f>
        <v>10</v>
      </c>
      <c r="F222" s="115">
        <f>+SUMIFS('nabati '!I:I,'nabati '!$L:$L,MTD!$A222)/6</f>
        <v>43</v>
      </c>
      <c r="G222" s="115">
        <f>+SUMIFS('nabati '!P:P,'nabati '!$S:$S,MTD!$A222)/60</f>
        <v>0</v>
      </c>
      <c r="H222" s="115">
        <f>+SUMIFS('nabati '!W:W,'nabati '!$Z:$Z,MTD!$A222)/6</f>
        <v>0</v>
      </c>
      <c r="I222" s="115">
        <f>+SUMIFS('nabati '!AD:AD,'nabati '!$AG:$AG,MTD!$A222)/60</f>
        <v>1</v>
      </c>
      <c r="J222" s="115">
        <f>+SUMIFS('nabati '!AK:AK,'nabati '!$AN:$AN,MTD!$A222)/60</f>
        <v>2</v>
      </c>
      <c r="K222" s="115">
        <f>+SUMIFS('nabati '!AR:AR,'nabati '!$AU:$AU,MTD!$A222)/60</f>
        <v>0</v>
      </c>
      <c r="L222" s="115">
        <f>+SUMIFS('nabati '!AY:AY,'nabati '!$BB:$BB,MTD!$A222)/20</f>
        <v>0</v>
      </c>
      <c r="M222" s="125">
        <f>+SUMIFS('nabati '!$BF:$BF,'nabati '!BI:BI,MTD!$A222)/6</f>
        <v>0</v>
      </c>
      <c r="N222" s="87">
        <f>+SUMIFS('nabati '!$BM:$BM,'nabati '!BP:BP,MTD!$A222)/6</f>
        <v>0</v>
      </c>
      <c r="O222" s="126">
        <f t="shared" si="31"/>
        <v>10449100</v>
      </c>
      <c r="P222" s="67">
        <v>16470000</v>
      </c>
      <c r="Q222" s="329"/>
      <c r="R222" s="67">
        <f t="shared" si="30"/>
        <v>-6020900</v>
      </c>
    </row>
    <row r="223" spans="1:18" s="7" customFormat="1" ht="12.75" hidden="1" outlineLevel="1">
      <c r="A223" s="55" t="s">
        <v>303</v>
      </c>
      <c r="B223" s="56" t="s">
        <v>56</v>
      </c>
      <c r="C223" s="57" t="s">
        <v>304</v>
      </c>
      <c r="D223" s="106" t="s">
        <v>290</v>
      </c>
      <c r="E223" s="115">
        <f>+SUMIFS('nabati '!B:B,'nabati '!$E:$E,MTD!$A223)/6</f>
        <v>3</v>
      </c>
      <c r="F223" s="115">
        <f>+SUMIFS('nabati '!I:I,'nabati '!$L:$L,MTD!$A223)/6</f>
        <v>6</v>
      </c>
      <c r="G223" s="115">
        <f>+SUMIFS('nabati '!P:P,'nabati '!$S:$S,MTD!$A223)/60</f>
        <v>0</v>
      </c>
      <c r="H223" s="115">
        <f>+SUMIFS('nabati '!W:W,'nabati '!$Z:$Z,MTD!$A223)/6</f>
        <v>1</v>
      </c>
      <c r="I223" s="115">
        <f>+SUMIFS('nabati '!AD:AD,'nabati '!$AG:$AG,MTD!$A223)/60</f>
        <v>0</v>
      </c>
      <c r="J223" s="115">
        <f>+SUMIFS('nabati '!AK:AK,'nabati '!$AN:$AN,MTD!$A223)/60</f>
        <v>0</v>
      </c>
      <c r="K223" s="115">
        <f>+SUMIFS('nabati '!AR:AR,'nabati '!$AU:$AU,MTD!$A223)/60</f>
        <v>0</v>
      </c>
      <c r="L223" s="115">
        <f>+SUMIFS('nabati '!AY:AY,'nabati '!$BB:$BB,MTD!$A223)/20</f>
        <v>2</v>
      </c>
      <c r="M223" s="125">
        <f>+SUMIFS('nabati '!$BF:$BF,'nabati '!BI:BI,MTD!$A223)/6</f>
        <v>0</v>
      </c>
      <c r="N223" s="87">
        <f>+SUMIFS('nabati '!$BM:$BM,'nabati '!BP:BP,MTD!$A223)/6</f>
        <v>0</v>
      </c>
      <c r="O223" s="126">
        <f t="shared" si="31"/>
        <v>2493900</v>
      </c>
      <c r="P223" s="67">
        <v>8386000</v>
      </c>
      <c r="Q223" s="329"/>
      <c r="R223" s="67">
        <f t="shared" si="30"/>
        <v>-5892100</v>
      </c>
    </row>
    <row r="224" spans="1:18" s="7" customFormat="1" ht="12.75" hidden="1" outlineLevel="1">
      <c r="A224" s="55" t="s">
        <v>305</v>
      </c>
      <c r="B224" s="56" t="s">
        <v>56</v>
      </c>
      <c r="C224" s="57" t="s">
        <v>306</v>
      </c>
      <c r="D224" s="106" t="s">
        <v>290</v>
      </c>
      <c r="E224" s="115">
        <f>+SUMIFS('nabati '!B:B,'nabati '!$E:$E,MTD!$A224)/6</f>
        <v>0</v>
      </c>
      <c r="F224" s="115">
        <f>+SUMIFS('nabati '!I:I,'nabati '!$L:$L,MTD!$A224)/6</f>
        <v>1</v>
      </c>
      <c r="G224" s="115">
        <f>+SUMIFS('nabati '!P:P,'nabati '!$S:$S,MTD!$A224)/60</f>
        <v>1</v>
      </c>
      <c r="H224" s="115">
        <f>+SUMIFS('nabati '!W:W,'nabati '!$Z:$Z,MTD!$A224)/6</f>
        <v>1</v>
      </c>
      <c r="I224" s="115">
        <f>+SUMIFS('nabati '!AD:AD,'nabati '!$AG:$AG,MTD!$A224)/60</f>
        <v>0</v>
      </c>
      <c r="J224" s="115">
        <f>+SUMIFS('nabati '!AK:AK,'nabati '!$AN:$AN,MTD!$A224)/60</f>
        <v>0</v>
      </c>
      <c r="K224" s="115">
        <f>+SUMIFS('nabati '!AR:AR,'nabati '!$AU:$AU,MTD!$A224)/60</f>
        <v>0</v>
      </c>
      <c r="L224" s="115">
        <f>+SUMIFS('nabati '!AY:AY,'nabati '!$BB:$BB,MTD!$A224)/20</f>
        <v>1</v>
      </c>
      <c r="M224" s="125">
        <f>+SUMIFS('nabati '!$BF:$BF,'nabati '!BI:BI,MTD!$A224)/6</f>
        <v>0</v>
      </c>
      <c r="N224" s="87">
        <f>+SUMIFS('nabati '!$BM:$BM,'nabati '!BP:BP,MTD!$A224)/6</f>
        <v>0</v>
      </c>
      <c r="O224" s="126">
        <f t="shared" si="31"/>
        <v>1118700</v>
      </c>
      <c r="P224" s="120">
        <v>5578000</v>
      </c>
      <c r="Q224" s="329"/>
      <c r="R224" s="67">
        <f t="shared" si="30"/>
        <v>-4459300</v>
      </c>
    </row>
    <row r="225" spans="1:18" s="7" customFormat="1" ht="12.75" hidden="1" outlineLevel="1">
      <c r="A225" s="55">
        <v>215</v>
      </c>
      <c r="B225" s="56" t="s">
        <v>78</v>
      </c>
      <c r="C225" s="57" t="s">
        <v>307</v>
      </c>
      <c r="D225" s="106" t="s">
        <v>290</v>
      </c>
      <c r="E225" s="115">
        <f>+SUMIFS('nabati '!B:B,'nabati '!$E:$E,MTD!$A225)/6</f>
        <v>2</v>
      </c>
      <c r="F225" s="115">
        <f>+SUMIFS('nabati '!I:I,'nabati '!$L:$L,MTD!$A225)/6</f>
        <v>2</v>
      </c>
      <c r="G225" s="115">
        <f>+SUMIFS('nabati '!P:P,'nabati '!$S:$S,MTD!$A225)/60</f>
        <v>1</v>
      </c>
      <c r="H225" s="115">
        <f>+SUMIFS('nabati '!W:W,'nabati '!$Z:$Z,MTD!$A225)/6</f>
        <v>2</v>
      </c>
      <c r="I225" s="115">
        <f>+SUMIFS('nabati '!AD:AD,'nabati '!$AG:$AG,MTD!$A225)/60</f>
        <v>1</v>
      </c>
      <c r="J225" s="115">
        <f>+SUMIFS('nabati '!AK:AK,'nabati '!$AN:$AN,MTD!$A225)/60</f>
        <v>0</v>
      </c>
      <c r="K225" s="115">
        <f>+SUMIFS('nabati '!AR:AR,'nabati '!$AU:$AU,MTD!$A225)/60</f>
        <v>0</v>
      </c>
      <c r="L225" s="115">
        <f>+SUMIFS('nabati '!AY:AY,'nabati '!$BB:$BB,MTD!$A225)/20</f>
        <v>1</v>
      </c>
      <c r="M225" s="125">
        <f>+SUMIFS('nabati '!$BF:$BF,'nabati '!BI:BI,MTD!$A225)/6</f>
        <v>0</v>
      </c>
      <c r="N225" s="87">
        <f>+SUMIFS('nabati '!$BM:$BM,'nabati '!BP:BP,MTD!$A225)/6</f>
        <v>0</v>
      </c>
      <c r="O225" s="126">
        <f t="shared" si="31"/>
        <v>2115200</v>
      </c>
      <c r="P225" s="19"/>
      <c r="Q225" s="329"/>
      <c r="R225" s="19"/>
    </row>
    <row r="226" spans="1:18" s="7" customFormat="1" ht="12.75" hidden="1" outlineLevel="1">
      <c r="A226" s="55">
        <v>225</v>
      </c>
      <c r="B226" s="105" t="s">
        <v>78</v>
      </c>
      <c r="C226" s="106" t="s">
        <v>308</v>
      </c>
      <c r="D226" s="106" t="s">
        <v>290</v>
      </c>
      <c r="E226" s="115">
        <f>+SUMIFS('nabati '!B:B,'nabati '!$E:$E,MTD!$A226)/6</f>
        <v>1</v>
      </c>
      <c r="F226" s="115">
        <f>+SUMIFS('nabati '!I:I,'nabati '!$L:$L,MTD!$A226)/6</f>
        <v>2</v>
      </c>
      <c r="G226" s="115">
        <f>+SUMIFS('nabati '!P:P,'nabati '!$S:$S,MTD!$A226)/60</f>
        <v>0</v>
      </c>
      <c r="H226" s="115">
        <f>+SUMIFS('nabati '!W:W,'nabati '!$Z:$Z,MTD!$A226)/6</f>
        <v>0</v>
      </c>
      <c r="I226" s="115">
        <f>+SUMIFS('nabati '!AD:AD,'nabati '!$AG:$AG,MTD!$A226)/60</f>
        <v>0</v>
      </c>
      <c r="J226" s="115">
        <f>+SUMIFS('nabati '!AK:AK,'nabati '!$AN:$AN,MTD!$A226)/60</f>
        <v>0</v>
      </c>
      <c r="K226" s="115">
        <f>+SUMIFS('nabati '!AR:AR,'nabati '!$AU:$AU,MTD!$A226)/60</f>
        <v>0</v>
      </c>
      <c r="L226" s="115">
        <f>+SUMIFS('nabati '!AY:AY,'nabati '!$BB:$BB,MTD!$A226)/20</f>
        <v>0</v>
      </c>
      <c r="M226" s="125">
        <f>+SUMIFS('nabati '!$BF:$BF,'nabati '!BI:BI,MTD!$A226)/6</f>
        <v>0</v>
      </c>
      <c r="N226" s="87">
        <f>+SUMIFS('nabati '!$BM:$BM,'nabati '!BP:BP,MTD!$A226)/6</f>
        <v>0</v>
      </c>
      <c r="O226" s="126">
        <f t="shared" si="31"/>
        <v>507300</v>
      </c>
      <c r="P226" s="19"/>
      <c r="Q226" s="329"/>
      <c r="R226" s="19"/>
    </row>
    <row r="227" spans="1:18" s="7" customFormat="1" ht="12.75" hidden="1" outlineLevel="1">
      <c r="A227" s="55">
        <v>228</v>
      </c>
      <c r="B227" s="105" t="s">
        <v>78</v>
      </c>
      <c r="C227" s="57" t="s">
        <v>309</v>
      </c>
      <c r="D227" s="106" t="s">
        <v>290</v>
      </c>
      <c r="E227" s="115">
        <f>+SUMIFS('nabati '!B:B,'nabati '!$E:$E,MTD!$A227)/6</f>
        <v>0</v>
      </c>
      <c r="F227" s="115">
        <f>+SUMIFS('nabati '!I:I,'nabati '!$L:$L,MTD!$A227)/6</f>
        <v>1</v>
      </c>
      <c r="G227" s="115">
        <f>+SUMIFS('nabati '!P:P,'nabati '!$S:$S,MTD!$A227)/60</f>
        <v>1</v>
      </c>
      <c r="H227" s="115">
        <f>+SUMIFS('nabati '!W:W,'nabati '!$Z:$Z,MTD!$A227)/6</f>
        <v>0</v>
      </c>
      <c r="I227" s="115">
        <f>+SUMIFS('nabati '!AD:AD,'nabati '!$AG:$AG,MTD!$A227)/60</f>
        <v>0</v>
      </c>
      <c r="J227" s="115">
        <f>+SUMIFS('nabati '!AK:AK,'nabati '!$AN:$AN,MTD!$A227)/60</f>
        <v>0</v>
      </c>
      <c r="K227" s="115">
        <f>+SUMIFS('nabati '!AR:AR,'nabati '!$AU:$AU,MTD!$A227)/60</f>
        <v>0</v>
      </c>
      <c r="L227" s="115">
        <f>+SUMIFS('nabati '!AY:AY,'nabati '!$BB:$BB,MTD!$A227)/20</f>
        <v>0</v>
      </c>
      <c r="M227" s="125">
        <f>+SUMIFS('nabati '!$BF:$BF,'nabati '!BI:BI,MTD!$A227)/6</f>
        <v>0</v>
      </c>
      <c r="N227" s="87">
        <f>+SUMIFS('nabati '!$BM:$BM,'nabati '!BP:BP,MTD!$A227)/6</f>
        <v>0</v>
      </c>
      <c r="O227" s="126">
        <f t="shared" si="31"/>
        <v>520700</v>
      </c>
      <c r="P227" s="19"/>
      <c r="Q227" s="329"/>
      <c r="R227" s="19"/>
    </row>
    <row r="228" spans="1:18" s="7" customFormat="1" ht="12.75" hidden="1" outlineLevel="1">
      <c r="A228" s="55">
        <v>243</v>
      </c>
      <c r="B228" s="105" t="s">
        <v>78</v>
      </c>
      <c r="C228" s="106" t="s">
        <v>310</v>
      </c>
      <c r="D228" s="106" t="s">
        <v>290</v>
      </c>
      <c r="E228" s="115">
        <f>+SUMIFS('nabati '!B:B,'nabati '!$E:$E,MTD!$A228)/6</f>
        <v>0</v>
      </c>
      <c r="F228" s="115">
        <f>+SUMIFS('nabati '!I:I,'nabati '!$L:$L,MTD!$A228)/6</f>
        <v>1</v>
      </c>
      <c r="G228" s="115">
        <f>+SUMIFS('nabati '!P:P,'nabati '!$S:$S,MTD!$A228)/60</f>
        <v>0</v>
      </c>
      <c r="H228" s="115">
        <f>+SUMIFS('nabati '!W:W,'nabati '!$Z:$Z,MTD!$A228)/6</f>
        <v>0</v>
      </c>
      <c r="I228" s="115">
        <f>+SUMIFS('nabati '!AD:AD,'nabati '!$AG:$AG,MTD!$A228)/60</f>
        <v>0</v>
      </c>
      <c r="J228" s="115">
        <f>+SUMIFS('nabati '!AK:AK,'nabati '!$AN:$AN,MTD!$A228)/60</f>
        <v>0</v>
      </c>
      <c r="K228" s="115">
        <f>+SUMIFS('nabati '!AR:AR,'nabati '!$AU:$AU,MTD!$A228)/60</f>
        <v>0</v>
      </c>
      <c r="L228" s="115">
        <f>+SUMIFS('nabati '!AY:AY,'nabati '!$BB:$BB,MTD!$A228)/20</f>
        <v>0</v>
      </c>
      <c r="M228" s="125">
        <f>+SUMIFS('nabati '!$BF:$BF,'nabati '!BI:BI,MTD!$A228)/6</f>
        <v>0</v>
      </c>
      <c r="N228" s="87">
        <f>+SUMIFS('nabati '!$BM:$BM,'nabati '!BP:BP,MTD!$A228)/6</f>
        <v>0</v>
      </c>
      <c r="O228" s="126">
        <f t="shared" si="31"/>
        <v>190700</v>
      </c>
      <c r="P228" s="19"/>
      <c r="Q228" s="329"/>
      <c r="R228" s="19"/>
    </row>
    <row r="229" spans="1:18" s="7" customFormat="1" ht="12.75" hidden="1" outlineLevel="1">
      <c r="A229" s="55">
        <v>244</v>
      </c>
      <c r="B229" s="105" t="s">
        <v>78</v>
      </c>
      <c r="C229" s="106" t="s">
        <v>311</v>
      </c>
      <c r="D229" s="106" t="s">
        <v>290</v>
      </c>
      <c r="E229" s="115">
        <f>+SUMIFS('nabati '!B:B,'nabati '!$E:$E,MTD!$A229)/6</f>
        <v>2</v>
      </c>
      <c r="F229" s="115">
        <f>+SUMIFS('nabati '!I:I,'nabati '!$L:$L,MTD!$A229)/6</f>
        <v>2</v>
      </c>
      <c r="G229" s="115">
        <f>+SUMIFS('nabati '!P:P,'nabati '!$S:$S,MTD!$A229)/60</f>
        <v>1</v>
      </c>
      <c r="H229" s="115">
        <f>+SUMIFS('nabati '!W:W,'nabati '!$Z:$Z,MTD!$A229)/6</f>
        <v>0</v>
      </c>
      <c r="I229" s="115">
        <f>+SUMIFS('nabati '!AD:AD,'nabati '!$AG:$AG,MTD!$A229)/60</f>
        <v>0</v>
      </c>
      <c r="J229" s="115">
        <f>+SUMIFS('nabati '!AK:AK,'nabati '!$AN:$AN,MTD!$A229)/60</f>
        <v>0</v>
      </c>
      <c r="K229" s="115">
        <f>+SUMIFS('nabati '!AR:AR,'nabati '!$AU:$AU,MTD!$A229)/60</f>
        <v>0</v>
      </c>
      <c r="L229" s="115">
        <f>+SUMIFS('nabati '!AY:AY,'nabati '!$BB:$BB,MTD!$A229)/20</f>
        <v>0</v>
      </c>
      <c r="M229" s="125">
        <f>+SUMIFS('nabati '!$BF:$BF,'nabati '!BI:BI,MTD!$A229)/6</f>
        <v>0</v>
      </c>
      <c r="N229" s="87">
        <f>+SUMIFS('nabati '!$BM:$BM,'nabati '!BP:BP,MTD!$A229)/6</f>
        <v>0</v>
      </c>
      <c r="O229" s="126">
        <f t="shared" si="31"/>
        <v>963200</v>
      </c>
      <c r="P229" s="19"/>
      <c r="Q229" s="329"/>
      <c r="R229" s="19"/>
    </row>
    <row r="230" spans="1:18" s="7" customFormat="1" ht="12.75" hidden="1" outlineLevel="1">
      <c r="A230" s="55">
        <v>246</v>
      </c>
      <c r="B230" s="105" t="s">
        <v>78</v>
      </c>
      <c r="C230" s="57" t="s">
        <v>312</v>
      </c>
      <c r="D230" s="106" t="s">
        <v>290</v>
      </c>
      <c r="E230" s="115">
        <f>+SUMIFS('nabati '!B:B,'nabati '!$E:$E,MTD!$A230)/6</f>
        <v>5</v>
      </c>
      <c r="F230" s="115">
        <f>+SUMIFS('nabati '!I:I,'nabati '!$L:$L,MTD!$A230)/6</f>
        <v>2</v>
      </c>
      <c r="G230" s="115">
        <f>+SUMIFS('nabati '!P:P,'nabati '!$S:$S,MTD!$A230)/60</f>
        <v>1</v>
      </c>
      <c r="H230" s="115">
        <f>+SUMIFS('nabati '!W:W,'nabati '!$Z:$Z,MTD!$A230)/6</f>
        <v>0</v>
      </c>
      <c r="I230" s="115">
        <f>+SUMIFS('nabati '!AD:AD,'nabati '!$AG:$AG,MTD!$A230)/60</f>
        <v>1</v>
      </c>
      <c r="J230" s="115">
        <f>+SUMIFS('nabati '!AK:AK,'nabati '!$AN:$AN,MTD!$A230)/60</f>
        <v>0</v>
      </c>
      <c r="K230" s="115">
        <f>+SUMIFS('nabati '!AR:AR,'nabati '!$AU:$AU,MTD!$A230)/60</f>
        <v>0</v>
      </c>
      <c r="L230" s="115">
        <f>+SUMIFS('nabati '!AY:AY,'nabati '!$BB:$BB,MTD!$A230)/20</f>
        <v>0</v>
      </c>
      <c r="M230" s="125">
        <f>+SUMIFS('nabati '!$BF:$BF,'nabati '!BI:BI,MTD!$A230)/6</f>
        <v>0</v>
      </c>
      <c r="N230" s="87">
        <f>+SUMIFS('nabati '!$BM:$BM,'nabati '!BP:BP,MTD!$A230)/6</f>
        <v>0</v>
      </c>
      <c r="O230" s="126">
        <f t="shared" si="31"/>
        <v>1670900</v>
      </c>
      <c r="P230" s="19"/>
      <c r="Q230" s="329"/>
      <c r="R230" s="19"/>
    </row>
    <row r="231" spans="1:18" s="7" customFormat="1" ht="12.75" hidden="1" outlineLevel="1">
      <c r="A231" s="55">
        <v>257</v>
      </c>
      <c r="B231" s="105" t="s">
        <v>78</v>
      </c>
      <c r="C231" s="57" t="s">
        <v>313</v>
      </c>
      <c r="D231" s="106" t="s">
        <v>290</v>
      </c>
      <c r="E231" s="115">
        <f>+SUMIFS('nabati '!B:B,'nabati '!$E:$E,MTD!$A231)/6</f>
        <v>0</v>
      </c>
      <c r="F231" s="115">
        <f>+SUMIFS('nabati '!I:I,'nabati '!$L:$L,MTD!$A231)/6</f>
        <v>2</v>
      </c>
      <c r="G231" s="115">
        <f>+SUMIFS('nabati '!P:P,'nabati '!$S:$S,MTD!$A231)/60</f>
        <v>1</v>
      </c>
      <c r="H231" s="115">
        <f>+SUMIFS('nabati '!W:W,'nabati '!$Z:$Z,MTD!$A231)/6</f>
        <v>0</v>
      </c>
      <c r="I231" s="115">
        <f>+SUMIFS('nabati '!AD:AD,'nabati '!$AG:$AG,MTD!$A231)/60</f>
        <v>0</v>
      </c>
      <c r="J231" s="115">
        <f>+SUMIFS('nabati '!AK:AK,'nabati '!$AN:$AN,MTD!$A231)/60</f>
        <v>0</v>
      </c>
      <c r="K231" s="115">
        <f>+SUMIFS('nabati '!AR:AR,'nabati '!$AU:$AU,MTD!$A231)/60</f>
        <v>0</v>
      </c>
      <c r="L231" s="115">
        <f>+SUMIFS('nabati '!AY:AY,'nabati '!$BB:$BB,MTD!$A231)/20</f>
        <v>0</v>
      </c>
      <c r="M231" s="125">
        <f>+SUMIFS('nabati '!$BF:$BF,'nabati '!BI:BI,MTD!$A231)/6</f>
        <v>0</v>
      </c>
      <c r="N231" s="87">
        <f>+SUMIFS('nabati '!$BM:$BM,'nabati '!BP:BP,MTD!$A231)/6</f>
        <v>0</v>
      </c>
      <c r="O231" s="126">
        <f t="shared" si="31"/>
        <v>711400</v>
      </c>
      <c r="P231" s="19"/>
      <c r="Q231" s="329"/>
      <c r="R231" s="19"/>
    </row>
    <row r="232" spans="1:18" s="7" customFormat="1" ht="12.75" hidden="1" outlineLevel="1">
      <c r="A232" s="55">
        <v>260</v>
      </c>
      <c r="B232" s="105" t="s">
        <v>78</v>
      </c>
      <c r="C232" s="57" t="s">
        <v>314</v>
      </c>
      <c r="D232" s="106" t="s">
        <v>290</v>
      </c>
      <c r="E232" s="115">
        <f>+SUMIFS('nabati '!B:B,'nabati '!$E:$E,MTD!$A232)/6</f>
        <v>0</v>
      </c>
      <c r="F232" s="115">
        <f>+SUMIFS('nabati '!I:I,'nabati '!$L:$L,MTD!$A232)/6</f>
        <v>0</v>
      </c>
      <c r="G232" s="115">
        <f>+SUMIFS('nabati '!P:P,'nabati '!$S:$S,MTD!$A232)/60</f>
        <v>0</v>
      </c>
      <c r="H232" s="115">
        <f>+SUMIFS('nabati '!W:W,'nabati '!$Z:$Z,MTD!$A232)/6</f>
        <v>0</v>
      </c>
      <c r="I232" s="115">
        <f>+SUMIFS('nabati '!AD:AD,'nabati '!$AG:$AG,MTD!$A232)/60</f>
        <v>0</v>
      </c>
      <c r="J232" s="115">
        <f>+SUMIFS('nabati '!AK:AK,'nabati '!$AN:$AN,MTD!$A232)/60</f>
        <v>0</v>
      </c>
      <c r="K232" s="115">
        <f>+SUMIFS('nabati '!AR:AR,'nabati '!$AU:$AU,MTD!$A232)/60</f>
        <v>0</v>
      </c>
      <c r="L232" s="115">
        <f>+SUMIFS('nabati '!AY:AY,'nabati '!$BB:$BB,MTD!$A232)/20</f>
        <v>0</v>
      </c>
      <c r="M232" s="125">
        <f>+SUMIFS('nabati '!$BF:$BF,'nabati '!BI:BI,MTD!$A232)/6</f>
        <v>0</v>
      </c>
      <c r="N232" s="87">
        <f>+SUMIFS('nabati '!$BM:$BM,'nabati '!BP:BP,MTD!$A232)/6</f>
        <v>0</v>
      </c>
      <c r="O232" s="126">
        <f t="shared" si="31"/>
        <v>0</v>
      </c>
      <c r="P232" s="19"/>
      <c r="Q232" s="329"/>
      <c r="R232" s="19"/>
    </row>
    <row r="233" spans="1:18" s="7" customFormat="1" ht="12.75" hidden="1" outlineLevel="1">
      <c r="A233" s="55">
        <v>261</v>
      </c>
      <c r="B233" s="105" t="s">
        <v>78</v>
      </c>
      <c r="C233" s="57" t="s">
        <v>315</v>
      </c>
      <c r="D233" s="106" t="s">
        <v>290</v>
      </c>
      <c r="E233" s="115">
        <f>+SUMIFS('nabati '!B:B,'nabati '!$E:$E,MTD!$A233)/6</f>
        <v>1</v>
      </c>
      <c r="F233" s="115">
        <f>+SUMIFS('nabati '!I:I,'nabati '!$L:$L,MTD!$A233)/6</f>
        <v>1</v>
      </c>
      <c r="G233" s="115">
        <f>+SUMIFS('nabati '!P:P,'nabati '!$S:$S,MTD!$A233)/60</f>
        <v>1</v>
      </c>
      <c r="H233" s="115">
        <f>+SUMIFS('nabati '!W:W,'nabati '!$Z:$Z,MTD!$A233)/6</f>
        <v>0</v>
      </c>
      <c r="I233" s="115">
        <f>+SUMIFS('nabati '!AD:AD,'nabati '!$AG:$AG,MTD!$A233)/60</f>
        <v>1</v>
      </c>
      <c r="J233" s="115">
        <f>+SUMIFS('nabati '!AK:AK,'nabati '!$AN:$AN,MTD!$A233)/60</f>
        <v>0</v>
      </c>
      <c r="K233" s="115">
        <f>+SUMIFS('nabati '!AR:AR,'nabati '!$AU:$AU,MTD!$A233)/60</f>
        <v>1</v>
      </c>
      <c r="L233" s="115">
        <f>+SUMIFS('nabati '!AY:AY,'nabati '!$BB:$BB,MTD!$A233)/20</f>
        <v>1</v>
      </c>
      <c r="M233" s="125">
        <f>+SUMIFS('nabati '!$BF:$BF,'nabati '!BI:BI,MTD!$A233)/6</f>
        <v>0</v>
      </c>
      <c r="N233" s="87">
        <f>+SUMIFS('nabati '!$BM:$BM,'nabati '!BP:BP,MTD!$A233)/6</f>
        <v>0</v>
      </c>
      <c r="O233" s="126">
        <f t="shared" si="31"/>
        <v>1614600</v>
      </c>
      <c r="P233" s="19"/>
      <c r="Q233" s="329"/>
      <c r="R233" s="19"/>
    </row>
    <row r="234" spans="1:18" s="7" customFormat="1" ht="12.75" hidden="1" outlineLevel="1">
      <c r="A234" s="55">
        <v>270</v>
      </c>
      <c r="B234" s="105" t="s">
        <v>78</v>
      </c>
      <c r="C234" s="106" t="s">
        <v>316</v>
      </c>
      <c r="D234" s="106" t="s">
        <v>290</v>
      </c>
      <c r="E234" s="115">
        <f>+SUMIFS('nabati '!B:B,'nabati '!$E:$E,MTD!$A234)/6</f>
        <v>0</v>
      </c>
      <c r="F234" s="115">
        <f>+SUMIFS('nabati '!I:I,'nabati '!$L:$L,MTD!$A234)/6</f>
        <v>0</v>
      </c>
      <c r="G234" s="115">
        <f>+SUMIFS('nabati '!P:P,'nabati '!$S:$S,MTD!$A234)/60</f>
        <v>0</v>
      </c>
      <c r="H234" s="115">
        <f>+SUMIFS('nabati '!W:W,'nabati '!$Z:$Z,MTD!$A234)/6</f>
        <v>0</v>
      </c>
      <c r="I234" s="115">
        <f>+SUMIFS('nabati '!AD:AD,'nabati '!$AG:$AG,MTD!$A234)/60</f>
        <v>0</v>
      </c>
      <c r="J234" s="115">
        <f>+SUMIFS('nabati '!AK:AK,'nabati '!$AN:$AN,MTD!$A234)/60</f>
        <v>0</v>
      </c>
      <c r="K234" s="115">
        <f>+SUMIFS('nabati '!AR:AR,'nabati '!$AU:$AU,MTD!$A234)/60</f>
        <v>0</v>
      </c>
      <c r="L234" s="115">
        <f>+SUMIFS('nabati '!AY:AY,'nabati '!$BB:$BB,MTD!$A234)/20</f>
        <v>0</v>
      </c>
      <c r="M234" s="125">
        <f>+SUMIFS('nabati '!$BF:$BF,'nabati '!BI:BI,MTD!$A234)/6</f>
        <v>0</v>
      </c>
      <c r="N234" s="87">
        <f>+SUMIFS('nabati '!$BM:$BM,'nabati '!BP:BP,MTD!$A234)/6</f>
        <v>0</v>
      </c>
      <c r="O234" s="126">
        <f t="shared" si="31"/>
        <v>0</v>
      </c>
      <c r="P234" s="19"/>
      <c r="Q234" s="329"/>
      <c r="R234" s="19"/>
    </row>
    <row r="235" spans="1:18" s="7" customFormat="1" ht="12.75" hidden="1" outlineLevel="1">
      <c r="A235" s="55">
        <v>276</v>
      </c>
      <c r="B235" s="105" t="s">
        <v>78</v>
      </c>
      <c r="C235" s="57" t="s">
        <v>317</v>
      </c>
      <c r="D235" s="106" t="s">
        <v>290</v>
      </c>
      <c r="E235" s="115">
        <f>+SUMIFS('nabati '!B:B,'nabati '!$E:$E,MTD!$A235)/6</f>
        <v>2</v>
      </c>
      <c r="F235" s="115">
        <f>+SUMIFS('nabati '!I:I,'nabati '!$L:$L,MTD!$A235)/6</f>
        <v>3</v>
      </c>
      <c r="G235" s="115">
        <f>+SUMIFS('nabati '!P:P,'nabati '!$S:$S,MTD!$A235)/60</f>
        <v>1</v>
      </c>
      <c r="H235" s="115">
        <f>+SUMIFS('nabati '!W:W,'nabati '!$Z:$Z,MTD!$A235)/6</f>
        <v>3</v>
      </c>
      <c r="I235" s="115">
        <f>+SUMIFS('nabati '!AD:AD,'nabati '!$AG:$AG,MTD!$A235)/60</f>
        <v>0</v>
      </c>
      <c r="J235" s="115">
        <f>+SUMIFS('nabati '!AK:AK,'nabati '!$AN:$AN,MTD!$A235)/60</f>
        <v>0</v>
      </c>
      <c r="K235" s="115">
        <f>+SUMIFS('nabati '!AR:AR,'nabati '!$AU:$AU,MTD!$A235)/60</f>
        <v>0</v>
      </c>
      <c r="L235" s="115">
        <f>+SUMIFS('nabati '!AY:AY,'nabati '!$BB:$BB,MTD!$A235)/20</f>
        <v>0</v>
      </c>
      <c r="M235" s="125">
        <f>+SUMIFS('nabati '!$BF:$BF,'nabati '!BI:BI,MTD!$A235)/6</f>
        <v>0</v>
      </c>
      <c r="N235" s="87">
        <f>+SUMIFS('nabati '!$BM:$BM,'nabati '!BP:BP,MTD!$A235)/6</f>
        <v>0</v>
      </c>
      <c r="O235" s="126">
        <f t="shared" si="31"/>
        <v>1825900</v>
      </c>
      <c r="P235" s="19"/>
      <c r="Q235" s="329"/>
      <c r="R235" s="19"/>
    </row>
    <row r="236" spans="1:18" s="7" customFormat="1" ht="12.75" hidden="1" outlineLevel="1">
      <c r="A236" s="55">
        <v>278</v>
      </c>
      <c r="B236" s="105" t="s">
        <v>78</v>
      </c>
      <c r="C236" s="57" t="s">
        <v>318</v>
      </c>
      <c r="D236" s="106" t="s">
        <v>290</v>
      </c>
      <c r="E236" s="115">
        <f>+SUMIFS('nabati '!B:B,'nabati '!$E:$E,MTD!$A236)/6</f>
        <v>1</v>
      </c>
      <c r="F236" s="115">
        <f>+SUMIFS('nabati '!I:I,'nabati '!$L:$L,MTD!$A236)/6</f>
        <v>2</v>
      </c>
      <c r="G236" s="115">
        <f>+SUMIFS('nabati '!P:P,'nabati '!$S:$S,MTD!$A236)/60</f>
        <v>0</v>
      </c>
      <c r="H236" s="115">
        <f>+SUMIFS('nabati '!W:W,'nabati '!$Z:$Z,MTD!$A236)/6</f>
        <v>0</v>
      </c>
      <c r="I236" s="115">
        <f>+SUMIFS('nabati '!AD:AD,'nabati '!$AG:$AG,MTD!$A236)/60</f>
        <v>0</v>
      </c>
      <c r="J236" s="115">
        <f>+SUMIFS('nabati '!AK:AK,'nabati '!$AN:$AN,MTD!$A236)/60</f>
        <v>0</v>
      </c>
      <c r="K236" s="115">
        <f>+SUMIFS('nabati '!AR:AR,'nabati '!$AU:$AU,MTD!$A236)/60</f>
        <v>0</v>
      </c>
      <c r="L236" s="115">
        <f>+SUMIFS('nabati '!AY:AY,'nabati '!$BB:$BB,MTD!$A236)/20</f>
        <v>0</v>
      </c>
      <c r="M236" s="125">
        <f>+SUMIFS('nabati '!$BF:$BF,'nabati '!BI:BI,MTD!$A236)/6</f>
        <v>0</v>
      </c>
      <c r="N236" s="87">
        <f>+SUMIFS('nabati '!$BM:$BM,'nabati '!BP:BP,MTD!$A236)/6</f>
        <v>0</v>
      </c>
      <c r="O236" s="126">
        <f t="shared" si="31"/>
        <v>507300</v>
      </c>
      <c r="P236" s="19"/>
      <c r="Q236" s="329"/>
      <c r="R236" s="19"/>
    </row>
    <row r="237" spans="1:18" s="7" customFormat="1" ht="12.75" hidden="1" outlineLevel="1">
      <c r="A237" s="55">
        <v>291</v>
      </c>
      <c r="B237" s="105" t="s">
        <v>78</v>
      </c>
      <c r="C237" s="106" t="s">
        <v>319</v>
      </c>
      <c r="D237" s="106" t="s">
        <v>290</v>
      </c>
      <c r="E237" s="115">
        <f>+SUMIFS('nabati '!B:B,'nabati '!$E:$E,MTD!$A237)/6</f>
        <v>2</v>
      </c>
      <c r="F237" s="115">
        <f>+SUMIFS('nabati '!I:I,'nabati '!$L:$L,MTD!$A237)/6</f>
        <v>3</v>
      </c>
      <c r="G237" s="115">
        <f>+SUMIFS('nabati '!P:P,'nabati '!$S:$S,MTD!$A237)/60</f>
        <v>1</v>
      </c>
      <c r="H237" s="115">
        <f>+SUMIFS('nabati '!W:W,'nabati '!$Z:$Z,MTD!$A237)/6</f>
        <v>0</v>
      </c>
      <c r="I237" s="115">
        <f>+SUMIFS('nabati '!AD:AD,'nabati '!$AG:$AG,MTD!$A237)/60</f>
        <v>0</v>
      </c>
      <c r="J237" s="115">
        <f>+SUMIFS('nabati '!AK:AK,'nabati '!$AN:$AN,MTD!$A237)/60</f>
        <v>0</v>
      </c>
      <c r="K237" s="115">
        <f>+SUMIFS('nabati '!AR:AR,'nabati '!$AU:$AU,MTD!$A237)/60</f>
        <v>1</v>
      </c>
      <c r="L237" s="115">
        <f>+SUMIFS('nabati '!AY:AY,'nabati '!$BB:$BB,MTD!$A237)/20</f>
        <v>1</v>
      </c>
      <c r="M237" s="125">
        <f>+SUMIFS('nabati '!$BF:$BF,'nabati '!BI:BI,MTD!$A237)/6</f>
        <v>0</v>
      </c>
      <c r="N237" s="87">
        <f>+SUMIFS('nabati '!$BM:$BM,'nabati '!BP:BP,MTD!$A237)/6</f>
        <v>0</v>
      </c>
      <c r="O237" s="126">
        <f t="shared" ref="O237:O249" si="32">+SUMPRODUCT($E$1:$N$1,E237:N237)</f>
        <v>1791900</v>
      </c>
      <c r="P237" s="19"/>
      <c r="Q237" s="329"/>
      <c r="R237" s="19"/>
    </row>
    <row r="238" spans="1:18" s="7" customFormat="1" ht="12.75" hidden="1" outlineLevel="1">
      <c r="A238" s="55">
        <v>294</v>
      </c>
      <c r="B238" s="105" t="s">
        <v>78</v>
      </c>
      <c r="C238" s="57" t="s">
        <v>320</v>
      </c>
      <c r="D238" s="106" t="s">
        <v>290</v>
      </c>
      <c r="E238" s="115">
        <f>+SUMIFS('nabati '!B:B,'nabati '!$E:$E,MTD!$A238)/6</f>
        <v>0</v>
      </c>
      <c r="F238" s="115">
        <f>+SUMIFS('nabati '!I:I,'nabati '!$L:$L,MTD!$A238)/6</f>
        <v>1</v>
      </c>
      <c r="G238" s="115">
        <f>+SUMIFS('nabati '!P:P,'nabati '!$S:$S,MTD!$A238)/60</f>
        <v>0</v>
      </c>
      <c r="H238" s="115">
        <f>+SUMIFS('nabati '!W:W,'nabati '!$Z:$Z,MTD!$A238)/6</f>
        <v>0</v>
      </c>
      <c r="I238" s="115">
        <f>+SUMIFS('nabati '!AD:AD,'nabati '!$AG:$AG,MTD!$A238)/60</f>
        <v>0</v>
      </c>
      <c r="J238" s="115">
        <f>+SUMIFS('nabati '!AK:AK,'nabati '!$AN:$AN,MTD!$A238)/60</f>
        <v>0</v>
      </c>
      <c r="K238" s="115">
        <f>+SUMIFS('nabati '!AR:AR,'nabati '!$AU:$AU,MTD!$A238)/60</f>
        <v>0</v>
      </c>
      <c r="L238" s="115">
        <f>+SUMIFS('nabati '!AY:AY,'nabati '!$BB:$BB,MTD!$A238)/20</f>
        <v>0</v>
      </c>
      <c r="M238" s="125">
        <f>+SUMIFS('nabati '!$BF:$BF,'nabati '!BI:BI,MTD!$A238)/6</f>
        <v>0</v>
      </c>
      <c r="N238" s="87">
        <f>+SUMIFS('nabati '!$BM:$BM,'nabati '!BP:BP,MTD!$A238)/6</f>
        <v>0</v>
      </c>
      <c r="O238" s="126">
        <f t="shared" si="32"/>
        <v>190700</v>
      </c>
      <c r="P238" s="19"/>
      <c r="Q238" s="329"/>
      <c r="R238" s="19"/>
    </row>
    <row r="239" spans="1:18" s="7" customFormat="1" ht="12.75" hidden="1" outlineLevel="1">
      <c r="A239" s="55">
        <v>295</v>
      </c>
      <c r="B239" s="105" t="s">
        <v>78</v>
      </c>
      <c r="C239" s="57" t="s">
        <v>321</v>
      </c>
      <c r="D239" s="106" t="s">
        <v>290</v>
      </c>
      <c r="E239" s="115">
        <f>+SUMIFS('nabati '!B:B,'nabati '!$E:$E,MTD!$A239)/6</f>
        <v>0</v>
      </c>
      <c r="F239" s="115">
        <f>+SUMIFS('nabati '!I:I,'nabati '!$L:$L,MTD!$A239)/6</f>
        <v>0</v>
      </c>
      <c r="G239" s="115">
        <f>+SUMIFS('nabati '!P:P,'nabati '!$S:$S,MTD!$A239)/60</f>
        <v>0</v>
      </c>
      <c r="H239" s="115">
        <f>+SUMIFS('nabati '!W:W,'nabati '!$Z:$Z,MTD!$A239)/6</f>
        <v>0</v>
      </c>
      <c r="I239" s="115">
        <f>+SUMIFS('nabati '!AD:AD,'nabati '!$AG:$AG,MTD!$A239)/60</f>
        <v>0</v>
      </c>
      <c r="J239" s="115">
        <f>+SUMIFS('nabati '!AK:AK,'nabati '!$AN:$AN,MTD!$A239)/60</f>
        <v>0</v>
      </c>
      <c r="K239" s="115">
        <f>+SUMIFS('nabati '!AR:AR,'nabati '!$AU:$AU,MTD!$A239)/60</f>
        <v>0</v>
      </c>
      <c r="L239" s="115">
        <f>+SUMIFS('nabati '!AY:AY,'nabati '!$BB:$BB,MTD!$A239)/20</f>
        <v>0</v>
      </c>
      <c r="M239" s="125">
        <f>+SUMIFS('nabati '!$BF:$BF,'nabati '!BI:BI,MTD!$A239)/6</f>
        <v>0</v>
      </c>
      <c r="N239" s="87">
        <f>+SUMIFS('nabati '!$BM:$BM,'nabati '!BP:BP,MTD!$A239)/6</f>
        <v>0</v>
      </c>
      <c r="O239" s="126">
        <f t="shared" si="32"/>
        <v>0</v>
      </c>
      <c r="P239" s="19"/>
      <c r="Q239" s="329"/>
      <c r="R239" s="19"/>
    </row>
    <row r="240" spans="1:18" s="7" customFormat="1" ht="12.75" hidden="1" outlineLevel="1">
      <c r="A240" s="55">
        <v>629</v>
      </c>
      <c r="B240" s="105" t="s">
        <v>78</v>
      </c>
      <c r="C240" s="57" t="s">
        <v>322</v>
      </c>
      <c r="D240" s="106" t="s">
        <v>290</v>
      </c>
      <c r="E240" s="115">
        <f>+SUMIFS('nabati '!B:B,'nabati '!$E:$E,MTD!$A240)/6</f>
        <v>0</v>
      </c>
      <c r="F240" s="115">
        <f>+SUMIFS('nabati '!I:I,'nabati '!$L:$L,MTD!$A240)/6</f>
        <v>0</v>
      </c>
      <c r="G240" s="115">
        <f>+SUMIFS('nabati '!P:P,'nabati '!$S:$S,MTD!$A240)/60</f>
        <v>0</v>
      </c>
      <c r="H240" s="115">
        <f>+SUMIFS('nabati '!W:W,'nabati '!$Z:$Z,MTD!$A240)/6</f>
        <v>0</v>
      </c>
      <c r="I240" s="115">
        <f>+SUMIFS('nabati '!AD:AD,'nabati '!$AG:$AG,MTD!$A240)/60</f>
        <v>0</v>
      </c>
      <c r="J240" s="115">
        <f>+SUMIFS('nabati '!AK:AK,'nabati '!$AN:$AN,MTD!$A240)/60</f>
        <v>0</v>
      </c>
      <c r="K240" s="115">
        <f>+SUMIFS('nabati '!AR:AR,'nabati '!$AU:$AU,MTD!$A240)/60</f>
        <v>0</v>
      </c>
      <c r="L240" s="115">
        <f>+SUMIFS('nabati '!AY:AY,'nabati '!$BB:$BB,MTD!$A240)/20</f>
        <v>0</v>
      </c>
      <c r="M240" s="125">
        <f>+SUMIFS('nabati '!$BF:$BF,'nabati '!BI:BI,MTD!$A240)/6</f>
        <v>0</v>
      </c>
      <c r="N240" s="87">
        <f>+SUMIFS('nabati '!$BM:$BM,'nabati '!BP:BP,MTD!$A240)/6</f>
        <v>0</v>
      </c>
      <c r="O240" s="126">
        <f t="shared" si="32"/>
        <v>0</v>
      </c>
      <c r="P240" s="19"/>
      <c r="Q240" s="329"/>
      <c r="R240" s="19"/>
    </row>
    <row r="241" spans="1:18" s="7" customFormat="1" ht="12.75" hidden="1" outlineLevel="1">
      <c r="A241" s="55">
        <v>633</v>
      </c>
      <c r="B241" s="105" t="s">
        <v>78</v>
      </c>
      <c r="C241" s="57" t="s">
        <v>323</v>
      </c>
      <c r="D241" s="106" t="s">
        <v>290</v>
      </c>
      <c r="E241" s="115">
        <f>+SUMIFS('nabati '!B:B,'nabati '!$E:$E,MTD!$A241)/6</f>
        <v>1</v>
      </c>
      <c r="F241" s="115">
        <f>+SUMIFS('nabati '!I:I,'nabati '!$L:$L,MTD!$A241)/6</f>
        <v>1</v>
      </c>
      <c r="G241" s="115">
        <f>+SUMIFS('nabati '!P:P,'nabati '!$S:$S,MTD!$A241)/60</f>
        <v>1</v>
      </c>
      <c r="H241" s="115">
        <f>+SUMIFS('nabati '!W:W,'nabati '!$Z:$Z,MTD!$A241)/6</f>
        <v>0</v>
      </c>
      <c r="I241" s="115">
        <f>+SUMIFS('nabati '!AD:AD,'nabati '!$AG:$AG,MTD!$A241)/60</f>
        <v>1</v>
      </c>
      <c r="J241" s="115">
        <f>+SUMIFS('nabati '!AK:AK,'nabati '!$AN:$AN,MTD!$A241)/60</f>
        <v>1</v>
      </c>
      <c r="K241" s="115">
        <f>+SUMIFS('nabati '!AR:AR,'nabati '!$AU:$AU,MTD!$A241)/60</f>
        <v>0</v>
      </c>
      <c r="L241" s="115">
        <f>+SUMIFS('nabati '!AY:AY,'nabati '!$BB:$BB,MTD!$A241)/20</f>
        <v>0</v>
      </c>
      <c r="M241" s="125">
        <f>+SUMIFS('nabati '!$BF:$BF,'nabati '!BI:BI,MTD!$A241)/6</f>
        <v>0</v>
      </c>
      <c r="N241" s="87">
        <f>+SUMIFS('nabati '!$BM:$BM,'nabati '!BP:BP,MTD!$A241)/6</f>
        <v>0</v>
      </c>
      <c r="O241" s="126">
        <f t="shared" si="32"/>
        <v>1306600</v>
      </c>
      <c r="P241" s="19"/>
      <c r="Q241" s="329"/>
      <c r="R241" s="19"/>
    </row>
    <row r="242" spans="1:18" s="7" customFormat="1" ht="12.75" hidden="1" outlineLevel="1">
      <c r="A242" s="55">
        <v>640</v>
      </c>
      <c r="B242" s="105" t="s">
        <v>78</v>
      </c>
      <c r="C242" s="57" t="s">
        <v>324</v>
      </c>
      <c r="D242" s="106" t="s">
        <v>290</v>
      </c>
      <c r="E242" s="115">
        <f>+SUMIFS('nabati '!B:B,'nabati '!$E:$E,MTD!$A242)/6</f>
        <v>1</v>
      </c>
      <c r="F242" s="115">
        <f>+SUMIFS('nabati '!I:I,'nabati '!$L:$L,MTD!$A242)/6</f>
        <v>1</v>
      </c>
      <c r="G242" s="115">
        <f>+SUMIFS('nabati '!P:P,'nabati '!$S:$S,MTD!$A242)/60</f>
        <v>0</v>
      </c>
      <c r="H242" s="115">
        <f>+SUMIFS('nabati '!W:W,'nabati '!$Z:$Z,MTD!$A242)/6</f>
        <v>0</v>
      </c>
      <c r="I242" s="115">
        <f>+SUMIFS('nabati '!AD:AD,'nabati '!$AG:$AG,MTD!$A242)/60</f>
        <v>0</v>
      </c>
      <c r="J242" s="115">
        <f>+SUMIFS('nabati '!AK:AK,'nabati '!$AN:$AN,MTD!$A242)/60</f>
        <v>0</v>
      </c>
      <c r="K242" s="115">
        <f>+SUMIFS('nabati '!AR:AR,'nabati '!$AU:$AU,MTD!$A242)/60</f>
        <v>0</v>
      </c>
      <c r="L242" s="115">
        <f>+SUMIFS('nabati '!AY:AY,'nabati '!$BB:$BB,MTD!$A242)/20</f>
        <v>0</v>
      </c>
      <c r="M242" s="125">
        <f>+SUMIFS('nabati '!$BF:$BF,'nabati '!BI:BI,MTD!$A242)/6</f>
        <v>0</v>
      </c>
      <c r="N242" s="87">
        <f>+SUMIFS('nabati '!$BM:$BM,'nabati '!BP:BP,MTD!$A242)/6</f>
        <v>0</v>
      </c>
      <c r="O242" s="126">
        <f t="shared" si="32"/>
        <v>316600</v>
      </c>
      <c r="P242" s="19"/>
      <c r="Q242" s="329"/>
      <c r="R242" s="19"/>
    </row>
    <row r="243" spans="1:18" s="7" customFormat="1" ht="12.75" hidden="1" outlineLevel="1">
      <c r="A243" s="55">
        <v>644</v>
      </c>
      <c r="B243" s="105" t="s">
        <v>78</v>
      </c>
      <c r="C243" s="106" t="s">
        <v>325</v>
      </c>
      <c r="D243" s="106" t="s">
        <v>290</v>
      </c>
      <c r="E243" s="115">
        <f>+SUMIFS('nabati '!B:B,'nabati '!$E:$E,MTD!$A243)/6</f>
        <v>0</v>
      </c>
      <c r="F243" s="115">
        <f>+SUMIFS('nabati '!I:I,'nabati '!$L:$L,MTD!$A243)/6</f>
        <v>1</v>
      </c>
      <c r="G243" s="115">
        <f>+SUMIFS('nabati '!P:P,'nabati '!$S:$S,MTD!$A243)/60</f>
        <v>1</v>
      </c>
      <c r="H243" s="115">
        <f>+SUMIFS('nabati '!W:W,'nabati '!$Z:$Z,MTD!$A243)/6</f>
        <v>0</v>
      </c>
      <c r="I243" s="115">
        <f>+SUMIFS('nabati '!AD:AD,'nabati '!$AG:$AG,MTD!$A243)/60</f>
        <v>0</v>
      </c>
      <c r="J243" s="115">
        <f>+SUMIFS('nabati '!AK:AK,'nabati '!$AN:$AN,MTD!$A243)/60</f>
        <v>0</v>
      </c>
      <c r="K243" s="115">
        <f>+SUMIFS('nabati '!AR:AR,'nabati '!$AU:$AU,MTD!$A243)/60</f>
        <v>0</v>
      </c>
      <c r="L243" s="115">
        <f>+SUMIFS('nabati '!AY:AY,'nabati '!$BB:$BB,MTD!$A243)/20</f>
        <v>0</v>
      </c>
      <c r="M243" s="125">
        <f>+SUMIFS('nabati '!$BF:$BF,'nabati '!BI:BI,MTD!$A243)/6</f>
        <v>0</v>
      </c>
      <c r="N243" s="87">
        <f>+SUMIFS('nabati '!$BM:$BM,'nabati '!BP:BP,MTD!$A243)/6</f>
        <v>0</v>
      </c>
      <c r="O243" s="126">
        <f t="shared" si="32"/>
        <v>520700</v>
      </c>
      <c r="P243" s="19"/>
      <c r="Q243" s="329"/>
      <c r="R243" s="19"/>
    </row>
    <row r="244" spans="1:18" s="7" customFormat="1" ht="12.75" hidden="1" outlineLevel="1">
      <c r="A244" s="55">
        <v>671</v>
      </c>
      <c r="B244" s="105" t="s">
        <v>78</v>
      </c>
      <c r="C244" s="57" t="s">
        <v>326</v>
      </c>
      <c r="D244" s="106" t="s">
        <v>290</v>
      </c>
      <c r="E244" s="115">
        <f>+SUMIFS('nabati '!B:B,'nabati '!$E:$E,MTD!$A244)/6</f>
        <v>0</v>
      </c>
      <c r="F244" s="115">
        <f>+SUMIFS('nabati '!I:I,'nabati '!$L:$L,MTD!$A244)/6</f>
        <v>1</v>
      </c>
      <c r="G244" s="115">
        <f>+SUMIFS('nabati '!P:P,'nabati '!$S:$S,MTD!$A244)/60</f>
        <v>0</v>
      </c>
      <c r="H244" s="115">
        <f>+SUMIFS('nabati '!W:W,'nabati '!$Z:$Z,MTD!$A244)/6</f>
        <v>0</v>
      </c>
      <c r="I244" s="115">
        <f>+SUMIFS('nabati '!AD:AD,'nabati '!$AG:$AG,MTD!$A244)/60</f>
        <v>1</v>
      </c>
      <c r="J244" s="115">
        <f>+SUMIFS('nabati '!AK:AK,'nabati '!$AN:$AN,MTD!$A244)/60</f>
        <v>0</v>
      </c>
      <c r="K244" s="115">
        <f>+SUMIFS('nabati '!AR:AR,'nabati '!$AU:$AU,MTD!$A244)/60</f>
        <v>1</v>
      </c>
      <c r="L244" s="115">
        <f>+SUMIFS('nabati '!AY:AY,'nabati '!$BB:$BB,MTD!$A244)/20</f>
        <v>0</v>
      </c>
      <c r="M244" s="125">
        <f>+SUMIFS('nabati '!$BF:$BF,'nabati '!BI:BI,MTD!$A244)/6</f>
        <v>0</v>
      </c>
      <c r="N244" s="87">
        <f>+SUMIFS('nabati '!$BM:$BM,'nabati '!BP:BP,MTD!$A244)/6</f>
        <v>0</v>
      </c>
      <c r="O244" s="126">
        <f t="shared" si="32"/>
        <v>784700</v>
      </c>
      <c r="P244" s="19"/>
      <c r="Q244" s="329"/>
      <c r="R244" s="19"/>
    </row>
    <row r="245" spans="1:18" s="7" customFormat="1" ht="12.75" hidden="1" outlineLevel="1">
      <c r="A245" s="55">
        <v>676</v>
      </c>
      <c r="B245" s="105" t="s">
        <v>78</v>
      </c>
      <c r="C245" s="57" t="s">
        <v>327</v>
      </c>
      <c r="D245" s="106" t="s">
        <v>290</v>
      </c>
      <c r="E245" s="115">
        <f>+SUMIFS('nabati '!B:B,'nabati '!$E:$E,MTD!$A245)/6</f>
        <v>0</v>
      </c>
      <c r="F245" s="115">
        <f>+SUMIFS('nabati '!I:I,'nabati '!$L:$L,MTD!$A245)/6</f>
        <v>1</v>
      </c>
      <c r="G245" s="115">
        <f>+SUMIFS('nabati '!P:P,'nabati '!$S:$S,MTD!$A245)/60</f>
        <v>0</v>
      </c>
      <c r="H245" s="115">
        <f>+SUMIFS('nabati '!W:W,'nabati '!$Z:$Z,MTD!$A245)/6</f>
        <v>0</v>
      </c>
      <c r="I245" s="115">
        <f>+SUMIFS('nabati '!AD:AD,'nabati '!$AG:$AG,MTD!$A245)/60</f>
        <v>0</v>
      </c>
      <c r="J245" s="115">
        <f>+SUMIFS('nabati '!AK:AK,'nabati '!$AN:$AN,MTD!$A245)/60</f>
        <v>0</v>
      </c>
      <c r="K245" s="115">
        <f>+SUMIFS('nabati '!AR:AR,'nabati '!$AU:$AU,MTD!$A245)/60</f>
        <v>0</v>
      </c>
      <c r="L245" s="115">
        <f>+SUMIFS('nabati '!AY:AY,'nabati '!$BB:$BB,MTD!$A245)/20</f>
        <v>0</v>
      </c>
      <c r="M245" s="125">
        <f>+SUMIFS('nabati '!$BF:$BF,'nabati '!BI:BI,MTD!$A245)/6</f>
        <v>0</v>
      </c>
      <c r="N245" s="87">
        <f>+SUMIFS('nabati '!$BM:$BM,'nabati '!BP:BP,MTD!$A245)/6</f>
        <v>0</v>
      </c>
      <c r="O245" s="126">
        <f t="shared" si="32"/>
        <v>190700</v>
      </c>
      <c r="P245" s="19"/>
      <c r="Q245" s="329"/>
      <c r="R245" s="19"/>
    </row>
    <row r="246" spans="1:18" s="7" customFormat="1" ht="12.75" hidden="1" outlineLevel="1">
      <c r="A246" s="55">
        <v>678</v>
      </c>
      <c r="B246" s="105" t="s">
        <v>78</v>
      </c>
      <c r="C246" s="106" t="s">
        <v>328</v>
      </c>
      <c r="D246" s="106" t="s">
        <v>290</v>
      </c>
      <c r="E246" s="115">
        <f>+SUMIFS('nabati '!B:B,'nabati '!$E:$E,MTD!$A246)/6</f>
        <v>0</v>
      </c>
      <c r="F246" s="115">
        <f>+SUMIFS('nabati '!I:I,'nabati '!$L:$L,MTD!$A246)/6</f>
        <v>0</v>
      </c>
      <c r="G246" s="115">
        <f>+SUMIFS('nabati '!P:P,'nabati '!$S:$S,MTD!$A246)/60</f>
        <v>0</v>
      </c>
      <c r="H246" s="115">
        <f>+SUMIFS('nabati '!W:W,'nabati '!$Z:$Z,MTD!$A246)/6</f>
        <v>0</v>
      </c>
      <c r="I246" s="115">
        <f>+SUMIFS('nabati '!AD:AD,'nabati '!$AG:$AG,MTD!$A246)/60</f>
        <v>0</v>
      </c>
      <c r="J246" s="115">
        <f>+SUMIFS('nabati '!AK:AK,'nabati '!$AN:$AN,MTD!$A246)/60</f>
        <v>0</v>
      </c>
      <c r="K246" s="115">
        <f>+SUMIFS('nabati '!AR:AR,'nabati '!$AU:$AU,MTD!$A246)/60</f>
        <v>0</v>
      </c>
      <c r="L246" s="115">
        <f>+SUMIFS('nabati '!AY:AY,'nabati '!$BB:$BB,MTD!$A246)/20</f>
        <v>0</v>
      </c>
      <c r="M246" s="125">
        <f>+SUMIFS('nabati '!$BF:$BF,'nabati '!BI:BI,MTD!$A246)/6</f>
        <v>0</v>
      </c>
      <c r="N246" s="87">
        <f>+SUMIFS('nabati '!$BM:$BM,'nabati '!BP:BP,MTD!$A246)/6</f>
        <v>0</v>
      </c>
      <c r="O246" s="126">
        <f t="shared" si="32"/>
        <v>0</v>
      </c>
      <c r="P246" s="19"/>
      <c r="Q246" s="329"/>
      <c r="R246" s="19"/>
    </row>
    <row r="247" spans="1:18" s="7" customFormat="1" ht="12.75" hidden="1" outlineLevel="1">
      <c r="A247" s="55">
        <v>679</v>
      </c>
      <c r="B247" s="105" t="s">
        <v>78</v>
      </c>
      <c r="C247" s="57" t="s">
        <v>329</v>
      </c>
      <c r="D247" s="106" t="s">
        <v>290</v>
      </c>
      <c r="E247" s="115">
        <f>+SUMIFS('nabati '!B:B,'nabati '!$E:$E,MTD!$A247)/6</f>
        <v>0</v>
      </c>
      <c r="F247" s="115">
        <f>+SUMIFS('nabati '!I:I,'nabati '!$L:$L,MTD!$A247)/6</f>
        <v>0</v>
      </c>
      <c r="G247" s="115">
        <f>+SUMIFS('nabati '!P:P,'nabati '!$S:$S,MTD!$A247)/60</f>
        <v>0</v>
      </c>
      <c r="H247" s="115">
        <f>+SUMIFS('nabati '!W:W,'nabati '!$Z:$Z,MTD!$A247)/6</f>
        <v>0</v>
      </c>
      <c r="I247" s="115">
        <f>+SUMIFS('nabati '!AD:AD,'nabati '!$AG:$AG,MTD!$A247)/60</f>
        <v>0</v>
      </c>
      <c r="J247" s="115">
        <f>+SUMIFS('nabati '!AK:AK,'nabati '!$AN:$AN,MTD!$A247)/60</f>
        <v>0</v>
      </c>
      <c r="K247" s="115">
        <f>+SUMIFS('nabati '!AR:AR,'nabati '!$AU:$AU,MTD!$A247)/60</f>
        <v>0</v>
      </c>
      <c r="L247" s="115">
        <f>+SUMIFS('nabati '!AY:AY,'nabati '!$BB:$BB,MTD!$A247)/20</f>
        <v>0</v>
      </c>
      <c r="M247" s="125">
        <f>+SUMIFS('nabati '!$BF:$BF,'nabati '!BI:BI,MTD!$A247)/6</f>
        <v>0</v>
      </c>
      <c r="N247" s="87">
        <f>+SUMIFS('nabati '!$BM:$BM,'nabati '!BP:BP,MTD!$A247)/6</f>
        <v>0</v>
      </c>
      <c r="O247" s="126">
        <f t="shared" si="32"/>
        <v>0</v>
      </c>
      <c r="P247" s="19"/>
      <c r="Q247" s="329"/>
      <c r="R247" s="19"/>
    </row>
    <row r="248" spans="1:18" s="7" customFormat="1" ht="12.75" hidden="1" outlineLevel="1">
      <c r="A248" s="55">
        <v>695</v>
      </c>
      <c r="B248" s="105" t="s">
        <v>78</v>
      </c>
      <c r="C248" s="57" t="s">
        <v>330</v>
      </c>
      <c r="D248" s="106" t="s">
        <v>290</v>
      </c>
      <c r="E248" s="115">
        <f>+SUMIFS('nabati '!B:B,'nabati '!$E:$E,MTD!$A248)/6</f>
        <v>1</v>
      </c>
      <c r="F248" s="115">
        <f>+SUMIFS('nabati '!I:I,'nabati '!$L:$L,MTD!$A248)/6</f>
        <v>0</v>
      </c>
      <c r="G248" s="115">
        <f>+SUMIFS('nabati '!P:P,'nabati '!$S:$S,MTD!$A248)/60</f>
        <v>0</v>
      </c>
      <c r="H248" s="115">
        <f>+SUMIFS('nabati '!W:W,'nabati '!$Z:$Z,MTD!$A248)/6</f>
        <v>0</v>
      </c>
      <c r="I248" s="115">
        <f>+SUMIFS('nabati '!AD:AD,'nabati '!$AG:$AG,MTD!$A248)/60</f>
        <v>0</v>
      </c>
      <c r="J248" s="115">
        <f>+SUMIFS('nabati '!AK:AK,'nabati '!$AN:$AN,MTD!$A248)/60</f>
        <v>0</v>
      </c>
      <c r="K248" s="115">
        <f>+SUMIFS('nabati '!AR:AR,'nabati '!$AU:$AU,MTD!$A248)/60</f>
        <v>0</v>
      </c>
      <c r="L248" s="115">
        <f>+SUMIFS('nabati '!AY:AY,'nabati '!$BB:$BB,MTD!$A248)/20</f>
        <v>1</v>
      </c>
      <c r="M248" s="125">
        <f>+SUMIFS('nabati '!$BF:$BF,'nabati '!BI:BI,MTD!$A248)/6</f>
        <v>0</v>
      </c>
      <c r="N248" s="87">
        <f>+SUMIFS('nabati '!$BM:$BM,'nabati '!BP:BP,MTD!$A248)/6</f>
        <v>0</v>
      </c>
      <c r="O248" s="126">
        <f t="shared" si="32"/>
        <v>499900</v>
      </c>
      <c r="P248" s="19"/>
      <c r="Q248" s="329"/>
      <c r="R248" s="19"/>
    </row>
    <row r="249" spans="1:18" s="7" customFormat="1" ht="12.75" hidden="1" outlineLevel="1">
      <c r="A249" s="55">
        <v>698</v>
      </c>
      <c r="B249" s="105" t="s">
        <v>78</v>
      </c>
      <c r="C249" s="57" t="s">
        <v>331</v>
      </c>
      <c r="D249" s="106" t="s">
        <v>290</v>
      </c>
      <c r="E249" s="115">
        <f>+SUMIFS('nabati '!B:B,'nabati '!$E:$E,MTD!$A249)/6</f>
        <v>2</v>
      </c>
      <c r="F249" s="115">
        <f>+SUMIFS('nabati '!I:I,'nabati '!$L:$L,MTD!$A249)/6</f>
        <v>2</v>
      </c>
      <c r="G249" s="115">
        <f>+SUMIFS('nabati '!P:P,'nabati '!$S:$S,MTD!$A249)/60</f>
        <v>0</v>
      </c>
      <c r="H249" s="115">
        <f>+SUMIFS('nabati '!W:W,'nabati '!$Z:$Z,MTD!$A249)/6</f>
        <v>0</v>
      </c>
      <c r="I249" s="115">
        <f>+SUMIFS('nabati '!AD:AD,'nabati '!$AG:$AG,MTD!$A249)/60</f>
        <v>1</v>
      </c>
      <c r="J249" s="115">
        <f>+SUMIFS('nabati '!AK:AK,'nabati '!$AN:$AN,MTD!$A249)/60</f>
        <v>0</v>
      </c>
      <c r="K249" s="115">
        <f>+SUMIFS('nabati '!AR:AR,'nabati '!$AU:$AU,MTD!$A249)/60</f>
        <v>0</v>
      </c>
      <c r="L249" s="115">
        <f>+SUMIFS('nabati '!AY:AY,'nabati '!$BB:$BB,MTD!$A249)/20</f>
        <v>1</v>
      </c>
      <c r="M249" s="125">
        <f>+SUMIFS('nabati '!$BF:$BF,'nabati '!BI:BI,MTD!$A249)/6</f>
        <v>0</v>
      </c>
      <c r="N249" s="87">
        <f>+SUMIFS('nabati '!$BM:$BM,'nabati '!BP:BP,MTD!$A249)/6</f>
        <v>0</v>
      </c>
      <c r="O249" s="126">
        <f t="shared" si="32"/>
        <v>1337200</v>
      </c>
      <c r="P249" s="19"/>
      <c r="Q249" s="329"/>
      <c r="R249" s="19"/>
    </row>
    <row r="250" spans="1:18" s="7" customFormat="1" ht="12.75" hidden="1" outlineLevel="1">
      <c r="A250" s="55">
        <v>2001</v>
      </c>
      <c r="B250" s="105" t="s">
        <v>78</v>
      </c>
      <c r="C250" s="57" t="s">
        <v>332</v>
      </c>
      <c r="D250" s="106" t="s">
        <v>290</v>
      </c>
      <c r="E250" s="115">
        <f>+SUMIFS('nabati '!B:B,'nabati '!$E:$E,MTD!$A250)/6</f>
        <v>0</v>
      </c>
      <c r="F250" s="115">
        <f>+SUMIFS('nabati '!I:I,'nabati '!$L:$L,MTD!$A250)/6</f>
        <v>0</v>
      </c>
      <c r="G250" s="115">
        <f>+SUMIFS('nabati '!P:P,'nabati '!$S:$S,MTD!$A250)/60</f>
        <v>0</v>
      </c>
      <c r="H250" s="115">
        <f>+SUMIFS('nabati '!W:W,'nabati '!$Z:$Z,MTD!$A250)/6</f>
        <v>0</v>
      </c>
      <c r="I250" s="115">
        <f>+SUMIFS('nabati '!AD:AD,'nabati '!$AG:$AG,MTD!$A250)/60</f>
        <v>0</v>
      </c>
      <c r="J250" s="115">
        <f>+SUMIFS('nabati '!AK:AK,'nabati '!$AN:$AN,MTD!$A250)/60</f>
        <v>0</v>
      </c>
      <c r="K250" s="115">
        <f>+SUMIFS('nabati '!AR:AR,'nabati '!$AU:$AU,MTD!$A250)/60</f>
        <v>0</v>
      </c>
      <c r="L250" s="115">
        <f>+SUMIFS('nabati '!AY:AY,'nabati '!$BB:$BB,MTD!$A250)/20</f>
        <v>0</v>
      </c>
      <c r="M250" s="125">
        <f>+SUMIFS('nabati '!$BF:$BF,'nabati '!BI:BI,MTD!$A250)/6</f>
        <v>0</v>
      </c>
      <c r="N250" s="87">
        <f>+SUMIFS('nabati '!$BM:$BM,'nabati '!BP:BP,MTD!$A250)/6</f>
        <v>0</v>
      </c>
      <c r="O250" s="126">
        <f t="shared" ref="O250:O276" si="33">+SUMPRODUCT($E$1:$N$1,E250:N250)</f>
        <v>0</v>
      </c>
      <c r="P250" s="19"/>
      <c r="Q250" s="329"/>
      <c r="R250" s="19"/>
    </row>
    <row r="251" spans="1:18" s="7" customFormat="1" ht="12.75" hidden="1" outlineLevel="1">
      <c r="A251" s="55">
        <v>2003</v>
      </c>
      <c r="B251" s="105" t="s">
        <v>78</v>
      </c>
      <c r="C251" s="57" t="s">
        <v>333</v>
      </c>
      <c r="D251" s="106" t="s">
        <v>290</v>
      </c>
      <c r="E251" s="115">
        <f>+SUMIFS('nabati '!B:B,'nabati '!$E:$E,MTD!$A251)/6</f>
        <v>0</v>
      </c>
      <c r="F251" s="115">
        <f>+SUMIFS('nabati '!I:I,'nabati '!$L:$L,MTD!$A251)/6</f>
        <v>0</v>
      </c>
      <c r="G251" s="115">
        <f>+SUMIFS('nabati '!P:P,'nabati '!$S:$S,MTD!$A251)/60</f>
        <v>0</v>
      </c>
      <c r="H251" s="115">
        <f>+SUMIFS('nabati '!W:W,'nabati '!$Z:$Z,MTD!$A251)/6</f>
        <v>0</v>
      </c>
      <c r="I251" s="115">
        <f>+SUMIFS('nabati '!AD:AD,'nabati '!$AG:$AG,MTD!$A251)/60</f>
        <v>0</v>
      </c>
      <c r="J251" s="115">
        <f>+SUMIFS('nabati '!AK:AK,'nabati '!$AN:$AN,MTD!$A251)/60</f>
        <v>0</v>
      </c>
      <c r="K251" s="115">
        <f>+SUMIFS('nabati '!AR:AR,'nabati '!$AU:$AU,MTD!$A251)/60</f>
        <v>0</v>
      </c>
      <c r="L251" s="115">
        <f>+SUMIFS('nabati '!AY:AY,'nabati '!$BB:$BB,MTD!$A251)/20</f>
        <v>0</v>
      </c>
      <c r="M251" s="125">
        <f>+SUMIFS('nabati '!$BF:$BF,'nabati '!BI:BI,MTD!$A251)/6</f>
        <v>0</v>
      </c>
      <c r="N251" s="87">
        <f>+SUMIFS('nabati '!$BM:$BM,'nabati '!BP:BP,MTD!$A251)/6</f>
        <v>0</v>
      </c>
      <c r="O251" s="126">
        <f t="shared" si="33"/>
        <v>0</v>
      </c>
      <c r="P251" s="19"/>
      <c r="Q251" s="329"/>
      <c r="R251" s="19"/>
    </row>
    <row r="252" spans="1:18" s="7" customFormat="1" ht="12.75" hidden="1" outlineLevel="1">
      <c r="A252" s="55">
        <v>2016</v>
      </c>
      <c r="B252" s="105" t="s">
        <v>78</v>
      </c>
      <c r="C252" s="106" t="s">
        <v>334</v>
      </c>
      <c r="D252" s="106" t="s">
        <v>290</v>
      </c>
      <c r="E252" s="115">
        <f>+SUMIFS('nabati '!B:B,'nabati '!$E:$E,MTD!$A252)/6</f>
        <v>0</v>
      </c>
      <c r="F252" s="115">
        <f>+SUMIFS('nabati '!I:I,'nabati '!$L:$L,MTD!$A252)/6</f>
        <v>0</v>
      </c>
      <c r="G252" s="115">
        <f>+SUMIFS('nabati '!P:P,'nabati '!$S:$S,MTD!$A252)/60</f>
        <v>0</v>
      </c>
      <c r="H252" s="115">
        <f>+SUMIFS('nabati '!W:W,'nabati '!$Z:$Z,MTD!$A252)/6</f>
        <v>0</v>
      </c>
      <c r="I252" s="115">
        <f>+SUMIFS('nabati '!AD:AD,'nabati '!$AG:$AG,MTD!$A252)/60</f>
        <v>0</v>
      </c>
      <c r="J252" s="115">
        <f>+SUMIFS('nabati '!AK:AK,'nabati '!$AN:$AN,MTD!$A252)/60</f>
        <v>0</v>
      </c>
      <c r="K252" s="115">
        <f>+SUMIFS('nabati '!AR:AR,'nabati '!$AU:$AU,MTD!$A252)/60</f>
        <v>0</v>
      </c>
      <c r="L252" s="115">
        <f>+SUMIFS('nabati '!AY:AY,'nabati '!$BB:$BB,MTD!$A252)/20</f>
        <v>0</v>
      </c>
      <c r="M252" s="125">
        <f>+SUMIFS('nabati '!$BF:$BF,'nabati '!BI:BI,MTD!$A252)/6</f>
        <v>0</v>
      </c>
      <c r="N252" s="87">
        <f>+SUMIFS('nabati '!$BM:$BM,'nabati '!BP:BP,MTD!$A252)/6</f>
        <v>0</v>
      </c>
      <c r="O252" s="126">
        <f t="shared" si="33"/>
        <v>0</v>
      </c>
      <c r="P252" s="19"/>
      <c r="Q252" s="329"/>
      <c r="R252" s="19"/>
    </row>
    <row r="253" spans="1:18" s="7" customFormat="1" ht="12.75" hidden="1" outlineLevel="1">
      <c r="A253" s="55">
        <v>2017</v>
      </c>
      <c r="B253" s="105" t="s">
        <v>78</v>
      </c>
      <c r="C253" s="106" t="s">
        <v>335</v>
      </c>
      <c r="D253" s="106" t="s">
        <v>290</v>
      </c>
      <c r="E253" s="115">
        <f>+SUMIFS('nabati '!B:B,'nabati '!$E:$E,MTD!$A253)/6</f>
        <v>1</v>
      </c>
      <c r="F253" s="115">
        <f>+SUMIFS('nabati '!I:I,'nabati '!$L:$L,MTD!$A253)/6</f>
        <v>2</v>
      </c>
      <c r="G253" s="115">
        <f>+SUMIFS('nabati '!P:P,'nabati '!$S:$S,MTD!$A253)/60</f>
        <v>0</v>
      </c>
      <c r="H253" s="115">
        <f>+SUMIFS('nabati '!W:W,'nabati '!$Z:$Z,MTD!$A253)/6</f>
        <v>0</v>
      </c>
      <c r="I253" s="115">
        <f>+SUMIFS('nabati '!AD:AD,'nabati '!$AG:$AG,MTD!$A253)/60</f>
        <v>0</v>
      </c>
      <c r="J253" s="115">
        <f>+SUMIFS('nabati '!AK:AK,'nabati '!$AN:$AN,MTD!$A253)/60</f>
        <v>1</v>
      </c>
      <c r="K253" s="115">
        <f>+SUMIFS('nabati '!AR:AR,'nabati '!$AU:$AU,MTD!$A253)/60</f>
        <v>0</v>
      </c>
      <c r="L253" s="115">
        <f>+SUMIFS('nabati '!AY:AY,'nabati '!$BB:$BB,MTD!$A253)/20</f>
        <v>0</v>
      </c>
      <c r="M253" s="125">
        <f>+SUMIFS('nabati '!$BF:$BF,'nabati '!BI:BI,MTD!$A253)/6</f>
        <v>0</v>
      </c>
      <c r="N253" s="87">
        <f>+SUMIFS('nabati '!$BM:$BM,'nabati '!BP:BP,MTD!$A253)/6</f>
        <v>0</v>
      </c>
      <c r="O253" s="126">
        <f t="shared" si="33"/>
        <v>837300</v>
      </c>
      <c r="P253" s="19"/>
      <c r="Q253" s="329"/>
      <c r="R253" s="19"/>
    </row>
    <row r="254" spans="1:18" s="7" customFormat="1" ht="12.75" hidden="1" outlineLevel="1">
      <c r="A254" s="55">
        <v>2019</v>
      </c>
      <c r="B254" s="105" t="s">
        <v>78</v>
      </c>
      <c r="C254" s="57" t="s">
        <v>336</v>
      </c>
      <c r="D254" s="106" t="s">
        <v>290</v>
      </c>
      <c r="E254" s="115">
        <f>+SUMIFS('nabati '!B:B,'nabati '!$E:$E,MTD!$A254)/6</f>
        <v>0</v>
      </c>
      <c r="F254" s="115">
        <f>+SUMIFS('nabati '!I:I,'nabati '!$L:$L,MTD!$A254)/6</f>
        <v>1</v>
      </c>
      <c r="G254" s="115">
        <f>+SUMIFS('nabati '!P:P,'nabati '!$S:$S,MTD!$A254)/60</f>
        <v>0</v>
      </c>
      <c r="H254" s="115">
        <f>+SUMIFS('nabati '!W:W,'nabati '!$Z:$Z,MTD!$A254)/6</f>
        <v>0</v>
      </c>
      <c r="I254" s="115">
        <f>+SUMIFS('nabati '!AD:AD,'nabati '!$AG:$AG,MTD!$A254)/60</f>
        <v>0</v>
      </c>
      <c r="J254" s="115">
        <f>+SUMIFS('nabati '!AK:AK,'nabati '!$AN:$AN,MTD!$A254)/60</f>
        <v>0</v>
      </c>
      <c r="K254" s="115">
        <f>+SUMIFS('nabati '!AR:AR,'nabati '!$AU:$AU,MTD!$A254)/60</f>
        <v>0</v>
      </c>
      <c r="L254" s="115">
        <f>+SUMIFS('nabati '!AY:AY,'nabati '!$BB:$BB,MTD!$A254)/20</f>
        <v>1</v>
      </c>
      <c r="M254" s="125">
        <f>+SUMIFS('nabati '!$BF:$BF,'nabati '!BI:BI,MTD!$A254)/6</f>
        <v>0</v>
      </c>
      <c r="N254" s="87">
        <f>+SUMIFS('nabati '!$BM:$BM,'nabati '!BP:BP,MTD!$A254)/6</f>
        <v>0</v>
      </c>
      <c r="O254" s="126">
        <f t="shared" si="33"/>
        <v>564700</v>
      </c>
      <c r="P254" s="19"/>
      <c r="Q254" s="329"/>
      <c r="R254" s="19"/>
    </row>
    <row r="255" spans="1:18" s="7" customFormat="1" ht="12.75" hidden="1" outlineLevel="1">
      <c r="A255" s="55">
        <v>2020</v>
      </c>
      <c r="B255" s="105" t="s">
        <v>78</v>
      </c>
      <c r="C255" s="57" t="s">
        <v>337</v>
      </c>
      <c r="D255" s="106" t="s">
        <v>290</v>
      </c>
      <c r="E255" s="115">
        <f>+SUMIFS('nabati '!B:B,'nabati '!$E:$E,MTD!$A255)/6</f>
        <v>0</v>
      </c>
      <c r="F255" s="115">
        <f>+SUMIFS('nabati '!I:I,'nabati '!$L:$L,MTD!$A255)/6</f>
        <v>1</v>
      </c>
      <c r="G255" s="115">
        <f>+SUMIFS('nabati '!P:P,'nabati '!$S:$S,MTD!$A255)/60</f>
        <v>0</v>
      </c>
      <c r="H255" s="115">
        <f>+SUMIFS('nabati '!W:W,'nabati '!$Z:$Z,MTD!$A255)/6</f>
        <v>0</v>
      </c>
      <c r="I255" s="115">
        <f>+SUMIFS('nabati '!AD:AD,'nabati '!$AG:$AG,MTD!$A255)/60</f>
        <v>0</v>
      </c>
      <c r="J255" s="115">
        <f>+SUMIFS('nabati '!AK:AK,'nabati '!$AN:$AN,MTD!$A255)/60</f>
        <v>0</v>
      </c>
      <c r="K255" s="115">
        <f>+SUMIFS('nabati '!AR:AR,'nabati '!$AU:$AU,MTD!$A255)/60</f>
        <v>0</v>
      </c>
      <c r="L255" s="115">
        <f>+SUMIFS('nabati '!AY:AY,'nabati '!$BB:$BB,MTD!$A255)/20</f>
        <v>0</v>
      </c>
      <c r="M255" s="125">
        <f>+SUMIFS('nabati '!$BF:$BF,'nabati '!BI:BI,MTD!$A255)/6</f>
        <v>0</v>
      </c>
      <c r="N255" s="87">
        <f>+SUMIFS('nabati '!$BM:$BM,'nabati '!BP:BP,MTD!$A255)/6</f>
        <v>0</v>
      </c>
      <c r="O255" s="126">
        <f t="shared" si="33"/>
        <v>190700</v>
      </c>
      <c r="P255" s="19"/>
      <c r="Q255" s="329"/>
      <c r="R255" s="19"/>
    </row>
    <row r="256" spans="1:18" s="7" customFormat="1" ht="12.75" hidden="1" outlineLevel="1">
      <c r="A256" s="55">
        <v>2025</v>
      </c>
      <c r="B256" s="105" t="s">
        <v>78</v>
      </c>
      <c r="C256" s="57" t="s">
        <v>338</v>
      </c>
      <c r="D256" s="106" t="s">
        <v>290</v>
      </c>
      <c r="E256" s="115">
        <f>+SUMIFS('nabati '!B:B,'nabati '!$E:$E,MTD!$A256)/6</f>
        <v>0</v>
      </c>
      <c r="F256" s="115">
        <f>+SUMIFS('nabati '!I:I,'nabati '!$L:$L,MTD!$A256)/6</f>
        <v>1</v>
      </c>
      <c r="G256" s="115">
        <f>+SUMIFS('nabati '!P:P,'nabati '!$S:$S,MTD!$A256)/60</f>
        <v>0</v>
      </c>
      <c r="H256" s="115">
        <f>+SUMIFS('nabati '!W:W,'nabati '!$Z:$Z,MTD!$A256)/6</f>
        <v>0</v>
      </c>
      <c r="I256" s="115">
        <f>+SUMIFS('nabati '!AD:AD,'nabati '!$AG:$AG,MTD!$A256)/60</f>
        <v>0</v>
      </c>
      <c r="J256" s="115">
        <f>+SUMIFS('nabati '!AK:AK,'nabati '!$AN:$AN,MTD!$A256)/60</f>
        <v>0</v>
      </c>
      <c r="K256" s="115">
        <f>+SUMIFS('nabati '!AR:AR,'nabati '!$AU:$AU,MTD!$A256)/60</f>
        <v>0</v>
      </c>
      <c r="L256" s="115">
        <f>+SUMIFS('nabati '!AY:AY,'nabati '!$BB:$BB,MTD!$A256)/20</f>
        <v>0</v>
      </c>
      <c r="M256" s="125">
        <f>+SUMIFS('nabati '!$BF:$BF,'nabati '!BI:BI,MTD!$A256)/6</f>
        <v>0</v>
      </c>
      <c r="N256" s="87">
        <f>+SUMIFS('nabati '!$BM:$BM,'nabati '!BP:BP,MTD!$A256)/6</f>
        <v>0</v>
      </c>
      <c r="O256" s="126">
        <f t="shared" si="33"/>
        <v>190700</v>
      </c>
      <c r="P256" s="19"/>
      <c r="Q256" s="329"/>
      <c r="R256" s="19"/>
    </row>
    <row r="257" spans="1:18" s="7" customFormat="1" ht="12.75" hidden="1" outlineLevel="1">
      <c r="A257" s="55">
        <v>2032</v>
      </c>
      <c r="B257" s="105" t="s">
        <v>78</v>
      </c>
      <c r="C257" s="57" t="s">
        <v>339</v>
      </c>
      <c r="D257" s="106" t="s">
        <v>290</v>
      </c>
      <c r="E257" s="115">
        <f>+SUMIFS('nabati '!B:B,'nabati '!$E:$E,MTD!$A257)/6</f>
        <v>0</v>
      </c>
      <c r="F257" s="115">
        <f>+SUMIFS('nabati '!I:I,'nabati '!$L:$L,MTD!$A257)/6</f>
        <v>0</v>
      </c>
      <c r="G257" s="115">
        <f>+SUMIFS('nabati '!P:P,'nabati '!$S:$S,MTD!$A257)/60</f>
        <v>0</v>
      </c>
      <c r="H257" s="115">
        <f>+SUMIFS('nabati '!W:W,'nabati '!$Z:$Z,MTD!$A257)/6</f>
        <v>0</v>
      </c>
      <c r="I257" s="115">
        <f>+SUMIFS('nabati '!AD:AD,'nabati '!$AG:$AG,MTD!$A257)/60</f>
        <v>0</v>
      </c>
      <c r="J257" s="115">
        <f>+SUMIFS('nabati '!AK:AK,'nabati '!$AN:$AN,MTD!$A257)/60</f>
        <v>0</v>
      </c>
      <c r="K257" s="115">
        <f>+SUMIFS('nabati '!AR:AR,'nabati '!$AU:$AU,MTD!$A257)/60</f>
        <v>0</v>
      </c>
      <c r="L257" s="115">
        <f>+SUMIFS('nabati '!AY:AY,'nabati '!$BB:$BB,MTD!$A257)/20</f>
        <v>0</v>
      </c>
      <c r="M257" s="125">
        <f>+SUMIFS('nabati '!$BF:$BF,'nabati '!BI:BI,MTD!$A257)/6</f>
        <v>0</v>
      </c>
      <c r="N257" s="87">
        <f>+SUMIFS('nabati '!$BM:$BM,'nabati '!BP:BP,MTD!$A257)/6</f>
        <v>0</v>
      </c>
      <c r="O257" s="126">
        <f t="shared" si="33"/>
        <v>0</v>
      </c>
      <c r="P257" s="19"/>
      <c r="Q257" s="329"/>
      <c r="R257" s="19"/>
    </row>
    <row r="258" spans="1:18" s="7" customFormat="1" ht="12.75" hidden="1" outlineLevel="1">
      <c r="A258" s="55">
        <v>2034</v>
      </c>
      <c r="B258" s="105" t="s">
        <v>78</v>
      </c>
      <c r="C258" s="57" t="s">
        <v>340</v>
      </c>
      <c r="D258" s="106" t="s">
        <v>290</v>
      </c>
      <c r="E258" s="115">
        <f>+SUMIFS('nabati '!B:B,'nabati '!$E:$E,MTD!$A258)/6</f>
        <v>1</v>
      </c>
      <c r="F258" s="115">
        <f>+SUMIFS('nabati '!I:I,'nabati '!$L:$L,MTD!$A258)/6</f>
        <v>1</v>
      </c>
      <c r="G258" s="115">
        <f>+SUMIFS('nabati '!P:P,'nabati '!$S:$S,MTD!$A258)/60</f>
        <v>0</v>
      </c>
      <c r="H258" s="115">
        <f>+SUMIFS('nabati '!W:W,'nabati '!$Z:$Z,MTD!$A258)/6</f>
        <v>1</v>
      </c>
      <c r="I258" s="115">
        <f>+SUMIFS('nabati '!AD:AD,'nabati '!$AG:$AG,MTD!$A258)/60</f>
        <v>0</v>
      </c>
      <c r="J258" s="115">
        <f>+SUMIFS('nabati '!AK:AK,'nabati '!$AN:$AN,MTD!$A258)/60</f>
        <v>0</v>
      </c>
      <c r="K258" s="115">
        <f>+SUMIFS('nabati '!AR:AR,'nabati '!$AU:$AU,MTD!$A258)/60</f>
        <v>0</v>
      </c>
      <c r="L258" s="115">
        <f>+SUMIFS('nabati '!AY:AY,'nabati '!$BB:$BB,MTD!$A258)/20</f>
        <v>1</v>
      </c>
      <c r="M258" s="125">
        <f>+SUMIFS('nabati '!$BF:$BF,'nabati '!BI:BI,MTD!$A258)/6</f>
        <v>0</v>
      </c>
      <c r="N258" s="87">
        <f>+SUMIFS('nabati '!$BM:$BM,'nabati '!BP:BP,MTD!$A258)/6</f>
        <v>0</v>
      </c>
      <c r="O258" s="126">
        <f t="shared" si="33"/>
        <v>914600</v>
      </c>
      <c r="P258" s="19"/>
      <c r="Q258" s="329"/>
      <c r="R258" s="19"/>
    </row>
    <row r="259" spans="1:18" s="7" customFormat="1" ht="12.75" hidden="1" outlineLevel="1">
      <c r="A259" s="55">
        <v>2039</v>
      </c>
      <c r="B259" s="105" t="s">
        <v>78</v>
      </c>
      <c r="C259" s="57" t="s">
        <v>341</v>
      </c>
      <c r="D259" s="106" t="s">
        <v>290</v>
      </c>
      <c r="E259" s="115">
        <f>+SUMIFS('nabati '!B:B,'nabati '!$E:$E,MTD!$A259)/6</f>
        <v>0</v>
      </c>
      <c r="F259" s="115">
        <f>+SUMIFS('nabati '!I:I,'nabati '!$L:$L,MTD!$A259)/6</f>
        <v>0</v>
      </c>
      <c r="G259" s="115">
        <f>+SUMIFS('nabati '!P:P,'nabati '!$S:$S,MTD!$A259)/60</f>
        <v>0</v>
      </c>
      <c r="H259" s="115">
        <f>+SUMIFS('nabati '!W:W,'nabati '!$Z:$Z,MTD!$A259)/6</f>
        <v>0</v>
      </c>
      <c r="I259" s="115">
        <f>+SUMIFS('nabati '!AD:AD,'nabati '!$AG:$AG,MTD!$A259)/60</f>
        <v>0</v>
      </c>
      <c r="J259" s="115">
        <f>+SUMIFS('nabati '!AK:AK,'nabati '!$AN:$AN,MTD!$A259)/60</f>
        <v>0</v>
      </c>
      <c r="K259" s="115">
        <f>+SUMIFS('nabati '!AR:AR,'nabati '!$AU:$AU,MTD!$A259)/60</f>
        <v>0</v>
      </c>
      <c r="L259" s="115">
        <f>+SUMIFS('nabati '!AY:AY,'nabati '!$BB:$BB,MTD!$A259)/20</f>
        <v>0</v>
      </c>
      <c r="M259" s="125">
        <f>+SUMIFS('nabati '!$BF:$BF,'nabati '!BI:BI,MTD!$A259)/6</f>
        <v>0</v>
      </c>
      <c r="N259" s="87">
        <f>+SUMIFS('nabati '!$BM:$BM,'nabati '!BP:BP,MTD!$A259)/6</f>
        <v>0</v>
      </c>
      <c r="O259" s="126">
        <f t="shared" si="33"/>
        <v>0</v>
      </c>
      <c r="P259" s="19"/>
      <c r="Q259" s="329"/>
      <c r="R259" s="19"/>
    </row>
    <row r="260" spans="1:18" s="7" customFormat="1" ht="12.75" hidden="1" outlineLevel="1">
      <c r="A260" s="55">
        <v>2041</v>
      </c>
      <c r="B260" s="105" t="s">
        <v>78</v>
      </c>
      <c r="C260" s="106" t="s">
        <v>342</v>
      </c>
      <c r="D260" s="106" t="s">
        <v>290</v>
      </c>
      <c r="E260" s="115">
        <f>+SUMIFS('nabati '!B:B,'nabati '!$E:$E,MTD!$A260)/6</f>
        <v>0</v>
      </c>
      <c r="F260" s="115">
        <f>+SUMIFS('nabati '!I:I,'nabati '!$L:$L,MTD!$A260)/6</f>
        <v>0</v>
      </c>
      <c r="G260" s="115">
        <f>+SUMIFS('nabati '!P:P,'nabati '!$S:$S,MTD!$A260)/60</f>
        <v>0</v>
      </c>
      <c r="H260" s="115">
        <f>+SUMIFS('nabati '!W:W,'nabati '!$Z:$Z,MTD!$A260)/6</f>
        <v>0</v>
      </c>
      <c r="I260" s="115">
        <f>+SUMIFS('nabati '!AD:AD,'nabati '!$AG:$AG,MTD!$A260)/60</f>
        <v>0</v>
      </c>
      <c r="J260" s="115">
        <f>+SUMIFS('nabati '!AK:AK,'nabati '!$AN:$AN,MTD!$A260)/60</f>
        <v>0</v>
      </c>
      <c r="K260" s="115">
        <f>+SUMIFS('nabati '!AR:AR,'nabati '!$AU:$AU,MTD!$A260)/60</f>
        <v>0</v>
      </c>
      <c r="L260" s="115">
        <f>+SUMIFS('nabati '!AY:AY,'nabati '!$BB:$BB,MTD!$A260)/20</f>
        <v>0</v>
      </c>
      <c r="M260" s="125">
        <f>+SUMIFS('nabati '!$BF:$BF,'nabati '!BI:BI,MTD!$A260)/6</f>
        <v>0</v>
      </c>
      <c r="N260" s="87">
        <f>+SUMIFS('nabati '!$BM:$BM,'nabati '!BP:BP,MTD!$A260)/6</f>
        <v>0</v>
      </c>
      <c r="O260" s="126">
        <f t="shared" si="33"/>
        <v>0</v>
      </c>
      <c r="P260" s="19"/>
      <c r="Q260" s="329"/>
      <c r="R260" s="19"/>
    </row>
    <row r="261" spans="1:18" s="7" customFormat="1" ht="12.75" hidden="1" outlineLevel="1">
      <c r="A261" s="55">
        <v>2044</v>
      </c>
      <c r="B261" s="105" t="s">
        <v>78</v>
      </c>
      <c r="C261" s="106" t="s">
        <v>343</v>
      </c>
      <c r="D261" s="106" t="s">
        <v>290</v>
      </c>
      <c r="E261" s="115">
        <f>+SUMIFS('nabati '!B:B,'nabati '!$E:$E,MTD!$A261)/6</f>
        <v>0</v>
      </c>
      <c r="F261" s="115">
        <f>+SUMIFS('nabati '!I:I,'nabati '!$L:$L,MTD!$A261)/6</f>
        <v>0</v>
      </c>
      <c r="G261" s="115">
        <f>+SUMIFS('nabati '!P:P,'nabati '!$S:$S,MTD!$A261)/60</f>
        <v>0</v>
      </c>
      <c r="H261" s="115">
        <f>+SUMIFS('nabati '!W:W,'nabati '!$Z:$Z,MTD!$A261)/6</f>
        <v>0</v>
      </c>
      <c r="I261" s="115">
        <f>+SUMIFS('nabati '!AD:AD,'nabati '!$AG:$AG,MTD!$A261)/60</f>
        <v>0</v>
      </c>
      <c r="J261" s="115">
        <f>+SUMIFS('nabati '!AK:AK,'nabati '!$AN:$AN,MTD!$A261)/60</f>
        <v>0</v>
      </c>
      <c r="K261" s="115">
        <f>+SUMIFS('nabati '!AR:AR,'nabati '!$AU:$AU,MTD!$A261)/60</f>
        <v>0</v>
      </c>
      <c r="L261" s="115">
        <f>+SUMIFS('nabati '!AY:AY,'nabati '!$BB:$BB,MTD!$A261)/20</f>
        <v>0</v>
      </c>
      <c r="M261" s="125">
        <f>+SUMIFS('nabati '!$BF:$BF,'nabati '!BI:BI,MTD!$A261)/6</f>
        <v>0</v>
      </c>
      <c r="N261" s="87">
        <f>+SUMIFS('nabati '!$BM:$BM,'nabati '!BP:BP,MTD!$A261)/6</f>
        <v>0</v>
      </c>
      <c r="O261" s="126">
        <f t="shared" si="33"/>
        <v>0</v>
      </c>
      <c r="P261" s="19"/>
      <c r="Q261" s="329"/>
      <c r="R261" s="19"/>
    </row>
    <row r="262" spans="1:18" s="7" customFormat="1" ht="12.75" hidden="1" outlineLevel="1">
      <c r="A262" s="55">
        <v>2050</v>
      </c>
      <c r="B262" s="105" t="s">
        <v>78</v>
      </c>
      <c r="C262" s="106" t="s">
        <v>344</v>
      </c>
      <c r="D262" s="106" t="s">
        <v>290</v>
      </c>
      <c r="E262" s="115">
        <f>+SUMIFS('nabati '!B:B,'nabati '!$E:$E,MTD!$A262)/6</f>
        <v>1</v>
      </c>
      <c r="F262" s="115">
        <f>+SUMIFS('nabati '!I:I,'nabati '!$L:$L,MTD!$A262)/6</f>
        <v>0</v>
      </c>
      <c r="G262" s="115">
        <f>+SUMIFS('nabati '!P:P,'nabati '!$S:$S,MTD!$A262)/60</f>
        <v>2</v>
      </c>
      <c r="H262" s="115">
        <f>+SUMIFS('nabati '!W:W,'nabati '!$Z:$Z,MTD!$A262)/6</f>
        <v>0</v>
      </c>
      <c r="I262" s="115">
        <f>+SUMIFS('nabati '!AD:AD,'nabati '!$AG:$AG,MTD!$A262)/60</f>
        <v>0</v>
      </c>
      <c r="J262" s="115">
        <f>+SUMIFS('nabati '!AK:AK,'nabati '!$AN:$AN,MTD!$A262)/60</f>
        <v>0</v>
      </c>
      <c r="K262" s="115">
        <f>+SUMIFS('nabati '!AR:AR,'nabati '!$AU:$AU,MTD!$A262)/60</f>
        <v>0</v>
      </c>
      <c r="L262" s="115">
        <f>+SUMIFS('nabati '!AY:AY,'nabati '!$BB:$BB,MTD!$A262)/20</f>
        <v>0</v>
      </c>
      <c r="M262" s="125">
        <f>+SUMIFS('nabati '!$BF:$BF,'nabati '!BI:BI,MTD!$A262)/6</f>
        <v>0</v>
      </c>
      <c r="N262" s="87">
        <f>+SUMIFS('nabati '!$BM:$BM,'nabati '!BP:BP,MTD!$A262)/6</f>
        <v>0</v>
      </c>
      <c r="O262" s="126">
        <f t="shared" si="33"/>
        <v>785900</v>
      </c>
      <c r="P262" s="19"/>
      <c r="Q262" s="329"/>
      <c r="R262" s="19"/>
    </row>
    <row r="263" spans="1:18" s="7" customFormat="1" ht="12.75" hidden="1" outlineLevel="1">
      <c r="A263" s="55">
        <v>2055</v>
      </c>
      <c r="B263" s="105" t="s">
        <v>78</v>
      </c>
      <c r="C263" s="106" t="s">
        <v>345</v>
      </c>
      <c r="D263" s="106" t="s">
        <v>290</v>
      </c>
      <c r="E263" s="115">
        <f>+SUMIFS('nabati '!B:B,'nabati '!$E:$E,MTD!$A263)/6</f>
        <v>0</v>
      </c>
      <c r="F263" s="115">
        <f>+SUMIFS('nabati '!I:I,'nabati '!$L:$L,MTD!$A263)/6</f>
        <v>0</v>
      </c>
      <c r="G263" s="115">
        <f>+SUMIFS('nabati '!P:P,'nabati '!$S:$S,MTD!$A263)/60</f>
        <v>0</v>
      </c>
      <c r="H263" s="115">
        <f>+SUMIFS('nabati '!W:W,'nabati '!$Z:$Z,MTD!$A263)/6</f>
        <v>0</v>
      </c>
      <c r="I263" s="115">
        <f>+SUMIFS('nabati '!AD:AD,'nabati '!$AG:$AG,MTD!$A263)/60</f>
        <v>0</v>
      </c>
      <c r="J263" s="115">
        <f>+SUMIFS('nabati '!AK:AK,'nabati '!$AN:$AN,MTD!$A263)/60</f>
        <v>0</v>
      </c>
      <c r="K263" s="115">
        <f>+SUMIFS('nabati '!AR:AR,'nabati '!$AU:$AU,MTD!$A263)/60</f>
        <v>0</v>
      </c>
      <c r="L263" s="115">
        <f>+SUMIFS('nabati '!AY:AY,'nabati '!$BB:$BB,MTD!$A263)/20</f>
        <v>0</v>
      </c>
      <c r="M263" s="125">
        <f>+SUMIFS('nabati '!$BF:$BF,'nabati '!BI:BI,MTD!$A263)/6</f>
        <v>0</v>
      </c>
      <c r="N263" s="87">
        <f>+SUMIFS('nabati '!$BM:$BM,'nabati '!BP:BP,MTD!$A263)/6</f>
        <v>0</v>
      </c>
      <c r="O263" s="126">
        <f t="shared" si="33"/>
        <v>0</v>
      </c>
      <c r="P263" s="19"/>
      <c r="Q263" s="329"/>
      <c r="R263" s="19"/>
    </row>
    <row r="264" spans="1:18" s="7" customFormat="1" ht="12.75" hidden="1" outlineLevel="1">
      <c r="A264" s="55">
        <v>2056</v>
      </c>
      <c r="B264" s="105" t="s">
        <v>78</v>
      </c>
      <c r="C264" s="57" t="s">
        <v>346</v>
      </c>
      <c r="D264" s="106" t="s">
        <v>290</v>
      </c>
      <c r="E264" s="115">
        <f>+SUMIFS('nabati '!B:B,'nabati '!$E:$E,MTD!$A264)/6</f>
        <v>2</v>
      </c>
      <c r="F264" s="115">
        <f>+SUMIFS('nabati '!I:I,'nabati '!$L:$L,MTD!$A264)/6</f>
        <v>2</v>
      </c>
      <c r="G264" s="115">
        <f>+SUMIFS('nabati '!P:P,'nabati '!$S:$S,MTD!$A264)/60</f>
        <v>0</v>
      </c>
      <c r="H264" s="115">
        <f>+SUMIFS('nabati '!W:W,'nabati '!$Z:$Z,MTD!$A264)/6</f>
        <v>0</v>
      </c>
      <c r="I264" s="115">
        <f>+SUMIFS('nabati '!AD:AD,'nabati '!$AG:$AG,MTD!$A264)/60</f>
        <v>0</v>
      </c>
      <c r="J264" s="115">
        <f>+SUMIFS('nabati '!AK:AK,'nabati '!$AN:$AN,MTD!$A264)/60</f>
        <v>0</v>
      </c>
      <c r="K264" s="115">
        <f>+SUMIFS('nabati '!AR:AR,'nabati '!$AU:$AU,MTD!$A264)/60</f>
        <v>0</v>
      </c>
      <c r="L264" s="115">
        <f>+SUMIFS('nabati '!AY:AY,'nabati '!$BB:$BB,MTD!$A264)/20</f>
        <v>0</v>
      </c>
      <c r="M264" s="125">
        <f>+SUMIFS('nabati '!$BF:$BF,'nabati '!BI:BI,MTD!$A264)/6</f>
        <v>0</v>
      </c>
      <c r="N264" s="87">
        <f>+SUMIFS('nabati '!$BM:$BM,'nabati '!BP:BP,MTD!$A264)/6</f>
        <v>0</v>
      </c>
      <c r="O264" s="126">
        <f t="shared" si="33"/>
        <v>633200</v>
      </c>
      <c r="P264" s="19"/>
      <c r="Q264" s="329"/>
      <c r="R264" s="19"/>
    </row>
    <row r="265" spans="1:18" s="7" customFormat="1" ht="12.75" hidden="1" outlineLevel="1">
      <c r="A265" s="55">
        <v>2057</v>
      </c>
      <c r="B265" s="105" t="s">
        <v>78</v>
      </c>
      <c r="C265" s="57" t="s">
        <v>347</v>
      </c>
      <c r="D265" s="106" t="s">
        <v>290</v>
      </c>
      <c r="E265" s="115">
        <f>+SUMIFS('nabati '!B:B,'nabati '!$E:$E,MTD!$A265)/6</f>
        <v>2</v>
      </c>
      <c r="F265" s="115">
        <f>+SUMIFS('nabati '!I:I,'nabati '!$L:$L,MTD!$A265)/6</f>
        <v>0</v>
      </c>
      <c r="G265" s="115">
        <f>+SUMIFS('nabati '!P:P,'nabati '!$S:$S,MTD!$A265)/60</f>
        <v>0</v>
      </c>
      <c r="H265" s="115">
        <f>+SUMIFS('nabati '!W:W,'nabati '!$Z:$Z,MTD!$A265)/6</f>
        <v>0</v>
      </c>
      <c r="I265" s="115">
        <f>+SUMIFS('nabati '!AD:AD,'nabati '!$AG:$AG,MTD!$A265)/60</f>
        <v>0</v>
      </c>
      <c r="J265" s="115">
        <f>+SUMIFS('nabati '!AK:AK,'nabati '!$AN:$AN,MTD!$A265)/60</f>
        <v>0</v>
      </c>
      <c r="K265" s="115">
        <f>+SUMIFS('nabati '!AR:AR,'nabati '!$AU:$AU,MTD!$A265)/60</f>
        <v>0</v>
      </c>
      <c r="L265" s="115">
        <f>+SUMIFS('nabati '!AY:AY,'nabati '!$BB:$BB,MTD!$A265)/20</f>
        <v>0</v>
      </c>
      <c r="M265" s="125">
        <f>+SUMIFS('nabati '!$BF:$BF,'nabati '!BI:BI,MTD!$A265)/6</f>
        <v>0</v>
      </c>
      <c r="N265" s="87">
        <f>+SUMIFS('nabati '!$BM:$BM,'nabati '!BP:BP,MTD!$A265)/6</f>
        <v>0</v>
      </c>
      <c r="O265" s="126">
        <f t="shared" si="33"/>
        <v>251800</v>
      </c>
      <c r="P265" s="19"/>
      <c r="Q265" s="329"/>
      <c r="R265" s="19"/>
    </row>
    <row r="266" spans="1:18" s="7" customFormat="1" ht="12.75" hidden="1" outlineLevel="1">
      <c r="A266" s="55">
        <v>2060</v>
      </c>
      <c r="B266" s="105" t="s">
        <v>78</v>
      </c>
      <c r="C266" s="57" t="s">
        <v>348</v>
      </c>
      <c r="D266" s="106" t="s">
        <v>290</v>
      </c>
      <c r="E266" s="115">
        <f>+SUMIFS('nabati '!B:B,'nabati '!$E:$E,MTD!$A266)/6</f>
        <v>0</v>
      </c>
      <c r="F266" s="115">
        <f>+SUMIFS('nabati '!I:I,'nabati '!$L:$L,MTD!$A266)/6</f>
        <v>1</v>
      </c>
      <c r="G266" s="115">
        <f>+SUMIFS('nabati '!P:P,'nabati '!$S:$S,MTD!$A266)/60</f>
        <v>0</v>
      </c>
      <c r="H266" s="115">
        <f>+SUMIFS('nabati '!W:W,'nabati '!$Z:$Z,MTD!$A266)/6</f>
        <v>0</v>
      </c>
      <c r="I266" s="115">
        <f>+SUMIFS('nabati '!AD:AD,'nabati '!$AG:$AG,MTD!$A266)/60</f>
        <v>0</v>
      </c>
      <c r="J266" s="115">
        <f>+SUMIFS('nabati '!AK:AK,'nabati '!$AN:$AN,MTD!$A266)/60</f>
        <v>0</v>
      </c>
      <c r="K266" s="115">
        <f>+SUMIFS('nabati '!AR:AR,'nabati '!$AU:$AU,MTD!$A266)/60</f>
        <v>0</v>
      </c>
      <c r="L266" s="115">
        <f>+SUMIFS('nabati '!AY:AY,'nabati '!$BB:$BB,MTD!$A266)/20</f>
        <v>0</v>
      </c>
      <c r="M266" s="125">
        <f>+SUMIFS('nabati '!$BF:$BF,'nabati '!BI:BI,MTD!$A266)/6</f>
        <v>0</v>
      </c>
      <c r="N266" s="87">
        <f>+SUMIFS('nabati '!$BM:$BM,'nabati '!BP:BP,MTD!$A266)/6</f>
        <v>0</v>
      </c>
      <c r="O266" s="126">
        <f t="shared" si="33"/>
        <v>190700</v>
      </c>
      <c r="P266" s="19"/>
      <c r="Q266" s="329"/>
      <c r="R266" s="19"/>
    </row>
    <row r="267" spans="1:18" s="7" customFormat="1" ht="12.75" hidden="1" outlineLevel="1">
      <c r="A267" s="55">
        <v>2076</v>
      </c>
      <c r="B267" s="105" t="s">
        <v>78</v>
      </c>
      <c r="C267" s="106" t="s">
        <v>349</v>
      </c>
      <c r="D267" s="106" t="s">
        <v>290</v>
      </c>
      <c r="E267" s="115">
        <f>+SUMIFS('nabati '!B:B,'nabati '!$E:$E,MTD!$A267)/6</f>
        <v>0</v>
      </c>
      <c r="F267" s="115">
        <f>+SUMIFS('nabati '!I:I,'nabati '!$L:$L,MTD!$A267)/6</f>
        <v>2</v>
      </c>
      <c r="G267" s="115">
        <f>+SUMIFS('nabati '!P:P,'nabati '!$S:$S,MTD!$A267)/60</f>
        <v>0</v>
      </c>
      <c r="H267" s="115">
        <f>+SUMIFS('nabati '!W:W,'nabati '!$Z:$Z,MTD!$A267)/6</f>
        <v>0</v>
      </c>
      <c r="I267" s="115">
        <f>+SUMIFS('nabati '!AD:AD,'nabati '!$AG:$AG,MTD!$A267)/60</f>
        <v>0</v>
      </c>
      <c r="J267" s="115">
        <f>+SUMIFS('nabati '!AK:AK,'nabati '!$AN:$AN,MTD!$A267)/60</f>
        <v>0</v>
      </c>
      <c r="K267" s="115">
        <f>+SUMIFS('nabati '!AR:AR,'nabati '!$AU:$AU,MTD!$A267)/60</f>
        <v>0</v>
      </c>
      <c r="L267" s="115">
        <f>+SUMIFS('nabati '!AY:AY,'nabati '!$BB:$BB,MTD!$A267)/20</f>
        <v>0</v>
      </c>
      <c r="M267" s="125">
        <f>+SUMIFS('nabati '!$BF:$BF,'nabati '!BI:BI,MTD!$A267)/6</f>
        <v>0</v>
      </c>
      <c r="N267" s="87">
        <f>+SUMIFS('nabati '!$BM:$BM,'nabati '!BP:BP,MTD!$A267)/6</f>
        <v>0</v>
      </c>
      <c r="O267" s="126">
        <f t="shared" si="33"/>
        <v>381400</v>
      </c>
      <c r="P267" s="19"/>
      <c r="Q267" s="329"/>
      <c r="R267" s="19"/>
    </row>
    <row r="268" spans="1:18" s="7" customFormat="1" ht="12.75" hidden="1" outlineLevel="1">
      <c r="A268" s="55">
        <v>2080</v>
      </c>
      <c r="B268" s="105" t="s">
        <v>78</v>
      </c>
      <c r="C268" s="57" t="s">
        <v>350</v>
      </c>
      <c r="D268" s="106" t="s">
        <v>290</v>
      </c>
      <c r="E268" s="115">
        <f>+SUMIFS('nabati '!B:B,'nabati '!$E:$E,MTD!$A268)/6</f>
        <v>0</v>
      </c>
      <c r="F268" s="115">
        <f>+SUMIFS('nabati '!I:I,'nabati '!$L:$L,MTD!$A268)/6</f>
        <v>0</v>
      </c>
      <c r="G268" s="115">
        <f>+SUMIFS('nabati '!P:P,'nabati '!$S:$S,MTD!$A268)/60</f>
        <v>0</v>
      </c>
      <c r="H268" s="115">
        <f>+SUMIFS('nabati '!W:W,'nabati '!$Z:$Z,MTD!$A268)/6</f>
        <v>0</v>
      </c>
      <c r="I268" s="115">
        <f>+SUMIFS('nabati '!AD:AD,'nabati '!$AG:$AG,MTD!$A268)/60</f>
        <v>0</v>
      </c>
      <c r="J268" s="115">
        <f>+SUMIFS('nabati '!AK:AK,'nabati '!$AN:$AN,MTD!$A268)/60</f>
        <v>0</v>
      </c>
      <c r="K268" s="115">
        <f>+SUMIFS('nabati '!AR:AR,'nabati '!$AU:$AU,MTD!$A268)/60</f>
        <v>0</v>
      </c>
      <c r="L268" s="115">
        <f>+SUMIFS('nabati '!AY:AY,'nabati '!$BB:$BB,MTD!$A268)/20</f>
        <v>0</v>
      </c>
      <c r="M268" s="125">
        <f>+SUMIFS('nabati '!$BF:$BF,'nabati '!BI:BI,MTD!$A268)/6</f>
        <v>0</v>
      </c>
      <c r="N268" s="87">
        <f>+SUMIFS('nabati '!$BM:$BM,'nabati '!BP:BP,MTD!$A268)/6</f>
        <v>0</v>
      </c>
      <c r="O268" s="126">
        <f t="shared" si="33"/>
        <v>0</v>
      </c>
      <c r="P268" s="19"/>
      <c r="Q268" s="329"/>
      <c r="R268" s="19"/>
    </row>
    <row r="269" spans="1:18" s="7" customFormat="1" ht="12.75" hidden="1" outlineLevel="1">
      <c r="A269" s="55">
        <v>2083</v>
      </c>
      <c r="B269" s="105" t="s">
        <v>78</v>
      </c>
      <c r="C269" s="106" t="s">
        <v>351</v>
      </c>
      <c r="D269" s="106" t="s">
        <v>290</v>
      </c>
      <c r="E269" s="115">
        <f>+SUMIFS('nabati '!B:B,'nabati '!$E:$E,MTD!$A269)/6</f>
        <v>0</v>
      </c>
      <c r="F269" s="115">
        <f>+SUMIFS('nabati '!I:I,'nabati '!$L:$L,MTD!$A269)/6</f>
        <v>0</v>
      </c>
      <c r="G269" s="115">
        <f>+SUMIFS('nabati '!P:P,'nabati '!$S:$S,MTD!$A269)/60</f>
        <v>1</v>
      </c>
      <c r="H269" s="115">
        <f>+SUMIFS('nabati '!W:W,'nabati '!$Z:$Z,MTD!$A269)/6</f>
        <v>0</v>
      </c>
      <c r="I269" s="115">
        <f>+SUMIFS('nabati '!AD:AD,'nabati '!$AG:$AG,MTD!$A269)/60</f>
        <v>0</v>
      </c>
      <c r="J269" s="115">
        <f>+SUMIFS('nabati '!AK:AK,'nabati '!$AN:$AN,MTD!$A269)/60</f>
        <v>0</v>
      </c>
      <c r="K269" s="115">
        <f>+SUMIFS('nabati '!AR:AR,'nabati '!$AU:$AU,MTD!$A269)/60</f>
        <v>0</v>
      </c>
      <c r="L269" s="115">
        <f>+SUMIFS('nabati '!AY:AY,'nabati '!$BB:$BB,MTD!$A269)/20</f>
        <v>0</v>
      </c>
      <c r="M269" s="125">
        <f>+SUMIFS('nabati '!$BF:$BF,'nabati '!BI:BI,MTD!$A269)/6</f>
        <v>0</v>
      </c>
      <c r="N269" s="87">
        <f>+SUMIFS('nabati '!$BM:$BM,'nabati '!BP:BP,MTD!$A269)/6</f>
        <v>0</v>
      </c>
      <c r="O269" s="126">
        <f t="shared" si="33"/>
        <v>330000</v>
      </c>
      <c r="P269" s="19"/>
      <c r="Q269" s="329"/>
      <c r="R269" s="19"/>
    </row>
    <row r="270" spans="1:18" s="7" customFormat="1" ht="12.75" hidden="1" outlineLevel="1">
      <c r="A270" s="55">
        <v>2084</v>
      </c>
      <c r="B270" s="105" t="s">
        <v>78</v>
      </c>
      <c r="C270" s="57" t="s">
        <v>352</v>
      </c>
      <c r="D270" s="106" t="s">
        <v>290</v>
      </c>
      <c r="E270" s="115">
        <f>+SUMIFS('nabati '!B:B,'nabati '!$E:$E,MTD!$A270)/6</f>
        <v>0</v>
      </c>
      <c r="F270" s="115">
        <f>+SUMIFS('nabati '!I:I,'nabati '!$L:$L,MTD!$A270)/6</f>
        <v>1</v>
      </c>
      <c r="G270" s="115">
        <f>+SUMIFS('nabati '!P:P,'nabati '!$S:$S,MTD!$A270)/60</f>
        <v>0</v>
      </c>
      <c r="H270" s="115">
        <f>+SUMIFS('nabati '!W:W,'nabati '!$Z:$Z,MTD!$A270)/6</f>
        <v>0</v>
      </c>
      <c r="I270" s="115">
        <f>+SUMIFS('nabati '!AD:AD,'nabati '!$AG:$AG,MTD!$A270)/60</f>
        <v>0</v>
      </c>
      <c r="J270" s="115">
        <f>+SUMIFS('nabati '!AK:AK,'nabati '!$AN:$AN,MTD!$A270)/60</f>
        <v>0</v>
      </c>
      <c r="K270" s="115">
        <f>+SUMIFS('nabati '!AR:AR,'nabati '!$AU:$AU,MTD!$A270)/60</f>
        <v>0</v>
      </c>
      <c r="L270" s="115">
        <f>+SUMIFS('nabati '!AY:AY,'nabati '!$BB:$BB,MTD!$A270)/20</f>
        <v>0</v>
      </c>
      <c r="M270" s="125">
        <f>+SUMIFS('nabati '!$BF:$BF,'nabati '!BI:BI,MTD!$A270)/6</f>
        <v>0</v>
      </c>
      <c r="N270" s="87">
        <f>+SUMIFS('nabati '!$BM:$BM,'nabati '!BP:BP,MTD!$A270)/6</f>
        <v>0</v>
      </c>
      <c r="O270" s="126">
        <f t="shared" si="33"/>
        <v>190700</v>
      </c>
      <c r="P270" s="19"/>
      <c r="Q270" s="329"/>
      <c r="R270" s="19"/>
    </row>
    <row r="271" spans="1:18" s="7" customFormat="1" ht="12.75" hidden="1" outlineLevel="1">
      <c r="A271" s="55">
        <v>2085</v>
      </c>
      <c r="B271" s="105" t="s">
        <v>78</v>
      </c>
      <c r="C271" s="106" t="s">
        <v>353</v>
      </c>
      <c r="D271" s="106" t="s">
        <v>290</v>
      </c>
      <c r="E271" s="115">
        <f>+SUMIFS('nabati '!B:B,'nabati '!$E:$E,MTD!$A271)/6</f>
        <v>1</v>
      </c>
      <c r="F271" s="115">
        <f>+SUMIFS('nabati '!I:I,'nabati '!$L:$L,MTD!$A271)/6</f>
        <v>1</v>
      </c>
      <c r="G271" s="115">
        <f>+SUMIFS('nabati '!P:P,'nabati '!$S:$S,MTD!$A271)/60</f>
        <v>1</v>
      </c>
      <c r="H271" s="115">
        <f>+SUMIFS('nabati '!W:W,'nabati '!$Z:$Z,MTD!$A271)/6</f>
        <v>1</v>
      </c>
      <c r="I271" s="115">
        <f>+SUMIFS('nabati '!AD:AD,'nabati '!$AG:$AG,MTD!$A271)/60</f>
        <v>0</v>
      </c>
      <c r="J271" s="115">
        <f>+SUMIFS('nabati '!AK:AK,'nabati '!$AN:$AN,MTD!$A271)/60</f>
        <v>0</v>
      </c>
      <c r="K271" s="115">
        <f>+SUMIFS('nabati '!AR:AR,'nabati '!$AU:$AU,MTD!$A271)/60</f>
        <v>0</v>
      </c>
      <c r="L271" s="115">
        <f>+SUMIFS('nabati '!AY:AY,'nabati '!$BB:$BB,MTD!$A271)/20</f>
        <v>0</v>
      </c>
      <c r="M271" s="125">
        <f>+SUMIFS('nabati '!$BF:$BF,'nabati '!BI:BI,MTD!$A271)/6</f>
        <v>0</v>
      </c>
      <c r="N271" s="87">
        <f>+SUMIFS('nabati '!$BM:$BM,'nabati '!BP:BP,MTD!$A271)/6</f>
        <v>0</v>
      </c>
      <c r="O271" s="126">
        <f t="shared" si="33"/>
        <v>870600</v>
      </c>
      <c r="P271" s="19"/>
      <c r="Q271" s="329"/>
      <c r="R271" s="19"/>
    </row>
    <row r="272" spans="1:18" s="7" customFormat="1" ht="12.75" hidden="1" outlineLevel="1">
      <c r="A272" s="55">
        <v>2086</v>
      </c>
      <c r="B272" s="105" t="s">
        <v>78</v>
      </c>
      <c r="C272" s="106" t="s">
        <v>354</v>
      </c>
      <c r="D272" s="106" t="s">
        <v>290</v>
      </c>
      <c r="E272" s="115">
        <f>+SUMIFS('nabati '!B:B,'nabati '!$E:$E,MTD!$A272)/6</f>
        <v>0</v>
      </c>
      <c r="F272" s="115">
        <f>+SUMIFS('nabati '!I:I,'nabati '!$L:$L,MTD!$A272)/6</f>
        <v>0</v>
      </c>
      <c r="G272" s="115">
        <f>+SUMIFS('nabati '!P:P,'nabati '!$S:$S,MTD!$A272)/60</f>
        <v>1</v>
      </c>
      <c r="H272" s="115">
        <f>+SUMIFS('nabati '!W:W,'nabati '!$Z:$Z,MTD!$A272)/6</f>
        <v>1</v>
      </c>
      <c r="I272" s="115">
        <f>+SUMIFS('nabati '!AD:AD,'nabati '!$AG:$AG,MTD!$A272)/60</f>
        <v>0</v>
      </c>
      <c r="J272" s="115">
        <f>+SUMIFS('nabati '!AK:AK,'nabati '!$AN:$AN,MTD!$A272)/60</f>
        <v>0</v>
      </c>
      <c r="K272" s="115">
        <f>+SUMIFS('nabati '!AR:AR,'nabati '!$AU:$AU,MTD!$A272)/60</f>
        <v>0</v>
      </c>
      <c r="L272" s="115">
        <f>+SUMIFS('nabati '!AY:AY,'nabati '!$BB:$BB,MTD!$A272)/20</f>
        <v>0</v>
      </c>
      <c r="M272" s="125">
        <f>+SUMIFS('nabati '!$BF:$BF,'nabati '!BI:BI,MTD!$A272)/6</f>
        <v>0</v>
      </c>
      <c r="N272" s="87">
        <f>+SUMIFS('nabati '!$BM:$BM,'nabati '!BP:BP,MTD!$A272)/6</f>
        <v>0</v>
      </c>
      <c r="O272" s="126">
        <f t="shared" si="33"/>
        <v>554000</v>
      </c>
      <c r="P272" s="19"/>
      <c r="Q272" s="329"/>
      <c r="R272" s="19"/>
    </row>
    <row r="273" spans="1:18" s="7" customFormat="1" ht="12.75" hidden="1" outlineLevel="1">
      <c r="A273" s="132">
        <v>2090</v>
      </c>
      <c r="B273" s="105" t="s">
        <v>78</v>
      </c>
      <c r="C273" s="106" t="s">
        <v>355</v>
      </c>
      <c r="D273" s="106" t="s">
        <v>290</v>
      </c>
      <c r="E273" s="115">
        <f>+SUMIFS('nabati '!B:B,'nabati '!$E:$E,MTD!$A273)/6</f>
        <v>0</v>
      </c>
      <c r="F273" s="115">
        <f>+SUMIFS('nabati '!I:I,'nabati '!$L:$L,MTD!$A273)/6</f>
        <v>0</v>
      </c>
      <c r="G273" s="115">
        <f>+SUMIFS('nabati '!P:P,'nabati '!$S:$S,MTD!$A273)/60</f>
        <v>1</v>
      </c>
      <c r="H273" s="115">
        <f>+SUMIFS('nabati '!W:W,'nabati '!$Z:$Z,MTD!$A273)/6</f>
        <v>0</v>
      </c>
      <c r="I273" s="115">
        <f>+SUMIFS('nabati '!AD:AD,'nabati '!$AG:$AG,MTD!$A273)/60</f>
        <v>0</v>
      </c>
      <c r="J273" s="115">
        <f>+SUMIFS('nabati '!AK:AK,'nabati '!$AN:$AN,MTD!$A273)/60</f>
        <v>0</v>
      </c>
      <c r="K273" s="115">
        <f>+SUMIFS('nabati '!AR:AR,'nabati '!$AU:$AU,MTD!$A273)/60</f>
        <v>0</v>
      </c>
      <c r="L273" s="115">
        <f>+SUMIFS('nabati '!AY:AY,'nabati '!$BB:$BB,MTD!$A273)/20</f>
        <v>0</v>
      </c>
      <c r="M273" s="125">
        <f>+SUMIFS('nabati '!$BF:$BF,'nabati '!BI:BI,MTD!$A273)/6</f>
        <v>0</v>
      </c>
      <c r="N273" s="87">
        <f>+SUMIFS('nabati '!$BM:$BM,'nabati '!BP:BP,MTD!$A273)/6</f>
        <v>0</v>
      </c>
      <c r="O273" s="126">
        <f t="shared" si="33"/>
        <v>330000</v>
      </c>
      <c r="P273" s="19"/>
      <c r="Q273" s="329"/>
      <c r="R273" s="19"/>
    </row>
    <row r="274" spans="1:18" s="7" customFormat="1" ht="12.75" hidden="1" outlineLevel="1">
      <c r="A274" s="55">
        <v>2102</v>
      </c>
      <c r="B274" s="105" t="s">
        <v>78</v>
      </c>
      <c r="C274" s="106" t="s">
        <v>356</v>
      </c>
      <c r="D274" s="106" t="s">
        <v>290</v>
      </c>
      <c r="E274" s="115">
        <f>+SUMIFS('nabati '!B:B,'nabati '!$E:$E,MTD!$A274)/6</f>
        <v>0</v>
      </c>
      <c r="F274" s="115">
        <f>+SUMIFS('nabati '!I:I,'nabati '!$L:$L,MTD!$A274)/6</f>
        <v>0</v>
      </c>
      <c r="G274" s="115">
        <f>+SUMIFS('nabati '!P:P,'nabati '!$S:$S,MTD!$A274)/60</f>
        <v>0</v>
      </c>
      <c r="H274" s="115">
        <f>+SUMIFS('nabati '!W:W,'nabati '!$Z:$Z,MTD!$A274)/6</f>
        <v>0</v>
      </c>
      <c r="I274" s="115">
        <f>+SUMIFS('nabati '!AD:AD,'nabati '!$AG:$AG,MTD!$A274)/60</f>
        <v>0</v>
      </c>
      <c r="J274" s="115">
        <f>+SUMIFS('nabati '!AK:AK,'nabati '!$AN:$AN,MTD!$A274)/60</f>
        <v>0</v>
      </c>
      <c r="K274" s="115">
        <f>+SUMIFS('nabati '!AR:AR,'nabati '!$AU:$AU,MTD!$A274)/60</f>
        <v>0</v>
      </c>
      <c r="L274" s="115">
        <f>+SUMIFS('nabati '!AY:AY,'nabati '!$BB:$BB,MTD!$A274)/20</f>
        <v>0</v>
      </c>
      <c r="M274" s="125">
        <f>+SUMIFS('nabati '!$BF:$BF,'nabati '!BI:BI,MTD!$A274)/6</f>
        <v>0</v>
      </c>
      <c r="N274" s="87">
        <f>+SUMIFS('nabati '!$BM:$BM,'nabati '!BP:BP,MTD!$A274)/6</f>
        <v>0</v>
      </c>
      <c r="O274" s="126">
        <f t="shared" si="33"/>
        <v>0</v>
      </c>
      <c r="P274" s="19"/>
      <c r="Q274" s="329"/>
      <c r="R274" s="19"/>
    </row>
    <row r="275" spans="1:18" s="7" customFormat="1" ht="12.75" hidden="1" outlineLevel="1">
      <c r="A275" s="55">
        <v>665</v>
      </c>
      <c r="B275" s="105" t="s">
        <v>78</v>
      </c>
      <c r="C275" s="60" t="s">
        <v>357</v>
      </c>
      <c r="D275" s="106" t="s">
        <v>290</v>
      </c>
      <c r="E275" s="115">
        <f>+SUMIFS('nabati '!B:B,'nabati '!$E:$E,MTD!$A275)/6</f>
        <v>3</v>
      </c>
      <c r="F275" s="115">
        <f>+SUMIFS('nabati '!I:I,'nabati '!$L:$L,MTD!$A275)/6</f>
        <v>0</v>
      </c>
      <c r="G275" s="115">
        <f>+SUMIFS('nabati '!P:P,'nabati '!$S:$S,MTD!$A275)/60</f>
        <v>1</v>
      </c>
      <c r="H275" s="115">
        <f>+SUMIFS('nabati '!W:W,'nabati '!$Z:$Z,MTD!$A275)/6</f>
        <v>1</v>
      </c>
      <c r="I275" s="115">
        <f>+SUMIFS('nabati '!AD:AD,'nabati '!$AG:$AG,MTD!$A275)/60</f>
        <v>0</v>
      </c>
      <c r="J275" s="115">
        <f>+SUMIFS('nabati '!AK:AK,'nabati '!$AN:$AN,MTD!$A275)/60</f>
        <v>0</v>
      </c>
      <c r="K275" s="115">
        <f>+SUMIFS('nabati '!AR:AR,'nabati '!$AU:$AU,MTD!$A275)/60</f>
        <v>0</v>
      </c>
      <c r="L275" s="115">
        <f>+SUMIFS('nabati '!AY:AY,'nabati '!$BB:$BB,MTD!$A275)/20</f>
        <v>0</v>
      </c>
      <c r="M275" s="125">
        <f>+SUMIFS('nabati '!$BF:$BF,'nabati '!BI:BI,MTD!$A275)/6</f>
        <v>0</v>
      </c>
      <c r="N275" s="87">
        <f>+SUMIFS('nabati '!$BM:$BM,'nabati '!BP:BP,MTD!$A275)/6</f>
        <v>0</v>
      </c>
      <c r="O275" s="126">
        <f t="shared" si="33"/>
        <v>931700</v>
      </c>
      <c r="P275" s="19"/>
      <c r="Q275" s="329"/>
      <c r="R275" s="19"/>
    </row>
    <row r="276" spans="1:18" s="7" customFormat="1" ht="12.75" hidden="1" outlineLevel="1">
      <c r="A276" s="55">
        <v>2105</v>
      </c>
      <c r="B276" s="105" t="s">
        <v>78</v>
      </c>
      <c r="C276" s="57" t="s">
        <v>358</v>
      </c>
      <c r="D276" s="106" t="s">
        <v>290</v>
      </c>
      <c r="E276" s="115">
        <f>+SUMIFS('nabati '!B:B,'nabati '!$E:$E,MTD!$A276)/6</f>
        <v>1</v>
      </c>
      <c r="F276" s="115">
        <f>+SUMIFS('nabati '!I:I,'nabati '!$L:$L,MTD!$A276)/6</f>
        <v>0</v>
      </c>
      <c r="G276" s="115">
        <f>+SUMIFS('nabati '!P:P,'nabati '!$S:$S,MTD!$A276)/60</f>
        <v>1</v>
      </c>
      <c r="H276" s="115">
        <f>+SUMIFS('nabati '!W:W,'nabati '!$Z:$Z,MTD!$A276)/6</f>
        <v>0</v>
      </c>
      <c r="I276" s="115">
        <f>+SUMIFS('nabati '!AD:AD,'nabati '!$AG:$AG,MTD!$A276)/60</f>
        <v>0</v>
      </c>
      <c r="J276" s="115">
        <f>+SUMIFS('nabati '!AK:AK,'nabati '!$AN:$AN,MTD!$A276)/60</f>
        <v>0</v>
      </c>
      <c r="K276" s="115">
        <f>+SUMIFS('nabati '!AR:AR,'nabati '!$AU:$AU,MTD!$A276)/60</f>
        <v>0</v>
      </c>
      <c r="L276" s="115">
        <f>+SUMIFS('nabati '!AY:AY,'nabati '!$BB:$BB,MTD!$A276)/20</f>
        <v>0</v>
      </c>
      <c r="M276" s="125">
        <f>+SUMIFS('nabati '!$BF:$BF,'nabati '!BI:BI,MTD!$A276)/6</f>
        <v>0</v>
      </c>
      <c r="N276" s="87">
        <f>+SUMIFS('nabati '!$BM:$BM,'nabati '!BP:BP,MTD!$A276)/6</f>
        <v>0</v>
      </c>
      <c r="O276" s="126">
        <f t="shared" si="33"/>
        <v>455900</v>
      </c>
      <c r="P276" s="19"/>
      <c r="Q276" s="329"/>
      <c r="R276" s="19"/>
    </row>
    <row r="277" spans="1:18" s="7" customFormat="1" ht="12.75" hidden="1" outlineLevel="1">
      <c r="A277" s="55">
        <v>2110</v>
      </c>
      <c r="B277" s="105" t="s">
        <v>78</v>
      </c>
      <c r="C277" s="106" t="s">
        <v>359</v>
      </c>
      <c r="D277" s="106" t="s">
        <v>290</v>
      </c>
      <c r="E277" s="115">
        <f>+SUMIFS('nabati '!B:B,'nabati '!$E:$E,MTD!$A277)/6</f>
        <v>0</v>
      </c>
      <c r="F277" s="115">
        <f>+SUMIFS('nabati '!I:I,'nabati '!$L:$L,MTD!$A277)/6</f>
        <v>0</v>
      </c>
      <c r="G277" s="115">
        <f>+SUMIFS('nabati '!P:P,'nabati '!$S:$S,MTD!$A277)/60</f>
        <v>0</v>
      </c>
      <c r="H277" s="115">
        <f>+SUMIFS('nabati '!W:W,'nabati '!$Z:$Z,MTD!$A277)/6</f>
        <v>0</v>
      </c>
      <c r="I277" s="115">
        <f>+SUMIFS('nabati '!AD:AD,'nabati '!$AG:$AG,MTD!$A277)/60</f>
        <v>0</v>
      </c>
      <c r="J277" s="115">
        <f>+SUMIFS('nabati '!AK:AK,'nabati '!$AN:$AN,MTD!$A277)/60</f>
        <v>0</v>
      </c>
      <c r="K277" s="115">
        <f>+SUMIFS('nabati '!AR:AR,'nabati '!$AU:$AU,MTD!$A277)/60</f>
        <v>0</v>
      </c>
      <c r="L277" s="115">
        <f>+SUMIFS('nabati '!AY:AY,'nabati '!$BB:$BB,MTD!$A277)/20</f>
        <v>0</v>
      </c>
      <c r="M277" s="125">
        <f>+SUMIFS('nabati '!$BF:$BF,'nabati '!BI:BI,MTD!$A277)/6</f>
        <v>0</v>
      </c>
      <c r="N277" s="87">
        <f>+SUMIFS('nabati '!$BM:$BM,'nabati '!BP:BP,MTD!$A277)/6</f>
        <v>0</v>
      </c>
      <c r="O277" s="126">
        <f t="shared" ref="O277:O295" si="34">+SUMPRODUCT($E$1:$N$1,E277:N277)</f>
        <v>0</v>
      </c>
      <c r="P277" s="19"/>
      <c r="Q277" s="329"/>
      <c r="R277" s="19"/>
    </row>
    <row r="278" spans="1:18" s="7" customFormat="1" ht="12.75" hidden="1" outlineLevel="1">
      <c r="A278" s="55">
        <v>2116</v>
      </c>
      <c r="B278" s="105" t="s">
        <v>78</v>
      </c>
      <c r="C278" s="57" t="s">
        <v>360</v>
      </c>
      <c r="D278" s="106" t="s">
        <v>290</v>
      </c>
      <c r="E278" s="115">
        <f>+SUMIFS('nabati '!B:B,'nabati '!$E:$E,MTD!$A278)/6</f>
        <v>3</v>
      </c>
      <c r="F278" s="115">
        <f>+SUMIFS('nabati '!I:I,'nabati '!$L:$L,MTD!$A278)/6</f>
        <v>1</v>
      </c>
      <c r="G278" s="115">
        <f>+SUMIFS('nabati '!P:P,'nabati '!$S:$S,MTD!$A278)/60</f>
        <v>0</v>
      </c>
      <c r="H278" s="115">
        <f>+SUMIFS('nabati '!W:W,'nabati '!$Z:$Z,MTD!$A278)/6</f>
        <v>0</v>
      </c>
      <c r="I278" s="115">
        <f>+SUMIFS('nabati '!AD:AD,'nabati '!$AG:$AG,MTD!$A278)/60</f>
        <v>1</v>
      </c>
      <c r="J278" s="115">
        <f>+SUMIFS('nabati '!AK:AK,'nabati '!$AN:$AN,MTD!$A278)/60</f>
        <v>0</v>
      </c>
      <c r="K278" s="115">
        <f>+SUMIFS('nabati '!AR:AR,'nabati '!$AU:$AU,MTD!$A278)/60</f>
        <v>0</v>
      </c>
      <c r="L278" s="115">
        <f>+SUMIFS('nabati '!AY:AY,'nabati '!$BB:$BB,MTD!$A278)/20</f>
        <v>0</v>
      </c>
      <c r="M278" s="125">
        <f>+SUMIFS('nabati '!$BF:$BF,'nabati '!BI:BI,MTD!$A278)/6</f>
        <v>0</v>
      </c>
      <c r="N278" s="87">
        <f>+SUMIFS('nabati '!$BM:$BM,'nabati '!BP:BP,MTD!$A278)/6</f>
        <v>0</v>
      </c>
      <c r="O278" s="126">
        <f t="shared" si="34"/>
        <v>898400</v>
      </c>
      <c r="P278" s="19"/>
      <c r="Q278" s="329"/>
      <c r="R278" s="19"/>
    </row>
    <row r="279" spans="1:18" s="7" customFormat="1" ht="12.75" hidden="1" outlineLevel="1">
      <c r="A279" s="55">
        <v>2118</v>
      </c>
      <c r="B279" s="105" t="s">
        <v>78</v>
      </c>
      <c r="C279" s="106" t="s">
        <v>361</v>
      </c>
      <c r="D279" s="106" t="s">
        <v>290</v>
      </c>
      <c r="E279" s="115">
        <f>+SUMIFS('nabati '!B:B,'nabati '!$E:$E,MTD!$A279)/6</f>
        <v>0</v>
      </c>
      <c r="F279" s="115">
        <f>+SUMIFS('nabati '!I:I,'nabati '!$L:$L,MTD!$A279)/6</f>
        <v>1</v>
      </c>
      <c r="G279" s="115">
        <f>+SUMIFS('nabati '!P:P,'nabati '!$S:$S,MTD!$A279)/60</f>
        <v>0</v>
      </c>
      <c r="H279" s="115">
        <f>+SUMIFS('nabati '!W:W,'nabati '!$Z:$Z,MTD!$A279)/6</f>
        <v>0</v>
      </c>
      <c r="I279" s="115">
        <f>+SUMIFS('nabati '!AD:AD,'nabati '!$AG:$AG,MTD!$A279)/60</f>
        <v>0</v>
      </c>
      <c r="J279" s="115">
        <f>+SUMIFS('nabati '!AK:AK,'nabati '!$AN:$AN,MTD!$A279)/60</f>
        <v>0</v>
      </c>
      <c r="K279" s="115">
        <f>+SUMIFS('nabati '!AR:AR,'nabati '!$AU:$AU,MTD!$A279)/60</f>
        <v>0</v>
      </c>
      <c r="L279" s="115">
        <f>+SUMIFS('nabati '!AY:AY,'nabati '!$BB:$BB,MTD!$A279)/20</f>
        <v>0</v>
      </c>
      <c r="M279" s="125">
        <f>+SUMIFS('nabati '!$BF:$BF,'nabati '!BI:BI,MTD!$A279)/6</f>
        <v>0</v>
      </c>
      <c r="N279" s="87">
        <f>+SUMIFS('nabati '!$BM:$BM,'nabati '!BP:BP,MTD!$A279)/6</f>
        <v>0</v>
      </c>
      <c r="O279" s="126">
        <f t="shared" si="34"/>
        <v>190700</v>
      </c>
      <c r="P279" s="19"/>
      <c r="Q279" s="329"/>
      <c r="R279" s="19"/>
    </row>
    <row r="280" spans="1:18" s="7" customFormat="1" ht="12.75" hidden="1" outlineLevel="1">
      <c r="A280" s="55">
        <v>69036</v>
      </c>
      <c r="B280" s="105" t="s">
        <v>78</v>
      </c>
      <c r="C280" s="133" t="s">
        <v>362</v>
      </c>
      <c r="D280" s="106" t="s">
        <v>290</v>
      </c>
      <c r="E280" s="115">
        <f>+SUMIFS('nabati '!B:B,'nabati '!$E:$E,MTD!$A280)/6</f>
        <v>0</v>
      </c>
      <c r="F280" s="115">
        <f>+SUMIFS('nabati '!I:I,'nabati '!$L:$L,MTD!$A280)/6</f>
        <v>0</v>
      </c>
      <c r="G280" s="115">
        <f>+SUMIFS('nabati '!P:P,'nabati '!$S:$S,MTD!$A280)/60</f>
        <v>0</v>
      </c>
      <c r="H280" s="115">
        <f>+SUMIFS('nabati '!W:W,'nabati '!$Z:$Z,MTD!$A280)/6</f>
        <v>0</v>
      </c>
      <c r="I280" s="115">
        <f>+SUMIFS('nabati '!AD:AD,'nabati '!$AG:$AG,MTD!$A280)/60</f>
        <v>0</v>
      </c>
      <c r="J280" s="115">
        <f>+SUMIFS('nabati '!AK:AK,'nabati '!$AN:$AN,MTD!$A280)/60</f>
        <v>0</v>
      </c>
      <c r="K280" s="115">
        <f>+SUMIFS('nabati '!AR:AR,'nabati '!$AU:$AU,MTD!$A280)/60</f>
        <v>0</v>
      </c>
      <c r="L280" s="115">
        <f>+SUMIFS('nabati '!AY:AY,'nabati '!$BB:$BB,MTD!$A280)/20</f>
        <v>0</v>
      </c>
      <c r="M280" s="125">
        <f>+SUMIFS('nabati '!$BF:$BF,'nabati '!BI:BI,MTD!$A280)/6</f>
        <v>0</v>
      </c>
      <c r="N280" s="87">
        <f>+SUMIFS('nabati '!$BM:$BM,'nabati '!BP:BP,MTD!$A280)/6</f>
        <v>0</v>
      </c>
      <c r="O280" s="126">
        <f t="shared" si="34"/>
        <v>0</v>
      </c>
      <c r="P280" s="19"/>
      <c r="Q280" s="329"/>
      <c r="R280" s="19"/>
    </row>
    <row r="281" spans="1:18" s="7" customFormat="1" ht="12.75" hidden="1" outlineLevel="1">
      <c r="A281" s="55">
        <v>69067</v>
      </c>
      <c r="B281" s="105" t="s">
        <v>78</v>
      </c>
      <c r="C281" s="133" t="s">
        <v>363</v>
      </c>
      <c r="D281" s="106" t="s">
        <v>290</v>
      </c>
      <c r="E281" s="115">
        <f>+SUMIFS('nabati '!B:B,'nabati '!$E:$E,MTD!$A281)/6</f>
        <v>0</v>
      </c>
      <c r="F281" s="115">
        <f>+SUMIFS('nabati '!I:I,'nabati '!$L:$L,MTD!$A281)/6</f>
        <v>0</v>
      </c>
      <c r="G281" s="115">
        <f>+SUMIFS('nabati '!P:P,'nabati '!$S:$S,MTD!$A281)/60</f>
        <v>0</v>
      </c>
      <c r="H281" s="115">
        <f>+SUMIFS('nabati '!W:W,'nabati '!$Z:$Z,MTD!$A281)/6</f>
        <v>0</v>
      </c>
      <c r="I281" s="115">
        <f>+SUMIFS('nabati '!AD:AD,'nabati '!$AG:$AG,MTD!$A281)/60</f>
        <v>0</v>
      </c>
      <c r="J281" s="115">
        <f>+SUMIFS('nabati '!AK:AK,'nabati '!$AN:$AN,MTD!$A281)/60</f>
        <v>0</v>
      </c>
      <c r="K281" s="115">
        <f>+SUMIFS('nabati '!AR:AR,'nabati '!$AU:$AU,MTD!$A281)/60</f>
        <v>0</v>
      </c>
      <c r="L281" s="115">
        <f>+SUMIFS('nabati '!AY:AY,'nabati '!$BB:$BB,MTD!$A281)/20</f>
        <v>0</v>
      </c>
      <c r="M281" s="125">
        <f>+SUMIFS('nabati '!$BF:$BF,'nabati '!BI:BI,MTD!$A281)/6</f>
        <v>0</v>
      </c>
      <c r="N281" s="87">
        <f>+SUMIFS('nabati '!$BM:$BM,'nabati '!BP:BP,MTD!$A281)/6</f>
        <v>0</v>
      </c>
      <c r="O281" s="126">
        <f t="shared" si="34"/>
        <v>0</v>
      </c>
      <c r="P281" s="19"/>
      <c r="Q281" s="329"/>
      <c r="R281" s="19"/>
    </row>
    <row r="282" spans="1:18" s="7" customFormat="1" ht="12.75" hidden="1" outlineLevel="1">
      <c r="A282" s="55">
        <v>69029</v>
      </c>
      <c r="B282" s="105" t="s">
        <v>78</v>
      </c>
      <c r="C282" s="57" t="s">
        <v>364</v>
      </c>
      <c r="D282" s="106" t="s">
        <v>290</v>
      </c>
      <c r="E282" s="115">
        <f>+SUMIFS('nabati '!B:B,'nabati '!$E:$E,MTD!$A282)/6</f>
        <v>0</v>
      </c>
      <c r="F282" s="115">
        <f>+SUMIFS('nabati '!I:I,'nabati '!$L:$L,MTD!$A282)/6</f>
        <v>0</v>
      </c>
      <c r="G282" s="115">
        <f>+SUMIFS('nabati '!P:P,'nabati '!$S:$S,MTD!$A282)/60</f>
        <v>0</v>
      </c>
      <c r="H282" s="115">
        <f>+SUMIFS('nabati '!W:W,'nabati '!$Z:$Z,MTD!$A282)/6</f>
        <v>0</v>
      </c>
      <c r="I282" s="115">
        <f>+SUMIFS('nabati '!AD:AD,'nabati '!$AG:$AG,MTD!$A282)/60</f>
        <v>0</v>
      </c>
      <c r="J282" s="115">
        <f>+SUMIFS('nabati '!AK:AK,'nabati '!$AN:$AN,MTD!$A282)/60</f>
        <v>0</v>
      </c>
      <c r="K282" s="115">
        <f>+SUMIFS('nabati '!AR:AR,'nabati '!$AU:$AU,MTD!$A282)/60</f>
        <v>0</v>
      </c>
      <c r="L282" s="115">
        <f>+SUMIFS('nabati '!AY:AY,'nabati '!$BB:$BB,MTD!$A282)/20</f>
        <v>0</v>
      </c>
      <c r="M282" s="125">
        <f>+SUMIFS('nabati '!$BF:$BF,'nabati '!BI:BI,MTD!$A282)/6</f>
        <v>0</v>
      </c>
      <c r="N282" s="87">
        <f>+SUMIFS('nabati '!$BM:$BM,'nabati '!BP:BP,MTD!$A282)/6</f>
        <v>0</v>
      </c>
      <c r="O282" s="126">
        <f t="shared" si="34"/>
        <v>0</v>
      </c>
      <c r="P282" s="19"/>
      <c r="Q282" s="329"/>
      <c r="R282" s="19"/>
    </row>
    <row r="283" spans="1:18" s="7" customFormat="1" ht="12.75" collapsed="1">
      <c r="A283" s="55">
        <v>69060</v>
      </c>
      <c r="B283" s="105" t="s">
        <v>78</v>
      </c>
      <c r="C283" s="106" t="s">
        <v>365</v>
      </c>
      <c r="D283" s="106" t="s">
        <v>290</v>
      </c>
      <c r="E283" s="115">
        <f>+SUMIFS('nabati '!B:B,'nabati '!$E:$E,MTD!$A283)/6</f>
        <v>0</v>
      </c>
      <c r="F283" s="115">
        <f>+SUMIFS('nabati '!I:I,'nabati '!$L:$L,MTD!$A283)/6</f>
        <v>0</v>
      </c>
      <c r="G283" s="115">
        <f>+SUMIFS('nabati '!P:P,'nabati '!$S:$S,MTD!$A283)/60</f>
        <v>0</v>
      </c>
      <c r="H283" s="115">
        <f>+SUMIFS('nabati '!W:W,'nabati '!$Z:$Z,MTD!$A283)/6</f>
        <v>0</v>
      </c>
      <c r="I283" s="115">
        <f>+SUMIFS('nabati '!AD:AD,'nabati '!$AG:$AG,MTD!$A283)/60</f>
        <v>0</v>
      </c>
      <c r="J283" s="115">
        <f>+SUMIFS('nabati '!AK:AK,'nabati '!$AN:$AN,MTD!$A283)/60</f>
        <v>0</v>
      </c>
      <c r="K283" s="115">
        <f>+SUMIFS('nabati '!AR:AR,'nabati '!$AU:$AU,MTD!$A283)/60</f>
        <v>0</v>
      </c>
      <c r="L283" s="115">
        <f>+SUMIFS('nabati '!AY:AY,'nabati '!$BB:$BB,MTD!$A283)/20</f>
        <v>0</v>
      </c>
      <c r="M283" s="125">
        <f>+SUMIFS('nabati '!$BF:$BF,'nabati '!BI:BI,MTD!$A283)/6</f>
        <v>0</v>
      </c>
      <c r="N283" s="87">
        <f>+SUMIFS('nabati '!$BM:$BM,'nabati '!BP:BP,MTD!$A283)/6</f>
        <v>0</v>
      </c>
      <c r="O283" s="126">
        <f t="shared" si="34"/>
        <v>0</v>
      </c>
      <c r="P283" s="19"/>
      <c r="Q283" s="329"/>
      <c r="R283" s="19"/>
    </row>
    <row r="284" spans="1:18" s="9" customFormat="1" ht="20.100000000000001" customHeight="1">
      <c r="A284" s="98"/>
      <c r="B284" s="99"/>
      <c r="C284" s="100"/>
      <c r="D284" s="101" t="s">
        <v>710</v>
      </c>
      <c r="E284" s="130">
        <f t="shared" ref="E284:N284" si="35">+SUM(E285:E354)</f>
        <v>129</v>
      </c>
      <c r="F284" s="130">
        <f t="shared" si="35"/>
        <v>366</v>
      </c>
      <c r="G284" s="130">
        <f t="shared" si="35"/>
        <v>70</v>
      </c>
      <c r="H284" s="130">
        <f t="shared" si="35"/>
        <v>56</v>
      </c>
      <c r="I284" s="130">
        <f t="shared" si="35"/>
        <v>26</v>
      </c>
      <c r="J284" s="130">
        <f t="shared" si="35"/>
        <v>10</v>
      </c>
      <c r="K284" s="130">
        <f t="shared" si="35"/>
        <v>14</v>
      </c>
      <c r="L284" s="130">
        <f t="shared" si="35"/>
        <v>36</v>
      </c>
      <c r="M284" s="131">
        <f t="shared" si="35"/>
        <v>0</v>
      </c>
      <c r="N284" s="136">
        <f t="shared" si="35"/>
        <v>0</v>
      </c>
      <c r="O284" s="124">
        <f t="shared" si="34"/>
        <v>150721300</v>
      </c>
      <c r="P284" s="86">
        <v>293358000</v>
      </c>
      <c r="Q284" s="344">
        <f>O284/P284*100</f>
        <v>51.377940945875011</v>
      </c>
      <c r="R284" s="86">
        <f>O284-P284</f>
        <v>-142636700</v>
      </c>
    </row>
    <row r="285" spans="1:18" s="7" customFormat="1" ht="14.1" customHeight="1">
      <c r="A285" s="114" t="s">
        <v>367</v>
      </c>
      <c r="B285" s="114" t="s">
        <v>56</v>
      </c>
      <c r="C285" s="57" t="s">
        <v>368</v>
      </c>
      <c r="D285" s="106" t="s">
        <v>369</v>
      </c>
      <c r="E285" s="115">
        <f>+SUMIFS('nabati '!B:B,'nabati '!$E:$E,MTD!$A285)/6</f>
        <v>15</v>
      </c>
      <c r="F285" s="115">
        <f>+SUMIFS('nabati '!I:I,'nabati '!$L:$L,MTD!$A285)/6</f>
        <v>35</v>
      </c>
      <c r="G285" s="115">
        <f>+SUMIFS('nabati '!P:P,'nabati '!$S:$S,MTD!$A285)/60</f>
        <v>2</v>
      </c>
      <c r="H285" s="115">
        <f>+SUMIFS('nabati '!W:W,'nabati '!$Z:$Z,MTD!$A285)/6</f>
        <v>0</v>
      </c>
      <c r="I285" s="115">
        <f>+SUMIFS('nabati '!AD:AD,'nabati '!$AG:$AG,MTD!$A285)/60</f>
        <v>0</v>
      </c>
      <c r="J285" s="115">
        <f>+SUMIFS('nabati '!AK:AK,'nabati '!$AN:$AN,MTD!$A285)/60</f>
        <v>0</v>
      </c>
      <c r="K285" s="115">
        <f>+SUMIFS('nabati '!AR:AR,'nabati '!$AU:$AU,MTD!$A285)/60</f>
        <v>0</v>
      </c>
      <c r="L285" s="115">
        <f>+SUMIFS('nabati '!AY:AY,'nabati '!$BB:$BB,MTD!$A285)/20</f>
        <v>3</v>
      </c>
      <c r="M285" s="125">
        <f>+SUMIFS('nabati '!$BF:$BF,'nabati '!BI:BI,MTD!$A285)/6</f>
        <v>0</v>
      </c>
      <c r="N285" s="59">
        <f>+SUMIFS('nabati '!$BM:$BM,'nabati '!BP:BP,MTD!$A285)/6</f>
        <v>0</v>
      </c>
      <c r="O285" s="126">
        <f t="shared" si="34"/>
        <v>10345000</v>
      </c>
      <c r="P285" s="67">
        <v>43143000</v>
      </c>
      <c r="Q285" s="329"/>
      <c r="R285" s="67">
        <f t="shared" ref="R285:R293" si="36">O285-P285</f>
        <v>-32798000</v>
      </c>
    </row>
    <row r="286" spans="1:18" s="7" customFormat="1" ht="12.75" hidden="1" outlineLevel="1">
      <c r="A286" s="134" t="s">
        <v>370</v>
      </c>
      <c r="B286" s="134" t="s">
        <v>56</v>
      </c>
      <c r="C286" s="135" t="s">
        <v>371</v>
      </c>
      <c r="D286" s="106" t="s">
        <v>369</v>
      </c>
      <c r="E286" s="115">
        <f>+SUMIFS('nabati '!B:B,'nabati '!$E:$E,MTD!$A286)/6</f>
        <v>25</v>
      </c>
      <c r="F286" s="115">
        <f>+SUMIFS('nabati '!I:I,'nabati '!$L:$L,MTD!$A286)/6</f>
        <v>34</v>
      </c>
      <c r="G286" s="115">
        <f>+SUMIFS('nabati '!P:P,'nabati '!$S:$S,MTD!$A286)/60</f>
        <v>9</v>
      </c>
      <c r="H286" s="115">
        <f>+SUMIFS('nabati '!W:W,'nabati '!$Z:$Z,MTD!$A286)/6</f>
        <v>2</v>
      </c>
      <c r="I286" s="115">
        <f>+SUMIFS('nabati '!AD:AD,'nabati '!$AG:$AG,MTD!$A286)/60</f>
        <v>1</v>
      </c>
      <c r="J286" s="115">
        <f>+SUMIFS('nabati '!AK:AK,'nabati '!$AN:$AN,MTD!$A286)/60</f>
        <v>1</v>
      </c>
      <c r="K286" s="115">
        <f>+SUMIFS('nabati '!AR:AR,'nabati '!$AU:$AU,MTD!$A286)/60</f>
        <v>0</v>
      </c>
      <c r="L286" s="115">
        <f>+SUMIFS('nabati '!AY:AY,'nabati '!$BB:$BB,MTD!$A286)/20</f>
        <v>0</v>
      </c>
      <c r="M286" s="125">
        <f>+SUMIFS('nabati '!$BF:$BF,'nabati '!BI:BI,MTD!$A286)/6</f>
        <v>0</v>
      </c>
      <c r="N286" s="59">
        <f>+SUMIFS('nabati '!$BM:$BM,'nabati '!BP:BP,MTD!$A286)/6</f>
        <v>0</v>
      </c>
      <c r="O286" s="126">
        <f t="shared" si="34"/>
        <v>13709300</v>
      </c>
      <c r="P286" s="67">
        <v>11006000</v>
      </c>
      <c r="Q286" s="329"/>
      <c r="R286" s="67">
        <f t="shared" si="36"/>
        <v>2703300</v>
      </c>
    </row>
    <row r="287" spans="1:18" s="7" customFormat="1" ht="12.75" hidden="1" outlineLevel="1">
      <c r="A287" s="134" t="s">
        <v>372</v>
      </c>
      <c r="B287" s="134" t="s">
        <v>56</v>
      </c>
      <c r="C287" s="135" t="s">
        <v>373</v>
      </c>
      <c r="D287" s="106" t="s">
        <v>369</v>
      </c>
      <c r="E287" s="115">
        <f>+SUMIFS('nabati '!B:B,'nabati '!$E:$E,MTD!$A287)/6</f>
        <v>10</v>
      </c>
      <c r="F287" s="115">
        <f>+SUMIFS('nabati '!I:I,'nabati '!$L:$L,MTD!$A287)/6</f>
        <v>20</v>
      </c>
      <c r="G287" s="115">
        <f>+SUMIFS('nabati '!P:P,'nabati '!$S:$S,MTD!$A287)/60</f>
        <v>0</v>
      </c>
      <c r="H287" s="115">
        <f>+SUMIFS('nabati '!W:W,'nabati '!$Z:$Z,MTD!$A287)/6</f>
        <v>5</v>
      </c>
      <c r="I287" s="115">
        <f>+SUMIFS('nabati '!AD:AD,'nabati '!$AG:$AG,MTD!$A287)/60</f>
        <v>1</v>
      </c>
      <c r="J287" s="115">
        <f>+SUMIFS('nabati '!AK:AK,'nabati '!$AN:$AN,MTD!$A287)/60</f>
        <v>0</v>
      </c>
      <c r="K287" s="115">
        <f>+SUMIFS('nabati '!AR:AR,'nabati '!$AU:$AU,MTD!$A287)/60</f>
        <v>2</v>
      </c>
      <c r="L287" s="115">
        <f>+SUMIFS('nabati '!AY:AY,'nabati '!$BB:$BB,MTD!$A287)/20</f>
        <v>4</v>
      </c>
      <c r="M287" s="125">
        <f>+SUMIFS('nabati '!$BF:$BF,'nabati '!BI:BI,MTD!$A287)/6</f>
        <v>0</v>
      </c>
      <c r="N287" s="59">
        <f>+SUMIFS('nabati '!$BM:$BM,'nabati '!BP:BP,MTD!$A287)/6</f>
        <v>0</v>
      </c>
      <c r="O287" s="126">
        <f t="shared" si="34"/>
        <v>8547000</v>
      </c>
      <c r="P287" s="67">
        <v>15728000</v>
      </c>
      <c r="Q287" s="329"/>
      <c r="R287" s="67">
        <f t="shared" si="36"/>
        <v>-7181000</v>
      </c>
    </row>
    <row r="288" spans="1:18" s="7" customFormat="1" ht="12.75" hidden="1" outlineLevel="1">
      <c r="A288" s="114" t="s">
        <v>374</v>
      </c>
      <c r="B288" s="114" t="s">
        <v>56</v>
      </c>
      <c r="C288" s="57" t="s">
        <v>375</v>
      </c>
      <c r="D288" s="106" t="s">
        <v>369</v>
      </c>
      <c r="E288" s="115">
        <f>+SUMIFS('nabati '!B:B,'nabati '!$E:$E,MTD!$A288)/6</f>
        <v>0</v>
      </c>
      <c r="F288" s="115">
        <f>+SUMIFS('nabati '!I:I,'nabati '!$L:$L,MTD!$A288)/6</f>
        <v>35</v>
      </c>
      <c r="G288" s="115">
        <f>+SUMIFS('nabati '!P:P,'nabati '!$S:$S,MTD!$A288)/60</f>
        <v>6</v>
      </c>
      <c r="H288" s="115">
        <f>+SUMIFS('nabati '!W:W,'nabati '!$Z:$Z,MTD!$A288)/6</f>
        <v>3</v>
      </c>
      <c r="I288" s="115">
        <f>+SUMIFS('nabati '!AD:AD,'nabati '!$AG:$AG,MTD!$A288)/60</f>
        <v>1</v>
      </c>
      <c r="J288" s="115">
        <f>+SUMIFS('nabati '!AK:AK,'nabati '!$AN:$AN,MTD!$A288)/60</f>
        <v>2</v>
      </c>
      <c r="K288" s="115">
        <f>+SUMIFS('nabati '!AR:AR,'nabati '!$AU:$AU,MTD!$A288)/60</f>
        <v>0</v>
      </c>
      <c r="L288" s="115">
        <f>+SUMIFS('nabati '!AY:AY,'nabati '!$BB:$BB,MTD!$A288)/20</f>
        <v>0</v>
      </c>
      <c r="M288" s="125">
        <f>+SUMIFS('nabati '!$BF:$BF,'nabati '!BI:BI,MTD!$A288)/6</f>
        <v>0</v>
      </c>
      <c r="N288" s="59">
        <f>+SUMIFS('nabati '!$BM:$BM,'nabati '!BP:BP,MTD!$A288)/6</f>
        <v>0</v>
      </c>
      <c r="O288" s="126">
        <f t="shared" si="34"/>
        <v>10316500</v>
      </c>
      <c r="P288" s="67">
        <v>31913000</v>
      </c>
      <c r="Q288" s="329"/>
      <c r="R288" s="67">
        <f t="shared" si="36"/>
        <v>-21596500</v>
      </c>
    </row>
    <row r="289" spans="1:18" s="7" customFormat="1" ht="12.75" hidden="1" outlineLevel="1">
      <c r="A289" s="134" t="s">
        <v>376</v>
      </c>
      <c r="B289" s="134" t="s">
        <v>56</v>
      </c>
      <c r="C289" s="135" t="s">
        <v>377</v>
      </c>
      <c r="D289" s="106" t="s">
        <v>369</v>
      </c>
      <c r="E289" s="115">
        <f>+SUMIFS('nabati '!B:B,'nabati '!$E:$E,MTD!$A289)/6</f>
        <v>0</v>
      </c>
      <c r="F289" s="115">
        <f>+SUMIFS('nabati '!I:I,'nabati '!$L:$L,MTD!$A289)/6</f>
        <v>50</v>
      </c>
      <c r="G289" s="115">
        <f>+SUMIFS('nabati '!P:P,'nabati '!$S:$S,MTD!$A289)/60</f>
        <v>4</v>
      </c>
      <c r="H289" s="115">
        <f>+SUMIFS('nabati '!W:W,'nabati '!$Z:$Z,MTD!$A289)/6</f>
        <v>6</v>
      </c>
      <c r="I289" s="115">
        <f>+SUMIFS('nabati '!AD:AD,'nabati '!$AG:$AG,MTD!$A289)/60</f>
        <v>1</v>
      </c>
      <c r="J289" s="115">
        <f>+SUMIFS('nabati '!AK:AK,'nabati '!$AN:$AN,MTD!$A289)/60</f>
        <v>2</v>
      </c>
      <c r="K289" s="115">
        <f>+SUMIFS('nabati '!AR:AR,'nabati '!$AU:$AU,MTD!$A289)/60</f>
        <v>0</v>
      </c>
      <c r="L289" s="115">
        <f>+SUMIFS('nabati '!AY:AY,'nabati '!$BB:$BB,MTD!$A289)/20</f>
        <v>4</v>
      </c>
      <c r="M289" s="125">
        <f>+SUMIFS('nabati '!$BF:$BF,'nabati '!BI:BI,MTD!$A289)/6</f>
        <v>0</v>
      </c>
      <c r="N289" s="59">
        <f>+SUMIFS('nabati '!$BM:$BM,'nabati '!BP:BP,MTD!$A289)/6</f>
        <v>0</v>
      </c>
      <c r="O289" s="126">
        <f t="shared" si="34"/>
        <v>14685000</v>
      </c>
      <c r="P289" s="67">
        <v>19815000</v>
      </c>
      <c r="Q289" s="329"/>
      <c r="R289" s="67">
        <f t="shared" si="36"/>
        <v>-5130000</v>
      </c>
    </row>
    <row r="290" spans="1:18" s="7" customFormat="1" ht="12.75" hidden="1" outlineLevel="1">
      <c r="A290" s="134" t="s">
        <v>378</v>
      </c>
      <c r="B290" s="134" t="s">
        <v>56</v>
      </c>
      <c r="C290" s="135" t="s">
        <v>379</v>
      </c>
      <c r="D290" s="106" t="s">
        <v>369</v>
      </c>
      <c r="E290" s="115">
        <f>+SUMIFS('nabati '!B:B,'nabati '!$E:$E,MTD!$A290)/6</f>
        <v>0</v>
      </c>
      <c r="F290" s="115">
        <f>+SUMIFS('nabati '!I:I,'nabati '!$L:$L,MTD!$A290)/6</f>
        <v>15</v>
      </c>
      <c r="G290" s="115">
        <f>+SUMIFS('nabati '!P:P,'nabati '!$S:$S,MTD!$A290)/60</f>
        <v>1</v>
      </c>
      <c r="H290" s="115">
        <f>+SUMIFS('nabati '!W:W,'nabati '!$Z:$Z,MTD!$A290)/6</f>
        <v>0</v>
      </c>
      <c r="I290" s="115">
        <f>+SUMIFS('nabati '!AD:AD,'nabati '!$AG:$AG,MTD!$A290)/60</f>
        <v>1</v>
      </c>
      <c r="J290" s="115">
        <f>+SUMIFS('nabati '!AK:AK,'nabati '!$AN:$AN,MTD!$A290)/60</f>
        <v>0</v>
      </c>
      <c r="K290" s="115">
        <f>+SUMIFS('nabati '!AR:AR,'nabati '!$AU:$AU,MTD!$A290)/60</f>
        <v>2</v>
      </c>
      <c r="L290" s="115">
        <f>+SUMIFS('nabati '!AY:AY,'nabati '!$BB:$BB,MTD!$A290)/20</f>
        <v>2</v>
      </c>
      <c r="M290" s="125">
        <f>+SUMIFS('nabati '!$BF:$BF,'nabati '!BI:BI,MTD!$A290)/6</f>
        <v>0</v>
      </c>
      <c r="N290" s="59">
        <f>+SUMIFS('nabati '!$BM:$BM,'nabati '!BP:BP,MTD!$A290)/6</f>
        <v>0</v>
      </c>
      <c r="O290" s="126">
        <f t="shared" si="34"/>
        <v>4796500</v>
      </c>
      <c r="P290" s="67">
        <v>12252000</v>
      </c>
      <c r="Q290" s="329"/>
      <c r="R290" s="67">
        <f t="shared" si="36"/>
        <v>-7455500</v>
      </c>
    </row>
    <row r="291" spans="1:18" s="7" customFormat="1" ht="12.75" hidden="1" outlineLevel="1">
      <c r="A291" s="134" t="s">
        <v>380</v>
      </c>
      <c r="B291" s="134" t="s">
        <v>56</v>
      </c>
      <c r="C291" s="135" t="s">
        <v>381</v>
      </c>
      <c r="D291" s="106" t="s">
        <v>369</v>
      </c>
      <c r="E291" s="115">
        <f>+SUMIFS('nabati '!B:B,'nabati '!$E:$E,MTD!$A291)/6</f>
        <v>40</v>
      </c>
      <c r="F291" s="115">
        <f>+SUMIFS('nabati '!I:I,'nabati '!$L:$L,MTD!$A291)/6</f>
        <v>60</v>
      </c>
      <c r="G291" s="115">
        <f>+SUMIFS('nabati '!P:P,'nabati '!$S:$S,MTD!$A291)/60</f>
        <v>11</v>
      </c>
      <c r="H291" s="115">
        <f>+SUMIFS('nabati '!W:W,'nabati '!$Z:$Z,MTD!$A291)/6</f>
        <v>6</v>
      </c>
      <c r="I291" s="115">
        <f>+SUMIFS('nabati '!AD:AD,'nabati '!$AG:$AG,MTD!$A291)/60</f>
        <v>0</v>
      </c>
      <c r="J291" s="115">
        <f>+SUMIFS('nabati '!AK:AK,'nabati '!$AN:$AN,MTD!$A291)/60</f>
        <v>0</v>
      </c>
      <c r="K291" s="115">
        <f>+SUMIFS('nabati '!AR:AR,'nabati '!$AU:$AU,MTD!$A291)/60</f>
        <v>2</v>
      </c>
      <c r="L291" s="115">
        <f>+SUMIFS('nabati '!AY:AY,'nabati '!$BB:$BB,MTD!$A291)/20</f>
        <v>5</v>
      </c>
      <c r="M291" s="125">
        <f>+SUMIFS('nabati '!$BF:$BF,'nabati '!BI:BI,MTD!$A291)/6</f>
        <v>0</v>
      </c>
      <c r="N291" s="59">
        <f>+SUMIFS('nabati '!$BM:$BM,'nabati '!BP:BP,MTD!$A291)/6</f>
        <v>0</v>
      </c>
      <c r="O291" s="126">
        <f t="shared" si="34"/>
        <v>23850000</v>
      </c>
      <c r="P291" s="67">
        <v>72933000</v>
      </c>
      <c r="Q291" s="329"/>
      <c r="R291" s="67">
        <f t="shared" si="36"/>
        <v>-49083000</v>
      </c>
    </row>
    <row r="292" spans="1:18" s="7" customFormat="1" ht="12.75" hidden="1" outlineLevel="1">
      <c r="A292" s="134" t="s">
        <v>382</v>
      </c>
      <c r="B292" s="134" t="s">
        <v>56</v>
      </c>
      <c r="C292" s="135" t="s">
        <v>383</v>
      </c>
      <c r="D292" s="106" t="s">
        <v>369</v>
      </c>
      <c r="E292" s="115">
        <f>+SUMIFS('nabati '!B:B,'nabati '!$E:$E,MTD!$A292)/6</f>
        <v>3</v>
      </c>
      <c r="F292" s="115">
        <f>+SUMIFS('nabati '!I:I,'nabati '!$L:$L,MTD!$A292)/6</f>
        <v>10</v>
      </c>
      <c r="G292" s="115">
        <f>+SUMIFS('nabati '!P:P,'nabati '!$S:$S,MTD!$A292)/60</f>
        <v>2</v>
      </c>
      <c r="H292" s="115">
        <f>+SUMIFS('nabati '!W:W,'nabati '!$Z:$Z,MTD!$A292)/6</f>
        <v>0</v>
      </c>
      <c r="I292" s="115">
        <f>+SUMIFS('nabati '!AD:AD,'nabati '!$AG:$AG,MTD!$A292)/60</f>
        <v>0</v>
      </c>
      <c r="J292" s="115">
        <f>+SUMIFS('nabati '!AK:AK,'nabati '!$AN:$AN,MTD!$A292)/60</f>
        <v>0</v>
      </c>
      <c r="K292" s="115">
        <f>+SUMIFS('nabati '!AR:AR,'nabati '!$AU:$AU,MTD!$A292)/60</f>
        <v>0</v>
      </c>
      <c r="L292" s="115">
        <f>+SUMIFS('nabati '!AY:AY,'nabati '!$BB:$BB,MTD!$A292)/20</f>
        <v>1</v>
      </c>
      <c r="M292" s="125">
        <f>+SUMIFS('nabati '!$BF:$BF,'nabati '!BI:BI,MTD!$A292)/6</f>
        <v>0</v>
      </c>
      <c r="N292" s="59">
        <f>+SUMIFS('nabati '!$BM:$BM,'nabati '!BP:BP,MTD!$A292)/6</f>
        <v>0</v>
      </c>
      <c r="O292" s="126">
        <f t="shared" si="34"/>
        <v>3318700</v>
      </c>
      <c r="P292" s="67">
        <v>10103000</v>
      </c>
      <c r="Q292" s="329"/>
      <c r="R292" s="67">
        <f t="shared" si="36"/>
        <v>-6784300</v>
      </c>
    </row>
    <row r="293" spans="1:18" s="7" customFormat="1" ht="12.75" hidden="1" outlineLevel="1">
      <c r="A293" s="114">
        <v>548</v>
      </c>
      <c r="B293" s="114" t="s">
        <v>56</v>
      </c>
      <c r="C293" s="57" t="s">
        <v>384</v>
      </c>
      <c r="D293" s="106" t="s">
        <v>369</v>
      </c>
      <c r="E293" s="115">
        <f>+SUMIFS('nabati '!B:B,'nabati '!$E:$E,MTD!$A293)/6</f>
        <v>0</v>
      </c>
      <c r="F293" s="115">
        <f>+SUMIFS('nabati '!I:I,'nabati '!$L:$L,MTD!$A293)/6</f>
        <v>20</v>
      </c>
      <c r="G293" s="115">
        <f>+SUMIFS('nabati '!P:P,'nabati '!$S:$S,MTD!$A293)/60</f>
        <v>2</v>
      </c>
      <c r="H293" s="115">
        <f>+SUMIFS('nabati '!W:W,'nabati '!$Z:$Z,MTD!$A293)/6</f>
        <v>4</v>
      </c>
      <c r="I293" s="115">
        <f>+SUMIFS('nabati '!AD:AD,'nabati '!$AG:$AG,MTD!$A293)/60</f>
        <v>2</v>
      </c>
      <c r="J293" s="115">
        <f>+SUMIFS('nabati '!AK:AK,'nabati '!$AN:$AN,MTD!$A293)/60</f>
        <v>0</v>
      </c>
      <c r="K293" s="115">
        <f>+SUMIFS('nabati '!AR:AR,'nabati '!$AU:$AU,MTD!$A293)/60</f>
        <v>4</v>
      </c>
      <c r="L293" s="115">
        <f>+SUMIFS('nabati '!AY:AY,'nabati '!$BB:$BB,MTD!$A293)/20</f>
        <v>0</v>
      </c>
      <c r="M293" s="125">
        <f>+SUMIFS('nabati '!$BF:$BF,'nabati '!BI:BI,MTD!$A293)/6</f>
        <v>0</v>
      </c>
      <c r="N293" s="59">
        <f>+SUMIFS('nabati '!$BM:$BM,'nabati '!BP:BP,MTD!$A293)/6</f>
        <v>0</v>
      </c>
      <c r="O293" s="126">
        <f t="shared" si="34"/>
        <v>7086000</v>
      </c>
      <c r="P293" s="67">
        <v>4850000</v>
      </c>
      <c r="Q293" s="329"/>
      <c r="R293" s="67">
        <f t="shared" si="36"/>
        <v>2236000</v>
      </c>
    </row>
    <row r="294" spans="1:18" s="7" customFormat="1" ht="12.75" hidden="1" outlineLevel="1">
      <c r="A294" s="114">
        <v>399</v>
      </c>
      <c r="B294" s="114" t="s">
        <v>56</v>
      </c>
      <c r="C294" s="57" t="s">
        <v>385</v>
      </c>
      <c r="D294" s="106" t="s">
        <v>369</v>
      </c>
      <c r="E294" s="115">
        <f>+SUMIFS('nabati '!B:B,'nabati '!$E:$E,MTD!$A294)/6</f>
        <v>0</v>
      </c>
      <c r="F294" s="115">
        <f>+SUMIFS('nabati '!I:I,'nabati '!$L:$L,MTD!$A294)/6</f>
        <v>0</v>
      </c>
      <c r="G294" s="115">
        <f>+SUMIFS('nabati '!P:P,'nabati '!$S:$S,MTD!$A294)/60</f>
        <v>0</v>
      </c>
      <c r="H294" s="115">
        <f>+SUMIFS('nabati '!W:W,'nabati '!$Z:$Z,MTD!$A294)/6</f>
        <v>0</v>
      </c>
      <c r="I294" s="115">
        <f>+SUMIFS('nabati '!AD:AD,'nabati '!$AG:$AG,MTD!$A294)/60</f>
        <v>0</v>
      </c>
      <c r="J294" s="115">
        <f>+SUMIFS('nabati '!AK:AK,'nabati '!$AN:$AN,MTD!$A294)/60</f>
        <v>0</v>
      </c>
      <c r="K294" s="115">
        <f>+SUMIFS('nabati '!AR:AR,'nabati '!$AU:$AU,MTD!$A294)/60</f>
        <v>0</v>
      </c>
      <c r="L294" s="115">
        <f>+SUMIFS('nabati '!AY:AY,'nabati '!$BB:$BB,MTD!$A294)/20</f>
        <v>0</v>
      </c>
      <c r="M294" s="137">
        <f>+SUMIFS('nabati '!$BF:$BF,'nabati '!BI:BI,MTD!$A294)/6</f>
        <v>0</v>
      </c>
      <c r="N294" s="138">
        <f>+SUMIFS('nabati '!$BM:$BM,'nabati '!BP:BP,MTD!$A294)/6</f>
        <v>0</v>
      </c>
      <c r="O294" s="139">
        <f t="shared" si="34"/>
        <v>0</v>
      </c>
      <c r="P294" s="67"/>
      <c r="Q294" s="329"/>
      <c r="R294" s="67"/>
    </row>
    <row r="295" spans="1:18" s="7" customFormat="1" ht="12.75" hidden="1" outlineLevel="1">
      <c r="A295" s="60">
        <v>211</v>
      </c>
      <c r="B295" s="114" t="s">
        <v>78</v>
      </c>
      <c r="C295" s="60" t="s">
        <v>386</v>
      </c>
      <c r="D295" s="106" t="s">
        <v>369</v>
      </c>
      <c r="E295" s="115">
        <f>+SUMIFS('nabati '!B:B,'nabati '!$E:$E,MTD!$A295)/6</f>
        <v>0</v>
      </c>
      <c r="F295" s="115">
        <f>+SUMIFS('nabati '!I:I,'nabati '!$L:$L,MTD!$A295)/6</f>
        <v>0</v>
      </c>
      <c r="G295" s="115">
        <f>+SUMIFS('nabati '!P:P,'nabati '!$S:$S,MTD!$A295)/60</f>
        <v>0</v>
      </c>
      <c r="H295" s="115">
        <f>+SUMIFS('nabati '!W:W,'nabati '!$Z:$Z,MTD!$A295)/6</f>
        <v>0</v>
      </c>
      <c r="I295" s="115">
        <f>+SUMIFS('nabati '!AD:AD,'nabati '!$AG:$AG,MTD!$A295)/60</f>
        <v>0</v>
      </c>
      <c r="J295" s="115">
        <f>+SUMIFS('nabati '!AK:AK,'nabati '!$AN:$AN,MTD!$A295)/60</f>
        <v>0</v>
      </c>
      <c r="K295" s="115">
        <f>+SUMIFS('nabati '!AR:AR,'nabati '!$AU:$AU,MTD!$A295)/60</f>
        <v>0</v>
      </c>
      <c r="L295" s="115">
        <f>+SUMIFS('nabati '!AY:AY,'nabati '!$BB:$BB,MTD!$A295)/20</f>
        <v>0</v>
      </c>
      <c r="M295" s="137">
        <f>+SUMIFS('nabati '!$BF:$BF,'nabati '!BI:BI,MTD!$A295)/6</f>
        <v>0</v>
      </c>
      <c r="N295" s="138">
        <f>+SUMIFS('nabati '!$BM:$BM,'nabati '!BP:BP,MTD!$A295)/6</f>
        <v>0</v>
      </c>
      <c r="O295" s="139">
        <f t="shared" si="34"/>
        <v>0</v>
      </c>
      <c r="P295" s="19"/>
      <c r="Q295" s="329"/>
      <c r="R295" s="19"/>
    </row>
    <row r="296" spans="1:18" s="7" customFormat="1" ht="12.75" hidden="1" outlineLevel="1">
      <c r="A296" s="60">
        <v>213</v>
      </c>
      <c r="B296" s="134" t="s">
        <v>78</v>
      </c>
      <c r="C296" s="60" t="s">
        <v>387</v>
      </c>
      <c r="D296" s="106" t="s">
        <v>369</v>
      </c>
      <c r="E296" s="115">
        <f>+SUMIFS('nabati '!B:B,'nabati '!$E:$E,MTD!$A296)/6</f>
        <v>1</v>
      </c>
      <c r="F296" s="115">
        <f>+SUMIFS('nabati '!I:I,'nabati '!$L:$L,MTD!$A296)/6</f>
        <v>1</v>
      </c>
      <c r="G296" s="115">
        <f>+SUMIFS('nabati '!P:P,'nabati '!$S:$S,MTD!$A296)/60</f>
        <v>1</v>
      </c>
      <c r="H296" s="115">
        <f>+SUMIFS('nabati '!W:W,'nabati '!$Z:$Z,MTD!$A296)/6</f>
        <v>0</v>
      </c>
      <c r="I296" s="115">
        <f>+SUMIFS('nabati '!AD:AD,'nabati '!$AG:$AG,MTD!$A296)/60</f>
        <v>1</v>
      </c>
      <c r="J296" s="115">
        <f>+SUMIFS('nabati '!AK:AK,'nabati '!$AN:$AN,MTD!$A296)/60</f>
        <v>0</v>
      </c>
      <c r="K296" s="115">
        <f>+SUMIFS('nabati '!AR:AR,'nabati '!$AU:$AU,MTD!$A296)/60</f>
        <v>0</v>
      </c>
      <c r="L296" s="115">
        <f>+SUMIFS('nabati '!AY:AY,'nabati '!$BB:$BB,MTD!$A296)/20</f>
        <v>0</v>
      </c>
      <c r="M296" s="125">
        <f>+SUMIFS('nabati '!$BF:$BF,'nabati '!BI:BI,MTD!$A296)/6</f>
        <v>0</v>
      </c>
      <c r="N296" s="87">
        <f>+SUMIFS('nabati '!$BM:$BM,'nabati '!BP:BP,MTD!$A296)/6</f>
        <v>0</v>
      </c>
      <c r="O296" s="126">
        <f t="shared" ref="O296:O317" si="37">+SUMPRODUCT($E$1:$N$1,E296:N296)</f>
        <v>976600</v>
      </c>
      <c r="P296" s="19"/>
      <c r="Q296" s="329"/>
      <c r="R296" s="19"/>
    </row>
    <row r="297" spans="1:18" s="7" customFormat="1" ht="12.75" hidden="1" outlineLevel="1">
      <c r="A297" s="60">
        <v>218</v>
      </c>
      <c r="B297" s="134" t="s">
        <v>78</v>
      </c>
      <c r="C297" s="60" t="s">
        <v>388</v>
      </c>
      <c r="D297" s="106" t="s">
        <v>369</v>
      </c>
      <c r="E297" s="115">
        <f>+SUMIFS('nabati '!B:B,'nabati '!$E:$E,MTD!$A297)/6</f>
        <v>4</v>
      </c>
      <c r="F297" s="115">
        <f>+SUMIFS('nabati '!I:I,'nabati '!$L:$L,MTD!$A297)/6</f>
        <v>6</v>
      </c>
      <c r="G297" s="115">
        <f>+SUMIFS('nabati '!P:P,'nabati '!$S:$S,MTD!$A297)/60</f>
        <v>0</v>
      </c>
      <c r="H297" s="115">
        <f>+SUMIFS('nabati '!W:W,'nabati '!$Z:$Z,MTD!$A297)/6</f>
        <v>2</v>
      </c>
      <c r="I297" s="115">
        <f>+SUMIFS('nabati '!AD:AD,'nabati '!$AG:$AG,MTD!$A297)/60</f>
        <v>0</v>
      </c>
      <c r="J297" s="115">
        <f>+SUMIFS('nabati '!AK:AK,'nabati '!$AN:$AN,MTD!$A297)/60</f>
        <v>1</v>
      </c>
      <c r="K297" s="115">
        <f>+SUMIFS('nabati '!AR:AR,'nabati '!$AU:$AU,MTD!$A297)/60</f>
        <v>0</v>
      </c>
      <c r="L297" s="115">
        <f>+SUMIFS('nabati '!AY:AY,'nabati '!$BB:$BB,MTD!$A297)/20</f>
        <v>0</v>
      </c>
      <c r="M297" s="125">
        <f>+SUMIFS('nabati '!$BF:$BF,'nabati '!BI:BI,MTD!$A297)/6</f>
        <v>0</v>
      </c>
      <c r="N297" s="87">
        <f>+SUMIFS('nabati '!$BM:$BM,'nabati '!BP:BP,MTD!$A297)/6</f>
        <v>0</v>
      </c>
      <c r="O297" s="126">
        <f t="shared" si="37"/>
        <v>2425800</v>
      </c>
      <c r="P297" s="19"/>
      <c r="Q297" s="329"/>
      <c r="R297" s="19"/>
    </row>
    <row r="298" spans="1:18" s="7" customFormat="1" ht="12.75" hidden="1" outlineLevel="1">
      <c r="A298" s="60">
        <v>239</v>
      </c>
      <c r="B298" s="134" t="s">
        <v>78</v>
      </c>
      <c r="C298" s="60" t="s">
        <v>389</v>
      </c>
      <c r="D298" s="106" t="s">
        <v>369</v>
      </c>
      <c r="E298" s="125">
        <f>+SUMIFS('nabati '!B:B,'nabati '!$E:$E,MTD!$A298)/6</f>
        <v>1</v>
      </c>
      <c r="F298" s="125">
        <f>+SUMIFS('nabati '!I:I,'nabati '!$L:$L,MTD!$A298)/6</f>
        <v>1</v>
      </c>
      <c r="G298" s="125">
        <f>+SUMIFS('nabati '!P:P,'nabati '!$S:$S,MTD!$A298)/60</f>
        <v>1</v>
      </c>
      <c r="H298" s="125">
        <f>+SUMIFS('nabati '!W:W,'nabati '!$Z:$Z,MTD!$A298)/6</f>
        <v>0</v>
      </c>
      <c r="I298" s="125">
        <f>+SUMIFS('nabati '!AD:AD,'nabati '!$AG:$AG,MTD!$A298)/60</f>
        <v>0</v>
      </c>
      <c r="J298" s="125">
        <f>+SUMIFS('nabati '!AK:AK,'nabati '!$AN:$AN,MTD!$A298)/60</f>
        <v>0</v>
      </c>
      <c r="K298" s="125">
        <f>+SUMIFS('nabati '!AR:AR,'nabati '!$AU:$AU,MTD!$A298)/60</f>
        <v>0</v>
      </c>
      <c r="L298" s="125">
        <f>+SUMIFS('nabati '!AY:AY,'nabati '!$BB:$BB,MTD!$A298)/20</f>
        <v>0</v>
      </c>
      <c r="M298" s="125">
        <f>+SUMIFS('nabati '!$BF:$BF,'nabati '!BI:BI,MTD!$A298)/6</f>
        <v>0</v>
      </c>
      <c r="N298" s="87">
        <f>+SUMIFS('nabati '!$BM:$BM,'nabati '!BP:BP,MTD!$A298)/6</f>
        <v>0</v>
      </c>
      <c r="O298" s="126">
        <f t="shared" si="37"/>
        <v>646600</v>
      </c>
      <c r="P298" s="19"/>
      <c r="Q298" s="329"/>
      <c r="R298" s="19"/>
    </row>
    <row r="299" spans="1:18" s="7" customFormat="1" ht="12.75" hidden="1" outlineLevel="1">
      <c r="A299" s="60">
        <v>247</v>
      </c>
      <c r="B299" s="134" t="s">
        <v>78</v>
      </c>
      <c r="C299" s="60" t="s">
        <v>390</v>
      </c>
      <c r="D299" s="106" t="s">
        <v>369</v>
      </c>
      <c r="E299" s="115">
        <f>+SUMIFS('nabati '!B:B,'nabati '!$E:$E,MTD!$A299)/6</f>
        <v>2</v>
      </c>
      <c r="F299" s="115">
        <f>+SUMIFS('nabati '!I:I,'nabati '!$L:$L,MTD!$A299)/6</f>
        <v>4</v>
      </c>
      <c r="G299" s="115">
        <f>+SUMIFS('nabati '!P:P,'nabati '!$S:$S,MTD!$A299)/60</f>
        <v>0</v>
      </c>
      <c r="H299" s="115">
        <f>+SUMIFS('nabati '!W:W,'nabati '!$Z:$Z,MTD!$A299)/6</f>
        <v>0</v>
      </c>
      <c r="I299" s="115">
        <f>+SUMIFS('nabati '!AD:AD,'nabati '!$AG:$AG,MTD!$A299)/60</f>
        <v>2</v>
      </c>
      <c r="J299" s="115">
        <f>+SUMIFS('nabati '!AK:AK,'nabati '!$AN:$AN,MTD!$A299)/60</f>
        <v>0</v>
      </c>
      <c r="K299" s="115">
        <f>+SUMIFS('nabati '!AR:AR,'nabati '!$AU:$AU,MTD!$A299)/60</f>
        <v>0</v>
      </c>
      <c r="L299" s="115">
        <f>+SUMIFS('nabati '!AY:AY,'nabati '!$BB:$BB,MTD!$A299)/20</f>
        <v>2</v>
      </c>
      <c r="M299" s="125">
        <f>+SUMIFS('nabati '!$BF:$BF,'nabati '!BI:BI,MTD!$A299)/6</f>
        <v>0</v>
      </c>
      <c r="N299" s="87">
        <f>+SUMIFS('nabati '!$BM:$BM,'nabati '!BP:BP,MTD!$A299)/6</f>
        <v>0</v>
      </c>
      <c r="O299" s="126">
        <f t="shared" si="37"/>
        <v>2422600</v>
      </c>
      <c r="P299" s="19"/>
      <c r="Q299" s="329"/>
      <c r="R299" s="19"/>
    </row>
    <row r="300" spans="1:18" s="7" customFormat="1" ht="12.75" hidden="1" outlineLevel="1">
      <c r="A300" s="60">
        <v>249</v>
      </c>
      <c r="B300" s="134" t="s">
        <v>78</v>
      </c>
      <c r="C300" s="60" t="s">
        <v>391</v>
      </c>
      <c r="D300" s="106" t="s">
        <v>369</v>
      </c>
      <c r="E300" s="115">
        <f>+SUMIFS('nabati '!B:B,'nabati '!$E:$E,MTD!$A300)/6</f>
        <v>1</v>
      </c>
      <c r="F300" s="115">
        <f>+SUMIFS('nabati '!I:I,'nabati '!$L:$L,MTD!$A300)/6</f>
        <v>3</v>
      </c>
      <c r="G300" s="115">
        <f>+SUMIFS('nabati '!P:P,'nabati '!$S:$S,MTD!$A300)/60</f>
        <v>2</v>
      </c>
      <c r="H300" s="115">
        <f>+SUMIFS('nabati '!W:W,'nabati '!$Z:$Z,MTD!$A300)/6</f>
        <v>1</v>
      </c>
      <c r="I300" s="115">
        <f>+SUMIFS('nabati '!AD:AD,'nabati '!$AG:$AG,MTD!$A300)/60</f>
        <v>0</v>
      </c>
      <c r="J300" s="115">
        <f>+SUMIFS('nabati '!AK:AK,'nabati '!$AN:$AN,MTD!$A300)/60</f>
        <v>0</v>
      </c>
      <c r="K300" s="115">
        <f>+SUMIFS('nabati '!AR:AR,'nabati '!$AU:$AU,MTD!$A300)/60</f>
        <v>0</v>
      </c>
      <c r="L300" s="115">
        <f>+SUMIFS('nabati '!AY:AY,'nabati '!$BB:$BB,MTD!$A300)/20</f>
        <v>1</v>
      </c>
      <c r="M300" s="125">
        <f>+SUMIFS('nabati '!$BF:$BF,'nabati '!BI:BI,MTD!$A300)/6</f>
        <v>0</v>
      </c>
      <c r="N300" s="87">
        <f>+SUMIFS('nabati '!$BM:$BM,'nabati '!BP:BP,MTD!$A300)/6</f>
        <v>0</v>
      </c>
      <c r="O300" s="126">
        <f t="shared" si="37"/>
        <v>1956000</v>
      </c>
      <c r="P300" s="19"/>
      <c r="Q300" s="329"/>
      <c r="R300" s="19"/>
    </row>
    <row r="301" spans="1:18" s="7" customFormat="1" ht="12.75" hidden="1" outlineLevel="1">
      <c r="A301" s="60">
        <v>252</v>
      </c>
      <c r="B301" s="134" t="s">
        <v>78</v>
      </c>
      <c r="C301" s="60" t="s">
        <v>392</v>
      </c>
      <c r="D301" s="106" t="s">
        <v>369</v>
      </c>
      <c r="E301" s="115">
        <f>+SUMIFS('nabati '!B:B,'nabati '!$E:$E,MTD!$A301)/6</f>
        <v>1</v>
      </c>
      <c r="F301" s="115">
        <f>+SUMIFS('nabati '!I:I,'nabati '!$L:$L,MTD!$A301)/6</f>
        <v>1</v>
      </c>
      <c r="G301" s="115">
        <f>+SUMIFS('nabati '!P:P,'nabati '!$S:$S,MTD!$A301)/60</f>
        <v>0</v>
      </c>
      <c r="H301" s="115">
        <f>+SUMIFS('nabati '!W:W,'nabati '!$Z:$Z,MTD!$A301)/6</f>
        <v>1</v>
      </c>
      <c r="I301" s="115">
        <f>+SUMIFS('nabati '!AD:AD,'nabati '!$AG:$AG,MTD!$A301)/60</f>
        <v>0</v>
      </c>
      <c r="J301" s="115">
        <f>+SUMIFS('nabati '!AK:AK,'nabati '!$AN:$AN,MTD!$A301)/60</f>
        <v>0</v>
      </c>
      <c r="K301" s="115">
        <f>+SUMIFS('nabati '!AR:AR,'nabati '!$AU:$AU,MTD!$A301)/60</f>
        <v>0</v>
      </c>
      <c r="L301" s="115">
        <f>+SUMIFS('nabati '!AY:AY,'nabati '!$BB:$BB,MTD!$A301)/20</f>
        <v>0</v>
      </c>
      <c r="M301" s="125">
        <f>+SUMIFS('nabati '!$BF:$BF,'nabati '!BI:BI,MTD!$A301)/6</f>
        <v>0</v>
      </c>
      <c r="N301" s="87">
        <f>+SUMIFS('nabati '!$BM:$BM,'nabati '!BP:BP,MTD!$A301)/6</f>
        <v>0</v>
      </c>
      <c r="O301" s="126">
        <f t="shared" si="37"/>
        <v>540600</v>
      </c>
      <c r="P301" s="19"/>
      <c r="Q301" s="329"/>
      <c r="R301" s="19"/>
    </row>
    <row r="302" spans="1:18" s="7" customFormat="1" ht="12.75" hidden="1" outlineLevel="1">
      <c r="A302" s="60">
        <v>254</v>
      </c>
      <c r="B302" s="134" t="s">
        <v>78</v>
      </c>
      <c r="C302" s="60" t="s">
        <v>393</v>
      </c>
      <c r="D302" s="106" t="s">
        <v>369</v>
      </c>
      <c r="E302" s="115">
        <f>+SUMIFS('nabati '!B:B,'nabati '!$E:$E,MTD!$A302)/6</f>
        <v>2</v>
      </c>
      <c r="F302" s="115">
        <f>+SUMIFS('nabati '!I:I,'nabati '!$L:$L,MTD!$A302)/6</f>
        <v>1</v>
      </c>
      <c r="G302" s="115">
        <f>+SUMIFS('nabati '!P:P,'nabati '!$S:$S,MTD!$A302)/60</f>
        <v>1</v>
      </c>
      <c r="H302" s="115">
        <f>+SUMIFS('nabati '!W:W,'nabati '!$Z:$Z,MTD!$A302)/6</f>
        <v>0</v>
      </c>
      <c r="I302" s="115">
        <f>+SUMIFS('nabati '!AD:AD,'nabati '!$AG:$AG,MTD!$A302)/60</f>
        <v>1</v>
      </c>
      <c r="J302" s="115">
        <f>+SUMIFS('nabati '!AK:AK,'nabati '!$AN:$AN,MTD!$A302)/60</f>
        <v>0</v>
      </c>
      <c r="K302" s="115">
        <f>+SUMIFS('nabati '!AR:AR,'nabati '!$AU:$AU,MTD!$A302)/60</f>
        <v>0</v>
      </c>
      <c r="L302" s="115">
        <f>+SUMIFS('nabati '!AY:AY,'nabati '!$BB:$BB,MTD!$A302)/20</f>
        <v>0</v>
      </c>
      <c r="M302" s="125">
        <f>+SUMIFS('nabati '!$BF:$BF,'nabati '!BI:BI,MTD!$A302)/6</f>
        <v>0</v>
      </c>
      <c r="N302" s="87">
        <f>+SUMIFS('nabati '!$BM:$BM,'nabati '!BP:BP,MTD!$A302)/6</f>
        <v>0</v>
      </c>
      <c r="O302" s="126">
        <f t="shared" si="37"/>
        <v>1102500</v>
      </c>
      <c r="P302" s="19"/>
      <c r="Q302" s="329"/>
      <c r="R302" s="19"/>
    </row>
    <row r="303" spans="1:18" s="7" customFormat="1" ht="12.75" hidden="1" outlineLevel="1">
      <c r="A303" s="60">
        <v>255</v>
      </c>
      <c r="B303" s="134" t="s">
        <v>78</v>
      </c>
      <c r="C303" s="60" t="s">
        <v>394</v>
      </c>
      <c r="D303" s="106" t="s">
        <v>369</v>
      </c>
      <c r="E303" s="115">
        <f>+SUMIFS('nabati '!B:B,'nabati '!$E:$E,MTD!$A303)/6</f>
        <v>2</v>
      </c>
      <c r="F303" s="115">
        <f>+SUMIFS('nabati '!I:I,'nabati '!$L:$L,MTD!$A303)/6</f>
        <v>3</v>
      </c>
      <c r="G303" s="115">
        <f>+SUMIFS('nabati '!P:P,'nabati '!$S:$S,MTD!$A303)/60</f>
        <v>1</v>
      </c>
      <c r="H303" s="115">
        <f>+SUMIFS('nabati '!W:W,'nabati '!$Z:$Z,MTD!$A303)/6</f>
        <v>2</v>
      </c>
      <c r="I303" s="115">
        <f>+SUMIFS('nabati '!AD:AD,'nabati '!$AG:$AG,MTD!$A303)/60</f>
        <v>0</v>
      </c>
      <c r="J303" s="115">
        <f>+SUMIFS('nabati '!AK:AK,'nabati '!$AN:$AN,MTD!$A303)/60</f>
        <v>0</v>
      </c>
      <c r="K303" s="115">
        <f>+SUMIFS('nabati '!AR:AR,'nabati '!$AU:$AU,MTD!$A303)/60</f>
        <v>0</v>
      </c>
      <c r="L303" s="115">
        <f>+SUMIFS('nabati '!AY:AY,'nabati '!$BB:$BB,MTD!$A303)/20</f>
        <v>1</v>
      </c>
      <c r="M303" s="125">
        <f>+SUMIFS('nabati '!$BF:$BF,'nabati '!BI:BI,MTD!$A303)/6</f>
        <v>0</v>
      </c>
      <c r="N303" s="87">
        <f>+SUMIFS('nabati '!$BM:$BM,'nabati '!BP:BP,MTD!$A303)/6</f>
        <v>0</v>
      </c>
      <c r="O303" s="126">
        <f t="shared" si="37"/>
        <v>1975900</v>
      </c>
      <c r="P303" s="19"/>
      <c r="Q303" s="329"/>
      <c r="R303" s="19"/>
    </row>
    <row r="304" spans="1:18" s="7" customFormat="1" ht="12.75" hidden="1" outlineLevel="1">
      <c r="A304" s="60">
        <v>256</v>
      </c>
      <c r="B304" s="134" t="s">
        <v>78</v>
      </c>
      <c r="C304" s="60" t="s">
        <v>395</v>
      </c>
      <c r="D304" s="106" t="s">
        <v>369</v>
      </c>
      <c r="E304" s="115">
        <f>+SUMIFS('nabati '!B:B,'nabati '!$E:$E,MTD!$A304)/6</f>
        <v>0</v>
      </c>
      <c r="F304" s="115">
        <f>+SUMIFS('nabati '!I:I,'nabati '!$L:$L,MTD!$A304)/6</f>
        <v>0</v>
      </c>
      <c r="G304" s="115">
        <f>+SUMIFS('nabati '!P:P,'nabati '!$S:$S,MTD!$A304)/60</f>
        <v>0</v>
      </c>
      <c r="H304" s="115">
        <f>+SUMIFS('nabati '!W:W,'nabati '!$Z:$Z,MTD!$A304)/6</f>
        <v>0</v>
      </c>
      <c r="I304" s="115">
        <f>+SUMIFS('nabati '!AD:AD,'nabati '!$AG:$AG,MTD!$A304)/60</f>
        <v>0</v>
      </c>
      <c r="J304" s="115">
        <f>+SUMIFS('nabati '!AK:AK,'nabati '!$AN:$AN,MTD!$A304)/60</f>
        <v>2</v>
      </c>
      <c r="K304" s="115">
        <f>+SUMIFS('nabati '!AR:AR,'nabati '!$AU:$AU,MTD!$A304)/60</f>
        <v>0</v>
      </c>
      <c r="L304" s="115">
        <f>+SUMIFS('nabati '!AY:AY,'nabati '!$BB:$BB,MTD!$A304)/20</f>
        <v>3</v>
      </c>
      <c r="M304" s="125">
        <f>+SUMIFS('nabati '!$BF:$BF,'nabati '!BI:BI,MTD!$A304)/6</f>
        <v>0</v>
      </c>
      <c r="N304" s="87">
        <f>+SUMIFS('nabati '!$BM:$BM,'nabati '!BP:BP,MTD!$A304)/6</f>
        <v>0</v>
      </c>
      <c r="O304" s="126">
        <f t="shared" si="37"/>
        <v>1782000</v>
      </c>
      <c r="P304" s="19"/>
      <c r="Q304" s="329"/>
      <c r="R304" s="19"/>
    </row>
    <row r="305" spans="1:18" s="7" customFormat="1" ht="12.75" hidden="1" outlineLevel="1">
      <c r="A305" s="60">
        <v>258</v>
      </c>
      <c r="B305" s="134" t="s">
        <v>78</v>
      </c>
      <c r="C305" s="60" t="s">
        <v>396</v>
      </c>
      <c r="D305" s="106" t="s">
        <v>369</v>
      </c>
      <c r="E305" s="115">
        <f>+SUMIFS('nabati '!B:B,'nabati '!$E:$E,MTD!$A305)/6</f>
        <v>0</v>
      </c>
      <c r="F305" s="115">
        <f>+SUMIFS('nabati '!I:I,'nabati '!$L:$L,MTD!$A305)/6</f>
        <v>0</v>
      </c>
      <c r="G305" s="115">
        <f>+SUMIFS('nabati '!P:P,'nabati '!$S:$S,MTD!$A305)/60</f>
        <v>3</v>
      </c>
      <c r="H305" s="115">
        <f>+SUMIFS('nabati '!W:W,'nabati '!$Z:$Z,MTD!$A305)/6</f>
        <v>0</v>
      </c>
      <c r="I305" s="115">
        <f>+SUMIFS('nabati '!AD:AD,'nabati '!$AG:$AG,MTD!$A305)/60</f>
        <v>0</v>
      </c>
      <c r="J305" s="115">
        <f>+SUMIFS('nabati '!AK:AK,'nabati '!$AN:$AN,MTD!$A305)/60</f>
        <v>1</v>
      </c>
      <c r="K305" s="115">
        <f>+SUMIFS('nabati '!AR:AR,'nabati '!$AU:$AU,MTD!$A305)/60</f>
        <v>0</v>
      </c>
      <c r="L305" s="115">
        <f>+SUMIFS('nabati '!AY:AY,'nabati '!$BB:$BB,MTD!$A305)/20</f>
        <v>0</v>
      </c>
      <c r="M305" s="125">
        <f>+SUMIFS('nabati '!$BF:$BF,'nabati '!BI:BI,MTD!$A305)/6</f>
        <v>0</v>
      </c>
      <c r="N305" s="87">
        <f>+SUMIFS('nabati '!$BM:$BM,'nabati '!BP:BP,MTD!$A305)/6</f>
        <v>0</v>
      </c>
      <c r="O305" s="126">
        <f t="shared" si="37"/>
        <v>1320000</v>
      </c>
      <c r="P305" s="19"/>
      <c r="Q305" s="329"/>
      <c r="R305" s="19"/>
    </row>
    <row r="306" spans="1:18" s="7" customFormat="1" ht="12.75" hidden="1" outlineLevel="1">
      <c r="A306" s="60">
        <v>262</v>
      </c>
      <c r="B306" s="134" t="s">
        <v>78</v>
      </c>
      <c r="C306" s="60" t="s">
        <v>397</v>
      </c>
      <c r="D306" s="106" t="s">
        <v>369</v>
      </c>
      <c r="E306" s="115">
        <f>+SUMIFS('nabati '!B:B,'nabati '!$E:$E,MTD!$A306)/6</f>
        <v>0</v>
      </c>
      <c r="F306" s="115">
        <f>+SUMIFS('nabati '!I:I,'nabati '!$L:$L,MTD!$A306)/6</f>
        <v>4</v>
      </c>
      <c r="G306" s="115">
        <f>+SUMIFS('nabati '!P:P,'nabati '!$S:$S,MTD!$A306)/60</f>
        <v>0</v>
      </c>
      <c r="H306" s="115">
        <f>+SUMIFS('nabati '!W:W,'nabati '!$Z:$Z,MTD!$A306)/6</f>
        <v>2</v>
      </c>
      <c r="I306" s="115">
        <f>+SUMIFS('nabati '!AD:AD,'nabati '!$AG:$AG,MTD!$A306)/60</f>
        <v>1</v>
      </c>
      <c r="J306" s="115">
        <f>+SUMIFS('nabati '!AK:AK,'nabati '!$AN:$AN,MTD!$A306)/60</f>
        <v>0</v>
      </c>
      <c r="K306" s="115">
        <f>+SUMIFS('nabati '!AR:AR,'nabati '!$AU:$AU,MTD!$A306)/60</f>
        <v>0</v>
      </c>
      <c r="L306" s="115">
        <f>+SUMIFS('nabati '!AY:AY,'nabati '!$BB:$BB,MTD!$A306)/20</f>
        <v>0</v>
      </c>
      <c r="M306" s="125">
        <f>+SUMIFS('nabati '!$BF:$BF,'nabati '!BI:BI,MTD!$A306)/6</f>
        <v>0</v>
      </c>
      <c r="N306" s="87">
        <f>+SUMIFS('nabati '!$BM:$BM,'nabati '!BP:BP,MTD!$A306)/6</f>
        <v>0</v>
      </c>
      <c r="O306" s="126">
        <f t="shared" si="37"/>
        <v>1540800</v>
      </c>
      <c r="P306" s="19"/>
      <c r="Q306" s="329"/>
      <c r="R306" s="19"/>
    </row>
    <row r="307" spans="1:18" s="7" customFormat="1" ht="12.75" hidden="1" outlineLevel="1">
      <c r="A307" s="60">
        <v>263</v>
      </c>
      <c r="B307" s="134" t="s">
        <v>78</v>
      </c>
      <c r="C307" s="60" t="s">
        <v>398</v>
      </c>
      <c r="D307" s="106" t="s">
        <v>369</v>
      </c>
      <c r="E307" s="115">
        <f>+SUMIFS('nabati '!B:B,'nabati '!$E:$E,MTD!$A307)/6</f>
        <v>0</v>
      </c>
      <c r="F307" s="115">
        <f>+SUMIFS('nabati '!I:I,'nabati '!$L:$L,MTD!$A307)/6</f>
        <v>1</v>
      </c>
      <c r="G307" s="115">
        <f>+SUMIFS('nabati '!P:P,'nabati '!$S:$S,MTD!$A307)/60</f>
        <v>0</v>
      </c>
      <c r="H307" s="115">
        <f>+SUMIFS('nabati '!W:W,'nabati '!$Z:$Z,MTD!$A307)/6</f>
        <v>0</v>
      </c>
      <c r="I307" s="115">
        <f>+SUMIFS('nabati '!AD:AD,'nabati '!$AG:$AG,MTD!$A307)/60</f>
        <v>0</v>
      </c>
      <c r="J307" s="115">
        <f>+SUMIFS('nabati '!AK:AK,'nabati '!$AN:$AN,MTD!$A307)/60</f>
        <v>0</v>
      </c>
      <c r="K307" s="115">
        <f>+SUMIFS('nabati '!AR:AR,'nabati '!$AU:$AU,MTD!$A307)/60</f>
        <v>0</v>
      </c>
      <c r="L307" s="115">
        <f>+SUMIFS('nabati '!AY:AY,'nabati '!$BB:$BB,MTD!$A307)/20</f>
        <v>2</v>
      </c>
      <c r="M307" s="125">
        <f>+SUMIFS('nabati '!$BF:$BF,'nabati '!BI:BI,MTD!$A307)/6</f>
        <v>0</v>
      </c>
      <c r="N307" s="87">
        <f>+SUMIFS('nabati '!$BM:$BM,'nabati '!BP:BP,MTD!$A307)/6</f>
        <v>0</v>
      </c>
      <c r="O307" s="126">
        <f t="shared" si="37"/>
        <v>938700</v>
      </c>
      <c r="P307" s="19"/>
      <c r="Q307" s="329"/>
      <c r="R307" s="19"/>
    </row>
    <row r="308" spans="1:18" s="7" customFormat="1" ht="12.75" hidden="1" outlineLevel="1">
      <c r="A308" s="60">
        <v>272</v>
      </c>
      <c r="B308" s="134" t="s">
        <v>78</v>
      </c>
      <c r="C308" s="60" t="s">
        <v>399</v>
      </c>
      <c r="D308" s="106" t="s">
        <v>369</v>
      </c>
      <c r="E308" s="115">
        <f>+SUMIFS('nabati '!B:B,'nabati '!$E:$E,MTD!$A308)/6</f>
        <v>2</v>
      </c>
      <c r="F308" s="115">
        <f>+SUMIFS('nabati '!I:I,'nabati '!$L:$L,MTD!$A308)/6</f>
        <v>1</v>
      </c>
      <c r="G308" s="115">
        <f>+SUMIFS('nabati '!P:P,'nabati '!$S:$S,MTD!$A308)/60</f>
        <v>0</v>
      </c>
      <c r="H308" s="115">
        <f>+SUMIFS('nabati '!W:W,'nabati '!$Z:$Z,MTD!$A308)/6</f>
        <v>0</v>
      </c>
      <c r="I308" s="115">
        <f>+SUMIFS('nabati '!AD:AD,'nabati '!$AG:$AG,MTD!$A308)/60</f>
        <v>2</v>
      </c>
      <c r="J308" s="115">
        <f>+SUMIFS('nabati '!AK:AK,'nabati '!$AN:$AN,MTD!$A308)/60</f>
        <v>0</v>
      </c>
      <c r="K308" s="115">
        <f>+SUMIFS('nabati '!AR:AR,'nabati '!$AU:$AU,MTD!$A308)/60</f>
        <v>0</v>
      </c>
      <c r="L308" s="115">
        <f>+SUMIFS('nabati '!AY:AY,'nabati '!$BB:$BB,MTD!$A308)/20</f>
        <v>0</v>
      </c>
      <c r="M308" s="125">
        <f>+SUMIFS('nabati '!$BF:$BF,'nabati '!BI:BI,MTD!$A308)/6</f>
        <v>0</v>
      </c>
      <c r="N308" s="87">
        <f>+SUMIFS('nabati '!$BM:$BM,'nabati '!BP:BP,MTD!$A308)/6</f>
        <v>0</v>
      </c>
      <c r="O308" s="126">
        <f t="shared" si="37"/>
        <v>1102500</v>
      </c>
      <c r="P308" s="19"/>
      <c r="Q308" s="329"/>
      <c r="R308" s="19"/>
    </row>
    <row r="309" spans="1:18" s="7" customFormat="1" ht="12.75" hidden="1" outlineLevel="1">
      <c r="A309" s="60">
        <v>279</v>
      </c>
      <c r="B309" s="134" t="s">
        <v>78</v>
      </c>
      <c r="C309" s="60" t="s">
        <v>400</v>
      </c>
      <c r="D309" s="106" t="s">
        <v>369</v>
      </c>
      <c r="E309" s="115">
        <f>+SUMIFS('nabati '!B:B,'nabati '!$E:$E,MTD!$A309)/6</f>
        <v>0</v>
      </c>
      <c r="F309" s="115">
        <f>+SUMIFS('nabati '!I:I,'nabati '!$L:$L,MTD!$A309)/6</f>
        <v>1</v>
      </c>
      <c r="G309" s="115">
        <f>+SUMIFS('nabati '!P:P,'nabati '!$S:$S,MTD!$A309)/60</f>
        <v>0</v>
      </c>
      <c r="H309" s="115">
        <f>+SUMIFS('nabati '!W:W,'nabati '!$Z:$Z,MTD!$A309)/6</f>
        <v>0</v>
      </c>
      <c r="I309" s="115">
        <f>+SUMIFS('nabati '!AD:AD,'nabati '!$AG:$AG,MTD!$A309)/60</f>
        <v>0</v>
      </c>
      <c r="J309" s="115">
        <f>+SUMIFS('nabati '!AK:AK,'nabati '!$AN:$AN,MTD!$A309)/60</f>
        <v>0</v>
      </c>
      <c r="K309" s="115">
        <f>+SUMIFS('nabati '!AR:AR,'nabati '!$AU:$AU,MTD!$A309)/60</f>
        <v>0</v>
      </c>
      <c r="L309" s="115">
        <f>+SUMIFS('nabati '!AY:AY,'nabati '!$BB:$BB,MTD!$A309)/20</f>
        <v>0</v>
      </c>
      <c r="M309" s="125">
        <f>+SUMIFS('nabati '!$BF:$BF,'nabati '!BI:BI,MTD!$A309)/6</f>
        <v>0</v>
      </c>
      <c r="N309" s="87">
        <f>+SUMIFS('nabati '!$BM:$BM,'nabati '!BP:BP,MTD!$A309)/6</f>
        <v>0</v>
      </c>
      <c r="O309" s="126">
        <f t="shared" si="37"/>
        <v>190700</v>
      </c>
      <c r="P309" s="19"/>
      <c r="Q309" s="329"/>
      <c r="R309" s="19"/>
    </row>
    <row r="310" spans="1:18" s="7" customFormat="1" ht="12.75" hidden="1" outlineLevel="1">
      <c r="A310" s="60">
        <v>281</v>
      </c>
      <c r="B310" s="134" t="s">
        <v>78</v>
      </c>
      <c r="C310" s="60" t="s">
        <v>401</v>
      </c>
      <c r="D310" s="106" t="s">
        <v>369</v>
      </c>
      <c r="E310" s="115">
        <f>+SUMIFS('nabati '!B:B,'nabati '!$E:$E,MTD!$A310)/6</f>
        <v>0</v>
      </c>
      <c r="F310" s="115">
        <f>+SUMIFS('nabati '!I:I,'nabati '!$L:$L,MTD!$A310)/6</f>
        <v>2</v>
      </c>
      <c r="G310" s="115">
        <f>+SUMIFS('nabati '!P:P,'nabati '!$S:$S,MTD!$A310)/60</f>
        <v>0</v>
      </c>
      <c r="H310" s="115">
        <f>+SUMIFS('nabati '!W:W,'nabati '!$Z:$Z,MTD!$A310)/6</f>
        <v>0</v>
      </c>
      <c r="I310" s="115">
        <f>+SUMIFS('nabati '!AD:AD,'nabati '!$AG:$AG,MTD!$A310)/60</f>
        <v>1</v>
      </c>
      <c r="J310" s="115">
        <f>+SUMIFS('nabati '!AK:AK,'nabati '!$AN:$AN,MTD!$A310)/60</f>
        <v>0</v>
      </c>
      <c r="K310" s="115">
        <f>+SUMIFS('nabati '!AR:AR,'nabati '!$AU:$AU,MTD!$A310)/60</f>
        <v>0</v>
      </c>
      <c r="L310" s="115">
        <f>+SUMIFS('nabati '!AY:AY,'nabati '!$BB:$BB,MTD!$A310)/20</f>
        <v>0</v>
      </c>
      <c r="M310" s="125">
        <f>+SUMIFS('nabati '!$BF:$BF,'nabati '!BI:BI,MTD!$A310)/6</f>
        <v>0</v>
      </c>
      <c r="N310" s="87">
        <f>+SUMIFS('nabati '!$BM:$BM,'nabati '!BP:BP,MTD!$A310)/6</f>
        <v>0</v>
      </c>
      <c r="O310" s="126">
        <f t="shared" si="37"/>
        <v>711400</v>
      </c>
      <c r="P310" s="19"/>
      <c r="Q310" s="329"/>
      <c r="R310" s="19"/>
    </row>
    <row r="311" spans="1:18" s="7" customFormat="1" ht="12.75" hidden="1" outlineLevel="1">
      <c r="A311" s="60">
        <v>282</v>
      </c>
      <c r="B311" s="134" t="s">
        <v>78</v>
      </c>
      <c r="C311" s="60" t="s">
        <v>402</v>
      </c>
      <c r="D311" s="106" t="s">
        <v>369</v>
      </c>
      <c r="E311" s="115">
        <f>+SUMIFS('nabati '!B:B,'nabati '!$E:$E,MTD!$A311)/6</f>
        <v>1</v>
      </c>
      <c r="F311" s="115">
        <f>+SUMIFS('nabati '!I:I,'nabati '!$L:$L,MTD!$A311)/6</f>
        <v>6</v>
      </c>
      <c r="G311" s="115">
        <f>+SUMIFS('nabati '!P:P,'nabati '!$S:$S,MTD!$A311)/60</f>
        <v>0</v>
      </c>
      <c r="H311" s="115">
        <f>+SUMIFS('nabati '!W:W,'nabati '!$Z:$Z,MTD!$A311)/6</f>
        <v>0</v>
      </c>
      <c r="I311" s="115">
        <f>+SUMIFS('nabati '!AD:AD,'nabati '!$AG:$AG,MTD!$A311)/60</f>
        <v>0</v>
      </c>
      <c r="J311" s="115">
        <f>+SUMIFS('nabati '!AK:AK,'nabati '!$AN:$AN,MTD!$A311)/60</f>
        <v>0</v>
      </c>
      <c r="K311" s="115">
        <f>+SUMIFS('nabati '!AR:AR,'nabati '!$AU:$AU,MTD!$A311)/60</f>
        <v>0</v>
      </c>
      <c r="L311" s="115">
        <f>+SUMIFS('nabati '!AY:AY,'nabati '!$BB:$BB,MTD!$A311)/20</f>
        <v>0</v>
      </c>
      <c r="M311" s="125">
        <f>+SUMIFS('nabati '!$BF:$BF,'nabati '!BI:BI,MTD!$A311)/6</f>
        <v>0</v>
      </c>
      <c r="N311" s="87">
        <f>+SUMIFS('nabati '!$BM:$BM,'nabati '!BP:BP,MTD!$A311)/6</f>
        <v>0</v>
      </c>
      <c r="O311" s="126">
        <f t="shared" si="37"/>
        <v>1270100</v>
      </c>
      <c r="P311" s="19"/>
      <c r="Q311" s="329"/>
      <c r="R311" s="19"/>
    </row>
    <row r="312" spans="1:18" s="7" customFormat="1" ht="12.75" hidden="1" outlineLevel="1">
      <c r="A312" s="60">
        <v>286</v>
      </c>
      <c r="B312" s="134" t="s">
        <v>78</v>
      </c>
      <c r="C312" s="60" t="s">
        <v>403</v>
      </c>
      <c r="D312" s="106" t="s">
        <v>369</v>
      </c>
      <c r="E312" s="115">
        <f>+SUMIFS('nabati '!B:B,'nabati '!$E:$E,MTD!$A312)/6</f>
        <v>0</v>
      </c>
      <c r="F312" s="115">
        <f>+SUMIFS('nabati '!I:I,'nabati '!$L:$L,MTD!$A312)/6</f>
        <v>0</v>
      </c>
      <c r="G312" s="115">
        <f>+SUMIFS('nabati '!P:P,'nabati '!$S:$S,MTD!$A312)/60</f>
        <v>0</v>
      </c>
      <c r="H312" s="115">
        <f>+SUMIFS('nabati '!W:W,'nabati '!$Z:$Z,MTD!$A312)/6</f>
        <v>0</v>
      </c>
      <c r="I312" s="115">
        <f>+SUMIFS('nabati '!AD:AD,'nabati '!$AG:$AG,MTD!$A312)/60</f>
        <v>0</v>
      </c>
      <c r="J312" s="115">
        <f>+SUMIFS('nabati '!AK:AK,'nabati '!$AN:$AN,MTD!$A312)/60</f>
        <v>0</v>
      </c>
      <c r="K312" s="115">
        <f>+SUMIFS('nabati '!AR:AR,'nabati '!$AU:$AU,MTD!$A312)/60</f>
        <v>0</v>
      </c>
      <c r="L312" s="115">
        <f>+SUMIFS('nabati '!AY:AY,'nabati '!$BB:$BB,MTD!$A312)/20</f>
        <v>0</v>
      </c>
      <c r="M312" s="125">
        <f>+SUMIFS('nabati '!$BF:$BF,'nabati '!BI:BI,MTD!$A312)/6</f>
        <v>0</v>
      </c>
      <c r="N312" s="87">
        <f>+SUMIFS('nabati '!$BM:$BM,'nabati '!BP:BP,MTD!$A312)/6</f>
        <v>0</v>
      </c>
      <c r="O312" s="126">
        <f t="shared" si="37"/>
        <v>0</v>
      </c>
      <c r="P312" s="19"/>
      <c r="Q312" s="329"/>
      <c r="R312" s="19"/>
    </row>
    <row r="313" spans="1:18" s="7" customFormat="1" ht="12.75" hidden="1" outlineLevel="1">
      <c r="A313" s="60">
        <v>298</v>
      </c>
      <c r="B313" s="134" t="s">
        <v>78</v>
      </c>
      <c r="C313" s="60" t="s">
        <v>404</v>
      </c>
      <c r="D313" s="106" t="s">
        <v>369</v>
      </c>
      <c r="E313" s="115">
        <f>+SUMIFS('nabati '!B:B,'nabati '!$E:$E,MTD!$A313)/6</f>
        <v>2</v>
      </c>
      <c r="F313" s="115">
        <f>+SUMIFS('nabati '!I:I,'nabati '!$L:$L,MTD!$A313)/6</f>
        <v>2</v>
      </c>
      <c r="G313" s="115">
        <f>+SUMIFS('nabati '!P:P,'nabati '!$S:$S,MTD!$A313)/60</f>
        <v>1</v>
      </c>
      <c r="H313" s="115">
        <f>+SUMIFS('nabati '!W:W,'nabati '!$Z:$Z,MTD!$A313)/6</f>
        <v>0</v>
      </c>
      <c r="I313" s="115">
        <f>+SUMIFS('nabati '!AD:AD,'nabati '!$AG:$AG,MTD!$A313)/60</f>
        <v>0</v>
      </c>
      <c r="J313" s="115">
        <f>+SUMIFS('nabati '!AK:AK,'nabati '!$AN:$AN,MTD!$A313)/60</f>
        <v>0</v>
      </c>
      <c r="K313" s="115">
        <f>+SUMIFS('nabati '!AR:AR,'nabati '!$AU:$AU,MTD!$A313)/60</f>
        <v>0</v>
      </c>
      <c r="L313" s="115">
        <f>+SUMIFS('nabati '!AY:AY,'nabati '!$BB:$BB,MTD!$A313)/20</f>
        <v>0</v>
      </c>
      <c r="M313" s="125">
        <f>+SUMIFS('nabati '!$BF:$BF,'nabati '!BI:BI,MTD!$A313)/6</f>
        <v>0</v>
      </c>
      <c r="N313" s="87">
        <f>+SUMIFS('nabati '!$BM:$BM,'nabati '!BP:BP,MTD!$A313)/6</f>
        <v>0</v>
      </c>
      <c r="O313" s="126">
        <f t="shared" si="37"/>
        <v>963200</v>
      </c>
      <c r="P313" s="19"/>
      <c r="Q313" s="329"/>
      <c r="R313" s="19"/>
    </row>
    <row r="314" spans="1:18" s="7" customFormat="1" ht="12.75" hidden="1" outlineLevel="1">
      <c r="A314" s="60">
        <v>404</v>
      </c>
      <c r="B314" s="134" t="s">
        <v>78</v>
      </c>
      <c r="C314" s="60" t="s">
        <v>405</v>
      </c>
      <c r="D314" s="106" t="s">
        <v>369</v>
      </c>
      <c r="E314" s="115">
        <f>+SUMIFS('nabati '!B:B,'nabati '!$E:$E,MTD!$A314)/6</f>
        <v>0</v>
      </c>
      <c r="F314" s="115">
        <f>+SUMIFS('nabati '!I:I,'nabati '!$L:$L,MTD!$A314)/6</f>
        <v>1</v>
      </c>
      <c r="G314" s="115">
        <f>+SUMIFS('nabati '!P:P,'nabati '!$S:$S,MTD!$A314)/60</f>
        <v>0</v>
      </c>
      <c r="H314" s="115">
        <f>+SUMIFS('nabati '!W:W,'nabati '!$Z:$Z,MTD!$A314)/6</f>
        <v>0</v>
      </c>
      <c r="I314" s="115">
        <f>+SUMIFS('nabati '!AD:AD,'nabati '!$AG:$AG,MTD!$A314)/60</f>
        <v>0</v>
      </c>
      <c r="J314" s="115">
        <f>+SUMIFS('nabati '!AK:AK,'nabati '!$AN:$AN,MTD!$A314)/60</f>
        <v>0</v>
      </c>
      <c r="K314" s="115">
        <f>+SUMIFS('nabati '!AR:AR,'nabati '!$AU:$AU,MTD!$A314)/60</f>
        <v>0</v>
      </c>
      <c r="L314" s="115">
        <f>+SUMIFS('nabati '!AY:AY,'nabati '!$BB:$BB,MTD!$A314)/20</f>
        <v>0</v>
      </c>
      <c r="M314" s="125">
        <f>+SUMIFS('nabati '!$BF:$BF,'nabati '!BI:BI,MTD!$A314)/6</f>
        <v>0</v>
      </c>
      <c r="N314" s="87">
        <f>+SUMIFS('nabati '!$BM:$BM,'nabati '!BP:BP,MTD!$A314)/6</f>
        <v>0</v>
      </c>
      <c r="O314" s="126">
        <f t="shared" si="37"/>
        <v>190700</v>
      </c>
      <c r="P314" s="19"/>
      <c r="Q314" s="329"/>
      <c r="R314" s="19"/>
    </row>
    <row r="315" spans="1:18" s="7" customFormat="1" ht="12.75" hidden="1" outlineLevel="1">
      <c r="A315" s="60">
        <v>407</v>
      </c>
      <c r="B315" s="134" t="s">
        <v>78</v>
      </c>
      <c r="C315" s="60" t="s">
        <v>406</v>
      </c>
      <c r="D315" s="106" t="s">
        <v>369</v>
      </c>
      <c r="E315" s="115">
        <f>+SUMIFS('nabati '!B:B,'nabati '!$E:$E,MTD!$A315)/6</f>
        <v>0</v>
      </c>
      <c r="F315" s="115">
        <f>+SUMIFS('nabati '!I:I,'nabati '!$L:$L,MTD!$A315)/6</f>
        <v>0</v>
      </c>
      <c r="G315" s="115">
        <f>+SUMIFS('nabati '!P:P,'nabati '!$S:$S,MTD!$A315)/60</f>
        <v>0</v>
      </c>
      <c r="H315" s="115">
        <f>+SUMIFS('nabati '!W:W,'nabati '!$Z:$Z,MTD!$A315)/6</f>
        <v>0</v>
      </c>
      <c r="I315" s="115">
        <f>+SUMIFS('nabati '!AD:AD,'nabati '!$AG:$AG,MTD!$A315)/60</f>
        <v>0</v>
      </c>
      <c r="J315" s="115">
        <f>+SUMIFS('nabati '!AK:AK,'nabati '!$AN:$AN,MTD!$A315)/60</f>
        <v>0</v>
      </c>
      <c r="K315" s="115">
        <f>+SUMIFS('nabati '!AR:AR,'nabati '!$AU:$AU,MTD!$A315)/60</f>
        <v>0</v>
      </c>
      <c r="L315" s="115">
        <f>+SUMIFS('nabati '!AY:AY,'nabati '!$BB:$BB,MTD!$A315)/20</f>
        <v>0</v>
      </c>
      <c r="M315" s="125">
        <f>+SUMIFS('nabati '!$BF:$BF,'nabati '!BI:BI,MTD!$A315)/6</f>
        <v>0</v>
      </c>
      <c r="N315" s="87">
        <f>+SUMIFS('nabati '!$BM:$BM,'nabati '!BP:BP,MTD!$A315)/6</f>
        <v>0</v>
      </c>
      <c r="O315" s="126">
        <f t="shared" si="37"/>
        <v>0</v>
      </c>
      <c r="P315" s="19"/>
      <c r="Q315" s="329"/>
      <c r="R315" s="19"/>
    </row>
    <row r="316" spans="1:18" s="7" customFormat="1" ht="12.75" hidden="1" outlineLevel="1">
      <c r="A316" s="60">
        <v>625</v>
      </c>
      <c r="B316" s="134" t="s">
        <v>78</v>
      </c>
      <c r="C316" s="60" t="s">
        <v>407</v>
      </c>
      <c r="D316" s="106" t="s">
        <v>369</v>
      </c>
      <c r="E316" s="115">
        <f>+SUMIFS('nabati '!B:B,'nabati '!$E:$E,MTD!$A316)/6</f>
        <v>2</v>
      </c>
      <c r="F316" s="115">
        <f>+SUMIFS('nabati '!I:I,'nabati '!$L:$L,MTD!$A316)/6</f>
        <v>0</v>
      </c>
      <c r="G316" s="115">
        <f>+SUMIFS('nabati '!P:P,'nabati '!$S:$S,MTD!$A316)/60</f>
        <v>1</v>
      </c>
      <c r="H316" s="115">
        <f>+SUMIFS('nabati '!W:W,'nabati '!$Z:$Z,MTD!$A316)/6</f>
        <v>0</v>
      </c>
      <c r="I316" s="115">
        <f>+SUMIFS('nabati '!AD:AD,'nabati '!$AG:$AG,MTD!$A316)/60</f>
        <v>1</v>
      </c>
      <c r="J316" s="115">
        <f>+SUMIFS('nabati '!AK:AK,'nabati '!$AN:$AN,MTD!$A316)/60</f>
        <v>0</v>
      </c>
      <c r="K316" s="115">
        <f>+SUMIFS('nabati '!AR:AR,'nabati '!$AU:$AU,MTD!$A316)/60</f>
        <v>0</v>
      </c>
      <c r="L316" s="115">
        <f>+SUMIFS('nabati '!AY:AY,'nabati '!$BB:$BB,MTD!$A316)/20</f>
        <v>0</v>
      </c>
      <c r="M316" s="125">
        <f>+SUMIFS('nabati '!$BF:$BF,'nabati '!BI:BI,MTD!$A316)/6</f>
        <v>0</v>
      </c>
      <c r="N316" s="87">
        <f>+SUMIFS('nabati '!$BM:$BM,'nabati '!BP:BP,MTD!$A316)/6</f>
        <v>0</v>
      </c>
      <c r="O316" s="126">
        <f t="shared" si="37"/>
        <v>911800</v>
      </c>
      <c r="P316" s="19"/>
      <c r="Q316" s="329"/>
      <c r="R316" s="19"/>
    </row>
    <row r="317" spans="1:18" s="7" customFormat="1" ht="12.75" hidden="1" outlineLevel="1">
      <c r="A317" s="60">
        <v>626</v>
      </c>
      <c r="B317" s="134" t="s">
        <v>78</v>
      </c>
      <c r="C317" s="60" t="s">
        <v>408</v>
      </c>
      <c r="D317" s="106" t="s">
        <v>369</v>
      </c>
      <c r="E317" s="115">
        <f>+SUMIFS('nabati '!B:B,'nabati '!$E:$E,MTD!$A317)/6</f>
        <v>0</v>
      </c>
      <c r="F317" s="115">
        <f>+SUMIFS('nabati '!I:I,'nabati '!$L:$L,MTD!$A317)/6</f>
        <v>0</v>
      </c>
      <c r="G317" s="115">
        <f>+SUMIFS('nabati '!P:P,'nabati '!$S:$S,MTD!$A317)/60</f>
        <v>0</v>
      </c>
      <c r="H317" s="115">
        <f>+SUMIFS('nabati '!W:W,'nabati '!$Z:$Z,MTD!$A317)/6</f>
        <v>0</v>
      </c>
      <c r="I317" s="115">
        <f>+SUMIFS('nabati '!AD:AD,'nabati '!$AG:$AG,MTD!$A317)/60</f>
        <v>0</v>
      </c>
      <c r="J317" s="115">
        <f>+SUMIFS('nabati '!AK:AK,'nabati '!$AN:$AN,MTD!$A317)/60</f>
        <v>0</v>
      </c>
      <c r="K317" s="115">
        <f>+SUMIFS('nabati '!AR:AR,'nabati '!$AU:$AU,MTD!$A317)/60</f>
        <v>0</v>
      </c>
      <c r="L317" s="115">
        <f>+SUMIFS('nabati '!AY:AY,'nabati '!$BB:$BB,MTD!$A317)/20</f>
        <v>1</v>
      </c>
      <c r="M317" s="125">
        <f>+SUMIFS('nabati '!$BF:$BF,'nabati '!BI:BI,MTD!$A317)/6</f>
        <v>0</v>
      </c>
      <c r="N317" s="87">
        <f>+SUMIFS('nabati '!$BM:$BM,'nabati '!BP:BP,MTD!$A317)/6</f>
        <v>0</v>
      </c>
      <c r="O317" s="126">
        <f t="shared" si="37"/>
        <v>374000</v>
      </c>
      <c r="P317" s="19"/>
      <c r="Q317" s="329"/>
      <c r="R317" s="19"/>
    </row>
    <row r="318" spans="1:18" s="7" customFormat="1" ht="12.75" hidden="1" outlineLevel="1">
      <c r="A318" s="60">
        <v>632</v>
      </c>
      <c r="B318" s="134" t="s">
        <v>78</v>
      </c>
      <c r="C318" s="60" t="s">
        <v>409</v>
      </c>
      <c r="D318" s="106" t="s">
        <v>369</v>
      </c>
      <c r="E318" s="115">
        <f>+SUMIFS('nabati '!B:B,'nabati '!$E:$E,MTD!$A318)/6</f>
        <v>3</v>
      </c>
      <c r="F318" s="115">
        <f>+SUMIFS('nabati '!I:I,'nabati '!$L:$L,MTD!$A318)/6</f>
        <v>0</v>
      </c>
      <c r="G318" s="115">
        <f>+SUMIFS('nabati '!P:P,'nabati '!$S:$S,MTD!$A318)/60</f>
        <v>0</v>
      </c>
      <c r="H318" s="115">
        <f>+SUMIFS('nabati '!W:W,'nabati '!$Z:$Z,MTD!$A318)/6</f>
        <v>2</v>
      </c>
      <c r="I318" s="115">
        <f>+SUMIFS('nabati '!AD:AD,'nabati '!$AG:$AG,MTD!$A318)/60</f>
        <v>0</v>
      </c>
      <c r="J318" s="115">
        <f>+SUMIFS('nabati '!AK:AK,'nabati '!$AN:$AN,MTD!$A318)/60</f>
        <v>0</v>
      </c>
      <c r="K318" s="115">
        <f>+SUMIFS('nabati '!AR:AR,'nabati '!$AU:$AU,MTD!$A318)/60</f>
        <v>0</v>
      </c>
      <c r="L318" s="115">
        <f>+SUMIFS('nabati '!AY:AY,'nabati '!$BB:$BB,MTD!$A318)/20</f>
        <v>0</v>
      </c>
      <c r="M318" s="125">
        <f>+SUMIFS('nabati '!$BF:$BF,'nabati '!BI:BI,MTD!$A318)/6</f>
        <v>0</v>
      </c>
      <c r="N318" s="87">
        <f>+SUMIFS('nabati '!$BM:$BM,'nabati '!BP:BP,MTD!$A318)/6</f>
        <v>0</v>
      </c>
      <c r="O318" s="126">
        <f t="shared" ref="O318:O323" si="38">+SUMPRODUCT($E$1:$N$1,E318:N318)</f>
        <v>825700</v>
      </c>
      <c r="P318" s="19"/>
      <c r="Q318" s="329"/>
      <c r="R318" s="19"/>
    </row>
    <row r="319" spans="1:18" s="7" customFormat="1" ht="12.75" hidden="1" outlineLevel="1">
      <c r="A319" s="60">
        <v>638</v>
      </c>
      <c r="B319" s="134" t="s">
        <v>78</v>
      </c>
      <c r="C319" s="60" t="s">
        <v>410</v>
      </c>
      <c r="D319" s="106" t="s">
        <v>369</v>
      </c>
      <c r="E319" s="125">
        <f>+SUMIFS('nabati '!B:B,'nabati '!$E:$E,MTD!$A319)/6</f>
        <v>0</v>
      </c>
      <c r="F319" s="125">
        <f>+SUMIFS('nabati '!I:I,'nabati '!$L:$L,MTD!$A319)/6</f>
        <v>0</v>
      </c>
      <c r="G319" s="125">
        <f>+SUMIFS('nabati '!P:P,'nabati '!$S:$S,MTD!$A319)/60</f>
        <v>2</v>
      </c>
      <c r="H319" s="125">
        <f>+SUMIFS('nabati '!W:W,'nabati '!$Z:$Z,MTD!$A319)/6</f>
        <v>2</v>
      </c>
      <c r="I319" s="125">
        <f>+SUMIFS('nabati '!AD:AD,'nabati '!$AG:$AG,MTD!$A319)/60</f>
        <v>0</v>
      </c>
      <c r="J319" s="125">
        <f>+SUMIFS('nabati '!AK:AK,'nabati '!$AN:$AN,MTD!$A319)/60</f>
        <v>0</v>
      </c>
      <c r="K319" s="125">
        <f>+SUMIFS('nabati '!AR:AR,'nabati '!$AU:$AU,MTD!$A319)/60</f>
        <v>0</v>
      </c>
      <c r="L319" s="125">
        <f>+SUMIFS('nabati '!AY:AY,'nabati '!$BB:$BB,MTD!$A319)/20</f>
        <v>0</v>
      </c>
      <c r="M319" s="125">
        <f>+SUMIFS('nabati '!$BF:$BF,'nabati '!BI:BI,MTD!$A319)/6</f>
        <v>0</v>
      </c>
      <c r="N319" s="87">
        <f>+SUMIFS('nabati '!$BM:$BM,'nabati '!BP:BP,MTD!$A319)/6</f>
        <v>0</v>
      </c>
      <c r="O319" s="126">
        <f t="shared" si="38"/>
        <v>1108000</v>
      </c>
      <c r="P319" s="19"/>
      <c r="Q319" s="329"/>
      <c r="R319" s="19"/>
    </row>
    <row r="320" spans="1:18" s="7" customFormat="1" ht="12.75" hidden="1" outlineLevel="1">
      <c r="A320" s="60">
        <v>647</v>
      </c>
      <c r="B320" s="134" t="s">
        <v>78</v>
      </c>
      <c r="C320" s="60" t="s">
        <v>411</v>
      </c>
      <c r="D320" s="106" t="s">
        <v>369</v>
      </c>
      <c r="E320" s="115">
        <f>+SUMIFS('nabati '!B:B,'nabati '!$E:$E,MTD!$A320)/6</f>
        <v>0</v>
      </c>
      <c r="F320" s="115">
        <f>+SUMIFS('nabati '!I:I,'nabati '!$L:$L,MTD!$A320)/6</f>
        <v>0</v>
      </c>
      <c r="G320" s="115">
        <f>+SUMIFS('nabati '!P:P,'nabati '!$S:$S,MTD!$A320)/60</f>
        <v>0</v>
      </c>
      <c r="H320" s="115">
        <f>+SUMIFS('nabati '!W:W,'nabati '!$Z:$Z,MTD!$A320)/6</f>
        <v>0</v>
      </c>
      <c r="I320" s="115">
        <f>+SUMIFS('nabati '!AD:AD,'nabati '!$AG:$AG,MTD!$A320)/60</f>
        <v>0</v>
      </c>
      <c r="J320" s="115">
        <f>+SUMIFS('nabati '!AK:AK,'nabati '!$AN:$AN,MTD!$A320)/60</f>
        <v>0</v>
      </c>
      <c r="K320" s="115">
        <f>+SUMIFS('nabati '!AR:AR,'nabati '!$AU:$AU,MTD!$A320)/60</f>
        <v>0</v>
      </c>
      <c r="L320" s="115">
        <f>+SUMIFS('nabati '!AY:AY,'nabati '!$BB:$BB,MTD!$A320)/20</f>
        <v>0</v>
      </c>
      <c r="M320" s="125">
        <f>+SUMIFS('nabati '!$BF:$BF,'nabati '!BI:BI,MTD!$A320)/6</f>
        <v>0</v>
      </c>
      <c r="N320" s="87">
        <f>+SUMIFS('nabati '!$BM:$BM,'nabati '!BP:BP,MTD!$A320)/6</f>
        <v>0</v>
      </c>
      <c r="O320" s="126">
        <f t="shared" si="38"/>
        <v>0</v>
      </c>
      <c r="P320" s="19"/>
      <c r="Q320" s="329"/>
      <c r="R320" s="19"/>
    </row>
    <row r="321" spans="1:18" s="7" customFormat="1" ht="12.75" hidden="1" outlineLevel="1">
      <c r="A321" s="60">
        <v>649</v>
      </c>
      <c r="B321" s="134" t="s">
        <v>78</v>
      </c>
      <c r="C321" s="60" t="s">
        <v>412</v>
      </c>
      <c r="D321" s="106" t="s">
        <v>369</v>
      </c>
      <c r="E321" s="115">
        <f>+SUMIFS('nabati '!B:B,'nabati '!$E:$E,MTD!$A321)/6</f>
        <v>0</v>
      </c>
      <c r="F321" s="115">
        <f>+SUMIFS('nabati '!I:I,'nabati '!$L:$L,MTD!$A321)/6</f>
        <v>1</v>
      </c>
      <c r="G321" s="115">
        <f>+SUMIFS('nabati '!P:P,'nabati '!$S:$S,MTD!$A321)/60</f>
        <v>1</v>
      </c>
      <c r="H321" s="115">
        <f>+SUMIFS('nabati '!W:W,'nabati '!$Z:$Z,MTD!$A321)/6</f>
        <v>0</v>
      </c>
      <c r="I321" s="115">
        <f>+SUMIFS('nabati '!AD:AD,'nabati '!$AG:$AG,MTD!$A321)/60</f>
        <v>0</v>
      </c>
      <c r="J321" s="115">
        <f>+SUMIFS('nabati '!AK:AK,'nabati '!$AN:$AN,MTD!$A321)/60</f>
        <v>0</v>
      </c>
      <c r="K321" s="115">
        <f>+SUMIFS('nabati '!AR:AR,'nabati '!$AU:$AU,MTD!$A321)/60</f>
        <v>0</v>
      </c>
      <c r="L321" s="115">
        <f>+SUMIFS('nabati '!AY:AY,'nabati '!$BB:$BB,MTD!$A321)/20</f>
        <v>0</v>
      </c>
      <c r="M321" s="125">
        <f>+SUMIFS('nabati '!$BF:$BF,'nabati '!BI:BI,MTD!$A321)/6</f>
        <v>0</v>
      </c>
      <c r="N321" s="87">
        <f>+SUMIFS('nabati '!$BM:$BM,'nabati '!BP:BP,MTD!$A321)/6</f>
        <v>0</v>
      </c>
      <c r="O321" s="126">
        <f t="shared" si="38"/>
        <v>520700</v>
      </c>
      <c r="P321" s="19"/>
      <c r="Q321" s="329"/>
      <c r="R321" s="19"/>
    </row>
    <row r="322" spans="1:18" s="7" customFormat="1" ht="12.75" hidden="1" outlineLevel="1">
      <c r="A322" s="60">
        <v>657</v>
      </c>
      <c r="B322" s="134" t="s">
        <v>78</v>
      </c>
      <c r="C322" s="60" t="s">
        <v>413</v>
      </c>
      <c r="D322" s="106" t="s">
        <v>369</v>
      </c>
      <c r="E322" s="115">
        <f>+SUMIFS('nabati '!B:B,'nabati '!$E:$E,MTD!$A322)/6</f>
        <v>0</v>
      </c>
      <c r="F322" s="115">
        <f>+SUMIFS('nabati '!I:I,'nabati '!$L:$L,MTD!$A322)/6</f>
        <v>3</v>
      </c>
      <c r="G322" s="115">
        <f>+SUMIFS('nabati '!P:P,'nabati '!$S:$S,MTD!$A322)/60</f>
        <v>2</v>
      </c>
      <c r="H322" s="115">
        <f>+SUMIFS('nabati '!W:W,'nabati '!$Z:$Z,MTD!$A322)/6</f>
        <v>1</v>
      </c>
      <c r="I322" s="115">
        <f>+SUMIFS('nabati '!AD:AD,'nabati '!$AG:$AG,MTD!$A322)/60</f>
        <v>0</v>
      </c>
      <c r="J322" s="115">
        <f>+SUMIFS('nabati '!AK:AK,'nabati '!$AN:$AN,MTD!$A322)/60</f>
        <v>0</v>
      </c>
      <c r="K322" s="115">
        <f>+SUMIFS('nabati '!AR:AR,'nabati '!$AU:$AU,MTD!$A322)/60</f>
        <v>0</v>
      </c>
      <c r="L322" s="115">
        <f>+SUMIFS('nabati '!AY:AY,'nabati '!$BB:$BB,MTD!$A322)/20</f>
        <v>1</v>
      </c>
      <c r="M322" s="125">
        <f>+SUMIFS('nabati '!$BF:$BF,'nabati '!BI:BI,MTD!$A322)/6</f>
        <v>0</v>
      </c>
      <c r="N322" s="87">
        <f>+SUMIFS('nabati '!$BM:$BM,'nabati '!BP:BP,MTD!$A322)/6</f>
        <v>0</v>
      </c>
      <c r="O322" s="126">
        <f t="shared" si="38"/>
        <v>1830100</v>
      </c>
      <c r="P322" s="19"/>
      <c r="Q322" s="329"/>
      <c r="R322" s="19"/>
    </row>
    <row r="323" spans="1:18" s="7" customFormat="1" ht="12.75" hidden="1" outlineLevel="1">
      <c r="A323" s="60">
        <v>669</v>
      </c>
      <c r="B323" s="134" t="s">
        <v>78</v>
      </c>
      <c r="C323" s="60" t="s">
        <v>414</v>
      </c>
      <c r="D323" s="106" t="s">
        <v>369</v>
      </c>
      <c r="E323" s="115">
        <f>+SUMIFS('nabati '!B:B,'nabati '!$E:$E,MTD!$A323)/6</f>
        <v>0</v>
      </c>
      <c r="F323" s="115">
        <f>+SUMIFS('nabati '!I:I,'nabati '!$L:$L,MTD!$A323)/6</f>
        <v>5</v>
      </c>
      <c r="G323" s="115">
        <f>+SUMIFS('nabati '!P:P,'nabati '!$S:$S,MTD!$A323)/60</f>
        <v>0</v>
      </c>
      <c r="H323" s="115">
        <f>+SUMIFS('nabati '!W:W,'nabati '!$Z:$Z,MTD!$A323)/6</f>
        <v>2</v>
      </c>
      <c r="I323" s="115">
        <f>+SUMIFS('nabati '!AD:AD,'nabati '!$AG:$AG,MTD!$A323)/60</f>
        <v>0</v>
      </c>
      <c r="J323" s="115">
        <f>+SUMIFS('nabati '!AK:AK,'nabati '!$AN:$AN,MTD!$A323)/60</f>
        <v>0</v>
      </c>
      <c r="K323" s="115">
        <f>+SUMIFS('nabati '!AR:AR,'nabati '!$AU:$AU,MTD!$A323)/60</f>
        <v>1</v>
      </c>
      <c r="L323" s="115">
        <f>+SUMIFS('nabati '!AY:AY,'nabati '!$BB:$BB,MTD!$A323)/20</f>
        <v>0</v>
      </c>
      <c r="M323" s="125">
        <f>+SUMIFS('nabati '!$BF:$BF,'nabati '!BI:BI,MTD!$A323)/6</f>
        <v>0</v>
      </c>
      <c r="N323" s="87">
        <f>+SUMIFS('nabati '!$BM:$BM,'nabati '!BP:BP,MTD!$A323)/6</f>
        <v>0</v>
      </c>
      <c r="O323" s="126">
        <f t="shared" si="38"/>
        <v>1665500</v>
      </c>
      <c r="P323" s="19"/>
      <c r="Q323" s="329"/>
      <c r="R323" s="19"/>
    </row>
    <row r="324" spans="1:18" s="7" customFormat="1" ht="12.75" hidden="1" outlineLevel="1">
      <c r="A324" s="60">
        <v>690</v>
      </c>
      <c r="B324" s="134" t="s">
        <v>78</v>
      </c>
      <c r="C324" s="60" t="s">
        <v>415</v>
      </c>
      <c r="D324" s="106" t="s">
        <v>369</v>
      </c>
      <c r="E324" s="115">
        <f>+SUMIFS('nabati '!B:B,'nabati '!$E:$E,MTD!$A324)/6</f>
        <v>1</v>
      </c>
      <c r="F324" s="115">
        <f>+SUMIFS('nabati '!I:I,'nabati '!$L:$L,MTD!$A324)/6</f>
        <v>0</v>
      </c>
      <c r="G324" s="115">
        <f>+SUMIFS('nabati '!P:P,'nabati '!$S:$S,MTD!$A324)/60</f>
        <v>1</v>
      </c>
      <c r="H324" s="115">
        <f>+SUMIFS('nabati '!W:W,'nabati '!$Z:$Z,MTD!$A324)/6</f>
        <v>0</v>
      </c>
      <c r="I324" s="115">
        <f>+SUMIFS('nabati '!AD:AD,'nabati '!$AG:$AG,MTD!$A324)/60</f>
        <v>0</v>
      </c>
      <c r="J324" s="115">
        <f>+SUMIFS('nabati '!AK:AK,'nabati '!$AN:$AN,MTD!$A324)/60</f>
        <v>0</v>
      </c>
      <c r="K324" s="115">
        <f>+SUMIFS('nabati '!AR:AR,'nabati '!$AU:$AU,MTD!$A324)/60</f>
        <v>1</v>
      </c>
      <c r="L324" s="115">
        <f>+SUMIFS('nabati '!AY:AY,'nabati '!$BB:$BB,MTD!$A324)/20</f>
        <v>0</v>
      </c>
      <c r="M324" s="125">
        <f>+SUMIFS('nabati '!$BF:$BF,'nabati '!BI:BI,MTD!$A324)/6</f>
        <v>0</v>
      </c>
      <c r="N324" s="87">
        <f>+SUMIFS('nabati '!$BM:$BM,'nabati '!BP:BP,MTD!$A324)/6</f>
        <v>0</v>
      </c>
      <c r="O324" s="126">
        <f t="shared" ref="O324:O346" si="39">+SUMPRODUCT($E$1:$N$1,E324:N324)</f>
        <v>719900</v>
      </c>
      <c r="P324" s="19"/>
      <c r="Q324" s="329"/>
      <c r="R324" s="19"/>
    </row>
    <row r="325" spans="1:18" s="7" customFormat="1" ht="12.75" hidden="1" outlineLevel="1">
      <c r="A325" s="60">
        <v>691</v>
      </c>
      <c r="B325" s="134" t="s">
        <v>78</v>
      </c>
      <c r="C325" s="60" t="s">
        <v>416</v>
      </c>
      <c r="D325" s="106" t="s">
        <v>369</v>
      </c>
      <c r="E325" s="115">
        <f>+SUMIFS('nabati '!B:B,'nabati '!$E:$E,MTD!$A325)/6</f>
        <v>1</v>
      </c>
      <c r="F325" s="115">
        <f>+SUMIFS('nabati '!I:I,'nabati '!$L:$L,MTD!$A325)/6</f>
        <v>4</v>
      </c>
      <c r="G325" s="115">
        <f>+SUMIFS('nabati '!P:P,'nabati '!$S:$S,MTD!$A325)/60</f>
        <v>0</v>
      </c>
      <c r="H325" s="115">
        <f>+SUMIFS('nabati '!W:W,'nabati '!$Z:$Z,MTD!$A325)/6</f>
        <v>0</v>
      </c>
      <c r="I325" s="115">
        <f>+SUMIFS('nabati '!AD:AD,'nabati '!$AG:$AG,MTD!$A325)/60</f>
        <v>2</v>
      </c>
      <c r="J325" s="115">
        <f>+SUMIFS('nabati '!AK:AK,'nabati '!$AN:$AN,MTD!$A325)/60</f>
        <v>0</v>
      </c>
      <c r="K325" s="115">
        <f>+SUMIFS('nabati '!AR:AR,'nabati '!$AU:$AU,MTD!$A325)/60</f>
        <v>0</v>
      </c>
      <c r="L325" s="115">
        <f>+SUMIFS('nabati '!AY:AY,'nabati '!$BB:$BB,MTD!$A325)/20</f>
        <v>0</v>
      </c>
      <c r="M325" s="125">
        <f>+SUMIFS('nabati '!$BF:$BF,'nabati '!BI:BI,MTD!$A325)/6</f>
        <v>0</v>
      </c>
      <c r="N325" s="87">
        <f>+SUMIFS('nabati '!$BM:$BM,'nabati '!BP:BP,MTD!$A325)/6</f>
        <v>0</v>
      </c>
      <c r="O325" s="126">
        <f t="shared" si="39"/>
        <v>1548700</v>
      </c>
      <c r="P325" s="19"/>
      <c r="Q325" s="329"/>
      <c r="R325" s="19"/>
    </row>
    <row r="326" spans="1:18" s="7" customFormat="1" ht="12.75" hidden="1" outlineLevel="1">
      <c r="A326" s="60">
        <v>696</v>
      </c>
      <c r="B326" s="134" t="s">
        <v>78</v>
      </c>
      <c r="C326" s="60" t="s">
        <v>417</v>
      </c>
      <c r="D326" s="106" t="s">
        <v>369</v>
      </c>
      <c r="E326" s="115">
        <f>+SUMIFS('nabati '!B:B,'nabati '!$E:$E,MTD!$A326)/6</f>
        <v>0</v>
      </c>
      <c r="F326" s="115">
        <f>+SUMIFS('nabati '!I:I,'nabati '!$L:$L,MTD!$A326)/6</f>
        <v>2</v>
      </c>
      <c r="G326" s="115">
        <f>+SUMIFS('nabati '!P:P,'nabati '!$S:$S,MTD!$A326)/60</f>
        <v>0</v>
      </c>
      <c r="H326" s="115">
        <f>+SUMIFS('nabati '!W:W,'nabati '!$Z:$Z,MTD!$A326)/6</f>
        <v>2</v>
      </c>
      <c r="I326" s="115">
        <f>+SUMIFS('nabati '!AD:AD,'nabati '!$AG:$AG,MTD!$A326)/60</f>
        <v>2</v>
      </c>
      <c r="J326" s="115">
        <f>+SUMIFS('nabati '!AK:AK,'nabati '!$AN:$AN,MTD!$A326)/60</f>
        <v>0</v>
      </c>
      <c r="K326" s="115">
        <f>+SUMIFS('nabati '!AR:AR,'nabati '!$AU:$AU,MTD!$A326)/60</f>
        <v>0</v>
      </c>
      <c r="L326" s="115">
        <f>+SUMIFS('nabati '!AY:AY,'nabati '!$BB:$BB,MTD!$A326)/20</f>
        <v>0</v>
      </c>
      <c r="M326" s="125">
        <f>+SUMIFS('nabati '!$BF:$BF,'nabati '!BI:BI,MTD!$A326)/6</f>
        <v>0</v>
      </c>
      <c r="N326" s="87">
        <f>+SUMIFS('nabati '!$BM:$BM,'nabati '!BP:BP,MTD!$A326)/6</f>
        <v>0</v>
      </c>
      <c r="O326" s="126">
        <f t="shared" si="39"/>
        <v>1489400</v>
      </c>
      <c r="P326" s="19"/>
      <c r="Q326" s="329"/>
      <c r="R326" s="19"/>
    </row>
    <row r="327" spans="1:18" s="7" customFormat="1" ht="12.75" hidden="1" outlineLevel="1">
      <c r="A327" s="60">
        <v>2002</v>
      </c>
      <c r="B327" s="134" t="s">
        <v>78</v>
      </c>
      <c r="C327" s="60" t="s">
        <v>418</v>
      </c>
      <c r="D327" s="106" t="s">
        <v>369</v>
      </c>
      <c r="E327" s="115">
        <f>+SUMIFS('nabati '!B:B,'nabati '!$E:$E,MTD!$A327)/6</f>
        <v>0</v>
      </c>
      <c r="F327" s="115">
        <f>+SUMIFS('nabati '!I:I,'nabati '!$L:$L,MTD!$A327)/6</f>
        <v>0</v>
      </c>
      <c r="G327" s="115">
        <f>+SUMIFS('nabati '!P:P,'nabati '!$S:$S,MTD!$A327)/60</f>
        <v>2</v>
      </c>
      <c r="H327" s="115">
        <f>+SUMIFS('nabati '!W:W,'nabati '!$Z:$Z,MTD!$A327)/6</f>
        <v>2</v>
      </c>
      <c r="I327" s="115">
        <f>+SUMIFS('nabati '!AD:AD,'nabati '!$AG:$AG,MTD!$A327)/60</f>
        <v>1</v>
      </c>
      <c r="J327" s="115">
        <f>+SUMIFS('nabati '!AK:AK,'nabati '!$AN:$AN,MTD!$A327)/60</f>
        <v>0</v>
      </c>
      <c r="K327" s="115">
        <f>+SUMIFS('nabati '!AR:AR,'nabati '!$AU:$AU,MTD!$A327)/60</f>
        <v>0</v>
      </c>
      <c r="L327" s="115">
        <f>+SUMIFS('nabati '!AY:AY,'nabati '!$BB:$BB,MTD!$A327)/20</f>
        <v>0</v>
      </c>
      <c r="M327" s="125">
        <f>+SUMIFS('nabati '!$BF:$BF,'nabati '!BI:BI,MTD!$A327)/6</f>
        <v>0</v>
      </c>
      <c r="N327" s="87">
        <f>+SUMIFS('nabati '!$BM:$BM,'nabati '!BP:BP,MTD!$A327)/6</f>
        <v>0</v>
      </c>
      <c r="O327" s="126">
        <f t="shared" si="39"/>
        <v>1438000</v>
      </c>
      <c r="P327" s="19"/>
      <c r="Q327" s="329"/>
      <c r="R327" s="19"/>
    </row>
    <row r="328" spans="1:18" s="7" customFormat="1" ht="12.75" hidden="1" outlineLevel="1">
      <c r="A328" s="60">
        <v>2004</v>
      </c>
      <c r="B328" s="134" t="s">
        <v>78</v>
      </c>
      <c r="C328" s="60" t="s">
        <v>405</v>
      </c>
      <c r="D328" s="106" t="s">
        <v>369</v>
      </c>
      <c r="E328" s="115">
        <f>+SUMIFS('nabati '!B:B,'nabati '!$E:$E,MTD!$A328)/6</f>
        <v>0</v>
      </c>
      <c r="F328" s="115">
        <f>+SUMIFS('nabati '!I:I,'nabati '!$L:$L,MTD!$A328)/6</f>
        <v>0</v>
      </c>
      <c r="G328" s="115">
        <f>+SUMIFS('nabati '!P:P,'nabati '!$S:$S,MTD!$A328)/60</f>
        <v>0</v>
      </c>
      <c r="H328" s="115">
        <f>+SUMIFS('nabati '!W:W,'nabati '!$Z:$Z,MTD!$A328)/6</f>
        <v>0</v>
      </c>
      <c r="I328" s="115">
        <f>+SUMIFS('nabati '!AD:AD,'nabati '!$AG:$AG,MTD!$A328)/60</f>
        <v>0</v>
      </c>
      <c r="J328" s="115">
        <f>+SUMIFS('nabati '!AK:AK,'nabati '!$AN:$AN,MTD!$A328)/60</f>
        <v>0</v>
      </c>
      <c r="K328" s="115">
        <f>+SUMIFS('nabati '!AR:AR,'nabati '!$AU:$AU,MTD!$A328)/60</f>
        <v>0</v>
      </c>
      <c r="L328" s="115">
        <f>+SUMIFS('nabati '!AY:AY,'nabati '!$BB:$BB,MTD!$A328)/20</f>
        <v>0</v>
      </c>
      <c r="M328" s="125">
        <f>+SUMIFS('nabati '!$BF:$BF,'nabati '!BI:BI,MTD!$A328)/6</f>
        <v>0</v>
      </c>
      <c r="N328" s="87">
        <f>+SUMIFS('nabati '!$BM:$BM,'nabati '!BP:BP,MTD!$A328)/6</f>
        <v>0</v>
      </c>
      <c r="O328" s="126">
        <f t="shared" si="39"/>
        <v>0</v>
      </c>
      <c r="P328" s="19"/>
      <c r="Q328" s="329"/>
      <c r="R328" s="19"/>
    </row>
    <row r="329" spans="1:18" s="7" customFormat="1" ht="12.75" hidden="1" outlineLevel="1">
      <c r="A329" s="60">
        <v>2007</v>
      </c>
      <c r="B329" s="134" t="s">
        <v>78</v>
      </c>
      <c r="C329" s="60" t="s">
        <v>419</v>
      </c>
      <c r="D329" s="106" t="s">
        <v>369</v>
      </c>
      <c r="E329" s="115">
        <f>+SUMIFS('nabati '!B:B,'nabati '!$E:$E,MTD!$A329)/6</f>
        <v>2</v>
      </c>
      <c r="F329" s="115">
        <f>+SUMIFS('nabati '!I:I,'nabati '!$L:$L,MTD!$A329)/6</f>
        <v>2</v>
      </c>
      <c r="G329" s="115">
        <f>+SUMIFS('nabati '!P:P,'nabati '!$S:$S,MTD!$A329)/60</f>
        <v>0</v>
      </c>
      <c r="H329" s="115">
        <f>+SUMIFS('nabati '!W:W,'nabati '!$Z:$Z,MTD!$A329)/6</f>
        <v>1</v>
      </c>
      <c r="I329" s="115">
        <f>+SUMIFS('nabati '!AD:AD,'nabati '!$AG:$AG,MTD!$A329)/60</f>
        <v>0</v>
      </c>
      <c r="J329" s="115">
        <f>+SUMIFS('nabati '!AK:AK,'nabati '!$AN:$AN,MTD!$A329)/60</f>
        <v>0</v>
      </c>
      <c r="K329" s="115">
        <f>+SUMIFS('nabati '!AR:AR,'nabati '!$AU:$AU,MTD!$A329)/60</f>
        <v>0</v>
      </c>
      <c r="L329" s="115">
        <f>+SUMIFS('nabati '!AY:AY,'nabati '!$BB:$BB,MTD!$A329)/20</f>
        <v>1</v>
      </c>
      <c r="M329" s="125">
        <f>+SUMIFS('nabati '!$BF:$BF,'nabati '!BI:BI,MTD!$A329)/6</f>
        <v>0</v>
      </c>
      <c r="N329" s="87">
        <f>+SUMIFS('nabati '!$BM:$BM,'nabati '!BP:BP,MTD!$A329)/6</f>
        <v>0</v>
      </c>
      <c r="O329" s="126">
        <f t="shared" si="39"/>
        <v>1231200</v>
      </c>
      <c r="P329" s="19"/>
      <c r="Q329" s="329"/>
      <c r="R329" s="19"/>
    </row>
    <row r="330" spans="1:18" s="7" customFormat="1" ht="12.75" hidden="1" outlineLevel="1">
      <c r="A330" s="60">
        <v>2008</v>
      </c>
      <c r="B330" s="134" t="s">
        <v>78</v>
      </c>
      <c r="C330" s="60" t="s">
        <v>420</v>
      </c>
      <c r="D330" s="106" t="s">
        <v>369</v>
      </c>
      <c r="E330" s="115">
        <f>+SUMIFS('nabati '!B:B,'nabati '!$E:$E,MTD!$A330)/6</f>
        <v>0</v>
      </c>
      <c r="F330" s="115">
        <f>+SUMIFS('nabati '!I:I,'nabati '!$L:$L,MTD!$A330)/6</f>
        <v>0</v>
      </c>
      <c r="G330" s="115">
        <f>+SUMIFS('nabati '!P:P,'nabati '!$S:$S,MTD!$A330)/60</f>
        <v>1</v>
      </c>
      <c r="H330" s="115">
        <f>+SUMIFS('nabati '!W:W,'nabati '!$Z:$Z,MTD!$A330)/6</f>
        <v>0</v>
      </c>
      <c r="I330" s="115">
        <f>+SUMIFS('nabati '!AD:AD,'nabati '!$AG:$AG,MTD!$A330)/60</f>
        <v>0</v>
      </c>
      <c r="J330" s="115">
        <f>+SUMIFS('nabati '!AK:AK,'nabati '!$AN:$AN,MTD!$A330)/60</f>
        <v>0</v>
      </c>
      <c r="K330" s="115">
        <f>+SUMIFS('nabati '!AR:AR,'nabati '!$AU:$AU,MTD!$A330)/60</f>
        <v>0</v>
      </c>
      <c r="L330" s="115">
        <f>+SUMIFS('nabati '!AY:AY,'nabati '!$BB:$BB,MTD!$A330)/20</f>
        <v>0</v>
      </c>
      <c r="M330" s="125">
        <f>+SUMIFS('nabati '!$BF:$BF,'nabati '!BI:BI,MTD!$A330)/6</f>
        <v>0</v>
      </c>
      <c r="N330" s="87">
        <f>+SUMIFS('nabati '!$BM:$BM,'nabati '!BP:BP,MTD!$A330)/6</f>
        <v>0</v>
      </c>
      <c r="O330" s="126">
        <f t="shared" si="39"/>
        <v>330000</v>
      </c>
      <c r="P330" s="19"/>
      <c r="Q330" s="329"/>
      <c r="R330" s="19"/>
    </row>
    <row r="331" spans="1:18" s="7" customFormat="1" ht="12.75" hidden="1" outlineLevel="1">
      <c r="A331" s="60">
        <v>2011</v>
      </c>
      <c r="B331" s="134" t="s">
        <v>78</v>
      </c>
      <c r="C331" s="60" t="s">
        <v>421</v>
      </c>
      <c r="D331" s="106" t="s">
        <v>369</v>
      </c>
      <c r="E331" s="115">
        <f>+SUMIFS('nabati '!B:B,'nabati '!$E:$E,MTD!$A331)/6</f>
        <v>1</v>
      </c>
      <c r="F331" s="115">
        <f>+SUMIFS('nabati '!I:I,'nabati '!$L:$L,MTD!$A331)/6</f>
        <v>1</v>
      </c>
      <c r="G331" s="115">
        <f>+SUMIFS('nabati '!P:P,'nabati '!$S:$S,MTD!$A331)/60</f>
        <v>0</v>
      </c>
      <c r="H331" s="115">
        <f>+SUMIFS('nabati '!W:W,'nabati '!$Z:$Z,MTD!$A331)/6</f>
        <v>0</v>
      </c>
      <c r="I331" s="115">
        <f>+SUMIFS('nabati '!AD:AD,'nabati '!$AG:$AG,MTD!$A331)/60</f>
        <v>0</v>
      </c>
      <c r="J331" s="115">
        <f>+SUMIFS('nabati '!AK:AK,'nabati '!$AN:$AN,MTD!$A331)/60</f>
        <v>0</v>
      </c>
      <c r="K331" s="115">
        <f>+SUMIFS('nabati '!AR:AR,'nabati '!$AU:$AU,MTD!$A331)/60</f>
        <v>0</v>
      </c>
      <c r="L331" s="115">
        <f>+SUMIFS('nabati '!AY:AY,'nabati '!$BB:$BB,MTD!$A331)/20</f>
        <v>0</v>
      </c>
      <c r="M331" s="125">
        <f>+SUMIFS('nabati '!$BF:$BF,'nabati '!BI:BI,MTD!$A331)/6</f>
        <v>0</v>
      </c>
      <c r="N331" s="87">
        <f>+SUMIFS('nabati '!$BM:$BM,'nabati '!BP:BP,MTD!$A331)/6</f>
        <v>0</v>
      </c>
      <c r="O331" s="126">
        <f t="shared" si="39"/>
        <v>316600</v>
      </c>
      <c r="P331" s="19"/>
      <c r="Q331" s="329"/>
      <c r="R331" s="19"/>
    </row>
    <row r="332" spans="1:18" s="7" customFormat="1" ht="12.75" hidden="1" outlineLevel="1">
      <c r="A332" s="60">
        <v>2018</v>
      </c>
      <c r="B332" s="134" t="s">
        <v>78</v>
      </c>
      <c r="C332" s="60" t="s">
        <v>422</v>
      </c>
      <c r="D332" s="106" t="s">
        <v>369</v>
      </c>
      <c r="E332" s="115">
        <f>+SUMIFS('nabati '!B:B,'nabati '!$E:$E,MTD!$A332)/6</f>
        <v>2</v>
      </c>
      <c r="F332" s="115">
        <f>+SUMIFS('nabati '!I:I,'nabati '!$L:$L,MTD!$A332)/6</f>
        <v>2</v>
      </c>
      <c r="G332" s="115">
        <f>+SUMIFS('nabati '!P:P,'nabati '!$S:$S,MTD!$A332)/60</f>
        <v>0</v>
      </c>
      <c r="H332" s="115">
        <f>+SUMIFS('nabati '!W:W,'nabati '!$Z:$Z,MTD!$A332)/6</f>
        <v>0</v>
      </c>
      <c r="I332" s="115">
        <f>+SUMIFS('nabati '!AD:AD,'nabati '!$AG:$AG,MTD!$A332)/60</f>
        <v>2</v>
      </c>
      <c r="J332" s="115">
        <f>+SUMIFS('nabati '!AK:AK,'nabati '!$AN:$AN,MTD!$A332)/60</f>
        <v>0</v>
      </c>
      <c r="K332" s="115">
        <f>+SUMIFS('nabati '!AR:AR,'nabati '!$AU:$AU,MTD!$A332)/60</f>
        <v>0</v>
      </c>
      <c r="L332" s="115">
        <f>+SUMIFS('nabati '!AY:AY,'nabati '!$BB:$BB,MTD!$A332)/20</f>
        <v>0</v>
      </c>
      <c r="M332" s="125">
        <f>+SUMIFS('nabati '!$BF:$BF,'nabati '!BI:BI,MTD!$A332)/6</f>
        <v>0</v>
      </c>
      <c r="N332" s="87">
        <f>+SUMIFS('nabati '!$BM:$BM,'nabati '!BP:BP,MTD!$A332)/6</f>
        <v>0</v>
      </c>
      <c r="O332" s="126">
        <f t="shared" si="39"/>
        <v>1293200</v>
      </c>
      <c r="P332" s="19"/>
      <c r="Q332" s="329"/>
      <c r="R332" s="19"/>
    </row>
    <row r="333" spans="1:18" s="7" customFormat="1" ht="12.75" hidden="1" outlineLevel="1">
      <c r="A333" s="60">
        <v>2033</v>
      </c>
      <c r="B333" s="134" t="s">
        <v>78</v>
      </c>
      <c r="C333" s="60" t="s">
        <v>423</v>
      </c>
      <c r="D333" s="106" t="s">
        <v>369</v>
      </c>
      <c r="E333" s="115">
        <f>+SUMIFS('nabati '!B:B,'nabati '!$E:$E,MTD!$A333)/6</f>
        <v>0</v>
      </c>
      <c r="F333" s="115">
        <f>+SUMIFS('nabati '!I:I,'nabati '!$L:$L,MTD!$A333)/6</f>
        <v>0</v>
      </c>
      <c r="G333" s="115">
        <f>+SUMIFS('nabati '!P:P,'nabati '!$S:$S,MTD!$A333)/60</f>
        <v>0</v>
      </c>
      <c r="H333" s="115">
        <f>+SUMIFS('nabati '!W:W,'nabati '!$Z:$Z,MTD!$A333)/6</f>
        <v>1</v>
      </c>
      <c r="I333" s="115">
        <f>+SUMIFS('nabati '!AD:AD,'nabati '!$AG:$AG,MTD!$A333)/60</f>
        <v>0</v>
      </c>
      <c r="J333" s="115">
        <f>+SUMIFS('nabati '!AK:AK,'nabati '!$AN:$AN,MTD!$A333)/60</f>
        <v>0</v>
      </c>
      <c r="K333" s="115">
        <f>+SUMIFS('nabati '!AR:AR,'nabati '!$AU:$AU,MTD!$A333)/60</f>
        <v>0</v>
      </c>
      <c r="L333" s="115">
        <f>+SUMIFS('nabati '!AY:AY,'nabati '!$BB:$BB,MTD!$A333)/20</f>
        <v>0</v>
      </c>
      <c r="M333" s="125">
        <f>+SUMIFS('nabati '!$BF:$BF,'nabati '!BI:BI,MTD!$A333)/6</f>
        <v>0</v>
      </c>
      <c r="N333" s="87">
        <f>+SUMIFS('nabati '!$BM:$BM,'nabati '!BP:BP,MTD!$A333)/6</f>
        <v>0</v>
      </c>
      <c r="O333" s="126">
        <f t="shared" si="39"/>
        <v>224000</v>
      </c>
      <c r="P333" s="19"/>
      <c r="Q333" s="329"/>
      <c r="R333" s="19"/>
    </row>
    <row r="334" spans="1:18" s="7" customFormat="1" ht="12.75" hidden="1" outlineLevel="1">
      <c r="A334" s="60">
        <v>2043</v>
      </c>
      <c r="B334" s="134" t="s">
        <v>78</v>
      </c>
      <c r="C334" s="60" t="s">
        <v>424</v>
      </c>
      <c r="D334" s="106" t="s">
        <v>369</v>
      </c>
      <c r="E334" s="115">
        <f>+SUMIFS('nabati '!B:B,'nabati '!$E:$E,MTD!$A334)/6</f>
        <v>0</v>
      </c>
      <c r="F334" s="115">
        <f>+SUMIFS('nabati '!I:I,'nabati '!$L:$L,MTD!$A334)/6</f>
        <v>5</v>
      </c>
      <c r="G334" s="115">
        <f>+SUMIFS('nabati '!P:P,'nabati '!$S:$S,MTD!$A334)/60</f>
        <v>2</v>
      </c>
      <c r="H334" s="115">
        <f>+SUMIFS('nabati '!W:W,'nabati '!$Z:$Z,MTD!$A334)/6</f>
        <v>0</v>
      </c>
      <c r="I334" s="115">
        <f>+SUMIFS('nabati '!AD:AD,'nabati '!$AG:$AG,MTD!$A334)/60</f>
        <v>0</v>
      </c>
      <c r="J334" s="115">
        <f>+SUMIFS('nabati '!AK:AK,'nabati '!$AN:$AN,MTD!$A334)/60</f>
        <v>0</v>
      </c>
      <c r="K334" s="115">
        <f>+SUMIFS('nabati '!AR:AR,'nabati '!$AU:$AU,MTD!$A334)/60</f>
        <v>2</v>
      </c>
      <c r="L334" s="115">
        <f>+SUMIFS('nabati '!AY:AY,'nabati '!$BB:$BB,MTD!$A334)/20</f>
        <v>2</v>
      </c>
      <c r="M334" s="125">
        <f>+SUMIFS('nabati '!$BF:$BF,'nabati '!BI:BI,MTD!$A334)/6</f>
        <v>0</v>
      </c>
      <c r="N334" s="87">
        <f>+SUMIFS('nabati '!$BM:$BM,'nabati '!BP:BP,MTD!$A334)/6</f>
        <v>0</v>
      </c>
      <c r="O334" s="126">
        <f t="shared" si="39"/>
        <v>2889500</v>
      </c>
      <c r="P334" s="19"/>
      <c r="Q334" s="329"/>
      <c r="R334" s="19"/>
    </row>
    <row r="335" spans="1:18" s="7" customFormat="1" ht="12.75" hidden="1" outlineLevel="1">
      <c r="A335" s="60">
        <v>2047</v>
      </c>
      <c r="B335" s="134" t="s">
        <v>78</v>
      </c>
      <c r="C335" s="60" t="s">
        <v>425</v>
      </c>
      <c r="D335" s="106" t="s">
        <v>369</v>
      </c>
      <c r="E335" s="115">
        <f>+SUMIFS('nabati '!B:B,'nabati '!$E:$E,MTD!$A335)/6</f>
        <v>0</v>
      </c>
      <c r="F335" s="115">
        <f>+SUMIFS('nabati '!I:I,'nabati '!$L:$L,MTD!$A335)/6</f>
        <v>3</v>
      </c>
      <c r="G335" s="115">
        <f>+SUMIFS('nabati '!P:P,'nabati '!$S:$S,MTD!$A335)/60</f>
        <v>2</v>
      </c>
      <c r="H335" s="115">
        <f>+SUMIFS('nabati '!W:W,'nabati '!$Z:$Z,MTD!$A335)/6</f>
        <v>2</v>
      </c>
      <c r="I335" s="115">
        <f>+SUMIFS('nabati '!AD:AD,'nabati '!$AG:$AG,MTD!$A335)/60</f>
        <v>0</v>
      </c>
      <c r="J335" s="115">
        <f>+SUMIFS('nabati '!AK:AK,'nabati '!$AN:$AN,MTD!$A335)/60</f>
        <v>0</v>
      </c>
      <c r="K335" s="115">
        <f>+SUMIFS('nabati '!AR:AR,'nabati '!$AU:$AU,MTD!$A335)/60</f>
        <v>0</v>
      </c>
      <c r="L335" s="115">
        <f>+SUMIFS('nabati '!AY:AY,'nabati '!$BB:$BB,MTD!$A335)/20</f>
        <v>0</v>
      </c>
      <c r="M335" s="125">
        <f>+SUMIFS('nabati '!$BF:$BF,'nabati '!BI:BI,MTD!$A335)/6</f>
        <v>0</v>
      </c>
      <c r="N335" s="87">
        <f>+SUMIFS('nabati '!$BM:$BM,'nabati '!BP:BP,MTD!$A335)/6</f>
        <v>0</v>
      </c>
      <c r="O335" s="126">
        <f t="shared" si="39"/>
        <v>1680100</v>
      </c>
      <c r="P335" s="19"/>
      <c r="Q335" s="329"/>
      <c r="R335" s="19"/>
    </row>
    <row r="336" spans="1:18" s="7" customFormat="1" ht="12.75" hidden="1" outlineLevel="1">
      <c r="A336" s="60">
        <v>2061</v>
      </c>
      <c r="B336" s="134" t="s">
        <v>78</v>
      </c>
      <c r="C336" s="60" t="s">
        <v>426</v>
      </c>
      <c r="D336" s="106" t="s">
        <v>369</v>
      </c>
      <c r="E336" s="115">
        <f>+SUMIFS('nabati '!B:B,'nabati '!$E:$E,MTD!$A336)/6</f>
        <v>0</v>
      </c>
      <c r="F336" s="115">
        <f>+SUMIFS('nabati '!I:I,'nabati '!$L:$L,MTD!$A336)/6</f>
        <v>2</v>
      </c>
      <c r="G336" s="115">
        <f>+SUMIFS('nabati '!P:P,'nabati '!$S:$S,MTD!$A336)/60</f>
        <v>0</v>
      </c>
      <c r="H336" s="115">
        <f>+SUMIFS('nabati '!W:W,'nabati '!$Z:$Z,MTD!$A336)/6</f>
        <v>2</v>
      </c>
      <c r="I336" s="115">
        <f>+SUMIFS('nabati '!AD:AD,'nabati '!$AG:$AG,MTD!$A336)/60</f>
        <v>0</v>
      </c>
      <c r="J336" s="115">
        <f>+SUMIFS('nabati '!AK:AK,'nabati '!$AN:$AN,MTD!$A336)/60</f>
        <v>0</v>
      </c>
      <c r="K336" s="115">
        <f>+SUMIFS('nabati '!AR:AR,'nabati '!$AU:$AU,MTD!$A336)/60</f>
        <v>0</v>
      </c>
      <c r="L336" s="115">
        <f>+SUMIFS('nabati '!AY:AY,'nabati '!$BB:$BB,MTD!$A336)/20</f>
        <v>0</v>
      </c>
      <c r="M336" s="125">
        <f>+SUMIFS('nabati '!$BF:$BF,'nabati '!BI:BI,MTD!$A336)/6</f>
        <v>0</v>
      </c>
      <c r="N336" s="87">
        <f>+SUMIFS('nabati '!$BM:$BM,'nabati '!BP:BP,MTD!$A336)/6</f>
        <v>0</v>
      </c>
      <c r="O336" s="126">
        <f t="shared" si="39"/>
        <v>829400</v>
      </c>
      <c r="P336" s="19"/>
      <c r="Q336" s="329"/>
      <c r="R336" s="19"/>
    </row>
    <row r="337" spans="1:18" s="7" customFormat="1" ht="12.75" hidden="1" outlineLevel="1">
      <c r="A337" s="60">
        <v>2069</v>
      </c>
      <c r="B337" s="134" t="s">
        <v>78</v>
      </c>
      <c r="C337" s="60" t="s">
        <v>427</v>
      </c>
      <c r="D337" s="106" t="s">
        <v>369</v>
      </c>
      <c r="E337" s="115">
        <f>+SUMIFS('nabati '!B:B,'nabati '!$E:$E,MTD!$A337)/6</f>
        <v>1</v>
      </c>
      <c r="F337" s="115">
        <f>+SUMIFS('nabati '!I:I,'nabati '!$L:$L,MTD!$A337)/6</f>
        <v>4</v>
      </c>
      <c r="G337" s="115">
        <f>+SUMIFS('nabati '!P:P,'nabati '!$S:$S,MTD!$A337)/60</f>
        <v>0</v>
      </c>
      <c r="H337" s="115">
        <f>+SUMIFS('nabati '!W:W,'nabati '!$Z:$Z,MTD!$A337)/6</f>
        <v>2</v>
      </c>
      <c r="I337" s="115">
        <f>+SUMIFS('nabati '!AD:AD,'nabati '!$AG:$AG,MTD!$A337)/60</f>
        <v>2</v>
      </c>
      <c r="J337" s="115">
        <f>+SUMIFS('nabati '!AK:AK,'nabati '!$AN:$AN,MTD!$A337)/60</f>
        <v>0</v>
      </c>
      <c r="K337" s="115">
        <f>+SUMIFS('nabati '!AR:AR,'nabati '!$AU:$AU,MTD!$A337)/60</f>
        <v>0</v>
      </c>
      <c r="L337" s="115">
        <f>+SUMIFS('nabati '!AY:AY,'nabati '!$BB:$BB,MTD!$A337)/20</f>
        <v>2</v>
      </c>
      <c r="M337" s="125">
        <f>+SUMIFS('nabati '!$BF:$BF,'nabati '!BI:BI,MTD!$A337)/6</f>
        <v>0</v>
      </c>
      <c r="N337" s="87">
        <f>+SUMIFS('nabati '!$BM:$BM,'nabati '!BP:BP,MTD!$A337)/6</f>
        <v>0</v>
      </c>
      <c r="O337" s="126">
        <f t="shared" si="39"/>
        <v>2744700</v>
      </c>
      <c r="P337" s="19"/>
      <c r="Q337" s="329"/>
      <c r="R337" s="19"/>
    </row>
    <row r="338" spans="1:18" s="7" customFormat="1" ht="12.75" hidden="1" outlineLevel="1">
      <c r="A338" s="60">
        <v>2077</v>
      </c>
      <c r="B338" s="134" t="s">
        <v>78</v>
      </c>
      <c r="C338" s="60" t="s">
        <v>428</v>
      </c>
      <c r="D338" s="106" t="s">
        <v>369</v>
      </c>
      <c r="E338" s="115">
        <f>+SUMIFS('nabati '!B:B,'nabati '!$E:$E,MTD!$A338)/6</f>
        <v>0</v>
      </c>
      <c r="F338" s="115">
        <f>+SUMIFS('nabati '!I:I,'nabati '!$L:$L,MTD!$A338)/6</f>
        <v>0</v>
      </c>
      <c r="G338" s="115">
        <f>+SUMIFS('nabati '!P:P,'nabati '!$S:$S,MTD!$A338)/60</f>
        <v>0</v>
      </c>
      <c r="H338" s="115">
        <f>+SUMIFS('nabati '!W:W,'nabati '!$Z:$Z,MTD!$A338)/6</f>
        <v>0</v>
      </c>
      <c r="I338" s="115">
        <f>+SUMIFS('nabati '!AD:AD,'nabati '!$AG:$AG,MTD!$A338)/60</f>
        <v>0</v>
      </c>
      <c r="J338" s="115">
        <f>+SUMIFS('nabati '!AK:AK,'nabati '!$AN:$AN,MTD!$A338)/60</f>
        <v>0</v>
      </c>
      <c r="K338" s="115">
        <f>+SUMIFS('nabati '!AR:AR,'nabati '!$AU:$AU,MTD!$A338)/60</f>
        <v>0</v>
      </c>
      <c r="L338" s="115">
        <f>+SUMIFS('nabati '!AY:AY,'nabati '!$BB:$BB,MTD!$A338)/20</f>
        <v>0</v>
      </c>
      <c r="M338" s="125">
        <f>+SUMIFS('nabati '!$BF:$BF,'nabati '!BI:BI,MTD!$A338)/6</f>
        <v>0</v>
      </c>
      <c r="N338" s="87">
        <f>+SUMIFS('nabati '!$BM:$BM,'nabati '!BP:BP,MTD!$A338)/6</f>
        <v>0</v>
      </c>
      <c r="O338" s="126">
        <f t="shared" si="39"/>
        <v>0</v>
      </c>
      <c r="P338" s="19"/>
      <c r="Q338" s="329"/>
      <c r="R338" s="19"/>
    </row>
    <row r="339" spans="1:18" s="7" customFormat="1" ht="12.75" hidden="1" outlineLevel="1">
      <c r="A339" s="60">
        <v>2091</v>
      </c>
      <c r="B339" s="134" t="s">
        <v>78</v>
      </c>
      <c r="C339" s="60" t="s">
        <v>429</v>
      </c>
      <c r="D339" s="106" t="s">
        <v>369</v>
      </c>
      <c r="E339" s="115">
        <f>+SUMIFS('nabati '!B:B,'nabati '!$E:$E,MTD!$A339)/6</f>
        <v>0</v>
      </c>
      <c r="F339" s="115">
        <f>+SUMIFS('nabati '!I:I,'nabati '!$L:$L,MTD!$A339)/6</f>
        <v>4</v>
      </c>
      <c r="G339" s="115">
        <f>+SUMIFS('nabati '!P:P,'nabati '!$S:$S,MTD!$A339)/60</f>
        <v>3</v>
      </c>
      <c r="H339" s="115">
        <f>+SUMIFS('nabati '!W:W,'nabati '!$Z:$Z,MTD!$A339)/6</f>
        <v>0</v>
      </c>
      <c r="I339" s="115">
        <f>+SUMIFS('nabati '!AD:AD,'nabati '!$AG:$AG,MTD!$A339)/60</f>
        <v>0</v>
      </c>
      <c r="J339" s="115">
        <f>+SUMIFS('nabati '!AK:AK,'nabati '!$AN:$AN,MTD!$A339)/60</f>
        <v>0</v>
      </c>
      <c r="K339" s="115">
        <f>+SUMIFS('nabati '!AR:AR,'nabati '!$AU:$AU,MTD!$A339)/60</f>
        <v>0</v>
      </c>
      <c r="L339" s="115">
        <f>+SUMIFS('nabati '!AY:AY,'nabati '!$BB:$BB,MTD!$A339)/20</f>
        <v>0</v>
      </c>
      <c r="M339" s="125">
        <f>+SUMIFS('nabati '!$BF:$BF,'nabati '!BI:BI,MTD!$A339)/6</f>
        <v>0</v>
      </c>
      <c r="N339" s="87">
        <f>+SUMIFS('nabati '!$BM:$BM,'nabati '!BP:BP,MTD!$A339)/6</f>
        <v>0</v>
      </c>
      <c r="O339" s="126">
        <f t="shared" si="39"/>
        <v>1752800</v>
      </c>
      <c r="P339" s="19"/>
      <c r="Q339" s="329"/>
      <c r="R339" s="19"/>
    </row>
    <row r="340" spans="1:18" s="7" customFormat="1" ht="12.75" hidden="1" outlineLevel="1">
      <c r="A340" s="60">
        <v>2098</v>
      </c>
      <c r="B340" s="134" t="s">
        <v>78</v>
      </c>
      <c r="C340" s="60" t="s">
        <v>430</v>
      </c>
      <c r="D340" s="106" t="s">
        <v>369</v>
      </c>
      <c r="E340" s="115">
        <f>+SUMIFS('nabati '!B:B,'nabati '!$E:$E,MTD!$A340)/6</f>
        <v>0</v>
      </c>
      <c r="F340" s="115">
        <f>+SUMIFS('nabati '!I:I,'nabati '!$L:$L,MTD!$A340)/6</f>
        <v>0</v>
      </c>
      <c r="G340" s="115">
        <f>+SUMIFS('nabati '!P:P,'nabati '!$S:$S,MTD!$A340)/60</f>
        <v>1</v>
      </c>
      <c r="H340" s="115">
        <f>+SUMIFS('nabati '!W:W,'nabati '!$Z:$Z,MTD!$A340)/6</f>
        <v>1</v>
      </c>
      <c r="I340" s="115">
        <f>+SUMIFS('nabati '!AD:AD,'nabati '!$AG:$AG,MTD!$A340)/60</f>
        <v>0</v>
      </c>
      <c r="J340" s="115">
        <f>+SUMIFS('nabati '!AK:AK,'nabati '!$AN:$AN,MTD!$A340)/60</f>
        <v>0</v>
      </c>
      <c r="K340" s="115">
        <f>+SUMIFS('nabati '!AR:AR,'nabati '!$AU:$AU,MTD!$A340)/60</f>
        <v>0</v>
      </c>
      <c r="L340" s="115">
        <f>+SUMIFS('nabati '!AY:AY,'nabati '!$BB:$BB,MTD!$A340)/20</f>
        <v>0</v>
      </c>
      <c r="M340" s="137">
        <f>+SUMIFS('nabati '!$BF:$BF,'nabati '!BI:BI,MTD!$A340)/6</f>
        <v>0</v>
      </c>
      <c r="N340" s="144">
        <f>+SUMIFS('nabati '!$BM:$BM,'nabati '!BP:BP,MTD!$A340)/6</f>
        <v>0</v>
      </c>
      <c r="O340" s="139">
        <f t="shared" si="39"/>
        <v>554000</v>
      </c>
      <c r="P340" s="19"/>
      <c r="Q340" s="329"/>
      <c r="R340" s="19"/>
    </row>
    <row r="341" spans="1:18" s="7" customFormat="1" ht="12.75" hidden="1" outlineLevel="1">
      <c r="A341" s="60">
        <v>2100</v>
      </c>
      <c r="B341" s="134" t="s">
        <v>78</v>
      </c>
      <c r="C341" s="60" t="s">
        <v>431</v>
      </c>
      <c r="D341" s="106" t="s">
        <v>369</v>
      </c>
      <c r="E341" s="115">
        <f>+SUMIFS('nabati '!B:B,'nabati '!$E:$E,MTD!$A341)/6</f>
        <v>0</v>
      </c>
      <c r="F341" s="115">
        <f>+SUMIFS('nabati '!I:I,'nabati '!$L:$L,MTD!$A341)/6</f>
        <v>0</v>
      </c>
      <c r="G341" s="115">
        <f>+SUMIFS('nabati '!P:P,'nabati '!$S:$S,MTD!$A341)/60</f>
        <v>0</v>
      </c>
      <c r="H341" s="115">
        <f>+SUMIFS('nabati '!W:W,'nabati '!$Z:$Z,MTD!$A341)/6</f>
        <v>0</v>
      </c>
      <c r="I341" s="115">
        <f>+SUMIFS('nabati '!AD:AD,'nabati '!$AG:$AG,MTD!$A341)/60</f>
        <v>1</v>
      </c>
      <c r="J341" s="115">
        <f>+SUMIFS('nabati '!AK:AK,'nabati '!$AN:$AN,MTD!$A341)/60</f>
        <v>0</v>
      </c>
      <c r="K341" s="115">
        <f>+SUMIFS('nabati '!AR:AR,'nabati '!$AU:$AU,MTD!$A341)/60</f>
        <v>0</v>
      </c>
      <c r="L341" s="115">
        <f>+SUMIFS('nabati '!AY:AY,'nabati '!$BB:$BB,MTD!$A341)/20</f>
        <v>1</v>
      </c>
      <c r="M341" s="137">
        <f>+SUMIFS('nabati '!$BF:$BF,'nabati '!BI:BI,MTD!$A341)/6</f>
        <v>0</v>
      </c>
      <c r="N341" s="144">
        <f>+SUMIFS('nabati '!$BM:$BM,'nabati '!BP:BP,MTD!$A341)/6</f>
        <v>0</v>
      </c>
      <c r="O341" s="139">
        <f t="shared" si="39"/>
        <v>704000</v>
      </c>
      <c r="P341" s="19"/>
      <c r="Q341" s="329"/>
      <c r="R341" s="19"/>
    </row>
    <row r="342" spans="1:18" s="7" customFormat="1" ht="12.75" hidden="1" outlineLevel="1">
      <c r="A342" s="60">
        <v>2106</v>
      </c>
      <c r="B342" s="114" t="s">
        <v>78</v>
      </c>
      <c r="C342" s="60" t="s">
        <v>432</v>
      </c>
      <c r="D342" s="106" t="s">
        <v>369</v>
      </c>
      <c r="E342" s="115">
        <f>+SUMIFS('nabati '!B:B,'nabati '!$E:$E,MTD!$A342)/6</f>
        <v>0</v>
      </c>
      <c r="F342" s="115">
        <f>+SUMIFS('nabati '!I:I,'nabati '!$L:$L,MTD!$A342)/6</f>
        <v>0</v>
      </c>
      <c r="G342" s="115">
        <f>+SUMIFS('nabati '!P:P,'nabati '!$S:$S,MTD!$A342)/60</f>
        <v>0</v>
      </c>
      <c r="H342" s="115">
        <f>+SUMIFS('nabati '!W:W,'nabati '!$Z:$Z,MTD!$A342)/6</f>
        <v>0</v>
      </c>
      <c r="I342" s="115">
        <f>+SUMIFS('nabati '!AD:AD,'nabati '!$AG:$AG,MTD!$A342)/60</f>
        <v>0</v>
      </c>
      <c r="J342" s="115">
        <f>+SUMIFS('nabati '!AK:AK,'nabati '!$AN:$AN,MTD!$A342)/60</f>
        <v>0</v>
      </c>
      <c r="K342" s="115">
        <f>+SUMIFS('nabati '!AR:AR,'nabati '!$AU:$AU,MTD!$A342)/60</f>
        <v>0</v>
      </c>
      <c r="L342" s="115">
        <f>+SUMIFS('nabati '!AY:AY,'nabati '!$BB:$BB,MTD!$A342)/20</f>
        <v>0</v>
      </c>
      <c r="M342" s="137">
        <f>+SUMIFS('nabati '!$BF:$BF,'nabati '!BI:BI,MTD!$A342)/6</f>
        <v>0</v>
      </c>
      <c r="N342" s="144">
        <f>+SUMIFS('nabati '!$BM:$BM,'nabati '!BP:BP,MTD!$A342)/6</f>
        <v>0</v>
      </c>
      <c r="O342" s="139">
        <f t="shared" si="39"/>
        <v>0</v>
      </c>
      <c r="P342" s="19"/>
      <c r="Q342" s="329"/>
      <c r="R342" s="19"/>
    </row>
    <row r="343" spans="1:18" s="7" customFormat="1" ht="12.75" hidden="1" outlineLevel="1">
      <c r="A343" s="60">
        <v>2111</v>
      </c>
      <c r="B343" s="134" t="s">
        <v>78</v>
      </c>
      <c r="C343" s="60" t="s">
        <v>433</v>
      </c>
      <c r="D343" s="106" t="s">
        <v>369</v>
      </c>
      <c r="E343" s="115">
        <f>+SUMIFS('nabati '!B:B,'nabati '!$E:$E,MTD!$A343)/6</f>
        <v>0</v>
      </c>
      <c r="F343" s="115">
        <f>+SUMIFS('nabati '!I:I,'nabati '!$L:$L,MTD!$A343)/6</f>
        <v>0</v>
      </c>
      <c r="G343" s="115">
        <f>+SUMIFS('nabati '!P:P,'nabati '!$S:$S,MTD!$A343)/60</f>
        <v>0</v>
      </c>
      <c r="H343" s="115">
        <f>+SUMIFS('nabati '!W:W,'nabati '!$Z:$Z,MTD!$A343)/6</f>
        <v>0</v>
      </c>
      <c r="I343" s="115">
        <f>+SUMIFS('nabati '!AD:AD,'nabati '!$AG:$AG,MTD!$A343)/60</f>
        <v>0</v>
      </c>
      <c r="J343" s="115">
        <f>+SUMIFS('nabati '!AK:AK,'nabati '!$AN:$AN,MTD!$A343)/60</f>
        <v>0</v>
      </c>
      <c r="K343" s="115">
        <f>+SUMIFS('nabati '!AR:AR,'nabati '!$AU:$AU,MTD!$A343)/60</f>
        <v>0</v>
      </c>
      <c r="L343" s="115">
        <f>+SUMIFS('nabati '!AY:AY,'nabati '!$BB:$BB,MTD!$A343)/20</f>
        <v>0</v>
      </c>
      <c r="M343" s="137">
        <f>+SUMIFS('nabati '!$BF:$BF,'nabati '!BI:BI,MTD!$A343)/6</f>
        <v>0</v>
      </c>
      <c r="N343" s="144">
        <f>+SUMIFS('nabati '!$BM:$BM,'nabati '!BP:BP,MTD!$A343)/6</f>
        <v>0</v>
      </c>
      <c r="O343" s="139">
        <f t="shared" si="39"/>
        <v>0</v>
      </c>
      <c r="P343" s="19"/>
      <c r="Q343" s="329"/>
      <c r="R343" s="19"/>
    </row>
    <row r="344" spans="1:18" s="7" customFormat="1" ht="12.75" hidden="1" outlineLevel="1">
      <c r="A344" s="60">
        <v>69002</v>
      </c>
      <c r="B344" s="134" t="s">
        <v>78</v>
      </c>
      <c r="C344" s="60" t="s">
        <v>434</v>
      </c>
      <c r="D344" s="106" t="s">
        <v>369</v>
      </c>
      <c r="E344" s="115">
        <f>+SUMIFS('nabati '!B:B,'nabati '!$E:$E,MTD!$A344)/6</f>
        <v>0</v>
      </c>
      <c r="F344" s="115">
        <f>+SUMIFS('nabati '!I:I,'nabati '!$L:$L,MTD!$A344)/6</f>
        <v>1</v>
      </c>
      <c r="G344" s="115">
        <f>+SUMIFS('nabati '!P:P,'nabati '!$S:$S,MTD!$A344)/60</f>
        <v>1</v>
      </c>
      <c r="H344" s="115">
        <f>+SUMIFS('nabati '!W:W,'nabati '!$Z:$Z,MTD!$A344)/6</f>
        <v>1</v>
      </c>
      <c r="I344" s="115">
        <f>+SUMIFS('nabati '!AD:AD,'nabati '!$AG:$AG,MTD!$A344)/60</f>
        <v>0</v>
      </c>
      <c r="J344" s="115">
        <f>+SUMIFS('nabati '!AK:AK,'nabati '!$AN:$AN,MTD!$A344)/60</f>
        <v>0</v>
      </c>
      <c r="K344" s="115">
        <f>+SUMIFS('nabati '!AR:AR,'nabati '!$AU:$AU,MTD!$A344)/60</f>
        <v>0</v>
      </c>
      <c r="L344" s="115">
        <f>+SUMIFS('nabati '!AY:AY,'nabati '!$BB:$BB,MTD!$A344)/20</f>
        <v>0</v>
      </c>
      <c r="M344" s="125">
        <f>+SUMIFS('nabati '!$BF:$BF,'nabati '!BI:BI,MTD!$A344)/6</f>
        <v>0</v>
      </c>
      <c r="N344" s="87">
        <f>+SUMIFS('nabati '!$BM:$BM,'nabati '!BP:BP,MTD!$A344)/6</f>
        <v>0</v>
      </c>
      <c r="O344" s="126">
        <f t="shared" si="39"/>
        <v>744700</v>
      </c>
      <c r="P344" s="19"/>
      <c r="Q344" s="329"/>
      <c r="R344" s="19"/>
    </row>
    <row r="345" spans="1:18" s="7" customFormat="1" ht="12.75" hidden="1" outlineLevel="1">
      <c r="A345" s="60">
        <v>69069</v>
      </c>
      <c r="B345" s="134" t="s">
        <v>78</v>
      </c>
      <c r="C345" s="60" t="s">
        <v>435</v>
      </c>
      <c r="D345" s="106" t="s">
        <v>369</v>
      </c>
      <c r="E345" s="115">
        <f>+SUMIFS('nabati '!B:B,'nabati '!$E:$E,MTD!$A345)/6</f>
        <v>0</v>
      </c>
      <c r="F345" s="115">
        <f>+SUMIFS('nabati '!I:I,'nabati '!$L:$L,MTD!$A345)/6</f>
        <v>0</v>
      </c>
      <c r="G345" s="115">
        <f>+SUMIFS('nabati '!P:P,'nabati '!$S:$S,MTD!$A345)/60</f>
        <v>0</v>
      </c>
      <c r="H345" s="115">
        <f>+SUMIFS('nabati '!W:W,'nabati '!$Z:$Z,MTD!$A345)/6</f>
        <v>0</v>
      </c>
      <c r="I345" s="115">
        <f>+SUMIFS('nabati '!AD:AD,'nabati '!$AG:$AG,MTD!$A345)/60</f>
        <v>0</v>
      </c>
      <c r="J345" s="115">
        <f>+SUMIFS('nabati '!AK:AK,'nabati '!$AN:$AN,MTD!$A345)/60</f>
        <v>0</v>
      </c>
      <c r="K345" s="115">
        <f>+SUMIFS('nabati '!AR:AR,'nabati '!$AU:$AU,MTD!$A345)/60</f>
        <v>0</v>
      </c>
      <c r="L345" s="115">
        <f>+SUMIFS('nabati '!AY:AY,'nabati '!$BB:$BB,MTD!$A345)/20</f>
        <v>0</v>
      </c>
      <c r="M345" s="137">
        <f>+SUMIFS('nabati '!$BF:$BF,'nabati '!BI:BI,MTD!$A345)/6</f>
        <v>0</v>
      </c>
      <c r="N345" s="144">
        <f>+SUMIFS('nabati '!$BM:$BM,'nabati '!BP:BP,MTD!$A345)/6</f>
        <v>0</v>
      </c>
      <c r="O345" s="139">
        <f t="shared" si="39"/>
        <v>0</v>
      </c>
      <c r="P345" s="19"/>
      <c r="Q345" s="329"/>
      <c r="R345" s="19"/>
    </row>
    <row r="346" spans="1:18" s="7" customFormat="1" ht="12.75" hidden="1" outlineLevel="1">
      <c r="A346" s="60">
        <v>69013</v>
      </c>
      <c r="B346" s="134" t="s">
        <v>78</v>
      </c>
      <c r="C346" s="60" t="s">
        <v>436</v>
      </c>
      <c r="D346" s="106" t="s">
        <v>369</v>
      </c>
      <c r="E346" s="115">
        <f>+SUMIFS('nabati '!B:B,'nabati '!$E:$E,MTD!$A346)/6</f>
        <v>2</v>
      </c>
      <c r="F346" s="115">
        <f>+SUMIFS('nabati '!I:I,'nabati '!$L:$L,MTD!$A346)/6</f>
        <v>8</v>
      </c>
      <c r="G346" s="115">
        <f>+SUMIFS('nabati '!P:P,'nabati '!$S:$S,MTD!$A346)/60</f>
        <v>3</v>
      </c>
      <c r="H346" s="115">
        <f>+SUMIFS('nabati '!W:W,'nabati '!$Z:$Z,MTD!$A346)/6</f>
        <v>0</v>
      </c>
      <c r="I346" s="115">
        <f>+SUMIFS('nabati '!AD:AD,'nabati '!$AG:$AG,MTD!$A346)/60</f>
        <v>0</v>
      </c>
      <c r="J346" s="115">
        <f>+SUMIFS('nabati '!AK:AK,'nabati '!$AN:$AN,MTD!$A346)/60</f>
        <v>0</v>
      </c>
      <c r="K346" s="115">
        <f>+SUMIFS('nabati '!AR:AR,'nabati '!$AU:$AU,MTD!$A346)/60</f>
        <v>0</v>
      </c>
      <c r="L346" s="115">
        <f>+SUMIFS('nabati '!AY:AY,'nabati '!$BB:$BB,MTD!$A346)/20</f>
        <v>0</v>
      </c>
      <c r="M346" s="137">
        <f>+SUMIFS('nabati '!$BF:$BF,'nabati '!BI:BI,MTD!$A346)/6</f>
        <v>0</v>
      </c>
      <c r="N346" s="144">
        <f>+SUMIFS('nabati '!$BM:$BM,'nabati '!BP:BP,MTD!$A346)/6</f>
        <v>0</v>
      </c>
      <c r="O346" s="126">
        <f t="shared" si="39"/>
        <v>2767400</v>
      </c>
      <c r="P346" s="19"/>
      <c r="Q346" s="329"/>
      <c r="R346" s="19"/>
    </row>
    <row r="347" spans="1:18" s="7" customFormat="1" ht="12.75" hidden="1" outlineLevel="1">
      <c r="A347" s="60">
        <v>69021</v>
      </c>
      <c r="B347" s="134" t="s">
        <v>78</v>
      </c>
      <c r="C347" s="60" t="s">
        <v>437</v>
      </c>
      <c r="D347" s="106" t="s">
        <v>369</v>
      </c>
      <c r="E347" s="115">
        <f>+SUMIFS('nabati '!B:B,'nabati '!$E:$E,MTD!$A347)/6</f>
        <v>0</v>
      </c>
      <c r="F347" s="115">
        <f>+SUMIFS('nabati '!I:I,'nabati '!$L:$L,MTD!$A347)/6</f>
        <v>0</v>
      </c>
      <c r="G347" s="115">
        <f>+SUMIFS('nabati '!P:P,'nabati '!$S:$S,MTD!$A347)/60</f>
        <v>0</v>
      </c>
      <c r="H347" s="115">
        <f>+SUMIFS('nabati '!W:W,'nabati '!$Z:$Z,MTD!$A347)/6</f>
        <v>0</v>
      </c>
      <c r="I347" s="115">
        <f>+SUMIFS('nabati '!AD:AD,'nabati '!$AG:$AG,MTD!$A347)/60</f>
        <v>0</v>
      </c>
      <c r="J347" s="115">
        <f>+SUMIFS('nabati '!AK:AK,'nabati '!$AN:$AN,MTD!$A347)/60</f>
        <v>0</v>
      </c>
      <c r="K347" s="115">
        <f>+SUMIFS('nabati '!AR:AR,'nabati '!$AU:$AU,MTD!$A347)/60</f>
        <v>0</v>
      </c>
      <c r="L347" s="115">
        <f>+SUMIFS('nabati '!AY:AY,'nabati '!$BB:$BB,MTD!$A347)/20</f>
        <v>0</v>
      </c>
      <c r="M347" s="137">
        <f>+SUMIFS('nabati '!$BF:$BF,'nabati '!BI:BI,MTD!$A347)/6</f>
        <v>0</v>
      </c>
      <c r="N347" s="144">
        <f>+SUMIFS('nabati '!$BM:$BM,'nabati '!BP:BP,MTD!$A347)/6</f>
        <v>0</v>
      </c>
      <c r="O347" s="139">
        <f>+SUMPRODUCT($E$1:$N$1,E347:N347)</f>
        <v>0</v>
      </c>
      <c r="P347" s="19"/>
      <c r="Q347" s="329"/>
      <c r="R347" s="19"/>
    </row>
    <row r="348" spans="1:18" s="7" customFormat="1" ht="12.75" hidden="1" outlineLevel="1">
      <c r="A348" s="60">
        <v>69058</v>
      </c>
      <c r="B348" s="134" t="s">
        <v>78</v>
      </c>
      <c r="C348" s="60" t="s">
        <v>438</v>
      </c>
      <c r="D348" s="106" t="s">
        <v>369</v>
      </c>
      <c r="E348" s="115">
        <f>+SUMIFS('nabati '!B:B,'nabati '!$E:$E,MTD!$A348)/6</f>
        <v>0</v>
      </c>
      <c r="F348" s="115">
        <f>+SUMIFS('nabati '!I:I,'nabati '!$L:$L,MTD!$A348)/6</f>
        <v>1</v>
      </c>
      <c r="G348" s="115">
        <f>+SUMIFS('nabati '!P:P,'nabati '!$S:$S,MTD!$A348)/60</f>
        <v>1</v>
      </c>
      <c r="H348" s="115">
        <f>+SUMIFS('nabati '!W:W,'nabati '!$Z:$Z,MTD!$A348)/6</f>
        <v>0</v>
      </c>
      <c r="I348" s="115">
        <f>+SUMIFS('nabati '!AD:AD,'nabati '!$AG:$AG,MTD!$A348)/60</f>
        <v>0</v>
      </c>
      <c r="J348" s="115">
        <f>+SUMIFS('nabati '!AK:AK,'nabati '!$AN:$AN,MTD!$A348)/60</f>
        <v>0</v>
      </c>
      <c r="K348" s="115">
        <f>+SUMIFS('nabati '!AR:AR,'nabati '!$AU:$AU,MTD!$A348)/60</f>
        <v>0</v>
      </c>
      <c r="L348" s="115">
        <f>+SUMIFS('nabati '!AY:AY,'nabati '!$BB:$BB,MTD!$A348)/20</f>
        <v>0</v>
      </c>
      <c r="M348" s="137">
        <f>+SUMIFS('nabati '!$BF:$BF,'nabati '!BI:BI,MTD!$A348)/6</f>
        <v>0</v>
      </c>
      <c r="N348" s="144">
        <f>+SUMIFS('nabati '!$BM:$BM,'nabati '!BP:BP,MTD!$A348)/6</f>
        <v>0</v>
      </c>
      <c r="O348" s="139">
        <f>+SUMPRODUCT($E$1:$N$1,E348:N348)</f>
        <v>520700</v>
      </c>
      <c r="P348" s="19"/>
      <c r="Q348" s="329"/>
      <c r="R348" s="19"/>
    </row>
    <row r="349" spans="1:18" s="7" customFormat="1" ht="12.75" hidden="1" outlineLevel="1">
      <c r="A349" s="60">
        <v>69064</v>
      </c>
      <c r="B349" s="134" t="s">
        <v>78</v>
      </c>
      <c r="C349" s="60" t="s">
        <v>439</v>
      </c>
      <c r="D349" s="106" t="s">
        <v>369</v>
      </c>
      <c r="E349" s="115">
        <f>+SUMIFS('nabati '!B:B,'nabati '!$E:$E,MTD!$A349)/6</f>
        <v>0</v>
      </c>
      <c r="F349" s="115">
        <f>+SUMIFS('nabati '!I:I,'nabati '!$L:$L,MTD!$A349)/6</f>
        <v>0</v>
      </c>
      <c r="G349" s="115">
        <f>+SUMIFS('nabati '!P:P,'nabati '!$S:$S,MTD!$A349)/60</f>
        <v>0</v>
      </c>
      <c r="H349" s="115">
        <f>+SUMIFS('nabati '!W:W,'nabati '!$Z:$Z,MTD!$A349)/6</f>
        <v>0</v>
      </c>
      <c r="I349" s="115">
        <f>+SUMIFS('nabati '!AD:AD,'nabati '!$AG:$AG,MTD!$A349)/60</f>
        <v>0</v>
      </c>
      <c r="J349" s="115">
        <f>+SUMIFS('nabati '!AK:AK,'nabati '!$AN:$AN,MTD!$A349)/60</f>
        <v>0</v>
      </c>
      <c r="K349" s="115">
        <f>+SUMIFS('nabati '!AR:AR,'nabati '!$AU:$AU,MTD!$A349)/60</f>
        <v>0</v>
      </c>
      <c r="L349" s="115">
        <f>+SUMIFS('nabati '!AY:AY,'nabati '!$BB:$BB,MTD!$A349)/20</f>
        <v>0</v>
      </c>
      <c r="M349" s="137">
        <f>+SUMIFS('nabati '!$BF:$BF,'nabati '!BI:BI,MTD!$A349)/6</f>
        <v>0</v>
      </c>
      <c r="N349" s="144">
        <f>+SUMIFS('nabati '!$BM:$BM,'nabati '!BP:BP,MTD!$A349)/6</f>
        <v>0</v>
      </c>
      <c r="O349" s="139">
        <f>+SUMPRODUCT($E$1:$N$1,E349:N349)</f>
        <v>0</v>
      </c>
      <c r="P349" s="19"/>
      <c r="Q349" s="329"/>
      <c r="R349" s="19"/>
    </row>
    <row r="350" spans="1:18" s="7" customFormat="1" ht="18" hidden="1" customHeight="1" outlineLevel="1">
      <c r="A350" s="60">
        <v>69066</v>
      </c>
      <c r="B350" s="134" t="s">
        <v>78</v>
      </c>
      <c r="C350" s="60" t="s">
        <v>440</v>
      </c>
      <c r="D350" s="106" t="s">
        <v>369</v>
      </c>
      <c r="E350" s="115">
        <f>+SUMIFS('nabati '!B:B,'nabati '!$E:$E,MTD!$A350)/6</f>
        <v>0</v>
      </c>
      <c r="F350" s="115">
        <f>+SUMIFS('nabati '!I:I,'nabati '!$L:$L,MTD!$A350)/6</f>
        <v>0</v>
      </c>
      <c r="G350" s="115">
        <f>+SUMIFS('nabati '!P:P,'nabati '!$S:$S,MTD!$A350)/60</f>
        <v>0</v>
      </c>
      <c r="H350" s="115">
        <f>+SUMIFS('nabati '!W:W,'nabati '!$Z:$Z,MTD!$A350)/6</f>
        <v>0</v>
      </c>
      <c r="I350" s="115">
        <f>+SUMIFS('nabati '!AD:AD,'nabati '!$AG:$AG,MTD!$A350)/60</f>
        <v>0</v>
      </c>
      <c r="J350" s="115">
        <f>+SUMIFS('nabati '!AK:AK,'nabati '!$AN:$AN,MTD!$A350)/60</f>
        <v>0</v>
      </c>
      <c r="K350" s="115">
        <f>+SUMIFS('nabati '!AR:AR,'nabati '!$AU:$AU,MTD!$A350)/60</f>
        <v>0</v>
      </c>
      <c r="L350" s="115">
        <f>+SUMIFS('nabati '!AY:AY,'nabati '!$BB:$BB,MTD!$A350)/20</f>
        <v>0</v>
      </c>
      <c r="M350" s="137">
        <f>+SUMIFS('nabati '!$BF:$BF,'nabati '!BI:BI,MTD!$A350)/6</f>
        <v>0</v>
      </c>
      <c r="N350" s="144">
        <f>+SUMIFS('nabati '!$BM:$BM,'nabati '!BP:BP,MTD!$A350)/6</f>
        <v>0</v>
      </c>
      <c r="O350" s="139">
        <f>+SUMPRODUCT($E$1:$N$1,E350:N350)</f>
        <v>0</v>
      </c>
      <c r="P350" s="19"/>
      <c r="Q350" s="329"/>
      <c r="R350" s="19"/>
    </row>
    <row r="351" spans="1:18" s="7" customFormat="1" ht="18" hidden="1" customHeight="1" outlineLevel="1">
      <c r="A351" s="60">
        <v>69068</v>
      </c>
      <c r="B351" s="134" t="s">
        <v>78</v>
      </c>
      <c r="C351" s="60" t="s">
        <v>441</v>
      </c>
      <c r="D351" s="106" t="s">
        <v>369</v>
      </c>
      <c r="E351" s="115"/>
      <c r="F351" s="115"/>
      <c r="G351" s="115"/>
      <c r="H351" s="115"/>
      <c r="I351" s="115"/>
      <c r="J351" s="115"/>
      <c r="K351" s="115"/>
      <c r="L351" s="115"/>
      <c r="M351" s="137"/>
      <c r="N351" s="144"/>
      <c r="O351" s="139"/>
      <c r="P351" s="19"/>
      <c r="Q351" s="329"/>
      <c r="R351" s="19"/>
    </row>
    <row r="352" spans="1:18" s="7" customFormat="1" ht="18" hidden="1" customHeight="1" outlineLevel="1">
      <c r="A352" s="60">
        <v>2123</v>
      </c>
      <c r="B352" s="134" t="s">
        <v>78</v>
      </c>
      <c r="C352" s="60" t="s">
        <v>442</v>
      </c>
      <c r="D352" s="106" t="s">
        <v>369</v>
      </c>
      <c r="E352" s="115">
        <f>+SUMIFS('nabati '!B:B,'nabati '!$E:$E,MTD!$A352)/6</f>
        <v>0</v>
      </c>
      <c r="F352" s="115">
        <f>+SUMIFS('nabati '!I:I,'nabati '!$L:$L,MTD!$A352)/6</f>
        <v>0</v>
      </c>
      <c r="G352" s="115">
        <f>+SUMIFS('nabati '!P:P,'nabati '!$S:$S,MTD!$A352)/60</f>
        <v>0</v>
      </c>
      <c r="H352" s="115">
        <f>+SUMIFS('nabati '!W:W,'nabati '!$Z:$Z,MTD!$A352)/6</f>
        <v>1</v>
      </c>
      <c r="I352" s="115">
        <f>+SUMIFS('nabati '!AD:AD,'nabati '!$AG:$AG,MTD!$A352)/60</f>
        <v>0</v>
      </c>
      <c r="J352" s="115">
        <f>+SUMIFS('nabati '!AK:AK,'nabati '!$AN:$AN,MTD!$A352)/60</f>
        <v>0</v>
      </c>
      <c r="K352" s="115">
        <f>+SUMIFS('nabati '!AR:AR,'nabati '!$AU:$AU,MTD!$A352)/60</f>
        <v>0</v>
      </c>
      <c r="L352" s="115">
        <f>+SUMIFS('nabati '!AY:AY,'nabati '!$BB:$BB,MTD!$A352)/20</f>
        <v>0</v>
      </c>
      <c r="M352" s="137">
        <f>+SUMIFS('nabati '!$BF:$BF,'nabati '!BI:BI,MTD!$A352)/6</f>
        <v>0</v>
      </c>
      <c r="N352" s="144">
        <f>+SUMIFS('nabati '!$BM:$BM,'nabati '!BP:BP,MTD!$A352)/6</f>
        <v>0</v>
      </c>
      <c r="O352" s="139">
        <f>+SUMPRODUCT($E$1:$N$1,E352:N352)</f>
        <v>224000</v>
      </c>
      <c r="P352" s="19"/>
      <c r="Q352" s="329"/>
      <c r="R352" s="19"/>
    </row>
    <row r="353" spans="1:18" s="7" customFormat="1" ht="18" hidden="1" customHeight="1" outlineLevel="1">
      <c r="A353" s="60">
        <v>2129</v>
      </c>
      <c r="B353" s="134" t="s">
        <v>78</v>
      </c>
      <c r="C353" s="60" t="s">
        <v>443</v>
      </c>
      <c r="D353" s="106" t="s">
        <v>369</v>
      </c>
      <c r="E353" s="115">
        <f>+SUMIFS('nabati '!B:B,'nabati '!$E:$E,MTD!$A353)/6</f>
        <v>2</v>
      </c>
      <c r="F353" s="115">
        <f>+SUMIFS('nabati '!I:I,'nabati '!$L:$L,MTD!$A353)/6</f>
        <v>1</v>
      </c>
      <c r="G353" s="115">
        <f>+SUMIFS('nabati '!P:P,'nabati '!$S:$S,MTD!$A353)/60</f>
        <v>0</v>
      </c>
      <c r="H353" s="115">
        <f>+SUMIFS('nabati '!W:W,'nabati '!$Z:$Z,MTD!$A353)/6</f>
        <v>0</v>
      </c>
      <c r="I353" s="115">
        <f>+SUMIFS('nabati '!AD:AD,'nabati '!$AG:$AG,MTD!$A353)/60</f>
        <v>0</v>
      </c>
      <c r="J353" s="115">
        <f>+SUMIFS('nabati '!AK:AK,'nabati '!$AN:$AN,MTD!$A353)/60</f>
        <v>0</v>
      </c>
      <c r="K353" s="115">
        <f>+SUMIFS('nabati '!AR:AR,'nabati '!$AU:$AU,MTD!$A353)/60</f>
        <v>0</v>
      </c>
      <c r="L353" s="115">
        <f>+SUMIFS('nabati '!AY:AY,'nabati '!$BB:$BB,MTD!$A353)/20</f>
        <v>0</v>
      </c>
      <c r="M353" s="125">
        <f>+SUMIFS('nabati '!$BF:$BF,'nabati '!BI:BI,MTD!$A353)/6</f>
        <v>0</v>
      </c>
      <c r="N353" s="87">
        <f>+SUMIFS('nabati '!$BM:$BM,'nabati '!BP:BP,MTD!$A353)/6</f>
        <v>0</v>
      </c>
      <c r="O353" s="126">
        <f>+SUMPRODUCT($E$1:$N$1,E353:N353)</f>
        <v>442500</v>
      </c>
      <c r="P353" s="19"/>
      <c r="Q353" s="329"/>
      <c r="R353" s="19"/>
    </row>
    <row r="354" spans="1:18" s="7" customFormat="1" ht="12.75" collapsed="1">
      <c r="A354" s="134">
        <v>2121</v>
      </c>
      <c r="B354" s="134" t="s">
        <v>78</v>
      </c>
      <c r="C354" s="135" t="s">
        <v>444</v>
      </c>
      <c r="D354" s="106" t="s">
        <v>369</v>
      </c>
      <c r="E354" s="125">
        <f>+SUMIFS('nabati '!B:B,'nabati '!$E:$E,MTD!$A354)/6</f>
        <v>0</v>
      </c>
      <c r="F354" s="125">
        <f>+SUMIFS('nabati '!I:I,'nabati '!$L:$L,MTD!$A354)/6</f>
        <v>0</v>
      </c>
      <c r="G354" s="125">
        <f>+SUMIFS('nabati '!P:P,'nabati '!$S:$S,MTD!$A354)/60</f>
        <v>0</v>
      </c>
      <c r="H354" s="125">
        <f>+SUMIFS('nabati '!W:W,'nabati '!$Z:$Z,MTD!$A354)/6</f>
        <v>0</v>
      </c>
      <c r="I354" s="125">
        <f>+SUMIFS('nabati '!AD:AD,'nabati '!$AG:$AG,MTD!$A354)/60</f>
        <v>0</v>
      </c>
      <c r="J354" s="125">
        <f>+SUMIFS('nabati '!AK:AK,'nabati '!$AN:$AN,MTD!$A354)/60</f>
        <v>1</v>
      </c>
      <c r="K354" s="125">
        <f>+SUMIFS('nabati '!AR:AR,'nabati '!$AU:$AU,MTD!$A354)/60</f>
        <v>0</v>
      </c>
      <c r="L354" s="125">
        <f>+SUMIFS('nabati '!AY:AY,'nabati '!$BB:$BB,MTD!$A354)/20</f>
        <v>0</v>
      </c>
      <c r="M354" s="137">
        <f>+SUMIFS('nabati '!$BF:$BF,'nabati '!BI:BI,MTD!$A354)/6</f>
        <v>0</v>
      </c>
      <c r="N354" s="144">
        <f>+SUMIFS('nabati '!$BM:$BM,'nabati '!BP:BP,MTD!$A354)/6</f>
        <v>0</v>
      </c>
      <c r="O354" s="126">
        <f>+SUMPRODUCT($E$1:$N$1,E354:N354)</f>
        <v>330000</v>
      </c>
      <c r="P354" s="19"/>
      <c r="Q354" s="329"/>
      <c r="R354" s="19"/>
    </row>
    <row r="355" spans="1:18" s="9" customFormat="1" ht="12.75">
      <c r="A355" s="98"/>
      <c r="B355" s="112"/>
      <c r="C355" s="100"/>
      <c r="D355" s="101" t="s">
        <v>445</v>
      </c>
      <c r="E355" s="130">
        <f t="shared" ref="E355:N355" si="40">+SUM(E356:E373)</f>
        <v>116</v>
      </c>
      <c r="F355" s="130">
        <f t="shared" si="40"/>
        <v>216</v>
      </c>
      <c r="G355" s="130">
        <f t="shared" si="40"/>
        <v>29</v>
      </c>
      <c r="H355" s="130">
        <f t="shared" si="40"/>
        <v>51</v>
      </c>
      <c r="I355" s="130">
        <f t="shared" si="40"/>
        <v>21</v>
      </c>
      <c r="J355" s="130">
        <f t="shared" si="40"/>
        <v>16</v>
      </c>
      <c r="K355" s="130">
        <f t="shared" si="40"/>
        <v>4</v>
      </c>
      <c r="L355" s="130">
        <f t="shared" si="40"/>
        <v>38</v>
      </c>
      <c r="M355" s="131">
        <f t="shared" si="40"/>
        <v>0</v>
      </c>
      <c r="N355" s="131">
        <f t="shared" si="40"/>
        <v>0</v>
      </c>
      <c r="O355" s="145">
        <f>+SUMPRODUCT($E$1:$N$1,E355:N355)</f>
        <v>104267600</v>
      </c>
      <c r="P355" s="86">
        <v>179554000</v>
      </c>
      <c r="Q355" s="344">
        <f>O355/P355*100</f>
        <v>58.070329817213761</v>
      </c>
      <c r="R355" s="86">
        <f>O355-P355</f>
        <v>-75286400</v>
      </c>
    </row>
    <row r="356" spans="1:18" s="7" customFormat="1" ht="12.75">
      <c r="A356" s="55" t="s">
        <v>446</v>
      </c>
      <c r="B356" s="56" t="s">
        <v>56</v>
      </c>
      <c r="C356" s="57" t="s">
        <v>447</v>
      </c>
      <c r="D356" s="57" t="s">
        <v>448</v>
      </c>
      <c r="E356" s="115">
        <f>+SUMIFS('nabati '!B:B,'nabati '!$E:$E,MTD!$A356)/6</f>
        <v>5</v>
      </c>
      <c r="F356" s="115">
        <f>+SUMIFS('nabati '!I:I,'nabati '!$L:$L,MTD!$A356)/6</f>
        <v>19</v>
      </c>
      <c r="G356" s="115">
        <f>+SUMIFS('nabati '!P:P,'nabati '!$S:$S,MTD!$A356)/60</f>
        <v>2</v>
      </c>
      <c r="H356" s="115">
        <f>+SUMIFS('nabati '!W:W,'nabati '!$Z:$Z,MTD!$A356)/6</f>
        <v>2</v>
      </c>
      <c r="I356" s="115">
        <f>+SUMIFS('nabati '!AD:AD,'nabati '!$AG:$AG,MTD!$A356)/60</f>
        <v>1</v>
      </c>
      <c r="J356" s="115">
        <f>+SUMIFS('nabati '!AK:AK,'nabati '!$AN:$AN,MTD!$A356)/60</f>
        <v>1</v>
      </c>
      <c r="K356" s="115">
        <f>+SUMIFS('nabati '!AR:AR,'nabati '!$AU:$AU,MTD!$A356)/60</f>
        <v>0</v>
      </c>
      <c r="L356" s="115">
        <f>+SUMIFS('nabati '!AY:AY,'nabati '!$BB:$BB,MTD!$A356)/20</f>
        <v>0</v>
      </c>
      <c r="M356" s="125">
        <f>+SUMIFS('nabati '!$BF:$BF,'nabati '!BI:BI,MTD!$A356)/6</f>
        <v>0</v>
      </c>
      <c r="N356" s="87">
        <f>+SUMIFS('nabati '!$BM:$BM,'nabati '!BP:BP,MTD!$A356)/6</f>
        <v>0</v>
      </c>
      <c r="O356" s="126">
        <f t="shared" ref="O356:O372" si="41">+SUMPRODUCT($E$1:$N$1,E356:N356)</f>
        <v>6020800</v>
      </c>
      <c r="P356" s="67">
        <v>18235000</v>
      </c>
      <c r="Q356" s="329"/>
      <c r="R356" s="67">
        <f t="shared" ref="R356:R368" si="42">O356-P356</f>
        <v>-12214200</v>
      </c>
    </row>
    <row r="357" spans="1:18" s="7" customFormat="1" ht="12.75" hidden="1" outlineLevel="1">
      <c r="A357" s="55" t="s">
        <v>449</v>
      </c>
      <c r="B357" s="56" t="s">
        <v>56</v>
      </c>
      <c r="C357" s="57" t="s">
        <v>450</v>
      </c>
      <c r="D357" s="57" t="s">
        <v>448</v>
      </c>
      <c r="E357" s="115">
        <f>+SUMIFS('nabati '!B:B,'nabati '!$E:$E,MTD!$A357)/6</f>
        <v>10</v>
      </c>
      <c r="F357" s="115">
        <f>+SUMIFS('nabati '!I:I,'nabati '!$L:$L,MTD!$A357)/6</f>
        <v>49</v>
      </c>
      <c r="G357" s="115">
        <f>+SUMIFS('nabati '!P:P,'nabati '!$S:$S,MTD!$A357)/60</f>
        <v>6</v>
      </c>
      <c r="H357" s="115">
        <f>+SUMIFS('nabati '!W:W,'nabati '!$Z:$Z,MTD!$A357)/6</f>
        <v>4</v>
      </c>
      <c r="I357" s="115">
        <f>+SUMIFS('nabati '!AD:AD,'nabati '!$AG:$AG,MTD!$A357)/60</f>
        <v>2</v>
      </c>
      <c r="J357" s="115">
        <f>+SUMIFS('nabati '!AK:AK,'nabati '!$AN:$AN,MTD!$A357)/60</f>
        <v>2</v>
      </c>
      <c r="K357" s="115">
        <f>+SUMIFS('nabati '!AR:AR,'nabati '!$AU:$AU,MTD!$A357)/60</f>
        <v>2</v>
      </c>
      <c r="L357" s="115">
        <f>+SUMIFS('nabati '!AY:AY,'nabati '!$BB:$BB,MTD!$A357)/20</f>
        <v>6</v>
      </c>
      <c r="M357" s="125">
        <f>+SUMIFS('nabati '!$BF:$BF,'nabati '!BI:BI,MTD!$A357)/6</f>
        <v>0</v>
      </c>
      <c r="N357" s="87">
        <f>+SUMIFS('nabati '!$BM:$BM,'nabati '!BP:BP,MTD!$A357)/6</f>
        <v>0</v>
      </c>
      <c r="O357" s="126">
        <f t="shared" si="41"/>
        <v>17571300</v>
      </c>
      <c r="P357" s="120">
        <v>21066000</v>
      </c>
      <c r="Q357" s="329"/>
      <c r="R357" s="67">
        <f t="shared" si="42"/>
        <v>-3494700</v>
      </c>
    </row>
    <row r="358" spans="1:18" s="7" customFormat="1" ht="12.75" hidden="1" outlineLevel="1">
      <c r="A358" s="55" t="s">
        <v>451</v>
      </c>
      <c r="B358" s="56" t="s">
        <v>56</v>
      </c>
      <c r="C358" s="57" t="s">
        <v>452</v>
      </c>
      <c r="D358" s="57" t="s">
        <v>448</v>
      </c>
      <c r="E358" s="115">
        <f>+SUMIFS('nabati '!B:B,'nabati '!$E:$E,MTD!$A358)/6</f>
        <v>13</v>
      </c>
      <c r="F358" s="115">
        <f>+SUMIFS('nabati '!I:I,'nabati '!$L:$L,MTD!$A358)/6</f>
        <v>25</v>
      </c>
      <c r="G358" s="115">
        <f>+SUMIFS('nabati '!P:P,'nabati '!$S:$S,MTD!$A358)/60</f>
        <v>4</v>
      </c>
      <c r="H358" s="115">
        <f>+SUMIFS('nabati '!W:W,'nabati '!$Z:$Z,MTD!$A358)/6</f>
        <v>2</v>
      </c>
      <c r="I358" s="115">
        <f>+SUMIFS('nabati '!AD:AD,'nabati '!$AG:$AG,MTD!$A358)/60</f>
        <v>2</v>
      </c>
      <c r="J358" s="115">
        <f>+SUMIFS('nabati '!AK:AK,'nabati '!$AN:$AN,MTD!$A358)/60</f>
        <v>2</v>
      </c>
      <c r="K358" s="115">
        <f>+SUMIFS('nabati '!AR:AR,'nabati '!$AU:$AU,MTD!$A358)/60</f>
        <v>0</v>
      </c>
      <c r="L358" s="115">
        <f>+SUMIFS('nabati '!AY:AY,'nabati '!$BB:$BB,MTD!$A358)/20</f>
        <v>3</v>
      </c>
      <c r="M358" s="125">
        <f>+SUMIFS('nabati '!$BF:$BF,'nabati '!BI:BI,MTD!$A358)/6</f>
        <v>0</v>
      </c>
      <c r="N358" s="87">
        <f>+SUMIFS('nabati '!$BM:$BM,'nabati '!BP:BP,MTD!$A358)/6</f>
        <v>0</v>
      </c>
      <c r="O358" s="126">
        <f t="shared" si="41"/>
        <v>10614200</v>
      </c>
      <c r="P358" s="67">
        <v>14230000</v>
      </c>
      <c r="Q358" s="329"/>
      <c r="R358" s="67">
        <f t="shared" si="42"/>
        <v>-3615800</v>
      </c>
    </row>
    <row r="359" spans="1:18" s="7" customFormat="1" ht="12.75" hidden="1" outlineLevel="1">
      <c r="A359" s="55" t="s">
        <v>453</v>
      </c>
      <c r="B359" s="56" t="s">
        <v>56</v>
      </c>
      <c r="C359" s="57" t="s">
        <v>454</v>
      </c>
      <c r="D359" s="57" t="s">
        <v>448</v>
      </c>
      <c r="E359" s="115">
        <f>+SUMIFS('nabati '!B:B,'nabati '!$E:$E,MTD!$A359)/6</f>
        <v>9</v>
      </c>
      <c r="F359" s="115">
        <f>+SUMIFS('nabati '!I:I,'nabati '!$L:$L,MTD!$A359)/6</f>
        <v>10</v>
      </c>
      <c r="G359" s="115">
        <f>+SUMIFS('nabati '!P:P,'nabati '!$S:$S,MTD!$A359)/60</f>
        <v>0</v>
      </c>
      <c r="H359" s="115">
        <f>+SUMIFS('nabati '!W:W,'nabati '!$Z:$Z,MTD!$A359)/6</f>
        <v>4</v>
      </c>
      <c r="I359" s="115">
        <f>+SUMIFS('nabati '!AD:AD,'nabati '!$AG:$AG,MTD!$A359)/60</f>
        <v>1</v>
      </c>
      <c r="J359" s="115">
        <f>+SUMIFS('nabati '!AK:AK,'nabati '!$AN:$AN,MTD!$A359)/60</f>
        <v>1</v>
      </c>
      <c r="K359" s="115">
        <f>+SUMIFS('nabati '!AR:AR,'nabati '!$AU:$AU,MTD!$A359)/60</f>
        <v>0</v>
      </c>
      <c r="L359" s="115">
        <f>+SUMIFS('nabati '!AY:AY,'nabati '!$BB:$BB,MTD!$A359)/20</f>
        <v>4</v>
      </c>
      <c r="M359" s="125">
        <f>+SUMIFS('nabati '!$BF:$BF,'nabati '!BI:BI,MTD!$A359)/6</f>
        <v>0</v>
      </c>
      <c r="N359" s="87">
        <f>+SUMIFS('nabati '!$BM:$BM,'nabati '!BP:BP,MTD!$A359)/6</f>
        <v>0</v>
      </c>
      <c r="O359" s="126">
        <f t="shared" si="41"/>
        <v>6092100</v>
      </c>
      <c r="P359" s="67">
        <v>10614000</v>
      </c>
      <c r="Q359" s="329"/>
      <c r="R359" s="67">
        <f t="shared" si="42"/>
        <v>-4521900</v>
      </c>
    </row>
    <row r="360" spans="1:18" s="7" customFormat="1" ht="12.75" hidden="1" outlineLevel="1">
      <c r="A360" s="55" t="s">
        <v>455</v>
      </c>
      <c r="B360" s="56" t="s">
        <v>56</v>
      </c>
      <c r="C360" s="57" t="s">
        <v>456</v>
      </c>
      <c r="D360" s="57" t="s">
        <v>448</v>
      </c>
      <c r="E360" s="115">
        <f>+SUMIFS('nabati '!B:B,'nabati '!$E:$E,MTD!$A360)/6</f>
        <v>9</v>
      </c>
      <c r="F360" s="115">
        <f>+SUMIFS('nabati '!I:I,'nabati '!$L:$L,MTD!$A360)/6</f>
        <v>23</v>
      </c>
      <c r="G360" s="115">
        <f>+SUMIFS('nabati '!P:P,'nabati '!$S:$S,MTD!$A360)/60</f>
        <v>4</v>
      </c>
      <c r="H360" s="115">
        <f>+SUMIFS('nabati '!W:W,'nabati '!$Z:$Z,MTD!$A360)/6</f>
        <v>4</v>
      </c>
      <c r="I360" s="115">
        <f>+SUMIFS('nabati '!AD:AD,'nabati '!$AG:$AG,MTD!$A360)/60</f>
        <v>4</v>
      </c>
      <c r="J360" s="115">
        <f>+SUMIFS('nabati '!AK:AK,'nabati '!$AN:$AN,MTD!$A360)/60</f>
        <v>1</v>
      </c>
      <c r="K360" s="115">
        <f>+SUMIFS('nabati '!AR:AR,'nabati '!$AU:$AU,MTD!$A360)/60</f>
        <v>0</v>
      </c>
      <c r="L360" s="115">
        <f>+SUMIFS('nabati '!AY:AY,'nabati '!$BB:$BB,MTD!$A360)/20</f>
        <v>3</v>
      </c>
      <c r="M360" s="125">
        <f>+SUMIFS('nabati '!$BF:$BF,'nabati '!BI:BI,MTD!$A360)/6</f>
        <v>0</v>
      </c>
      <c r="N360" s="87">
        <f>+SUMIFS('nabati '!$BM:$BM,'nabati '!BP:BP,MTD!$A360)/6</f>
        <v>0</v>
      </c>
      <c r="O360" s="126">
        <f t="shared" si="41"/>
        <v>10507200</v>
      </c>
      <c r="P360" s="67">
        <v>26105000</v>
      </c>
      <c r="Q360" s="329"/>
      <c r="R360" s="67">
        <f t="shared" si="42"/>
        <v>-15597800</v>
      </c>
    </row>
    <row r="361" spans="1:18" s="7" customFormat="1" ht="12.75" hidden="1" outlineLevel="1">
      <c r="A361" s="55" t="s">
        <v>457</v>
      </c>
      <c r="B361" s="56" t="s">
        <v>56</v>
      </c>
      <c r="C361" s="57" t="s">
        <v>458</v>
      </c>
      <c r="D361" s="57" t="s">
        <v>448</v>
      </c>
      <c r="E361" s="115">
        <f>+SUMIFS('nabati '!B:B,'nabati '!$E:$E,MTD!$A361)/6</f>
        <v>15</v>
      </c>
      <c r="F361" s="115">
        <f>+SUMIFS('nabati '!I:I,'nabati '!$L:$L,MTD!$A361)/6</f>
        <v>15</v>
      </c>
      <c r="G361" s="115">
        <f>+SUMIFS('nabati '!P:P,'nabati '!$S:$S,MTD!$A361)/60</f>
        <v>5</v>
      </c>
      <c r="H361" s="115">
        <f>+SUMIFS('nabati '!W:W,'nabati '!$Z:$Z,MTD!$A361)/6</f>
        <v>10</v>
      </c>
      <c r="I361" s="115">
        <f>+SUMIFS('nabati '!AD:AD,'nabati '!$AG:$AG,MTD!$A361)/60</f>
        <v>5</v>
      </c>
      <c r="J361" s="115">
        <f>+SUMIFS('nabati '!AK:AK,'nabati '!$AN:$AN,MTD!$A361)/60</f>
        <v>0</v>
      </c>
      <c r="K361" s="115">
        <f>+SUMIFS('nabati '!AR:AR,'nabati '!$AU:$AU,MTD!$A361)/60</f>
        <v>0</v>
      </c>
      <c r="L361" s="115">
        <f>+SUMIFS('nabati '!AY:AY,'nabati '!$BB:$BB,MTD!$A361)/20</f>
        <v>4</v>
      </c>
      <c r="M361" s="125">
        <f>+SUMIFS('nabati '!$BF:$BF,'nabati '!BI:BI,MTD!$A361)/6</f>
        <v>0</v>
      </c>
      <c r="N361" s="87">
        <f>+SUMIFS('nabati '!$BM:$BM,'nabati '!BP:BP,MTD!$A361)/6</f>
        <v>0</v>
      </c>
      <c r="O361" s="126">
        <f t="shared" si="41"/>
        <v>11785000</v>
      </c>
      <c r="P361" s="67">
        <v>9043000</v>
      </c>
      <c r="Q361" s="329"/>
      <c r="R361" s="67">
        <f t="shared" si="42"/>
        <v>2742000</v>
      </c>
    </row>
    <row r="362" spans="1:18" s="7" customFormat="1" ht="12.75" hidden="1" outlineLevel="1">
      <c r="A362" s="55" t="s">
        <v>459</v>
      </c>
      <c r="B362" s="56" t="s">
        <v>56</v>
      </c>
      <c r="C362" s="57" t="s">
        <v>460</v>
      </c>
      <c r="D362" s="57" t="s">
        <v>448</v>
      </c>
      <c r="E362" s="115">
        <f>+SUMIFS('nabati '!B:B,'nabati '!$E:$E,MTD!$A362)/6</f>
        <v>13</v>
      </c>
      <c r="F362" s="115">
        <f>+SUMIFS('nabati '!I:I,'nabati '!$L:$L,MTD!$A362)/6</f>
        <v>20</v>
      </c>
      <c r="G362" s="115">
        <f>+SUMIFS('nabati '!P:P,'nabati '!$S:$S,MTD!$A362)/60</f>
        <v>0</v>
      </c>
      <c r="H362" s="115">
        <f>+SUMIFS('nabati '!W:W,'nabati '!$Z:$Z,MTD!$A362)/6</f>
        <v>9</v>
      </c>
      <c r="I362" s="115">
        <f>+SUMIFS('nabati '!AD:AD,'nabati '!$AG:$AG,MTD!$A362)/60</f>
        <v>0</v>
      </c>
      <c r="J362" s="115">
        <f>+SUMIFS('nabati '!AK:AK,'nabati '!$AN:$AN,MTD!$A362)/60</f>
        <v>0</v>
      </c>
      <c r="K362" s="115">
        <f>+SUMIFS('nabati '!AR:AR,'nabati '!$AU:$AU,MTD!$A362)/60</f>
        <v>0</v>
      </c>
      <c r="L362" s="115">
        <f>+SUMIFS('nabati '!AY:AY,'nabati '!$BB:$BB,MTD!$A362)/20</f>
        <v>7</v>
      </c>
      <c r="M362" s="125">
        <f>+SUMIFS('nabati '!$BF:$BF,'nabati '!BI:BI,MTD!$A362)/6</f>
        <v>0</v>
      </c>
      <c r="N362" s="87">
        <f>+SUMIFS('nabati '!$BM:$BM,'nabati '!BP:BP,MTD!$A362)/6</f>
        <v>0</v>
      </c>
      <c r="O362" s="126">
        <f t="shared" si="41"/>
        <v>10084700</v>
      </c>
      <c r="P362" s="67">
        <v>14115000</v>
      </c>
      <c r="Q362" s="329"/>
      <c r="R362" s="67">
        <f t="shared" si="42"/>
        <v>-4030300</v>
      </c>
    </row>
    <row r="363" spans="1:18" s="7" customFormat="1" ht="12.75" hidden="1" outlineLevel="1">
      <c r="A363" s="55" t="s">
        <v>461</v>
      </c>
      <c r="B363" s="56" t="s">
        <v>56</v>
      </c>
      <c r="C363" s="57" t="s">
        <v>462</v>
      </c>
      <c r="D363" s="57" t="s">
        <v>448</v>
      </c>
      <c r="E363" s="115">
        <f>+SUMIFS('nabati '!B:B,'nabati '!$E:$E,MTD!$A363)/6</f>
        <v>13</v>
      </c>
      <c r="F363" s="115">
        <f>+SUMIFS('nabati '!I:I,'nabati '!$L:$L,MTD!$A363)/6</f>
        <v>18</v>
      </c>
      <c r="G363" s="115">
        <f>+SUMIFS('nabati '!P:P,'nabati '!$S:$S,MTD!$A363)/60</f>
        <v>0</v>
      </c>
      <c r="H363" s="115">
        <f>+SUMIFS('nabati '!W:W,'nabati '!$Z:$Z,MTD!$A363)/6</f>
        <v>2</v>
      </c>
      <c r="I363" s="115">
        <f>+SUMIFS('nabati '!AD:AD,'nabati '!$AG:$AG,MTD!$A363)/60</f>
        <v>0</v>
      </c>
      <c r="J363" s="115">
        <f>+SUMIFS('nabati '!AK:AK,'nabati '!$AN:$AN,MTD!$A363)/60</f>
        <v>3</v>
      </c>
      <c r="K363" s="115">
        <f>+SUMIFS('nabati '!AR:AR,'nabati '!$AU:$AU,MTD!$A363)/60</f>
        <v>0</v>
      </c>
      <c r="L363" s="115">
        <f>+SUMIFS('nabati '!AY:AY,'nabati '!$BB:$BB,MTD!$A363)/20</f>
        <v>4</v>
      </c>
      <c r="M363" s="125">
        <f>+SUMIFS('nabati '!$BF:$BF,'nabati '!BI:BI,MTD!$A363)/6</f>
        <v>0</v>
      </c>
      <c r="N363" s="87">
        <f>+SUMIFS('nabati '!$BM:$BM,'nabati '!BP:BP,MTD!$A363)/6</f>
        <v>0</v>
      </c>
      <c r="O363" s="126">
        <f t="shared" si="41"/>
        <v>8003300</v>
      </c>
      <c r="P363" s="67">
        <v>19088000</v>
      </c>
      <c r="Q363" s="329"/>
      <c r="R363" s="67">
        <f t="shared" si="42"/>
        <v>-11084700</v>
      </c>
    </row>
    <row r="364" spans="1:18" s="7" customFormat="1" ht="12.75" hidden="1" outlineLevel="1">
      <c r="A364" s="55" t="s">
        <v>463</v>
      </c>
      <c r="B364" s="56" t="s">
        <v>56</v>
      </c>
      <c r="C364" s="57" t="s">
        <v>464</v>
      </c>
      <c r="D364" s="57" t="s">
        <v>448</v>
      </c>
      <c r="E364" s="115">
        <f>+SUMIFS('nabati '!B:B,'nabati '!$E:$E,MTD!$A364)/6</f>
        <v>16</v>
      </c>
      <c r="F364" s="115">
        <f>+SUMIFS('nabati '!I:I,'nabati '!$L:$L,MTD!$A364)/6</f>
        <v>10</v>
      </c>
      <c r="G364" s="115">
        <f>+SUMIFS('nabati '!P:P,'nabati '!$S:$S,MTD!$A364)/60</f>
        <v>4</v>
      </c>
      <c r="H364" s="115">
        <f>+SUMIFS('nabati '!W:W,'nabati '!$Z:$Z,MTD!$A364)/6</f>
        <v>2</v>
      </c>
      <c r="I364" s="115">
        <f>+SUMIFS('nabati '!AD:AD,'nabati '!$AG:$AG,MTD!$A364)/60</f>
        <v>4</v>
      </c>
      <c r="J364" s="115">
        <f>+SUMIFS('nabati '!AK:AK,'nabati '!$AN:$AN,MTD!$A364)/60</f>
        <v>2</v>
      </c>
      <c r="K364" s="115">
        <f>+SUMIFS('nabati '!AR:AR,'nabati '!$AU:$AU,MTD!$A364)/60</f>
        <v>1</v>
      </c>
      <c r="L364" s="115">
        <f>+SUMIFS('nabati '!AY:AY,'nabati '!$BB:$BB,MTD!$A364)/20</f>
        <v>3</v>
      </c>
      <c r="M364" s="125">
        <f>+SUMIFS('nabati '!$BF:$BF,'nabati '!BI:BI,MTD!$A364)/6</f>
        <v>0</v>
      </c>
      <c r="N364" s="87">
        <f>+SUMIFS('nabati '!$BM:$BM,'nabati '!BP:BP,MTD!$A364)/6</f>
        <v>0</v>
      </c>
      <c r="O364" s="126">
        <f t="shared" si="41"/>
        <v>9055400</v>
      </c>
      <c r="P364" s="67">
        <v>16292000</v>
      </c>
      <c r="Q364" s="329"/>
      <c r="R364" s="67">
        <f t="shared" si="42"/>
        <v>-7236600</v>
      </c>
    </row>
    <row r="365" spans="1:18" s="7" customFormat="1" ht="12.75" hidden="1" outlineLevel="1">
      <c r="A365" s="55" t="s">
        <v>465</v>
      </c>
      <c r="B365" s="56" t="s">
        <v>56</v>
      </c>
      <c r="C365" s="57" t="s">
        <v>466</v>
      </c>
      <c r="D365" s="57" t="s">
        <v>448</v>
      </c>
      <c r="E365" s="115">
        <f>+SUMIFS('nabati '!B:B,'nabati '!$E:$E,MTD!$A365)/6</f>
        <v>5</v>
      </c>
      <c r="F365" s="115">
        <f>+SUMIFS('nabati '!I:I,'nabati '!$L:$L,MTD!$A365)/6</f>
        <v>5</v>
      </c>
      <c r="G365" s="115">
        <f>+SUMIFS('nabati '!P:P,'nabati '!$S:$S,MTD!$A365)/60</f>
        <v>2</v>
      </c>
      <c r="H365" s="115">
        <f>+SUMIFS('nabati '!W:W,'nabati '!$Z:$Z,MTD!$A365)/6</f>
        <v>6</v>
      </c>
      <c r="I365" s="115">
        <f>+SUMIFS('nabati '!AD:AD,'nabati '!$AG:$AG,MTD!$A365)/60</f>
        <v>0</v>
      </c>
      <c r="J365" s="115">
        <f>+SUMIFS('nabati '!AK:AK,'nabati '!$AN:$AN,MTD!$A365)/60</f>
        <v>1</v>
      </c>
      <c r="K365" s="115">
        <f>+SUMIFS('nabati '!AR:AR,'nabati '!$AU:$AU,MTD!$A365)/60</f>
        <v>0</v>
      </c>
      <c r="L365" s="115">
        <f>+SUMIFS('nabati '!AY:AY,'nabati '!$BB:$BB,MTD!$A365)/20</f>
        <v>2</v>
      </c>
      <c r="M365" s="125">
        <f>+SUMIFS('nabati '!$BF:$BF,'nabati '!BI:BI,MTD!$A365)/6</f>
        <v>0</v>
      </c>
      <c r="N365" s="87">
        <f>+SUMIFS('nabati '!$BM:$BM,'nabati '!BP:BP,MTD!$A365)/6</f>
        <v>0</v>
      </c>
      <c r="O365" s="126">
        <f t="shared" si="41"/>
        <v>4665000</v>
      </c>
      <c r="P365" s="67">
        <v>7947000</v>
      </c>
      <c r="Q365" s="329"/>
      <c r="R365" s="67">
        <f t="shared" si="42"/>
        <v>-3282000</v>
      </c>
    </row>
    <row r="366" spans="1:18" s="7" customFormat="1" ht="12.75" hidden="1" outlineLevel="1">
      <c r="A366" s="55" t="s">
        <v>467</v>
      </c>
      <c r="B366" s="56" t="s">
        <v>56</v>
      </c>
      <c r="C366" s="57" t="s">
        <v>468</v>
      </c>
      <c r="D366" s="57" t="s">
        <v>448</v>
      </c>
      <c r="E366" s="115">
        <f>+SUMIFS('nabati '!B:B,'nabati '!$E:$E,MTD!$A366)/6</f>
        <v>0</v>
      </c>
      <c r="F366" s="115">
        <f>+SUMIFS('nabati '!I:I,'nabati '!$L:$L,MTD!$A366)/6</f>
        <v>2</v>
      </c>
      <c r="G366" s="115">
        <f>+SUMIFS('nabati '!P:P,'nabati '!$S:$S,MTD!$A366)/60</f>
        <v>1</v>
      </c>
      <c r="H366" s="115">
        <f>+SUMIFS('nabati '!W:W,'nabati '!$Z:$Z,MTD!$A366)/6</f>
        <v>0</v>
      </c>
      <c r="I366" s="115">
        <f>+SUMIFS('nabati '!AD:AD,'nabati '!$AG:$AG,MTD!$A366)/60</f>
        <v>0</v>
      </c>
      <c r="J366" s="115">
        <f>+SUMIFS('nabati '!AK:AK,'nabati '!$AN:$AN,MTD!$A366)/60</f>
        <v>0</v>
      </c>
      <c r="K366" s="115">
        <f>+SUMIFS('nabati '!AR:AR,'nabati '!$AU:$AU,MTD!$A366)/60</f>
        <v>0</v>
      </c>
      <c r="L366" s="115">
        <f>+SUMIFS('nabati '!AY:AY,'nabati '!$BB:$BB,MTD!$A366)/20</f>
        <v>0</v>
      </c>
      <c r="M366" s="125">
        <f>+SUMIFS('nabati '!$BF:$BF,'nabati '!BI:BI,MTD!$A366)/6</f>
        <v>0</v>
      </c>
      <c r="N366" s="87">
        <f>+SUMIFS('nabati '!$BM:$BM,'nabati '!BP:BP,MTD!$A366)/6</f>
        <v>0</v>
      </c>
      <c r="O366" s="126">
        <f t="shared" si="41"/>
        <v>711400</v>
      </c>
      <c r="P366" s="67">
        <v>2758000</v>
      </c>
      <c r="Q366" s="329"/>
      <c r="R366" s="67">
        <f t="shared" si="42"/>
        <v>-2046600</v>
      </c>
    </row>
    <row r="367" spans="1:18" s="7" customFormat="1" ht="12.75" hidden="1" outlineLevel="1">
      <c r="A367" s="55" t="s">
        <v>469</v>
      </c>
      <c r="B367" s="56" t="s">
        <v>56</v>
      </c>
      <c r="C367" s="57" t="s">
        <v>470</v>
      </c>
      <c r="D367" s="57" t="s">
        <v>448</v>
      </c>
      <c r="E367" s="115">
        <f>+SUMIFS('nabati '!B:B,'nabati '!$E:$E,MTD!$A367)/6</f>
        <v>6</v>
      </c>
      <c r="F367" s="115">
        <f>+SUMIFS('nabati '!I:I,'nabati '!$L:$L,MTD!$A367)/6</f>
        <v>14</v>
      </c>
      <c r="G367" s="115">
        <f>+SUMIFS('nabati '!P:P,'nabati '!$S:$S,MTD!$A367)/60</f>
        <v>0</v>
      </c>
      <c r="H367" s="115">
        <f>+SUMIFS('nabati '!W:W,'nabati '!$Z:$Z,MTD!$A367)/6</f>
        <v>4</v>
      </c>
      <c r="I367" s="115">
        <f>+SUMIFS('nabati '!AD:AD,'nabati '!$AG:$AG,MTD!$A367)/60</f>
        <v>0</v>
      </c>
      <c r="J367" s="115">
        <f>+SUMIFS('nabati '!AK:AK,'nabati '!$AN:$AN,MTD!$A367)/60</f>
        <v>1</v>
      </c>
      <c r="K367" s="115">
        <f>+SUMIFS('nabati '!AR:AR,'nabati '!$AU:$AU,MTD!$A367)/60</f>
        <v>0</v>
      </c>
      <c r="L367" s="115">
        <f>+SUMIFS('nabati '!AY:AY,'nabati '!$BB:$BB,MTD!$A367)/20</f>
        <v>1</v>
      </c>
      <c r="M367" s="125">
        <f>+SUMIFS('nabati '!$BF:$BF,'nabati '!BI:BI,MTD!$A367)/6</f>
        <v>0</v>
      </c>
      <c r="N367" s="87">
        <f>+SUMIFS('nabati '!$BM:$BM,'nabati '!BP:BP,MTD!$A367)/6</f>
        <v>0</v>
      </c>
      <c r="O367" s="126">
        <f t="shared" si="41"/>
        <v>5025200</v>
      </c>
      <c r="P367" s="67">
        <v>3828000</v>
      </c>
      <c r="Q367" s="329"/>
      <c r="R367" s="67">
        <f t="shared" si="42"/>
        <v>1197200</v>
      </c>
    </row>
    <row r="368" spans="1:18" s="7" customFormat="1" ht="12.75" hidden="1" outlineLevel="1">
      <c r="A368" s="55" t="s">
        <v>471</v>
      </c>
      <c r="B368" s="56" t="s">
        <v>56</v>
      </c>
      <c r="C368" s="57" t="s">
        <v>472</v>
      </c>
      <c r="D368" s="57" t="s">
        <v>448</v>
      </c>
      <c r="E368" s="115">
        <f>+SUMIFS('nabati '!B:B,'nabati '!$E:$E,MTD!$A368)/6</f>
        <v>0</v>
      </c>
      <c r="F368" s="115">
        <f>+SUMIFS('nabati '!I:I,'nabati '!$L:$L,MTD!$A368)/6</f>
        <v>2</v>
      </c>
      <c r="G368" s="115">
        <f>+SUMIFS('nabati '!P:P,'nabati '!$S:$S,MTD!$A368)/60</f>
        <v>0</v>
      </c>
      <c r="H368" s="115">
        <f>+SUMIFS('nabati '!W:W,'nabati '!$Z:$Z,MTD!$A368)/6</f>
        <v>0</v>
      </c>
      <c r="I368" s="115">
        <f>+SUMIFS('nabati '!AD:AD,'nabati '!$AG:$AG,MTD!$A368)/60</f>
        <v>1</v>
      </c>
      <c r="J368" s="115">
        <f>+SUMIFS('nabati '!AK:AK,'nabati '!$AN:$AN,MTD!$A368)/60</f>
        <v>1</v>
      </c>
      <c r="K368" s="115">
        <f>+SUMIFS('nabati '!AR:AR,'nabati '!$AU:$AU,MTD!$A368)/60</f>
        <v>1</v>
      </c>
      <c r="L368" s="115">
        <f>+SUMIFS('nabati '!AY:AY,'nabati '!$BB:$BB,MTD!$A368)/20</f>
        <v>1</v>
      </c>
      <c r="M368" s="125">
        <f>+SUMIFS('nabati '!$BF:$BF,'nabati '!BI:BI,MTD!$A368)/6</f>
        <v>0</v>
      </c>
      <c r="N368" s="87">
        <f>+SUMIFS('nabati '!$BM:$BM,'nabati '!BP:BP,MTD!$A368)/6</f>
        <v>0</v>
      </c>
      <c r="O368" s="126">
        <f t="shared" si="41"/>
        <v>1679400</v>
      </c>
      <c r="P368" s="67">
        <v>6693000</v>
      </c>
      <c r="Q368" s="329"/>
      <c r="R368" s="67">
        <f t="shared" si="42"/>
        <v>-5013600</v>
      </c>
    </row>
    <row r="369" spans="1:18" s="7" customFormat="1" ht="12.75" hidden="1" outlineLevel="1">
      <c r="A369" s="55">
        <v>9502</v>
      </c>
      <c r="B369" s="56" t="s">
        <v>56</v>
      </c>
      <c r="C369" s="57" t="s">
        <v>473</v>
      </c>
      <c r="D369" s="57" t="s">
        <v>448</v>
      </c>
      <c r="E369" s="115">
        <f>+SUMIFS('nabati '!B:B,'nabati '!$E:$E,MTD!$A369)/6</f>
        <v>0</v>
      </c>
      <c r="F369" s="115">
        <f>+SUMIFS('nabati '!I:I,'nabati '!$L:$L,MTD!$A369)/6</f>
        <v>0</v>
      </c>
      <c r="G369" s="115">
        <f>+SUMIFS('nabati '!P:P,'nabati '!$S:$S,MTD!$A369)/60</f>
        <v>0</v>
      </c>
      <c r="H369" s="115">
        <f>+SUMIFS('nabati '!W:W,'nabati '!$Z:$Z,MTD!$A369)/6</f>
        <v>0</v>
      </c>
      <c r="I369" s="115">
        <f>+SUMIFS('nabati '!AD:AD,'nabati '!$AG:$AG,MTD!$A369)/60</f>
        <v>0</v>
      </c>
      <c r="J369" s="115">
        <f>+SUMIFS('nabati '!AK:AK,'nabati '!$AN:$AN,MTD!$A369)/60</f>
        <v>0</v>
      </c>
      <c r="K369" s="115">
        <f>+SUMIFS('nabati '!AR:AR,'nabati '!$AU:$AU,MTD!$A369)/60</f>
        <v>0</v>
      </c>
      <c r="L369" s="115">
        <f>+SUMIFS('nabati '!AY:AY,'nabati '!$BB:$BB,MTD!$A369)/20</f>
        <v>0</v>
      </c>
      <c r="M369" s="125">
        <f>+SUMIFS('nabati '!$BF:$BF,'nabati '!BI:BI,MTD!$A369)/6</f>
        <v>0</v>
      </c>
      <c r="N369" s="87">
        <f>+SUMIFS('nabati '!$BM:$BM,'nabati '!BP:BP,MTD!$A369)/6</f>
        <v>0</v>
      </c>
      <c r="O369" s="126">
        <f t="shared" si="41"/>
        <v>0</v>
      </c>
      <c r="P369" s="19"/>
      <c r="Q369" s="329"/>
      <c r="R369" s="19"/>
    </row>
    <row r="370" spans="1:18" s="7" customFormat="1" ht="12.75" hidden="1" outlineLevel="1">
      <c r="A370" s="55">
        <v>569</v>
      </c>
      <c r="B370" s="56" t="s">
        <v>56</v>
      </c>
      <c r="C370" s="57" t="s">
        <v>474</v>
      </c>
      <c r="D370" s="57" t="s">
        <v>448</v>
      </c>
      <c r="E370" s="115">
        <f>+SUMIFS('nabati '!B:B,'nabati '!$E:$E,MTD!$A370)/6</f>
        <v>2</v>
      </c>
      <c r="F370" s="115">
        <f>+SUMIFS('nabati '!I:I,'nabati '!$L:$L,MTD!$A370)/6</f>
        <v>3</v>
      </c>
      <c r="G370" s="115">
        <f>+SUMIFS('nabati '!P:P,'nabati '!$S:$S,MTD!$A370)/60</f>
        <v>0</v>
      </c>
      <c r="H370" s="115">
        <f>+SUMIFS('nabati '!W:W,'nabati '!$Z:$Z,MTD!$A370)/6</f>
        <v>0</v>
      </c>
      <c r="I370" s="115">
        <f>+SUMIFS('nabati '!AD:AD,'nabati '!$AG:$AG,MTD!$A370)/60</f>
        <v>1</v>
      </c>
      <c r="J370" s="115">
        <f>+SUMIFS('nabati '!AK:AK,'nabati '!$AN:$AN,MTD!$A370)/60</f>
        <v>1</v>
      </c>
      <c r="K370" s="115">
        <f>+SUMIFS('nabati '!AR:AR,'nabati '!$AU:$AU,MTD!$A370)/60</f>
        <v>0</v>
      </c>
      <c r="L370" s="115">
        <f>+SUMIFS('nabati '!AY:AY,'nabati '!$BB:$BB,MTD!$A370)/20</f>
        <v>0</v>
      </c>
      <c r="M370" s="125">
        <f>+SUMIFS('nabati '!$BF:$BF,'nabati '!BI:BI,MTD!$A370)/6</f>
        <v>0</v>
      </c>
      <c r="N370" s="87">
        <f>+SUMIFS('nabati '!$BM:$BM,'nabati '!BP:BP,MTD!$A370)/6</f>
        <v>0</v>
      </c>
      <c r="O370" s="126">
        <f t="shared" si="41"/>
        <v>1483900</v>
      </c>
      <c r="P370" s="120">
        <v>5081000</v>
      </c>
      <c r="Q370" s="329"/>
      <c r="R370" s="67">
        <f>O370-P370</f>
        <v>-3597100</v>
      </c>
    </row>
    <row r="371" spans="1:18" s="7" customFormat="1" ht="12.75" hidden="1" outlineLevel="1">
      <c r="A371" s="55">
        <v>9503</v>
      </c>
      <c r="B371" s="56" t="s">
        <v>78</v>
      </c>
      <c r="C371" s="57" t="s">
        <v>475</v>
      </c>
      <c r="D371" s="57" t="s">
        <v>448</v>
      </c>
      <c r="E371" s="115">
        <f>+SUMIFS('nabati '!B:B,'nabati '!$E:$E,MTD!$A371)/6</f>
        <v>0</v>
      </c>
      <c r="F371" s="115">
        <f>+SUMIFS('nabati '!I:I,'nabati '!$L:$L,MTD!$A371)/6</f>
        <v>1</v>
      </c>
      <c r="G371" s="115">
        <f>+SUMIFS('nabati '!P:P,'nabati '!$S:$S,MTD!$A371)/60</f>
        <v>1</v>
      </c>
      <c r="H371" s="115">
        <f>+SUMIFS('nabati '!W:W,'nabati '!$Z:$Z,MTD!$A371)/6</f>
        <v>2</v>
      </c>
      <c r="I371" s="115">
        <f>+SUMIFS('nabati '!AD:AD,'nabati '!$AG:$AG,MTD!$A371)/60</f>
        <v>0</v>
      </c>
      <c r="J371" s="115">
        <f>+SUMIFS('nabati '!AK:AK,'nabati '!$AN:$AN,MTD!$A371)/60</f>
        <v>0</v>
      </c>
      <c r="K371" s="115">
        <f>+SUMIFS('nabati '!AR:AR,'nabati '!$AU:$AU,MTD!$A371)/60</f>
        <v>0</v>
      </c>
      <c r="L371" s="115">
        <f>+SUMIFS('nabati '!AY:AY,'nabati '!$BB:$BB,MTD!$A371)/20</f>
        <v>0</v>
      </c>
      <c r="M371" s="125">
        <f>+SUMIFS('nabati '!$BF:$BF,'nabati '!BI:BI,MTD!$A371)/6</f>
        <v>0</v>
      </c>
      <c r="N371" s="87">
        <f>+SUMIFS('nabati '!$BM:$BM,'nabati '!BP:BP,MTD!$A371)/6</f>
        <v>0</v>
      </c>
      <c r="O371" s="126">
        <f t="shared" si="41"/>
        <v>968700</v>
      </c>
      <c r="P371" s="19"/>
      <c r="Q371" s="329"/>
      <c r="R371" s="19"/>
    </row>
    <row r="372" spans="1:18" s="7" customFormat="1" ht="12.75" hidden="1" outlineLevel="1">
      <c r="A372" s="55">
        <v>9504</v>
      </c>
      <c r="B372" s="56" t="s">
        <v>78</v>
      </c>
      <c r="C372" s="57" t="s">
        <v>476</v>
      </c>
      <c r="D372" s="57" t="s">
        <v>448</v>
      </c>
      <c r="E372" s="115">
        <f>+SUMIFS('nabati '!B:B,'nabati '!$E:$E,MTD!$A372)/6</f>
        <v>0</v>
      </c>
      <c r="F372" s="115">
        <f>+SUMIFS('nabati '!I:I,'nabati '!$L:$L,MTD!$A372)/6</f>
        <v>0</v>
      </c>
      <c r="G372" s="115">
        <f>+SUMIFS('nabati '!P:P,'nabati '!$S:$S,MTD!$A372)/60</f>
        <v>0</v>
      </c>
      <c r="H372" s="115">
        <f>+SUMIFS('nabati '!W:W,'nabati '!$Z:$Z,MTD!$A372)/6</f>
        <v>0</v>
      </c>
      <c r="I372" s="115">
        <f>+SUMIFS('nabati '!AD:AD,'nabati '!$AG:$AG,MTD!$A372)/60</f>
        <v>0</v>
      </c>
      <c r="J372" s="115">
        <f>+SUMIFS('nabati '!AK:AK,'nabati '!$AN:$AN,MTD!$A372)/60</f>
        <v>0</v>
      </c>
      <c r="K372" s="115">
        <f>+SUMIFS('nabati '!AR:AR,'nabati '!$AU:$AU,MTD!$A372)/60</f>
        <v>0</v>
      </c>
      <c r="L372" s="115">
        <f>+SUMIFS('nabati '!AY:AY,'nabati '!$BB:$BB,MTD!$A372)/20</f>
        <v>0</v>
      </c>
      <c r="M372" s="125">
        <f>+SUMIFS('nabati '!$BF:$BF,'nabati '!BI:BI,MTD!$A372)/6</f>
        <v>0</v>
      </c>
      <c r="N372" s="87">
        <f>+SUMIFS('nabati '!$BM:$BM,'nabati '!BP:BP,MTD!$A372)/6</f>
        <v>0</v>
      </c>
      <c r="O372" s="126">
        <f t="shared" si="41"/>
        <v>0</v>
      </c>
      <c r="P372" s="19"/>
      <c r="Q372" s="329"/>
      <c r="R372" s="19"/>
    </row>
    <row r="373" spans="1:18" s="7" customFormat="1" ht="12.75" collapsed="1">
      <c r="A373" s="55">
        <v>1201</v>
      </c>
      <c r="B373" s="56" t="s">
        <v>78</v>
      </c>
      <c r="C373" s="57" t="s">
        <v>477</v>
      </c>
      <c r="D373" s="57" t="s">
        <v>448</v>
      </c>
      <c r="E373" s="115">
        <f>+SUMIFS('nabati '!B:B,'nabati '!$E:$E,MTD!$A373)/6</f>
        <v>0</v>
      </c>
      <c r="F373" s="115">
        <f>+SUMIFS('nabati '!I:I,'nabati '!$L:$L,MTD!$A373)/6</f>
        <v>0</v>
      </c>
      <c r="G373" s="115">
        <f>+SUMIFS('nabati '!P:P,'nabati '!$S:$S,MTD!$A373)/60</f>
        <v>0</v>
      </c>
      <c r="H373" s="115">
        <f>+SUMIFS('nabati '!W:W,'nabati '!$Z:$Z,MTD!$A373)/6</f>
        <v>0</v>
      </c>
      <c r="I373" s="115">
        <f>+SUMIFS('nabati '!AD:AD,'nabati '!$AG:$AG,MTD!$A373)/60</f>
        <v>0</v>
      </c>
      <c r="J373" s="115">
        <f>+SUMIFS('nabati '!AK:AK,'nabati '!$AN:$AN,MTD!$A373)/60</f>
        <v>0</v>
      </c>
      <c r="K373" s="115">
        <f>+SUMIFS('nabati '!AR:AR,'nabati '!$AU:$AU,MTD!$A373)/60</f>
        <v>0</v>
      </c>
      <c r="L373" s="115">
        <f>+SUMIFS('nabati '!AY:AY,'nabati '!$BB:$BB,MTD!$A373)/20</f>
        <v>0</v>
      </c>
      <c r="M373" s="125">
        <f>+SUMIFS('nabati '!$BF:$BF,'nabati '!BI:BI,MTD!$A373)/6</f>
        <v>0</v>
      </c>
      <c r="N373" s="87">
        <f>+SUMIFS('nabati '!$BM:$BM,'nabati '!BP:BP,MTD!$A373)/6</f>
        <v>0</v>
      </c>
      <c r="O373" s="126">
        <f>+SUMPRODUCT($E$1:$N$1,E373:N373)</f>
        <v>0</v>
      </c>
      <c r="P373" s="19"/>
      <c r="Q373" s="329"/>
      <c r="R373" s="19"/>
    </row>
    <row r="374" spans="1:18" s="11" customFormat="1" ht="15.95" customHeight="1">
      <c r="A374" s="98"/>
      <c r="B374" s="140"/>
      <c r="C374" s="100"/>
      <c r="D374" s="101" t="s">
        <v>478</v>
      </c>
      <c r="E374" s="131">
        <f t="shared" ref="E374:N374" si="43">+SUM(E375:E397)</f>
        <v>130</v>
      </c>
      <c r="F374" s="131">
        <f t="shared" si="43"/>
        <v>139</v>
      </c>
      <c r="G374" s="131">
        <f t="shared" si="43"/>
        <v>46</v>
      </c>
      <c r="H374" s="131">
        <f t="shared" si="43"/>
        <v>65</v>
      </c>
      <c r="I374" s="131">
        <f t="shared" si="43"/>
        <v>26</v>
      </c>
      <c r="J374" s="131">
        <f t="shared" si="43"/>
        <v>20</v>
      </c>
      <c r="K374" s="131">
        <f t="shared" si="43"/>
        <v>10</v>
      </c>
      <c r="L374" s="131">
        <f t="shared" si="43"/>
        <v>37</v>
      </c>
      <c r="M374" s="131">
        <f t="shared" si="43"/>
        <v>0</v>
      </c>
      <c r="N374" s="136">
        <f t="shared" si="43"/>
        <v>0</v>
      </c>
      <c r="O374" s="124">
        <f>+SUMPRODUCT($E$1:$N$1,E374:N374)</f>
        <v>104272300</v>
      </c>
      <c r="P374" s="146">
        <v>257494000</v>
      </c>
      <c r="Q374" s="344">
        <f>O374/P374*100</f>
        <v>40.495040661141616</v>
      </c>
      <c r="R374" s="86">
        <f>O374-P374</f>
        <v>-153221700</v>
      </c>
    </row>
    <row r="375" spans="1:18" s="12" customFormat="1" ht="12.75">
      <c r="A375" s="141" t="s">
        <v>479</v>
      </c>
      <c r="B375" s="105" t="s">
        <v>56</v>
      </c>
      <c r="C375" s="142" t="s">
        <v>480</v>
      </c>
      <c r="D375" s="142" t="s">
        <v>481</v>
      </c>
      <c r="E375" s="125">
        <f>+SUMIFS('nabati '!B:B,'nabati '!$E:$E,MTD!$A375)/6</f>
        <v>0</v>
      </c>
      <c r="F375" s="125">
        <f>+SUMIFS('nabati '!I:I,'nabati '!$L:$L,MTD!$A375)/6</f>
        <v>15</v>
      </c>
      <c r="G375" s="125">
        <f>+SUMIFS('nabati '!P:P,'nabati '!$S:$S,MTD!$A375)/60</f>
        <v>0</v>
      </c>
      <c r="H375" s="125">
        <f>+SUMIFS('nabati '!W:W,'nabati '!$Z:$Z,MTD!$A375)/6</f>
        <v>3</v>
      </c>
      <c r="I375" s="125">
        <f>+SUMIFS('nabati '!AD:AD,'nabati '!$AG:$AG,MTD!$A375)/60</f>
        <v>0</v>
      </c>
      <c r="J375" s="125">
        <f>+SUMIFS('nabati '!AK:AK,'nabati '!$AN:$AN,MTD!$A375)/60</f>
        <v>0</v>
      </c>
      <c r="K375" s="125">
        <f>+SUMIFS('nabati '!AR:AR,'nabati '!$AU:$AU,MTD!$A375)/60</f>
        <v>0</v>
      </c>
      <c r="L375" s="125">
        <f>+SUMIFS('nabati '!AY:AY,'nabati '!$BB:$BB,MTD!$A375)/20</f>
        <v>0</v>
      </c>
      <c r="M375" s="125">
        <f>+SUMIFS('nabati '!$BF:$BF,'nabati '!BI:BI,MTD!$A375)/6</f>
        <v>0</v>
      </c>
      <c r="N375" s="87">
        <f>+SUMIFS('nabati '!$BM:$BM,'nabati '!BP:BP,MTD!$A375)/6</f>
        <v>0</v>
      </c>
      <c r="O375" s="126">
        <f>+SUMPRODUCT($E$1:$N$1,E375:N375)</f>
        <v>3532500</v>
      </c>
      <c r="P375" s="67">
        <v>26420000</v>
      </c>
      <c r="Q375" s="329"/>
      <c r="R375" s="67">
        <f>O375-P375</f>
        <v>-22887500</v>
      </c>
    </row>
    <row r="376" spans="1:18" s="12" customFormat="1" ht="12.75" hidden="1" outlineLevel="1">
      <c r="A376" s="141" t="s">
        <v>482</v>
      </c>
      <c r="B376" s="143" t="s">
        <v>56</v>
      </c>
      <c r="C376" s="142" t="s">
        <v>483</v>
      </c>
      <c r="D376" s="142" t="s">
        <v>481</v>
      </c>
      <c r="E376" s="125">
        <f>+SUMIFS('nabati '!B:B,'nabati '!$E:$E,MTD!$A376)/6</f>
        <v>23</v>
      </c>
      <c r="F376" s="125">
        <f>+SUMIFS('nabati '!I:I,'nabati '!$L:$L,MTD!$A376)/6</f>
        <v>23</v>
      </c>
      <c r="G376" s="125">
        <f>+SUMIFS('nabati '!P:P,'nabati '!$S:$S,MTD!$A376)/60</f>
        <v>12</v>
      </c>
      <c r="H376" s="125">
        <f>+SUMIFS('nabati '!W:W,'nabati '!$Z:$Z,MTD!$A376)/6</f>
        <v>18</v>
      </c>
      <c r="I376" s="125">
        <f>+SUMIFS('nabati '!AD:AD,'nabati '!$AG:$AG,MTD!$A376)/60</f>
        <v>15</v>
      </c>
      <c r="J376" s="125">
        <f>+SUMIFS('nabati '!AK:AK,'nabati '!$AN:$AN,MTD!$A376)/60</f>
        <v>5</v>
      </c>
      <c r="K376" s="125">
        <f>+SUMIFS('nabati '!AR:AR,'nabati '!$AU:$AU,MTD!$A376)/60</f>
        <v>0</v>
      </c>
      <c r="L376" s="125">
        <f>+SUMIFS('nabati '!AY:AY,'nabati '!$BB:$BB,MTD!$A376)/20</f>
        <v>12</v>
      </c>
      <c r="M376" s="125">
        <f>+SUMIFS('nabati '!$BF:$BF,'nabati '!BI:BI,MTD!$A376)/6</f>
        <v>0</v>
      </c>
      <c r="N376" s="87">
        <f>+SUMIFS('nabati '!$BM:$BM,'nabati '!BP:BP,MTD!$A376)/6</f>
        <v>0</v>
      </c>
      <c r="O376" s="126">
        <f t="shared" ref="O376:O392" si="44">+SUMPRODUCT($E$1:$N$1,E376:N376)</f>
        <v>26361800</v>
      </c>
      <c r="P376" s="67">
        <v>21992000</v>
      </c>
      <c r="Q376" s="329"/>
      <c r="R376" s="67">
        <f t="shared" ref="R376:R389" si="45">O376-P376</f>
        <v>4369800</v>
      </c>
    </row>
    <row r="377" spans="1:18" s="12" customFormat="1" ht="12.75" hidden="1" outlineLevel="1">
      <c r="A377" s="141" t="s">
        <v>484</v>
      </c>
      <c r="B377" s="143" t="s">
        <v>56</v>
      </c>
      <c r="C377" s="142" t="s">
        <v>485</v>
      </c>
      <c r="D377" s="142" t="s">
        <v>481</v>
      </c>
      <c r="E377" s="125">
        <f>+SUMIFS('nabati '!B:B,'nabati '!$E:$E,MTD!$A377)/6</f>
        <v>20</v>
      </c>
      <c r="F377" s="125">
        <f>+SUMIFS('nabati '!I:I,'nabati '!$L:$L,MTD!$A377)/6</f>
        <v>0</v>
      </c>
      <c r="G377" s="125">
        <f>+SUMIFS('nabati '!P:P,'nabati '!$S:$S,MTD!$A377)/60</f>
        <v>5</v>
      </c>
      <c r="H377" s="125">
        <f>+SUMIFS('nabati '!W:W,'nabati '!$Z:$Z,MTD!$A377)/6</f>
        <v>0</v>
      </c>
      <c r="I377" s="125">
        <f>+SUMIFS('nabati '!AD:AD,'nabati '!$AG:$AG,MTD!$A377)/60</f>
        <v>0</v>
      </c>
      <c r="J377" s="125">
        <f>+SUMIFS('nabati '!AK:AK,'nabati '!$AN:$AN,MTD!$A377)/60</f>
        <v>2</v>
      </c>
      <c r="K377" s="125">
        <f>+SUMIFS('nabati '!AR:AR,'nabati '!$AU:$AU,MTD!$A377)/60</f>
        <v>2</v>
      </c>
      <c r="L377" s="125">
        <f>+SUMIFS('nabati '!AY:AY,'nabati '!$BB:$BB,MTD!$A377)/20</f>
        <v>4</v>
      </c>
      <c r="M377" s="125">
        <f>+SUMIFS('nabati '!$BF:$BF,'nabati '!BI:BI,MTD!$A377)/6</f>
        <v>0</v>
      </c>
      <c r="N377" s="87">
        <f>+SUMIFS('nabati '!$BM:$BM,'nabati '!BP:BP,MTD!$A377)/6</f>
        <v>0</v>
      </c>
      <c r="O377" s="126">
        <f t="shared" si="44"/>
        <v>6852000</v>
      </c>
      <c r="P377" s="67">
        <v>30283000</v>
      </c>
      <c r="Q377" s="329"/>
      <c r="R377" s="67">
        <f t="shared" si="45"/>
        <v>-23431000</v>
      </c>
    </row>
    <row r="378" spans="1:18" s="12" customFormat="1" ht="12.75" hidden="1" outlineLevel="1">
      <c r="A378" s="141" t="s">
        <v>486</v>
      </c>
      <c r="B378" s="143" t="s">
        <v>56</v>
      </c>
      <c r="C378" s="142" t="s">
        <v>487</v>
      </c>
      <c r="D378" s="142" t="s">
        <v>481</v>
      </c>
      <c r="E378" s="125">
        <f>+SUMIFS('nabati '!B:B,'nabati '!$E:$E,MTD!$A378)/6</f>
        <v>15</v>
      </c>
      <c r="F378" s="125">
        <f>+SUMIFS('nabati '!I:I,'nabati '!$L:$L,MTD!$A378)/6</f>
        <v>20</v>
      </c>
      <c r="G378" s="125">
        <f>+SUMIFS('nabati '!P:P,'nabati '!$S:$S,MTD!$A378)/60</f>
        <v>5</v>
      </c>
      <c r="H378" s="125">
        <f>+SUMIFS('nabati '!W:W,'nabati '!$Z:$Z,MTD!$A378)/6</f>
        <v>15</v>
      </c>
      <c r="I378" s="125">
        <f>+SUMIFS('nabati '!AD:AD,'nabati '!$AG:$AG,MTD!$A378)/60</f>
        <v>3</v>
      </c>
      <c r="J378" s="125">
        <f>+SUMIFS('nabati '!AK:AK,'nabati '!$AN:$AN,MTD!$A378)/60</f>
        <v>3</v>
      </c>
      <c r="K378" s="125">
        <f>+SUMIFS('nabati '!AR:AR,'nabati '!$AU:$AU,MTD!$A378)/60</f>
        <v>3</v>
      </c>
      <c r="L378" s="125">
        <f>+SUMIFS('nabati '!AY:AY,'nabati '!$BB:$BB,MTD!$A378)/20</f>
        <v>8</v>
      </c>
      <c r="M378" s="125">
        <f>+SUMIFS('nabati '!$BF:$BF,'nabati '!BI:BI,MTD!$A378)/6</f>
        <v>0</v>
      </c>
      <c r="N378" s="87">
        <f>+SUMIFS('nabati '!$BM:$BM,'nabati '!BP:BP,MTD!$A378)/6</f>
        <v>0</v>
      </c>
      <c r="O378" s="126">
        <f t="shared" si="44"/>
        <v>16476500</v>
      </c>
      <c r="P378" s="67">
        <v>34578000</v>
      </c>
      <c r="Q378" s="329"/>
      <c r="R378" s="67">
        <f t="shared" si="45"/>
        <v>-18101500</v>
      </c>
    </row>
    <row r="379" spans="1:18" s="12" customFormat="1" ht="12.75" hidden="1" outlineLevel="1">
      <c r="A379" s="141" t="s">
        <v>488</v>
      </c>
      <c r="B379" s="143" t="s">
        <v>56</v>
      </c>
      <c r="C379" s="142" t="s">
        <v>489</v>
      </c>
      <c r="D379" s="142" t="s">
        <v>481</v>
      </c>
      <c r="E379" s="125">
        <f>+SUMIFS('nabati '!B:B,'nabati '!$E:$E,MTD!$A379)/6</f>
        <v>15</v>
      </c>
      <c r="F379" s="125">
        <f>+SUMIFS('nabati '!I:I,'nabati '!$L:$L,MTD!$A379)/6</f>
        <v>18</v>
      </c>
      <c r="G379" s="125">
        <f>+SUMIFS('nabati '!P:P,'nabati '!$S:$S,MTD!$A379)/60</f>
        <v>3</v>
      </c>
      <c r="H379" s="125">
        <f>+SUMIFS('nabati '!W:W,'nabati '!$Z:$Z,MTD!$A379)/6</f>
        <v>8</v>
      </c>
      <c r="I379" s="125">
        <f>+SUMIFS('nabati '!AD:AD,'nabati '!$AG:$AG,MTD!$A379)/60</f>
        <v>2</v>
      </c>
      <c r="J379" s="125">
        <f>+SUMIFS('nabati '!AK:AK,'nabati '!$AN:$AN,MTD!$A379)/60</f>
        <v>2</v>
      </c>
      <c r="K379" s="125">
        <f>+SUMIFS('nabati '!AR:AR,'nabati '!$AU:$AU,MTD!$A379)/60</f>
        <v>1</v>
      </c>
      <c r="L379" s="125">
        <f>+SUMIFS('nabati '!AY:AY,'nabati '!$BB:$BB,MTD!$A379)/20</f>
        <v>2</v>
      </c>
      <c r="M379" s="125">
        <f>+SUMIFS('nabati '!$BF:$BF,'nabati '!BI:BI,MTD!$A379)/6</f>
        <v>0</v>
      </c>
      <c r="N379" s="87">
        <f>+SUMIFS('nabati '!$BM:$BM,'nabati '!BP:BP,MTD!$A379)/6</f>
        <v>0</v>
      </c>
      <c r="O379" s="126">
        <f t="shared" si="44"/>
        <v>10435100</v>
      </c>
      <c r="P379" s="67">
        <v>21723000</v>
      </c>
      <c r="Q379" s="329"/>
      <c r="R379" s="67">
        <f t="shared" si="45"/>
        <v>-11287900</v>
      </c>
    </row>
    <row r="380" spans="1:18" s="12" customFormat="1" ht="12.75" hidden="1" outlineLevel="1">
      <c r="A380" s="141" t="s">
        <v>490</v>
      </c>
      <c r="B380" s="143" t="s">
        <v>56</v>
      </c>
      <c r="C380" s="142" t="s">
        <v>491</v>
      </c>
      <c r="D380" s="142" t="s">
        <v>481</v>
      </c>
      <c r="E380" s="125">
        <f>+SUMIFS('nabati '!B:B,'nabati '!$E:$E,MTD!$A380)/6</f>
        <v>5</v>
      </c>
      <c r="F380" s="125">
        <f>+SUMIFS('nabati '!I:I,'nabati '!$L:$L,MTD!$A380)/6</f>
        <v>7</v>
      </c>
      <c r="G380" s="125">
        <f>+SUMIFS('nabati '!P:P,'nabati '!$S:$S,MTD!$A380)/60</f>
        <v>2</v>
      </c>
      <c r="H380" s="125">
        <f>+SUMIFS('nabati '!W:W,'nabati '!$Z:$Z,MTD!$A380)/6</f>
        <v>7</v>
      </c>
      <c r="I380" s="125">
        <f>+SUMIFS('nabati '!AD:AD,'nabati '!$AG:$AG,MTD!$A380)/60</f>
        <v>0</v>
      </c>
      <c r="J380" s="125">
        <f>+SUMIFS('nabati '!AK:AK,'nabati '!$AN:$AN,MTD!$A380)/60</f>
        <v>0</v>
      </c>
      <c r="K380" s="125">
        <f>+SUMIFS('nabati '!AR:AR,'nabati '!$AU:$AU,MTD!$A380)/60</f>
        <v>0</v>
      </c>
      <c r="L380" s="125">
        <f>+SUMIFS('nabati '!AY:AY,'nabati '!$BB:$BB,MTD!$A380)/20</f>
        <v>2</v>
      </c>
      <c r="M380" s="125">
        <f>+SUMIFS('nabati '!$BF:$BF,'nabati '!BI:BI,MTD!$A380)/6</f>
        <v>0</v>
      </c>
      <c r="N380" s="87">
        <f>+SUMIFS('nabati '!$BM:$BM,'nabati '!BP:BP,MTD!$A380)/6</f>
        <v>0</v>
      </c>
      <c r="O380" s="126">
        <f t="shared" si="44"/>
        <v>4940400</v>
      </c>
      <c r="P380" s="67">
        <v>22513000</v>
      </c>
      <c r="Q380" s="329"/>
      <c r="R380" s="67">
        <f t="shared" si="45"/>
        <v>-17572600</v>
      </c>
    </row>
    <row r="381" spans="1:18" s="12" customFormat="1" ht="12.75" hidden="1" outlineLevel="1">
      <c r="A381" s="141" t="s">
        <v>492</v>
      </c>
      <c r="B381" s="143" t="s">
        <v>56</v>
      </c>
      <c r="C381" s="142" t="s">
        <v>493</v>
      </c>
      <c r="D381" s="142" t="s">
        <v>481</v>
      </c>
      <c r="E381" s="125">
        <f>+SUMIFS('nabati '!B:B,'nabati '!$E:$E,MTD!$A381)/6</f>
        <v>0</v>
      </c>
      <c r="F381" s="125">
        <f>+SUMIFS('nabati '!I:I,'nabati '!$L:$L,MTD!$A381)/6</f>
        <v>5</v>
      </c>
      <c r="G381" s="125">
        <f>+SUMIFS('nabati '!P:P,'nabati '!$S:$S,MTD!$A381)/60</f>
        <v>0</v>
      </c>
      <c r="H381" s="125">
        <f>+SUMIFS('nabati '!W:W,'nabati '!$Z:$Z,MTD!$A381)/6</f>
        <v>5</v>
      </c>
      <c r="I381" s="125">
        <f>+SUMIFS('nabati '!AD:AD,'nabati '!$AG:$AG,MTD!$A381)/60</f>
        <v>0</v>
      </c>
      <c r="J381" s="125">
        <f>+SUMIFS('nabati '!AK:AK,'nabati '!$AN:$AN,MTD!$A381)/60</f>
        <v>3</v>
      </c>
      <c r="K381" s="125">
        <f>+SUMIFS('nabati '!AR:AR,'nabati '!$AU:$AU,MTD!$A381)/60</f>
        <v>0</v>
      </c>
      <c r="L381" s="125">
        <f>+SUMIFS('nabati '!AY:AY,'nabati '!$BB:$BB,MTD!$A381)/20</f>
        <v>5</v>
      </c>
      <c r="M381" s="125">
        <f>+SUMIFS('nabati '!$BF:$BF,'nabati '!BI:BI,MTD!$A381)/6</f>
        <v>0</v>
      </c>
      <c r="N381" s="87">
        <f>+SUMIFS('nabati '!$BM:$BM,'nabati '!BP:BP,MTD!$A381)/6</f>
        <v>0</v>
      </c>
      <c r="O381" s="126">
        <f t="shared" si="44"/>
        <v>4933500</v>
      </c>
      <c r="P381" s="67">
        <v>21452000</v>
      </c>
      <c r="Q381" s="329"/>
      <c r="R381" s="67">
        <f t="shared" si="45"/>
        <v>-16518500</v>
      </c>
    </row>
    <row r="382" spans="1:18" s="12" customFormat="1" ht="12.75" hidden="1" outlineLevel="1">
      <c r="A382" s="141" t="s">
        <v>494</v>
      </c>
      <c r="B382" s="143" t="s">
        <v>56</v>
      </c>
      <c r="C382" s="142" t="s">
        <v>495</v>
      </c>
      <c r="D382" s="142" t="s">
        <v>481</v>
      </c>
      <c r="E382" s="125">
        <f>+SUMIFS('nabati '!B:B,'nabati '!$E:$E,MTD!$A382)/6</f>
        <v>25</v>
      </c>
      <c r="F382" s="125">
        <f>+SUMIFS('nabati '!I:I,'nabati '!$L:$L,MTD!$A382)/6</f>
        <v>10</v>
      </c>
      <c r="G382" s="125">
        <f>+SUMIFS('nabati '!P:P,'nabati '!$S:$S,MTD!$A382)/60</f>
        <v>0</v>
      </c>
      <c r="H382" s="125">
        <f>+SUMIFS('nabati '!W:W,'nabati '!$Z:$Z,MTD!$A382)/6</f>
        <v>0</v>
      </c>
      <c r="I382" s="125">
        <f>+SUMIFS('nabati '!AD:AD,'nabati '!$AG:$AG,MTD!$A382)/60</f>
        <v>2</v>
      </c>
      <c r="J382" s="125">
        <f>+SUMIFS('nabati '!AK:AK,'nabati '!$AN:$AN,MTD!$A382)/60</f>
        <v>1</v>
      </c>
      <c r="K382" s="125">
        <f>+SUMIFS('nabati '!AR:AR,'nabati '!$AU:$AU,MTD!$A382)/60</f>
        <v>1</v>
      </c>
      <c r="L382" s="125">
        <f>+SUMIFS('nabati '!AY:AY,'nabati '!$BB:$BB,MTD!$A382)/20</f>
        <v>0</v>
      </c>
      <c r="M382" s="125">
        <f>+SUMIFS('nabati '!$BF:$BF,'nabati '!BI:BI,MTD!$A382)/6</f>
        <v>0</v>
      </c>
      <c r="N382" s="87">
        <f>+SUMIFS('nabati '!$BM:$BM,'nabati '!BP:BP,MTD!$A382)/6</f>
        <v>0</v>
      </c>
      <c r="O382" s="126">
        <f t="shared" si="44"/>
        <v>6308500</v>
      </c>
      <c r="P382" s="67">
        <v>14676000</v>
      </c>
      <c r="Q382" s="329"/>
      <c r="R382" s="67">
        <f t="shared" si="45"/>
        <v>-8367500</v>
      </c>
    </row>
    <row r="383" spans="1:18" s="12" customFormat="1" ht="12.75" hidden="1" outlineLevel="1">
      <c r="A383" s="141" t="s">
        <v>496</v>
      </c>
      <c r="B383" s="143" t="s">
        <v>56</v>
      </c>
      <c r="C383" s="142" t="s">
        <v>497</v>
      </c>
      <c r="D383" s="142" t="s">
        <v>481</v>
      </c>
      <c r="E383" s="125">
        <f>+SUMIFS('nabati '!B:B,'nabati '!$E:$E,MTD!$A383)/6</f>
        <v>2</v>
      </c>
      <c r="F383" s="125">
        <f>+SUMIFS('nabati '!I:I,'nabati '!$L:$L,MTD!$A383)/6</f>
        <v>2</v>
      </c>
      <c r="G383" s="125">
        <f>+SUMIFS('nabati '!P:P,'nabati '!$S:$S,MTD!$A383)/60</f>
        <v>0</v>
      </c>
      <c r="H383" s="125">
        <f>+SUMIFS('nabati '!W:W,'nabati '!$Z:$Z,MTD!$A383)/6</f>
        <v>2</v>
      </c>
      <c r="I383" s="125">
        <f>+SUMIFS('nabati '!AD:AD,'nabati '!$AG:$AG,MTD!$A383)/60</f>
        <v>0</v>
      </c>
      <c r="J383" s="125">
        <f>+SUMIFS('nabati '!AK:AK,'nabati '!$AN:$AN,MTD!$A383)/60</f>
        <v>0</v>
      </c>
      <c r="K383" s="125">
        <f>+SUMIFS('nabati '!AR:AR,'nabati '!$AU:$AU,MTD!$A383)/60</f>
        <v>0</v>
      </c>
      <c r="L383" s="125">
        <f>+SUMIFS('nabati '!AY:AY,'nabati '!$BB:$BB,MTD!$A383)/20</f>
        <v>1</v>
      </c>
      <c r="M383" s="125">
        <f>+SUMIFS('nabati '!$BF:$BF,'nabati '!BI:BI,MTD!$A383)/6</f>
        <v>0</v>
      </c>
      <c r="N383" s="87">
        <f>+SUMIFS('nabati '!$BM:$BM,'nabati '!BP:BP,MTD!$A383)/6</f>
        <v>0</v>
      </c>
      <c r="O383" s="126">
        <f t="shared" si="44"/>
        <v>1455200</v>
      </c>
      <c r="P383" s="67">
        <v>9559000</v>
      </c>
      <c r="Q383" s="329"/>
      <c r="R383" s="67">
        <f t="shared" si="45"/>
        <v>-8103800</v>
      </c>
    </row>
    <row r="384" spans="1:18" s="12" customFormat="1" ht="12.75" hidden="1" outlineLevel="1">
      <c r="A384" s="141" t="s">
        <v>498</v>
      </c>
      <c r="B384" s="143" t="s">
        <v>56</v>
      </c>
      <c r="C384" s="142" t="s">
        <v>499</v>
      </c>
      <c r="D384" s="142" t="s">
        <v>481</v>
      </c>
      <c r="E384" s="125">
        <f>+SUMIFS('nabati '!B:B,'nabati '!$E:$E,MTD!$A384)/6</f>
        <v>5</v>
      </c>
      <c r="F384" s="125">
        <f>+SUMIFS('nabati '!I:I,'nabati '!$L:$L,MTD!$A384)/6</f>
        <v>10</v>
      </c>
      <c r="G384" s="125">
        <f>+SUMIFS('nabati '!P:P,'nabati '!$S:$S,MTD!$A384)/60</f>
        <v>12</v>
      </c>
      <c r="H384" s="125">
        <f>+SUMIFS('nabati '!W:W,'nabati '!$Z:$Z,MTD!$A384)/6</f>
        <v>0</v>
      </c>
      <c r="I384" s="125">
        <f>+SUMIFS('nabati '!AD:AD,'nabati '!$AG:$AG,MTD!$A384)/60</f>
        <v>1</v>
      </c>
      <c r="J384" s="125">
        <f>+SUMIFS('nabati '!AK:AK,'nabati '!$AN:$AN,MTD!$A384)/60</f>
        <v>1</v>
      </c>
      <c r="K384" s="125">
        <f>+SUMIFS('nabati '!AR:AR,'nabati '!$AU:$AU,MTD!$A384)/60</f>
        <v>0</v>
      </c>
      <c r="L384" s="125">
        <f>+SUMIFS('nabati '!AY:AY,'nabati '!$BB:$BB,MTD!$A384)/20</f>
        <v>0</v>
      </c>
      <c r="M384" s="125">
        <f>+SUMIFS('nabati '!$BF:$BF,'nabati '!BI:BI,MTD!$A384)/6</f>
        <v>0</v>
      </c>
      <c r="N384" s="87">
        <f>+SUMIFS('nabati '!$BM:$BM,'nabati '!BP:BP,MTD!$A384)/6</f>
        <v>0</v>
      </c>
      <c r="O384" s="126">
        <f t="shared" si="44"/>
        <v>7156500</v>
      </c>
      <c r="P384" s="67">
        <v>12906000</v>
      </c>
      <c r="Q384" s="329"/>
      <c r="R384" s="67">
        <f t="shared" si="45"/>
        <v>-5749500</v>
      </c>
    </row>
    <row r="385" spans="1:18" s="12" customFormat="1" ht="12.75" hidden="1" outlineLevel="1">
      <c r="A385" s="141" t="s">
        <v>500</v>
      </c>
      <c r="B385" s="143" t="s">
        <v>56</v>
      </c>
      <c r="C385" s="142" t="s">
        <v>501</v>
      </c>
      <c r="D385" s="142" t="s">
        <v>481</v>
      </c>
      <c r="E385" s="125">
        <f>+SUMIFS('nabati '!B:B,'nabati '!$E:$E,MTD!$A385)/6</f>
        <v>1</v>
      </c>
      <c r="F385" s="125">
        <f>+SUMIFS('nabati '!I:I,'nabati '!$L:$L,MTD!$A385)/6</f>
        <v>3</v>
      </c>
      <c r="G385" s="125">
        <f>+SUMIFS('nabati '!P:P,'nabati '!$S:$S,MTD!$A385)/60</f>
        <v>0</v>
      </c>
      <c r="H385" s="125">
        <f>+SUMIFS('nabati '!W:W,'nabati '!$Z:$Z,MTD!$A385)/6</f>
        <v>2</v>
      </c>
      <c r="I385" s="125">
        <f>+SUMIFS('nabati '!AD:AD,'nabati '!$AG:$AG,MTD!$A385)/60</f>
        <v>0</v>
      </c>
      <c r="J385" s="125">
        <f>+SUMIFS('nabati '!AK:AK,'nabati '!$AN:$AN,MTD!$A385)/60</f>
        <v>1</v>
      </c>
      <c r="K385" s="125">
        <f>+SUMIFS('nabati '!AR:AR,'nabati '!$AU:$AU,MTD!$A385)/60</f>
        <v>0</v>
      </c>
      <c r="L385" s="125">
        <f>+SUMIFS('nabati '!AY:AY,'nabati '!$BB:$BB,MTD!$A385)/20</f>
        <v>1</v>
      </c>
      <c r="M385" s="125">
        <f>+SUMIFS('nabati '!$BF:$BF,'nabati '!BI:BI,MTD!$A385)/6</f>
        <v>0</v>
      </c>
      <c r="N385" s="87">
        <f>+SUMIFS('nabati '!$BM:$BM,'nabati '!BP:BP,MTD!$A385)/6</f>
        <v>0</v>
      </c>
      <c r="O385" s="126">
        <f t="shared" si="44"/>
        <v>1850000</v>
      </c>
      <c r="P385" s="67">
        <v>5668000</v>
      </c>
      <c r="Q385" s="329"/>
      <c r="R385" s="67">
        <f t="shared" si="45"/>
        <v>-3818000</v>
      </c>
    </row>
    <row r="386" spans="1:18" s="12" customFormat="1" ht="12.75" hidden="1" outlineLevel="1">
      <c r="A386" s="141" t="s">
        <v>502</v>
      </c>
      <c r="B386" s="143" t="s">
        <v>56</v>
      </c>
      <c r="C386" s="142" t="s">
        <v>503</v>
      </c>
      <c r="D386" s="142" t="s">
        <v>481</v>
      </c>
      <c r="E386" s="125">
        <f>+SUMIFS('nabati '!B:B,'nabati '!$E:$E,MTD!$A386)/6</f>
        <v>2</v>
      </c>
      <c r="F386" s="125">
        <f>+SUMIFS('nabati '!I:I,'nabati '!$L:$L,MTD!$A386)/6</f>
        <v>11</v>
      </c>
      <c r="G386" s="125">
        <f>+SUMIFS('nabati '!P:P,'nabati '!$S:$S,MTD!$A386)/60</f>
        <v>4</v>
      </c>
      <c r="H386" s="125">
        <f>+SUMIFS('nabati '!W:W,'nabati '!$Z:$Z,MTD!$A386)/6</f>
        <v>3</v>
      </c>
      <c r="I386" s="125">
        <f>+SUMIFS('nabati '!AD:AD,'nabati '!$AG:$AG,MTD!$A386)/60</f>
        <v>1</v>
      </c>
      <c r="J386" s="125">
        <f>+SUMIFS('nabati '!AK:AK,'nabati '!$AN:$AN,MTD!$A386)/60</f>
        <v>0</v>
      </c>
      <c r="K386" s="125">
        <f>+SUMIFS('nabati '!AR:AR,'nabati '!$AU:$AU,MTD!$A386)/60</f>
        <v>0</v>
      </c>
      <c r="L386" s="125">
        <f>+SUMIFS('nabati '!AY:AY,'nabati '!$BB:$BB,MTD!$A386)/20</f>
        <v>0</v>
      </c>
      <c r="M386" s="125">
        <f>+SUMIFS('nabati '!$BF:$BF,'nabati '!BI:BI,MTD!$A386)/6</f>
        <v>0</v>
      </c>
      <c r="N386" s="87">
        <f>+SUMIFS('nabati '!$BM:$BM,'nabati '!BP:BP,MTD!$A386)/6</f>
        <v>0</v>
      </c>
      <c r="O386" s="126">
        <f t="shared" si="44"/>
        <v>4671500</v>
      </c>
      <c r="P386" s="67">
        <v>8302000</v>
      </c>
      <c r="Q386" s="329"/>
      <c r="R386" s="67">
        <f t="shared" si="45"/>
        <v>-3630500</v>
      </c>
    </row>
    <row r="387" spans="1:18" s="12" customFormat="1" ht="12.75" hidden="1" outlineLevel="1">
      <c r="A387" s="141" t="s">
        <v>504</v>
      </c>
      <c r="B387" s="143" t="s">
        <v>56</v>
      </c>
      <c r="C387" s="142" t="s">
        <v>505</v>
      </c>
      <c r="D387" s="142" t="s">
        <v>481</v>
      </c>
      <c r="E387" s="125">
        <f>+SUMIFS('nabati '!B:B,'nabati '!$E:$E,MTD!$A387)/6</f>
        <v>5</v>
      </c>
      <c r="F387" s="125">
        <f>+SUMIFS('nabati '!I:I,'nabati '!$L:$L,MTD!$A387)/6</f>
        <v>8</v>
      </c>
      <c r="G387" s="125">
        <f>+SUMIFS('nabati '!P:P,'nabati '!$S:$S,MTD!$A387)/60</f>
        <v>0</v>
      </c>
      <c r="H387" s="125">
        <f>+SUMIFS('nabati '!W:W,'nabati '!$Z:$Z,MTD!$A387)/6</f>
        <v>2</v>
      </c>
      <c r="I387" s="125">
        <f>+SUMIFS('nabati '!AD:AD,'nabati '!$AG:$AG,MTD!$A387)/60</f>
        <v>0</v>
      </c>
      <c r="J387" s="125">
        <f>+SUMIFS('nabati '!AK:AK,'nabati '!$AN:$AN,MTD!$A387)/60</f>
        <v>1</v>
      </c>
      <c r="K387" s="125">
        <f>+SUMIFS('nabati '!AR:AR,'nabati '!$AU:$AU,MTD!$A387)/60</f>
        <v>1</v>
      </c>
      <c r="L387" s="125">
        <f>+SUMIFS('nabati '!AY:AY,'nabati '!$BB:$BB,MTD!$A387)/20</f>
        <v>2</v>
      </c>
      <c r="M387" s="125">
        <f>+SUMIFS('nabati '!$BF:$BF,'nabati '!BI:BI,MTD!$A387)/6</f>
        <v>0</v>
      </c>
      <c r="N387" s="87">
        <f>+SUMIFS('nabati '!$BM:$BM,'nabati '!BP:BP,MTD!$A387)/6</f>
        <v>0</v>
      </c>
      <c r="O387" s="126">
        <f t="shared" si="44"/>
        <v>3945100</v>
      </c>
      <c r="P387" s="120">
        <v>6169000</v>
      </c>
      <c r="Q387" s="329"/>
      <c r="R387" s="67">
        <f t="shared" si="45"/>
        <v>-2223900</v>
      </c>
    </row>
    <row r="388" spans="1:18" s="12" customFormat="1" ht="12.75" hidden="1" outlineLevel="1">
      <c r="A388" s="141" t="s">
        <v>506</v>
      </c>
      <c r="B388" s="143" t="s">
        <v>56</v>
      </c>
      <c r="C388" s="142" t="s">
        <v>507</v>
      </c>
      <c r="D388" s="142" t="s">
        <v>481</v>
      </c>
      <c r="E388" s="125">
        <f>+SUMIFS('nabati '!B:B,'nabati '!$E:$E,MTD!$A388)/6</f>
        <v>10</v>
      </c>
      <c r="F388" s="125">
        <f>+SUMIFS('nabati '!I:I,'nabati '!$L:$L,MTD!$A388)/6</f>
        <v>5</v>
      </c>
      <c r="G388" s="125">
        <f>+SUMIFS('nabati '!P:P,'nabati '!$S:$S,MTD!$A388)/60</f>
        <v>3</v>
      </c>
      <c r="H388" s="125">
        <f>+SUMIFS('nabati '!W:W,'nabati '!$Z:$Z,MTD!$A388)/6</f>
        <v>0</v>
      </c>
      <c r="I388" s="125">
        <f>+SUMIFS('nabati '!AD:AD,'nabati '!$AG:$AG,MTD!$A388)/60</f>
        <v>2</v>
      </c>
      <c r="J388" s="125">
        <f>+SUMIFS('nabati '!AK:AK,'nabati '!$AN:$AN,MTD!$A388)/60</f>
        <v>0</v>
      </c>
      <c r="K388" s="125">
        <f>+SUMIFS('nabati '!AR:AR,'nabati '!$AU:$AU,MTD!$A388)/60</f>
        <v>2</v>
      </c>
      <c r="L388" s="125">
        <f>+SUMIFS('nabati '!AY:AY,'nabati '!$BB:$BB,MTD!$A388)/20</f>
        <v>0</v>
      </c>
      <c r="M388" s="125">
        <f>+SUMIFS('nabati '!$BF:$BF,'nabati '!BI:BI,MTD!$A388)/6</f>
        <v>0</v>
      </c>
      <c r="N388" s="87">
        <f>+SUMIFS('nabati '!$BM:$BM,'nabati '!BP:BP,MTD!$A388)/6</f>
        <v>0</v>
      </c>
      <c r="O388" s="126">
        <f t="shared" si="44"/>
        <v>4390500</v>
      </c>
      <c r="P388" s="67">
        <v>8750000</v>
      </c>
      <c r="Q388" s="329"/>
      <c r="R388" s="67">
        <f t="shared" si="45"/>
        <v>-4359500</v>
      </c>
    </row>
    <row r="389" spans="1:18" s="12" customFormat="1" ht="12.75" hidden="1" outlineLevel="1">
      <c r="A389" s="141" t="s">
        <v>508</v>
      </c>
      <c r="B389" s="143" t="s">
        <v>56</v>
      </c>
      <c r="C389" s="142" t="s">
        <v>509</v>
      </c>
      <c r="D389" s="142" t="s">
        <v>481</v>
      </c>
      <c r="E389" s="125">
        <f>+SUMIFS('nabati '!B:B,'nabati '!$E:$E,MTD!$A389)/6</f>
        <v>2</v>
      </c>
      <c r="F389" s="125">
        <f>+SUMIFS('nabati '!I:I,'nabati '!$L:$L,MTD!$A389)/6</f>
        <v>2</v>
      </c>
      <c r="G389" s="125">
        <f>+SUMIFS('nabati '!P:P,'nabati '!$S:$S,MTD!$A389)/60</f>
        <v>0</v>
      </c>
      <c r="H389" s="125">
        <f>+SUMIFS('nabati '!W:W,'nabati '!$Z:$Z,MTD!$A389)/6</f>
        <v>0</v>
      </c>
      <c r="I389" s="125">
        <f>+SUMIFS('nabati '!AD:AD,'nabati '!$AG:$AG,MTD!$A389)/60</f>
        <v>0</v>
      </c>
      <c r="J389" s="125">
        <f>+SUMIFS('nabati '!AK:AK,'nabati '!$AN:$AN,MTD!$A389)/60</f>
        <v>1</v>
      </c>
      <c r="K389" s="125">
        <f>+SUMIFS('nabati '!AR:AR,'nabati '!$AU:$AU,MTD!$A389)/60</f>
        <v>0</v>
      </c>
      <c r="L389" s="125">
        <f>+SUMIFS('nabati '!AY:AY,'nabati '!$BB:$BB,MTD!$A389)/20</f>
        <v>0</v>
      </c>
      <c r="M389" s="125">
        <f>+SUMIFS('nabati '!$BF:$BF,'nabati '!BI:BI,MTD!$A389)/6</f>
        <v>0</v>
      </c>
      <c r="N389" s="87">
        <f>+SUMIFS('nabati '!$BM:$BM,'nabati '!BP:BP,MTD!$A389)/6</f>
        <v>0</v>
      </c>
      <c r="O389" s="126">
        <f t="shared" si="44"/>
        <v>963200</v>
      </c>
      <c r="P389" s="67">
        <v>1357000</v>
      </c>
      <c r="Q389" s="329"/>
      <c r="R389" s="67">
        <f t="shared" si="45"/>
        <v>-393800</v>
      </c>
    </row>
    <row r="390" spans="1:18" s="12" customFormat="1" ht="12.75" hidden="1" outlineLevel="1">
      <c r="A390" s="141">
        <v>12201</v>
      </c>
      <c r="B390" s="141" t="s">
        <v>78</v>
      </c>
      <c r="C390" s="142" t="s">
        <v>510</v>
      </c>
      <c r="D390" s="142" t="s">
        <v>481</v>
      </c>
      <c r="E390" s="125">
        <f>+SUMIFS('nabati '!B:B,'nabati '!$E:$E,MTD!$A390)/6</f>
        <v>0</v>
      </c>
      <c r="F390" s="125">
        <f>+SUMIFS('nabati '!I:I,'nabati '!$L:$L,MTD!$A390)/6</f>
        <v>0</v>
      </c>
      <c r="G390" s="125">
        <f>+SUMIFS('nabati '!P:P,'nabati '!$S:$S,MTD!$A390)/60</f>
        <v>0</v>
      </c>
      <c r="H390" s="125">
        <f>+SUMIFS('nabati '!W:W,'nabati '!$Z:$Z,MTD!$A390)/6</f>
        <v>0</v>
      </c>
      <c r="I390" s="125">
        <f>+SUMIFS('nabati '!AD:AD,'nabati '!$AG:$AG,MTD!$A390)/60</f>
        <v>0</v>
      </c>
      <c r="J390" s="125">
        <f>+SUMIFS('nabati '!AK:AK,'nabati '!$AN:$AN,MTD!$A390)/60</f>
        <v>0</v>
      </c>
      <c r="K390" s="125">
        <f>+SUMIFS('nabati '!AR:AR,'nabati '!$AU:$AU,MTD!$A390)/60</f>
        <v>0</v>
      </c>
      <c r="L390" s="125">
        <f>+SUMIFS('nabati '!AY:AY,'nabati '!$BB:$BB,MTD!$A390)/20</f>
        <v>0</v>
      </c>
      <c r="M390" s="125">
        <f>+SUMIFS('nabati '!$BF:$BF,'nabati '!BI:BI,MTD!$A390)/6</f>
        <v>0</v>
      </c>
      <c r="N390" s="87">
        <f>+SUMIFS('nabati '!$BM:$BM,'nabati '!BP:BP,MTD!$A390)/6</f>
        <v>0</v>
      </c>
      <c r="O390" s="126">
        <f t="shared" si="44"/>
        <v>0</v>
      </c>
      <c r="P390" s="67"/>
      <c r="Q390" s="329"/>
      <c r="R390" s="67"/>
    </row>
    <row r="391" spans="1:18" s="12" customFormat="1" ht="12.75" hidden="1" outlineLevel="1">
      <c r="A391" s="141">
        <v>12202</v>
      </c>
      <c r="B391" s="141" t="s">
        <v>78</v>
      </c>
      <c r="C391" s="142" t="s">
        <v>511</v>
      </c>
      <c r="D391" s="142" t="s">
        <v>481</v>
      </c>
      <c r="E391" s="125">
        <f>+SUMIFS('nabati '!B:B,'nabati '!$E:$E,MTD!$A391)/6</f>
        <v>0</v>
      </c>
      <c r="F391" s="125">
        <f>+SUMIFS('nabati '!I:I,'nabati '!$L:$L,MTD!$A391)/6</f>
        <v>0</v>
      </c>
      <c r="G391" s="125">
        <f>+SUMIFS('nabati '!P:P,'nabati '!$S:$S,MTD!$A391)/60</f>
        <v>0</v>
      </c>
      <c r="H391" s="125">
        <f>+SUMIFS('nabati '!W:W,'nabati '!$Z:$Z,MTD!$A391)/6</f>
        <v>0</v>
      </c>
      <c r="I391" s="125">
        <f>+SUMIFS('nabati '!AD:AD,'nabati '!$AG:$AG,MTD!$A391)/60</f>
        <v>0</v>
      </c>
      <c r="J391" s="125">
        <f>+SUMIFS('nabati '!AK:AK,'nabati '!$AN:$AN,MTD!$A391)/60</f>
        <v>0</v>
      </c>
      <c r="K391" s="125">
        <f>+SUMIFS('nabati '!AR:AR,'nabati '!$AU:$AU,MTD!$A391)/60</f>
        <v>0</v>
      </c>
      <c r="L391" s="125">
        <f>+SUMIFS('nabati '!AY:AY,'nabati '!$BB:$BB,MTD!$A391)/20</f>
        <v>0</v>
      </c>
      <c r="M391" s="125">
        <f>+SUMIFS('nabati '!$BF:$BF,'nabati '!BI:BI,MTD!$A391)/6</f>
        <v>0</v>
      </c>
      <c r="N391" s="87">
        <f>+SUMIFS('nabati '!$BM:$BM,'nabati '!BP:BP,MTD!$A391)/6</f>
        <v>0</v>
      </c>
      <c r="O391" s="126">
        <f t="shared" si="44"/>
        <v>0</v>
      </c>
      <c r="P391" s="67"/>
      <c r="Q391" s="329"/>
      <c r="R391" s="67"/>
    </row>
    <row r="392" spans="1:18" s="12" customFormat="1" ht="12.75" hidden="1" outlineLevel="1">
      <c r="A392" s="141">
        <v>12203</v>
      </c>
      <c r="B392" s="141" t="s">
        <v>78</v>
      </c>
      <c r="C392" s="142" t="s">
        <v>512</v>
      </c>
      <c r="D392" s="142" t="s">
        <v>481</v>
      </c>
      <c r="E392" s="125">
        <f>+SUMIFS('nabati '!B:B,'nabati '!$E:$E,MTD!$A392)/6</f>
        <v>0</v>
      </c>
      <c r="F392" s="125">
        <f>+SUMIFS('nabati '!I:I,'nabati '!$L:$L,MTD!$A392)/6</f>
        <v>0</v>
      </c>
      <c r="G392" s="125">
        <f>+SUMIFS('nabati '!P:P,'nabati '!$S:$S,MTD!$A392)/60</f>
        <v>0</v>
      </c>
      <c r="H392" s="125">
        <f>+SUMIFS('nabati '!W:W,'nabati '!$Z:$Z,MTD!$A392)/6</f>
        <v>0</v>
      </c>
      <c r="I392" s="125">
        <f>+SUMIFS('nabati '!AD:AD,'nabati '!$AG:$AG,MTD!$A392)/60</f>
        <v>0</v>
      </c>
      <c r="J392" s="125">
        <f>+SUMIFS('nabati '!AK:AK,'nabati '!$AN:$AN,MTD!$A392)/60</f>
        <v>0</v>
      </c>
      <c r="K392" s="125">
        <f>+SUMIFS('nabati '!AR:AR,'nabati '!$AU:$AU,MTD!$A392)/60</f>
        <v>0</v>
      </c>
      <c r="L392" s="125">
        <f>+SUMIFS('nabati '!AY:AY,'nabati '!$BB:$BB,MTD!$A392)/20</f>
        <v>0</v>
      </c>
      <c r="M392" s="125">
        <f>+SUMIFS('nabati '!$BF:$BF,'nabati '!BI:BI,MTD!$A392)/6</f>
        <v>0</v>
      </c>
      <c r="N392" s="87">
        <f>+SUMIFS('nabati '!$BM:$BM,'nabati '!BP:BP,MTD!$A392)/6</f>
        <v>0</v>
      </c>
      <c r="O392" s="126">
        <f t="shared" si="44"/>
        <v>0</v>
      </c>
      <c r="P392" s="67"/>
      <c r="Q392" s="329"/>
      <c r="R392" s="67"/>
    </row>
    <row r="393" spans="1:18" s="12" customFormat="1" ht="12.75" hidden="1" outlineLevel="1">
      <c r="A393" s="141">
        <v>12204</v>
      </c>
      <c r="B393" s="141"/>
      <c r="C393" s="142" t="s">
        <v>513</v>
      </c>
      <c r="D393" s="142" t="s">
        <v>481</v>
      </c>
      <c r="E393" s="125">
        <f>+SUMIFS('nabati '!B:B,'nabati '!$E:$E,MTD!$A393)/6</f>
        <v>0</v>
      </c>
      <c r="F393" s="125">
        <f>+SUMIFS('nabati '!I:I,'nabati '!$L:$L,MTD!$A393)/6</f>
        <v>0</v>
      </c>
      <c r="G393" s="125">
        <f>+SUMIFS('nabati '!P:P,'nabati '!$S:$S,MTD!$A393)/60</f>
        <v>0</v>
      </c>
      <c r="H393" s="125">
        <f>+SUMIFS('nabati '!W:W,'nabati '!$Z:$Z,MTD!$A393)/6</f>
        <v>0</v>
      </c>
      <c r="I393" s="125">
        <f>+SUMIFS('nabati '!AD:AD,'nabati '!$AG:$AG,MTD!$A393)/60</f>
        <v>0</v>
      </c>
      <c r="J393" s="125">
        <f>+SUMIFS('nabati '!AK:AK,'nabati '!$AN:$AN,MTD!$A393)/60</f>
        <v>0</v>
      </c>
      <c r="K393" s="125">
        <f>+SUMIFS('nabati '!AR:AR,'nabati '!$AU:$AU,MTD!$A393)/60</f>
        <v>0</v>
      </c>
      <c r="L393" s="125">
        <f>+SUMIFS('nabati '!AY:AY,'nabati '!$BB:$BB,MTD!$A393)/20</f>
        <v>0</v>
      </c>
      <c r="M393" s="125">
        <f>+SUMIFS('nabati '!$BF:$BF,'nabati '!BI:BI,MTD!$A393)/6</f>
        <v>0</v>
      </c>
      <c r="N393" s="87">
        <f>+SUMIFS('nabati '!$BM:$BM,'nabati '!BP:BP,MTD!$A393)/6</f>
        <v>0</v>
      </c>
      <c r="O393" s="126">
        <f t="shared" ref="O393:O436" si="46">+SUMPRODUCT($E$1:$N$1,E393:N393)</f>
        <v>0</v>
      </c>
      <c r="P393" s="67"/>
      <c r="Q393" s="329"/>
      <c r="R393" s="67"/>
    </row>
    <row r="394" spans="1:18" s="12" customFormat="1" ht="12.75" hidden="1" outlineLevel="1">
      <c r="A394" s="141">
        <v>12205</v>
      </c>
      <c r="B394" s="141"/>
      <c r="C394" s="142" t="s">
        <v>514</v>
      </c>
      <c r="D394" s="142" t="s">
        <v>481</v>
      </c>
      <c r="E394" s="125">
        <f>+SUMIFS('nabati '!B:B,'nabati '!$E:$E,MTD!$A394)/6</f>
        <v>0</v>
      </c>
      <c r="F394" s="125">
        <f>+SUMIFS('nabati '!I:I,'nabati '!$L:$L,MTD!$A394)/6</f>
        <v>0</v>
      </c>
      <c r="G394" s="125">
        <f>+SUMIFS('nabati '!P:P,'nabati '!$S:$S,MTD!$A394)/60</f>
        <v>0</v>
      </c>
      <c r="H394" s="125">
        <f>+SUMIFS('nabati '!W:W,'nabati '!$Z:$Z,MTD!$A394)/6</f>
        <v>0</v>
      </c>
      <c r="I394" s="125">
        <f>+SUMIFS('nabati '!AD:AD,'nabati '!$AG:$AG,MTD!$A394)/60</f>
        <v>0</v>
      </c>
      <c r="J394" s="125">
        <f>+SUMIFS('nabati '!AK:AK,'nabati '!$AN:$AN,MTD!$A394)/60</f>
        <v>0</v>
      </c>
      <c r="K394" s="125">
        <f>+SUMIFS('nabati '!AR:AR,'nabati '!$AU:$AU,MTD!$A394)/60</f>
        <v>0</v>
      </c>
      <c r="L394" s="125">
        <f>+SUMIFS('nabati '!AY:AY,'nabati '!$BB:$BB,MTD!$A394)/20</f>
        <v>0</v>
      </c>
      <c r="M394" s="125">
        <f>+SUMIFS('nabati '!$BF:$BF,'nabati '!BI:BI,MTD!$A394)/6</f>
        <v>0</v>
      </c>
      <c r="N394" s="87">
        <f>+SUMIFS('nabati '!$BM:$BM,'nabati '!BP:BP,MTD!$A394)/6</f>
        <v>0</v>
      </c>
      <c r="O394" s="126">
        <f t="shared" si="46"/>
        <v>0</v>
      </c>
      <c r="P394" s="67"/>
      <c r="Q394" s="329"/>
      <c r="R394" s="67"/>
    </row>
    <row r="395" spans="1:18" s="12" customFormat="1" ht="12.75" hidden="1" outlineLevel="1">
      <c r="A395" s="141">
        <v>1181</v>
      </c>
      <c r="B395" s="141" t="s">
        <v>78</v>
      </c>
      <c r="C395" s="142" t="s">
        <v>515</v>
      </c>
      <c r="D395" s="142" t="s">
        <v>481</v>
      </c>
      <c r="E395" s="125">
        <f>+SUMIFS('nabati '!B:B,'nabati '!$E:$E,MTD!$A395)/6</f>
        <v>0</v>
      </c>
      <c r="F395" s="125">
        <f>+SUMIFS('nabati '!I:I,'nabati '!$L:$L,MTD!$A395)/6</f>
        <v>0</v>
      </c>
      <c r="G395" s="125">
        <f>+SUMIFS('nabati '!P:P,'nabati '!$S:$S,MTD!$A395)/60</f>
        <v>0</v>
      </c>
      <c r="H395" s="125">
        <f>+SUMIFS('nabati '!W:W,'nabati '!$Z:$Z,MTD!$A395)/6</f>
        <v>0</v>
      </c>
      <c r="I395" s="125">
        <f>+SUMIFS('nabati '!AD:AD,'nabati '!$AG:$AG,MTD!$A395)/60</f>
        <v>0</v>
      </c>
      <c r="J395" s="125">
        <f>+SUMIFS('nabati '!AK:AK,'nabati '!$AN:$AN,MTD!$A395)/60</f>
        <v>0</v>
      </c>
      <c r="K395" s="125">
        <f>+SUMIFS('nabati '!AR:AR,'nabati '!$AU:$AU,MTD!$A395)/60</f>
        <v>0</v>
      </c>
      <c r="L395" s="125">
        <f>+SUMIFS('nabati '!AY:AY,'nabati '!$BB:$BB,MTD!$A395)/20</f>
        <v>0</v>
      </c>
      <c r="M395" s="125">
        <f>+SUMIFS('nabati '!$BF:$BF,'nabati '!BI:BI,MTD!$A395)/6</f>
        <v>0</v>
      </c>
      <c r="N395" s="87">
        <f>+SUMIFS('nabati '!$BM:$BM,'nabati '!BP:BP,MTD!$A395)/6</f>
        <v>0</v>
      </c>
      <c r="O395" s="126">
        <f t="shared" si="46"/>
        <v>0</v>
      </c>
      <c r="P395" s="67"/>
      <c r="Q395" s="329"/>
      <c r="R395" s="67"/>
    </row>
    <row r="396" spans="1:18" s="12" customFormat="1" ht="12.75" hidden="1" outlineLevel="1">
      <c r="A396" s="141">
        <v>1182</v>
      </c>
      <c r="B396" s="141" t="s">
        <v>78</v>
      </c>
      <c r="C396" s="142" t="s">
        <v>516</v>
      </c>
      <c r="D396" s="142" t="s">
        <v>481</v>
      </c>
      <c r="E396" s="125">
        <f>+SUMIFS('nabati '!B:B,'nabati '!$E:$E,MTD!$A396)/6</f>
        <v>0</v>
      </c>
      <c r="F396" s="125">
        <f>+SUMIFS('nabati '!I:I,'nabati '!$L:$L,MTD!$A396)/6</f>
        <v>0</v>
      </c>
      <c r="G396" s="125">
        <f>+SUMIFS('nabati '!P:P,'nabati '!$S:$S,MTD!$A396)/60</f>
        <v>0</v>
      </c>
      <c r="H396" s="125">
        <f>+SUMIFS('nabati '!W:W,'nabati '!$Z:$Z,MTD!$A396)/6</f>
        <v>0</v>
      </c>
      <c r="I396" s="125">
        <f>+SUMIFS('nabati '!AD:AD,'nabati '!$AG:$AG,MTD!$A396)/60</f>
        <v>0</v>
      </c>
      <c r="J396" s="125">
        <f>+SUMIFS('nabati '!AK:AK,'nabati '!$AN:$AN,MTD!$A396)/60</f>
        <v>0</v>
      </c>
      <c r="K396" s="125">
        <f>+SUMIFS('nabati '!AR:AR,'nabati '!$AU:$AU,MTD!$A396)/60</f>
        <v>0</v>
      </c>
      <c r="L396" s="125">
        <f>+SUMIFS('nabati '!AY:AY,'nabati '!$BB:$BB,MTD!$A396)/20</f>
        <v>0</v>
      </c>
      <c r="M396" s="125">
        <f>+SUMIFS('nabati '!$BF:$BF,'nabati '!BI:BI,MTD!$A396)/6</f>
        <v>0</v>
      </c>
      <c r="N396" s="87">
        <f>+SUMIFS('nabati '!$BM:$BM,'nabati '!BP:BP,MTD!$A396)/6</f>
        <v>0</v>
      </c>
      <c r="O396" s="126">
        <f t="shared" si="46"/>
        <v>0</v>
      </c>
      <c r="P396" s="67"/>
      <c r="Q396" s="329"/>
      <c r="R396" s="67"/>
    </row>
    <row r="397" spans="1:18" s="12" customFormat="1" ht="12.75" collapsed="1">
      <c r="A397" s="141">
        <v>1183</v>
      </c>
      <c r="B397" s="141" t="s">
        <v>78</v>
      </c>
      <c r="C397" s="142" t="s">
        <v>517</v>
      </c>
      <c r="D397" s="142" t="s">
        <v>481</v>
      </c>
      <c r="E397" s="125">
        <f>+SUMIFS('nabati '!B:B,'nabati '!$E:$E,MTD!$A397)/6</f>
        <v>0</v>
      </c>
      <c r="F397" s="125">
        <f>+SUMIFS('nabati '!I:I,'nabati '!$L:$L,MTD!$A397)/6</f>
        <v>0</v>
      </c>
      <c r="G397" s="125">
        <f>+SUMIFS('nabati '!P:P,'nabati '!$S:$S,MTD!$A397)/60</f>
        <v>0</v>
      </c>
      <c r="H397" s="125">
        <f>+SUMIFS('nabati '!W:W,'nabati '!$Z:$Z,MTD!$A397)/6</f>
        <v>0</v>
      </c>
      <c r="I397" s="125">
        <f>+SUMIFS('nabati '!AD:AD,'nabati '!$AG:$AG,MTD!$A397)/60</f>
        <v>0</v>
      </c>
      <c r="J397" s="125">
        <f>+SUMIFS('nabati '!AK:AK,'nabati '!$AN:$AN,MTD!$A397)/60</f>
        <v>0</v>
      </c>
      <c r="K397" s="125">
        <f>+SUMIFS('nabati '!AR:AR,'nabati '!$AU:$AU,MTD!$A397)/60</f>
        <v>0</v>
      </c>
      <c r="L397" s="125">
        <f>+SUMIFS('nabati '!AY:AY,'nabati '!$BB:$BB,MTD!$A397)/20</f>
        <v>0</v>
      </c>
      <c r="M397" s="125">
        <f>+SUMIFS('nabati '!$BF:$BF,'nabati '!BI:BI,MTD!$A397)/6</f>
        <v>0</v>
      </c>
      <c r="N397" s="87">
        <f>+SUMIFS('nabati '!$BM:$BM,'nabati '!BP:BP,MTD!$A397)/6</f>
        <v>0</v>
      </c>
      <c r="O397" s="126">
        <f t="shared" si="46"/>
        <v>0</v>
      </c>
      <c r="P397" s="67"/>
      <c r="Q397" s="329"/>
      <c r="R397" s="67"/>
    </row>
    <row r="398" spans="1:18" s="11" customFormat="1" ht="15.95" customHeight="1">
      <c r="A398" s="147"/>
      <c r="B398" s="99"/>
      <c r="C398" s="148"/>
      <c r="D398" s="149" t="s">
        <v>711</v>
      </c>
      <c r="E398" s="131">
        <f t="shared" ref="E398:N398" si="47">+SUM(E399:E434)</f>
        <v>157</v>
      </c>
      <c r="F398" s="131">
        <f t="shared" si="47"/>
        <v>219</v>
      </c>
      <c r="G398" s="131">
        <f t="shared" si="47"/>
        <v>74</v>
      </c>
      <c r="H398" s="131">
        <f t="shared" si="47"/>
        <v>73</v>
      </c>
      <c r="I398" s="131">
        <f t="shared" si="47"/>
        <v>22</v>
      </c>
      <c r="J398" s="131">
        <f t="shared" si="47"/>
        <v>14</v>
      </c>
      <c r="K398" s="131">
        <f t="shared" si="47"/>
        <v>4</v>
      </c>
      <c r="L398" s="131">
        <f t="shared" si="47"/>
        <v>47</v>
      </c>
      <c r="M398" s="131">
        <f t="shared" si="47"/>
        <v>0</v>
      </c>
      <c r="N398" s="131">
        <f t="shared" si="47"/>
        <v>0</v>
      </c>
      <c r="O398" s="124">
        <f t="shared" si="46"/>
        <v>132815600</v>
      </c>
      <c r="P398" s="86">
        <v>284373000</v>
      </c>
      <c r="Q398" s="344">
        <f>O398/P398*100</f>
        <v>46.704715285909707</v>
      </c>
      <c r="R398" s="86">
        <f>O398-P398</f>
        <v>-151557400</v>
      </c>
    </row>
    <row r="399" spans="1:18" s="12" customFormat="1" ht="15.75">
      <c r="A399" s="55" t="s">
        <v>519</v>
      </c>
      <c r="B399" s="105" t="s">
        <v>56</v>
      </c>
      <c r="C399" s="150" t="s">
        <v>520</v>
      </c>
      <c r="D399" s="57" t="s">
        <v>521</v>
      </c>
      <c r="E399" s="125">
        <f>+SUMIFS('nabati '!B:B,'nabati '!$E:$E,MTD!$A399)/6</f>
        <v>17</v>
      </c>
      <c r="F399" s="125">
        <f>+SUMIFS('nabati '!I:I,'nabati '!$L:$L,MTD!$A399)/6</f>
        <v>20</v>
      </c>
      <c r="G399" s="125">
        <f>+SUMIFS('nabati '!P:P,'nabati '!$S:$S,MTD!$A399)/60</f>
        <v>17</v>
      </c>
      <c r="H399" s="125">
        <f>+SUMIFS('nabati '!W:W,'nabati '!$Z:$Z,MTD!$A399)/6</f>
        <v>10</v>
      </c>
      <c r="I399" s="125">
        <f>+SUMIFS('nabati '!AD:AD,'nabati '!$AG:$AG,MTD!$A399)/60</f>
        <v>3</v>
      </c>
      <c r="J399" s="125">
        <f>+SUMIFS('nabati '!AK:AK,'nabati '!$AN:$AN,MTD!$A399)/60</f>
        <v>0</v>
      </c>
      <c r="K399" s="125">
        <f>+SUMIFS('nabati '!AR:AR,'nabati '!$AU:$AU,MTD!$A399)/60</f>
        <v>0</v>
      </c>
      <c r="L399" s="125">
        <f>+SUMIFS('nabati '!AY:AY,'nabati '!$BB:$BB,MTD!$A399)/20</f>
        <v>6</v>
      </c>
      <c r="M399" s="125">
        <f>+SUMIFS('nabati '!$BF:$BF,'nabati '!BI:BI,MTD!$A399)/6</f>
        <v>0</v>
      </c>
      <c r="N399" s="59">
        <f>+SUMIFS('nabati '!$BM:$BM,'nabati '!BP:BP,MTD!$A399)/6</f>
        <v>0</v>
      </c>
      <c r="O399" s="126">
        <f t="shared" si="46"/>
        <v>17038300</v>
      </c>
      <c r="P399" s="153">
        <v>14855000</v>
      </c>
      <c r="Q399" s="345"/>
      <c r="R399" s="90">
        <f t="shared" ref="R399:R404" si="48">O399-P399</f>
        <v>2183300</v>
      </c>
    </row>
    <row r="400" spans="1:18" s="12" customFormat="1" ht="15.75" hidden="1" outlineLevel="1">
      <c r="A400" s="55" t="s">
        <v>522</v>
      </c>
      <c r="B400" s="105" t="s">
        <v>56</v>
      </c>
      <c r="C400" s="150" t="s">
        <v>523</v>
      </c>
      <c r="D400" s="57" t="s">
        <v>521</v>
      </c>
      <c r="E400" s="125">
        <f>+SUMIFS('nabati '!B:B,'nabati '!$E:$E,MTD!$A400)/6</f>
        <v>0</v>
      </c>
      <c r="F400" s="125">
        <f>+SUMIFS('nabati '!I:I,'nabati '!$L:$L,MTD!$A400)/6</f>
        <v>0</v>
      </c>
      <c r="G400" s="125">
        <f>+SUMIFS('nabati '!P:P,'nabati '!$S:$S,MTD!$A400)/60</f>
        <v>5</v>
      </c>
      <c r="H400" s="125">
        <f>+SUMIFS('nabati '!W:W,'nabati '!$Z:$Z,MTD!$A400)/6</f>
        <v>0</v>
      </c>
      <c r="I400" s="125">
        <f>+SUMIFS('nabati '!AD:AD,'nabati '!$AG:$AG,MTD!$A400)/60</f>
        <v>0</v>
      </c>
      <c r="J400" s="125">
        <f>+SUMIFS('nabati '!AK:AK,'nabati '!$AN:$AN,MTD!$A400)/60</f>
        <v>0</v>
      </c>
      <c r="K400" s="125">
        <f>+SUMIFS('nabati '!AR:AR,'nabati '!$AU:$AU,MTD!$A400)/60</f>
        <v>0</v>
      </c>
      <c r="L400" s="125">
        <f>+SUMIFS('nabati '!AY:AY,'nabati '!$BB:$BB,MTD!$A400)/20</f>
        <v>1</v>
      </c>
      <c r="M400" s="125">
        <f>+SUMIFS('nabati '!$BF:$BF,'nabati '!BI:BI,MTD!$A400)/6</f>
        <v>0</v>
      </c>
      <c r="N400" s="59">
        <f>+SUMIFS('nabati '!$BM:$BM,'nabati '!BP:BP,MTD!$A400)/6</f>
        <v>0</v>
      </c>
      <c r="O400" s="126">
        <f t="shared" si="46"/>
        <v>2024000</v>
      </c>
      <c r="P400" s="90">
        <v>16652000</v>
      </c>
      <c r="Q400" s="345"/>
      <c r="R400" s="90">
        <f t="shared" si="48"/>
        <v>-14628000</v>
      </c>
    </row>
    <row r="401" spans="1:18" s="12" customFormat="1" ht="15.75" hidden="1" outlineLevel="1">
      <c r="A401" s="55" t="s">
        <v>524</v>
      </c>
      <c r="B401" s="105" t="s">
        <v>56</v>
      </c>
      <c r="C401" s="150" t="s">
        <v>525</v>
      </c>
      <c r="D401" s="57" t="s">
        <v>521</v>
      </c>
      <c r="E401" s="125">
        <f>+SUMIFS('nabati '!B:B,'nabati '!$E:$E,MTD!$A401)/6</f>
        <v>8</v>
      </c>
      <c r="F401" s="125">
        <f>+SUMIFS('nabati '!I:I,'nabati '!$L:$L,MTD!$A401)/6</f>
        <v>25</v>
      </c>
      <c r="G401" s="125">
        <f>+SUMIFS('nabati '!P:P,'nabati '!$S:$S,MTD!$A401)/60</f>
        <v>4</v>
      </c>
      <c r="H401" s="125">
        <f>+SUMIFS('nabati '!W:W,'nabati '!$Z:$Z,MTD!$A401)/6</f>
        <v>7</v>
      </c>
      <c r="I401" s="125">
        <f>+SUMIFS('nabati '!AD:AD,'nabati '!$AG:$AG,MTD!$A401)/60</f>
        <v>2</v>
      </c>
      <c r="J401" s="125">
        <f>+SUMIFS('nabati '!AK:AK,'nabati '!$AN:$AN,MTD!$A401)/60</f>
        <v>2</v>
      </c>
      <c r="K401" s="125">
        <f>+SUMIFS('nabati '!AR:AR,'nabati '!$AU:$AU,MTD!$A401)/60</f>
        <v>0</v>
      </c>
      <c r="L401" s="125">
        <f>+SUMIFS('nabati '!AY:AY,'nabati '!$BB:$BB,MTD!$A401)/20</f>
        <v>3</v>
      </c>
      <c r="M401" s="125">
        <f>+SUMIFS('nabati '!$BF:$BF,'nabati '!BI:BI,MTD!$A401)/6</f>
        <v>0</v>
      </c>
      <c r="N401" s="59">
        <f>+SUMIFS('nabati '!$BM:$BM,'nabati '!BP:BP,MTD!$A401)/6</f>
        <v>0</v>
      </c>
      <c r="O401" s="126">
        <f t="shared" si="46"/>
        <v>11104700</v>
      </c>
      <c r="P401" s="89">
        <v>24584000</v>
      </c>
      <c r="Q401" s="345"/>
      <c r="R401" s="90">
        <f t="shared" si="48"/>
        <v>-13479300</v>
      </c>
    </row>
    <row r="402" spans="1:18" s="12" customFormat="1" ht="15.75" hidden="1" outlineLevel="1">
      <c r="A402" s="55" t="s">
        <v>526</v>
      </c>
      <c r="B402" s="105" t="s">
        <v>56</v>
      </c>
      <c r="C402" s="150" t="s">
        <v>527</v>
      </c>
      <c r="D402" s="57" t="s">
        <v>521</v>
      </c>
      <c r="E402" s="125">
        <f>+SUMIFS('nabati '!B:B,'nabati '!$E:$E,MTD!$A402)/6</f>
        <v>30</v>
      </c>
      <c r="F402" s="125">
        <f>+SUMIFS('nabati '!I:I,'nabati '!$L:$L,MTD!$A402)/6</f>
        <v>10</v>
      </c>
      <c r="G402" s="125">
        <f>+SUMIFS('nabati '!P:P,'nabati '!$S:$S,MTD!$A402)/60</f>
        <v>0</v>
      </c>
      <c r="H402" s="125">
        <f>+SUMIFS('nabati '!W:W,'nabati '!$Z:$Z,MTD!$A402)/6</f>
        <v>10</v>
      </c>
      <c r="I402" s="125">
        <f>+SUMIFS('nabati '!AD:AD,'nabati '!$AG:$AG,MTD!$A402)/60</f>
        <v>0</v>
      </c>
      <c r="J402" s="125">
        <f>+SUMIFS('nabati '!AK:AK,'nabati '!$AN:$AN,MTD!$A402)/60</f>
        <v>1</v>
      </c>
      <c r="K402" s="125">
        <f>+SUMIFS('nabati '!AR:AR,'nabati '!$AU:$AU,MTD!$A402)/60</f>
        <v>0</v>
      </c>
      <c r="L402" s="125">
        <f>+SUMIFS('nabati '!AY:AY,'nabati '!$BB:$BB,MTD!$A402)/20</f>
        <v>2</v>
      </c>
      <c r="M402" s="125">
        <f>+SUMIFS('nabati '!$BF:$BF,'nabati '!BI:BI,MTD!$A402)/6</f>
        <v>0</v>
      </c>
      <c r="N402" s="59">
        <f>+SUMIFS('nabati '!$BM:$BM,'nabati '!BP:BP,MTD!$A402)/6</f>
        <v>0</v>
      </c>
      <c r="O402" s="126">
        <f t="shared" si="46"/>
        <v>9002000</v>
      </c>
      <c r="P402" s="90">
        <v>32542000</v>
      </c>
      <c r="Q402" s="345"/>
      <c r="R402" s="90">
        <f t="shared" si="48"/>
        <v>-23540000</v>
      </c>
    </row>
    <row r="403" spans="1:18" s="12" customFormat="1" ht="15.75" hidden="1" outlineLevel="1">
      <c r="A403" s="55" t="s">
        <v>528</v>
      </c>
      <c r="B403" s="105" t="s">
        <v>56</v>
      </c>
      <c r="C403" s="150" t="s">
        <v>529</v>
      </c>
      <c r="D403" s="57" t="s">
        <v>521</v>
      </c>
      <c r="E403" s="125">
        <f>+SUMIFS('nabati '!B:B,'nabati '!$E:$E,MTD!$A403)/6</f>
        <v>12</v>
      </c>
      <c r="F403" s="125">
        <f>+SUMIFS('nabati '!I:I,'nabati '!$L:$L,MTD!$A403)/6</f>
        <v>25</v>
      </c>
      <c r="G403" s="125">
        <f>+SUMIFS('nabati '!P:P,'nabati '!$S:$S,MTD!$A403)/60</f>
        <v>3</v>
      </c>
      <c r="H403" s="125">
        <f>+SUMIFS('nabati '!W:W,'nabati '!$Z:$Z,MTD!$A403)/6</f>
        <v>10</v>
      </c>
      <c r="I403" s="125">
        <f>+SUMIFS('nabati '!AD:AD,'nabati '!$AG:$AG,MTD!$A403)/60</f>
        <v>0</v>
      </c>
      <c r="J403" s="125">
        <f>+SUMIFS('nabati '!AK:AK,'nabati '!$AN:$AN,MTD!$A403)/60</f>
        <v>0</v>
      </c>
      <c r="K403" s="125">
        <f>+SUMIFS('nabati '!AR:AR,'nabati '!$AU:$AU,MTD!$A403)/60</f>
        <v>2</v>
      </c>
      <c r="L403" s="125">
        <f>+SUMIFS('nabati '!AY:AY,'nabati '!$BB:$BB,MTD!$A403)/20</f>
        <v>7</v>
      </c>
      <c r="M403" s="125">
        <f>+SUMIFS('nabati '!$BF:$BF,'nabati '!BI:BI,MTD!$A403)/6</f>
        <v>0</v>
      </c>
      <c r="N403" s="59">
        <f>+SUMIFS('nabati '!$BM:$BM,'nabati '!BP:BP,MTD!$A403)/6</f>
        <v>0</v>
      </c>
      <c r="O403" s="126">
        <f t="shared" si="46"/>
        <v>12654300</v>
      </c>
      <c r="P403" s="90">
        <v>22371000</v>
      </c>
      <c r="Q403" s="345"/>
      <c r="R403" s="90">
        <f t="shared" si="48"/>
        <v>-9716700</v>
      </c>
    </row>
    <row r="404" spans="1:18" s="12" customFormat="1" ht="15.75" hidden="1" outlineLevel="1">
      <c r="A404" s="55" t="s">
        <v>530</v>
      </c>
      <c r="B404" s="105" t="s">
        <v>56</v>
      </c>
      <c r="C404" s="150" t="s">
        <v>531</v>
      </c>
      <c r="D404" s="57" t="s">
        <v>521</v>
      </c>
      <c r="E404" s="125">
        <f>+SUMIFS('nabati '!B:B,'nabati '!$E:$E,MTD!$A404)/6</f>
        <v>0</v>
      </c>
      <c r="F404" s="125">
        <f>+SUMIFS('nabati '!I:I,'nabati '!$L:$L,MTD!$A404)/6</f>
        <v>10</v>
      </c>
      <c r="G404" s="125">
        <f>+SUMIFS('nabati '!P:P,'nabati '!$S:$S,MTD!$A404)/60</f>
        <v>2</v>
      </c>
      <c r="H404" s="125">
        <f>+SUMIFS('nabati '!W:W,'nabati '!$Z:$Z,MTD!$A404)/6</f>
        <v>1</v>
      </c>
      <c r="I404" s="125">
        <f>+SUMIFS('nabati '!AD:AD,'nabati '!$AG:$AG,MTD!$A404)/60</f>
        <v>2</v>
      </c>
      <c r="J404" s="125">
        <f>+SUMIFS('nabati '!AK:AK,'nabati '!$AN:$AN,MTD!$A404)/60</f>
        <v>1</v>
      </c>
      <c r="K404" s="125">
        <f>+SUMIFS('nabati '!AR:AR,'nabati '!$AU:$AU,MTD!$A404)/60</f>
        <v>0</v>
      </c>
      <c r="L404" s="125">
        <f>+SUMIFS('nabati '!AY:AY,'nabati '!$BB:$BB,MTD!$A404)/20</f>
        <v>1</v>
      </c>
      <c r="M404" s="125">
        <f>+SUMIFS('nabati '!$BF:$BF,'nabati '!BI:BI,MTD!$A404)/6</f>
        <v>0</v>
      </c>
      <c r="N404" s="59">
        <f>+SUMIFS('nabati '!$BM:$BM,'nabati '!BP:BP,MTD!$A404)/6</f>
        <v>0</v>
      </c>
      <c r="O404" s="126">
        <f t="shared" si="46"/>
        <v>4155000</v>
      </c>
      <c r="P404" s="153">
        <v>11398000</v>
      </c>
      <c r="Q404" s="345"/>
      <c r="R404" s="90">
        <f t="shared" si="48"/>
        <v>-7243000</v>
      </c>
    </row>
    <row r="405" spans="1:18" s="7" customFormat="1" ht="15.75" hidden="1" outlineLevel="1">
      <c r="A405" s="55" t="s">
        <v>532</v>
      </c>
      <c r="B405" s="105" t="s">
        <v>56</v>
      </c>
      <c r="C405" s="150" t="s">
        <v>533</v>
      </c>
      <c r="D405" s="57" t="s">
        <v>521</v>
      </c>
      <c r="E405" s="125">
        <f>+SUMIFS('nabati '!B:B,'nabati '!$E:$E,MTD!$A405)/6</f>
        <v>10</v>
      </c>
      <c r="F405" s="125">
        <f>+SUMIFS('nabati '!I:I,'nabati '!$L:$L,MTD!$A405)/6</f>
        <v>20</v>
      </c>
      <c r="G405" s="125">
        <f>+SUMIFS('nabati '!P:P,'nabati '!$S:$S,MTD!$A405)/60</f>
        <v>4</v>
      </c>
      <c r="H405" s="125">
        <f>+SUMIFS('nabati '!W:W,'nabati '!$Z:$Z,MTD!$A405)/6</f>
        <v>10</v>
      </c>
      <c r="I405" s="125">
        <f>+SUMIFS('nabati '!AD:AD,'nabati '!$AG:$AG,MTD!$A405)/60</f>
        <v>2</v>
      </c>
      <c r="J405" s="125">
        <f>+SUMIFS('nabati '!AK:AK,'nabati '!$AN:$AN,MTD!$A405)/60</f>
        <v>2</v>
      </c>
      <c r="K405" s="125">
        <f>+SUMIFS('nabati '!AR:AR,'nabati '!$AU:$AU,MTD!$A405)/60</f>
        <v>1</v>
      </c>
      <c r="L405" s="125">
        <f>+SUMIFS('nabati '!AY:AY,'nabati '!$BB:$BB,MTD!$A405)/20</f>
        <v>5</v>
      </c>
      <c r="M405" s="125">
        <f>+SUMIFS('nabati '!$BF:$BF,'nabati '!BI:BI,MTD!$A405)/6</f>
        <v>0</v>
      </c>
      <c r="N405" s="59">
        <f>+SUMIFS('nabati '!$BM:$BM,'nabati '!BP:BP,MTD!$A405)/6</f>
        <v>0</v>
      </c>
      <c r="O405" s="126">
        <f t="shared" si="46"/>
        <v>12087000</v>
      </c>
      <c r="P405" s="90">
        <v>17387000</v>
      </c>
      <c r="Q405" s="345"/>
      <c r="R405" s="90">
        <f t="shared" ref="R405:R414" si="49">O405-P405</f>
        <v>-5300000</v>
      </c>
    </row>
    <row r="406" spans="1:18" s="7" customFormat="1" ht="15.75" hidden="1" outlineLevel="1">
      <c r="A406" s="55" t="s">
        <v>534</v>
      </c>
      <c r="B406" s="105" t="s">
        <v>56</v>
      </c>
      <c r="C406" s="150" t="s">
        <v>535</v>
      </c>
      <c r="D406" s="57" t="s">
        <v>521</v>
      </c>
      <c r="E406" s="125">
        <f>+SUMIFS('nabati '!B:B,'nabati '!$E:$E,MTD!$A406)/6</f>
        <v>5</v>
      </c>
      <c r="F406" s="125">
        <f>+SUMIFS('nabati '!I:I,'nabati '!$L:$L,MTD!$A406)/6</f>
        <v>10</v>
      </c>
      <c r="G406" s="125">
        <f>+SUMIFS('nabati '!P:P,'nabati '!$S:$S,MTD!$A406)/60</f>
        <v>2</v>
      </c>
      <c r="H406" s="125">
        <f>+SUMIFS('nabati '!W:W,'nabati '!$Z:$Z,MTD!$A406)/6</f>
        <v>0</v>
      </c>
      <c r="I406" s="125">
        <f>+SUMIFS('nabati '!AD:AD,'nabati '!$AG:$AG,MTD!$A406)/60</f>
        <v>0</v>
      </c>
      <c r="J406" s="125">
        <f>+SUMIFS('nabati '!AK:AK,'nabati '!$AN:$AN,MTD!$A406)/60</f>
        <v>1</v>
      </c>
      <c r="K406" s="125">
        <f>+SUMIFS('nabati '!AR:AR,'nabati '!$AU:$AU,MTD!$A406)/60</f>
        <v>0</v>
      </c>
      <c r="L406" s="125">
        <f>+SUMIFS('nabati '!AY:AY,'nabati '!$BB:$BB,MTD!$A406)/20</f>
        <v>2</v>
      </c>
      <c r="M406" s="137">
        <f>+SUMIFS('nabati '!$BF:$BF,'nabati '!BI:BI,MTD!$A406)/6</f>
        <v>0</v>
      </c>
      <c r="N406" s="138">
        <f>+SUMIFS('nabati '!$BM:$BM,'nabati '!BP:BP,MTD!$A406)/6</f>
        <v>0</v>
      </c>
      <c r="O406" s="126">
        <f t="shared" si="46"/>
        <v>4274500</v>
      </c>
      <c r="P406" s="153">
        <v>28010000</v>
      </c>
      <c r="Q406" s="345"/>
      <c r="R406" s="90">
        <f t="shared" si="49"/>
        <v>-23735500</v>
      </c>
    </row>
    <row r="407" spans="1:18" s="7" customFormat="1" ht="15.75" hidden="1" outlineLevel="1">
      <c r="A407" s="55" t="s">
        <v>536</v>
      </c>
      <c r="B407" s="105" t="s">
        <v>56</v>
      </c>
      <c r="C407" s="150" t="s">
        <v>537</v>
      </c>
      <c r="D407" s="57" t="s">
        <v>521</v>
      </c>
      <c r="E407" s="125">
        <f>+SUMIFS('nabati '!B:B,'nabati '!$E:$E,MTD!$A407)/6</f>
        <v>27</v>
      </c>
      <c r="F407" s="125">
        <f>+SUMIFS('nabati '!I:I,'nabati '!$L:$L,MTD!$A407)/6</f>
        <v>23</v>
      </c>
      <c r="G407" s="125">
        <f>+SUMIFS('nabati '!P:P,'nabati '!$S:$S,MTD!$A407)/60</f>
        <v>4</v>
      </c>
      <c r="H407" s="125">
        <f>+SUMIFS('nabati '!W:W,'nabati '!$Z:$Z,MTD!$A407)/6</f>
        <v>3</v>
      </c>
      <c r="I407" s="125">
        <f>+SUMIFS('nabati '!AD:AD,'nabati '!$AG:$AG,MTD!$A407)/60</f>
        <v>3</v>
      </c>
      <c r="J407" s="125">
        <f>+SUMIFS('nabati '!AK:AK,'nabati '!$AN:$AN,MTD!$A407)/60</f>
        <v>1</v>
      </c>
      <c r="K407" s="125">
        <f>+SUMIFS('nabati '!AR:AR,'nabati '!$AU:$AU,MTD!$A407)/60</f>
        <v>0</v>
      </c>
      <c r="L407" s="125">
        <f>+SUMIFS('nabati '!AY:AY,'nabati '!$BB:$BB,MTD!$A407)/20</f>
        <v>5</v>
      </c>
      <c r="M407" s="125">
        <f>+SUMIFS('nabati '!$BF:$BF,'nabati '!BI:BI,MTD!$A407)/6</f>
        <v>0</v>
      </c>
      <c r="N407" s="59">
        <f>+SUMIFS('nabati '!$BM:$BM,'nabati '!BP:BP,MTD!$A407)/6</f>
        <v>0</v>
      </c>
      <c r="O407" s="126">
        <f t="shared" si="46"/>
        <v>12967400</v>
      </c>
      <c r="P407" s="90">
        <v>11466000</v>
      </c>
      <c r="Q407" s="345"/>
      <c r="R407" s="90">
        <f t="shared" si="49"/>
        <v>1501400</v>
      </c>
    </row>
    <row r="408" spans="1:18" s="7" customFormat="1" ht="15.75" hidden="1" outlineLevel="1">
      <c r="A408" s="55" t="s">
        <v>538</v>
      </c>
      <c r="B408" s="105" t="s">
        <v>56</v>
      </c>
      <c r="C408" s="150" t="s">
        <v>539</v>
      </c>
      <c r="D408" s="57" t="s">
        <v>521</v>
      </c>
      <c r="E408" s="125">
        <f>+SUMIFS('nabati '!B:B,'nabati '!$E:$E,MTD!$A408)/6</f>
        <v>0</v>
      </c>
      <c r="F408" s="125">
        <f>+SUMIFS('nabati '!I:I,'nabati '!$L:$L,MTD!$A408)/6</f>
        <v>2</v>
      </c>
      <c r="G408" s="125">
        <f>+SUMIFS('nabati '!P:P,'nabati '!$S:$S,MTD!$A408)/60</f>
        <v>0</v>
      </c>
      <c r="H408" s="125">
        <f>+SUMIFS('nabati '!W:W,'nabati '!$Z:$Z,MTD!$A408)/6</f>
        <v>1</v>
      </c>
      <c r="I408" s="125">
        <f>+SUMIFS('nabati '!AD:AD,'nabati '!$AG:$AG,MTD!$A408)/60</f>
        <v>0</v>
      </c>
      <c r="J408" s="125">
        <f>+SUMIFS('nabati '!AK:AK,'nabati '!$AN:$AN,MTD!$A408)/60</f>
        <v>0</v>
      </c>
      <c r="K408" s="125">
        <f>+SUMIFS('nabati '!AR:AR,'nabati '!$AU:$AU,MTD!$A408)/60</f>
        <v>0</v>
      </c>
      <c r="L408" s="125">
        <f>+SUMIFS('nabati '!AY:AY,'nabati '!$BB:$BB,MTD!$A408)/20</f>
        <v>0</v>
      </c>
      <c r="M408" s="125">
        <f>+SUMIFS('nabati '!$BF:$BF,'nabati '!BI:BI,MTD!$A408)/6</f>
        <v>0</v>
      </c>
      <c r="N408" s="59">
        <f>+SUMIFS('nabati '!$BM:$BM,'nabati '!BP:BP,MTD!$A408)/6</f>
        <v>0</v>
      </c>
      <c r="O408" s="126">
        <f t="shared" si="46"/>
        <v>605400</v>
      </c>
      <c r="P408" s="89">
        <v>5272000</v>
      </c>
      <c r="Q408" s="345"/>
      <c r="R408" s="90">
        <f t="shared" si="49"/>
        <v>-4666600</v>
      </c>
    </row>
    <row r="409" spans="1:18" s="7" customFormat="1" ht="15.75" hidden="1" outlineLevel="1">
      <c r="A409" s="55" t="s">
        <v>540</v>
      </c>
      <c r="B409" s="105" t="s">
        <v>541</v>
      </c>
      <c r="C409" s="150" t="s">
        <v>542</v>
      </c>
      <c r="D409" s="57" t="s">
        <v>521</v>
      </c>
      <c r="E409" s="125">
        <f>+SUMIFS('nabati '!B:B,'nabati '!$E:$E,MTD!$A409)/6</f>
        <v>34</v>
      </c>
      <c r="F409" s="125">
        <f>+SUMIFS('nabati '!I:I,'nabati '!$L:$L,MTD!$A409)/6</f>
        <v>46</v>
      </c>
      <c r="G409" s="125">
        <f>+SUMIFS('nabati '!P:P,'nabati '!$S:$S,MTD!$A409)/60</f>
        <v>18</v>
      </c>
      <c r="H409" s="125">
        <f>+SUMIFS('nabati '!W:W,'nabati '!$Z:$Z,MTD!$A409)/6</f>
        <v>11</v>
      </c>
      <c r="I409" s="125">
        <f>+SUMIFS('nabati '!AD:AD,'nabati '!$AG:$AG,MTD!$A409)/60</f>
        <v>6</v>
      </c>
      <c r="J409" s="125">
        <f>+SUMIFS('nabati '!AK:AK,'nabati '!$AN:$AN,MTD!$A409)/60</f>
        <v>2</v>
      </c>
      <c r="K409" s="125">
        <f>+SUMIFS('nabati '!AR:AR,'nabati '!$AU:$AU,MTD!$A409)/60</f>
        <v>1</v>
      </c>
      <c r="L409" s="125">
        <f>+SUMIFS('nabati '!AY:AY,'nabati '!$BB:$BB,MTD!$A409)/20</f>
        <v>7</v>
      </c>
      <c r="M409" s="125">
        <f>+SUMIFS('nabati '!$BF:$BF,'nabati '!BI:BI,MTD!$A409)/6</f>
        <v>0</v>
      </c>
      <c r="N409" s="59">
        <f>+SUMIFS('nabati '!$BM:$BM,'nabati '!BP:BP,MTD!$A409)/6</f>
        <v>0</v>
      </c>
      <c r="O409" s="126">
        <f t="shared" si="46"/>
        <v>26978800</v>
      </c>
      <c r="P409" s="90">
        <v>38234000</v>
      </c>
      <c r="Q409" s="345"/>
      <c r="R409" s="90">
        <f t="shared" si="49"/>
        <v>-11255200</v>
      </c>
    </row>
    <row r="410" spans="1:18" s="7" customFormat="1" ht="15.75" hidden="1" outlineLevel="1">
      <c r="A410" s="55" t="s">
        <v>543</v>
      </c>
      <c r="B410" s="105" t="s">
        <v>56</v>
      </c>
      <c r="C410" s="150" t="s">
        <v>544</v>
      </c>
      <c r="D410" s="57" t="s">
        <v>521</v>
      </c>
      <c r="E410" s="125">
        <f>+SUMIFS('nabati '!B:B,'nabati '!$E:$E,MTD!$A410)/6</f>
        <v>0</v>
      </c>
      <c r="F410" s="125">
        <f>+SUMIFS('nabati '!I:I,'nabati '!$L:$L,MTD!$A410)/6</f>
        <v>0</v>
      </c>
      <c r="G410" s="125">
        <f>+SUMIFS('nabati '!P:P,'nabati '!$S:$S,MTD!$A410)/60</f>
        <v>0</v>
      </c>
      <c r="H410" s="125">
        <f>+SUMIFS('nabati '!W:W,'nabati '!$Z:$Z,MTD!$A410)/6</f>
        <v>1</v>
      </c>
      <c r="I410" s="125">
        <f>+SUMIFS('nabati '!AD:AD,'nabati '!$AG:$AG,MTD!$A410)/60</f>
        <v>1</v>
      </c>
      <c r="J410" s="125">
        <f>+SUMIFS('nabati '!AK:AK,'nabati '!$AN:$AN,MTD!$A410)/60</f>
        <v>2</v>
      </c>
      <c r="K410" s="125">
        <f>+SUMIFS('nabati '!AR:AR,'nabati '!$AU:$AU,MTD!$A410)/60</f>
        <v>0</v>
      </c>
      <c r="L410" s="125">
        <f>+SUMIFS('nabati '!AY:AY,'nabati '!$BB:$BB,MTD!$A410)/20</f>
        <v>3</v>
      </c>
      <c r="M410" s="125">
        <f>+SUMIFS('nabati '!$BF:$BF,'nabati '!BI:BI,MTD!$A410)/6</f>
        <v>0</v>
      </c>
      <c r="N410" s="59">
        <f>+SUMIFS('nabati '!$BM:$BM,'nabati '!BP:BP,MTD!$A410)/6</f>
        <v>0</v>
      </c>
      <c r="O410" s="126">
        <f t="shared" si="46"/>
        <v>2336000</v>
      </c>
      <c r="P410" s="90">
        <v>11638000</v>
      </c>
      <c r="Q410" s="345"/>
      <c r="R410" s="90">
        <f t="shared" si="49"/>
        <v>-9302000</v>
      </c>
    </row>
    <row r="411" spans="1:18" s="7" customFormat="1" ht="15.75" hidden="1" outlineLevel="1">
      <c r="A411" s="55" t="s">
        <v>545</v>
      </c>
      <c r="B411" s="105" t="s">
        <v>56</v>
      </c>
      <c r="C411" s="150" t="s">
        <v>546</v>
      </c>
      <c r="D411" s="57" t="s">
        <v>521</v>
      </c>
      <c r="E411" s="125">
        <f>+SUMIFS('nabati '!B:B,'nabati '!$E:$E,MTD!$A411)/6</f>
        <v>7</v>
      </c>
      <c r="F411" s="125">
        <f>+SUMIFS('nabati '!I:I,'nabati '!$L:$L,MTD!$A411)/6</f>
        <v>5</v>
      </c>
      <c r="G411" s="125">
        <f>+SUMIFS('nabati '!P:P,'nabati '!$S:$S,MTD!$A411)/60</f>
        <v>3</v>
      </c>
      <c r="H411" s="125">
        <f>+SUMIFS('nabati '!W:W,'nabati '!$Z:$Z,MTD!$A411)/6</f>
        <v>3</v>
      </c>
      <c r="I411" s="125">
        <f>+SUMIFS('nabati '!AD:AD,'nabati '!$AG:$AG,MTD!$A411)/60</f>
        <v>1</v>
      </c>
      <c r="J411" s="125">
        <f>+SUMIFS('nabati '!AK:AK,'nabati '!$AN:$AN,MTD!$A411)/60</f>
        <v>0</v>
      </c>
      <c r="K411" s="125">
        <f>+SUMIFS('nabati '!AR:AR,'nabati '!$AU:$AU,MTD!$A411)/60</f>
        <v>0</v>
      </c>
      <c r="L411" s="125">
        <f>+SUMIFS('nabati '!AY:AY,'nabati '!$BB:$BB,MTD!$A411)/20</f>
        <v>2</v>
      </c>
      <c r="M411" s="125">
        <f>+SUMIFS('nabati '!$BF:$BF,'nabati '!BI:BI,MTD!$A411)/6</f>
        <v>0</v>
      </c>
      <c r="N411" s="59">
        <f>+SUMIFS('nabati '!$BM:$BM,'nabati '!BP:BP,MTD!$A411)/6</f>
        <v>0</v>
      </c>
      <c r="O411" s="126">
        <f t="shared" si="46"/>
        <v>4574800</v>
      </c>
      <c r="P411" s="90">
        <v>7109000</v>
      </c>
      <c r="Q411" s="345"/>
      <c r="R411" s="90">
        <f t="shared" si="49"/>
        <v>-2534200</v>
      </c>
    </row>
    <row r="412" spans="1:18" s="7" customFormat="1" ht="15.75" hidden="1" outlineLevel="1">
      <c r="A412" s="55" t="s">
        <v>547</v>
      </c>
      <c r="B412" s="105" t="s">
        <v>56</v>
      </c>
      <c r="C412" s="150" t="s">
        <v>548</v>
      </c>
      <c r="D412" s="57" t="s">
        <v>521</v>
      </c>
      <c r="E412" s="125">
        <f>+SUMIFS('nabati '!B:B,'nabati '!$E:$E,MTD!$A412)/6</f>
        <v>0</v>
      </c>
      <c r="F412" s="125">
        <f>+SUMIFS('nabati '!I:I,'nabati '!$L:$L,MTD!$A412)/6</f>
        <v>4</v>
      </c>
      <c r="G412" s="125">
        <f>+SUMIFS('nabati '!P:P,'nabati '!$S:$S,MTD!$A412)/60</f>
        <v>1</v>
      </c>
      <c r="H412" s="125">
        <f>+SUMIFS('nabati '!W:W,'nabati '!$Z:$Z,MTD!$A412)/6</f>
        <v>0</v>
      </c>
      <c r="I412" s="125">
        <f>+SUMIFS('nabati '!AD:AD,'nabati '!$AG:$AG,MTD!$A412)/60</f>
        <v>0</v>
      </c>
      <c r="J412" s="125">
        <f>+SUMIFS('nabati '!AK:AK,'nabati '!$AN:$AN,MTD!$A412)/60</f>
        <v>0</v>
      </c>
      <c r="K412" s="125">
        <f>+SUMIFS('nabati '!AR:AR,'nabati '!$AU:$AU,MTD!$A412)/60</f>
        <v>0</v>
      </c>
      <c r="L412" s="125">
        <f>+SUMIFS('nabati '!AY:AY,'nabati '!$BB:$BB,MTD!$A412)/20</f>
        <v>0</v>
      </c>
      <c r="M412" s="125">
        <f>+SUMIFS('nabati '!$BF:$BF,'nabati '!BI:BI,MTD!$A412)/6</f>
        <v>0</v>
      </c>
      <c r="N412" s="59">
        <f>+SUMIFS('nabati '!$BM:$BM,'nabati '!BP:BP,MTD!$A412)/6</f>
        <v>0</v>
      </c>
      <c r="O412" s="126">
        <f t="shared" si="46"/>
        <v>1092800</v>
      </c>
      <c r="P412" s="90">
        <v>3878000</v>
      </c>
      <c r="Q412" s="345"/>
      <c r="R412" s="90">
        <f t="shared" si="49"/>
        <v>-2785200</v>
      </c>
    </row>
    <row r="413" spans="1:18" s="7" customFormat="1" ht="15.75" hidden="1" outlineLevel="1">
      <c r="A413" s="55" t="s">
        <v>549</v>
      </c>
      <c r="B413" s="105" t="s">
        <v>56</v>
      </c>
      <c r="C413" s="150" t="s">
        <v>550</v>
      </c>
      <c r="D413" s="57" t="s">
        <v>521</v>
      </c>
      <c r="E413" s="125">
        <f>+SUMIFS('nabati '!B:B,'nabati '!$E:$E,MTD!$A413)/6</f>
        <v>0</v>
      </c>
      <c r="F413" s="125">
        <f>+SUMIFS('nabati '!I:I,'nabati '!$L:$L,MTD!$A413)/6</f>
        <v>10</v>
      </c>
      <c r="G413" s="125">
        <f>+SUMIFS('nabati '!P:P,'nabati '!$S:$S,MTD!$A413)/60</f>
        <v>2</v>
      </c>
      <c r="H413" s="125">
        <f>+SUMIFS('nabati '!W:W,'nabati '!$Z:$Z,MTD!$A413)/6</f>
        <v>1</v>
      </c>
      <c r="I413" s="125">
        <f>+SUMIFS('nabati '!AD:AD,'nabati '!$AG:$AG,MTD!$A413)/60</f>
        <v>1</v>
      </c>
      <c r="J413" s="125">
        <f>+SUMIFS('nabati '!AK:AK,'nabati '!$AN:$AN,MTD!$A413)/60</f>
        <v>1</v>
      </c>
      <c r="K413" s="125">
        <f>+SUMIFS('nabati '!AR:AR,'nabati '!$AU:$AU,MTD!$A413)/60</f>
        <v>0</v>
      </c>
      <c r="L413" s="125">
        <f>+SUMIFS('nabati '!AY:AY,'nabati '!$BB:$BB,MTD!$A413)/20</f>
        <v>0</v>
      </c>
      <c r="M413" s="125">
        <f>+SUMIFS('nabati '!$BF:$BF,'nabati '!BI:BI,MTD!$A413)/6</f>
        <v>0</v>
      </c>
      <c r="N413" s="59">
        <f>+SUMIFS('nabati '!$BM:$BM,'nabati '!BP:BP,MTD!$A413)/6</f>
        <v>0</v>
      </c>
      <c r="O413" s="126">
        <f t="shared" si="46"/>
        <v>3451000</v>
      </c>
      <c r="P413" s="89">
        <v>5737000</v>
      </c>
      <c r="Q413" s="345"/>
      <c r="R413" s="90">
        <f t="shared" si="49"/>
        <v>-2286000</v>
      </c>
    </row>
    <row r="414" spans="1:18" s="7" customFormat="1" ht="15.75" hidden="1" outlineLevel="1">
      <c r="A414" s="55" t="s">
        <v>551</v>
      </c>
      <c r="B414" s="105" t="s">
        <v>541</v>
      </c>
      <c r="C414" s="150" t="s">
        <v>552</v>
      </c>
      <c r="D414" s="57" t="s">
        <v>521</v>
      </c>
      <c r="E414" s="125">
        <f>+SUMIFS('nabati '!B:B,'nabati '!$E:$E,MTD!$A414)/6</f>
        <v>0</v>
      </c>
      <c r="F414" s="125">
        <f>+SUMIFS('nabati '!I:I,'nabati '!$L:$L,MTD!$A414)/6</f>
        <v>3</v>
      </c>
      <c r="G414" s="125">
        <f>+SUMIFS('nabati '!P:P,'nabati '!$S:$S,MTD!$A414)/60</f>
        <v>1</v>
      </c>
      <c r="H414" s="125">
        <f>+SUMIFS('nabati '!W:W,'nabati '!$Z:$Z,MTD!$A414)/6</f>
        <v>2</v>
      </c>
      <c r="I414" s="125">
        <f>+SUMIFS('nabati '!AD:AD,'nabati '!$AG:$AG,MTD!$A414)/60</f>
        <v>0</v>
      </c>
      <c r="J414" s="125">
        <f>+SUMIFS('nabati '!AK:AK,'nabati '!$AN:$AN,MTD!$A414)/60</f>
        <v>0</v>
      </c>
      <c r="K414" s="125">
        <f>+SUMIFS('nabati '!AR:AR,'nabati '!$AU:$AU,MTD!$A414)/60</f>
        <v>0</v>
      </c>
      <c r="L414" s="125">
        <f>+SUMIFS('nabati '!AY:AY,'nabati '!$BB:$BB,MTD!$A414)/20</f>
        <v>0</v>
      </c>
      <c r="M414" s="125">
        <f>+SUMIFS('nabati '!$BF:$BF,'nabati '!BI:BI,MTD!$A414)/6</f>
        <v>0</v>
      </c>
      <c r="N414" s="59">
        <f>+SUMIFS('nabati '!$BM:$BM,'nabati '!BP:BP,MTD!$A414)/6</f>
        <v>0</v>
      </c>
      <c r="O414" s="126">
        <f t="shared" si="46"/>
        <v>1350100</v>
      </c>
      <c r="P414" s="90">
        <v>3987000</v>
      </c>
      <c r="Q414" s="345"/>
      <c r="R414" s="90">
        <f t="shared" si="49"/>
        <v>-2636900</v>
      </c>
    </row>
    <row r="415" spans="1:18" s="7" customFormat="1" ht="15.75" hidden="1" outlineLevel="1">
      <c r="A415" s="61">
        <v>9402</v>
      </c>
      <c r="B415" s="151" t="s">
        <v>56</v>
      </c>
      <c r="C415" s="152" t="s">
        <v>553</v>
      </c>
      <c r="D415" s="57" t="s">
        <v>521</v>
      </c>
      <c r="E415" s="125">
        <f>+SUMIFS('nabati '!B:B,'nabati '!$E:$E,MTD!$A415)/6</f>
        <v>1</v>
      </c>
      <c r="F415" s="125">
        <f>+SUMIFS('nabati '!I:I,'nabati '!$L:$L,MTD!$A415)/6</f>
        <v>1</v>
      </c>
      <c r="G415" s="125">
        <f>+SUMIFS('nabati '!P:P,'nabati '!$S:$S,MTD!$A415)/60</f>
        <v>0</v>
      </c>
      <c r="H415" s="125">
        <f>+SUMIFS('nabati '!W:W,'nabati '!$Z:$Z,MTD!$A415)/6</f>
        <v>0</v>
      </c>
      <c r="I415" s="125">
        <f>+SUMIFS('nabati '!AD:AD,'nabati '!$AG:$AG,MTD!$A415)/60</f>
        <v>0</v>
      </c>
      <c r="J415" s="125">
        <f>+SUMIFS('nabati '!AK:AK,'nabati '!$AN:$AN,MTD!$A415)/60</f>
        <v>0</v>
      </c>
      <c r="K415" s="125">
        <f>+SUMIFS('nabati '!AR:AR,'nabati '!$AU:$AU,MTD!$A415)/60</f>
        <v>0</v>
      </c>
      <c r="L415" s="125">
        <f>+SUMIFS('nabati '!AY:AY,'nabati '!$BB:$BB,MTD!$A415)/20</f>
        <v>0</v>
      </c>
      <c r="M415" s="125">
        <f>+SUMIFS('nabati '!$BF:$BF,'nabati '!BI:BI,MTD!$A415)/6</f>
        <v>0</v>
      </c>
      <c r="N415" s="59">
        <f>+SUMIFS('nabati '!$BM:$BM,'nabati '!BP:BP,MTD!$A415)/6</f>
        <v>0</v>
      </c>
      <c r="O415" s="126">
        <f t="shared" si="46"/>
        <v>316600</v>
      </c>
      <c r="P415" s="19"/>
      <c r="Q415" s="329"/>
      <c r="R415" s="19"/>
    </row>
    <row r="416" spans="1:18" s="7" customFormat="1" ht="15.75" hidden="1" outlineLevel="1">
      <c r="A416" s="61">
        <v>9405</v>
      </c>
      <c r="B416" s="151" t="s">
        <v>78</v>
      </c>
      <c r="C416" s="152" t="s">
        <v>554</v>
      </c>
      <c r="D416" s="57" t="s">
        <v>521</v>
      </c>
      <c r="E416" s="125">
        <f>+SUMIFS('nabati '!B:B,'nabati '!$E:$E,MTD!$A416)/6</f>
        <v>1</v>
      </c>
      <c r="F416" s="125">
        <f>+SUMIFS('nabati '!I:I,'nabati '!$L:$L,MTD!$A416)/6</f>
        <v>1</v>
      </c>
      <c r="G416" s="125">
        <f>+SUMIFS('nabati '!P:P,'nabati '!$S:$S,MTD!$A416)/60</f>
        <v>1</v>
      </c>
      <c r="H416" s="125">
        <f>+SUMIFS('nabati '!W:W,'nabati '!$Z:$Z,MTD!$A416)/6</f>
        <v>1</v>
      </c>
      <c r="I416" s="125">
        <f>+SUMIFS('nabati '!AD:AD,'nabati '!$AG:$AG,MTD!$A416)/60</f>
        <v>0</v>
      </c>
      <c r="J416" s="125">
        <f>+SUMIFS('nabati '!AK:AK,'nabati '!$AN:$AN,MTD!$A416)/60</f>
        <v>0</v>
      </c>
      <c r="K416" s="125">
        <f>+SUMIFS('nabati '!AR:AR,'nabati '!$AU:$AU,MTD!$A416)/60</f>
        <v>0</v>
      </c>
      <c r="L416" s="125">
        <f>+SUMIFS('nabati '!AY:AY,'nabati '!$BB:$BB,MTD!$A416)/20</f>
        <v>1</v>
      </c>
      <c r="M416" s="125">
        <f>+SUMIFS('nabati '!$BF:$BF,'nabati '!BI:BI,MTD!$A416)/6</f>
        <v>0</v>
      </c>
      <c r="N416" s="59">
        <f>+SUMIFS('nabati '!$BM:$BM,'nabati '!BP:BP,MTD!$A416)/6</f>
        <v>0</v>
      </c>
      <c r="O416" s="126">
        <f t="shared" si="46"/>
        <v>1244600</v>
      </c>
      <c r="P416" s="19"/>
      <c r="Q416" s="329"/>
      <c r="R416" s="19"/>
    </row>
    <row r="417" spans="1:18" s="7" customFormat="1" ht="15.75" hidden="1" outlineLevel="1">
      <c r="A417" s="61">
        <v>9406</v>
      </c>
      <c r="B417" s="151" t="s">
        <v>78</v>
      </c>
      <c r="C417" s="152" t="s">
        <v>555</v>
      </c>
      <c r="D417" s="57" t="s">
        <v>521</v>
      </c>
      <c r="E417" s="125">
        <f>+SUMIFS('nabati '!B:B,'nabati '!$E:$E,MTD!$A417)/6</f>
        <v>0</v>
      </c>
      <c r="F417" s="125">
        <f>+SUMIFS('nabati '!I:I,'nabati '!$L:$L,MTD!$A417)/6</f>
        <v>0</v>
      </c>
      <c r="G417" s="125">
        <f>+SUMIFS('nabati '!P:P,'nabati '!$S:$S,MTD!$A417)/60</f>
        <v>0</v>
      </c>
      <c r="H417" s="125">
        <f>+SUMIFS('nabati '!W:W,'nabati '!$Z:$Z,MTD!$A417)/6</f>
        <v>0</v>
      </c>
      <c r="I417" s="125">
        <f>+SUMIFS('nabati '!AD:AD,'nabati '!$AG:$AG,MTD!$A417)/60</f>
        <v>0</v>
      </c>
      <c r="J417" s="125">
        <f>+SUMIFS('nabati '!AK:AK,'nabati '!$AN:$AN,MTD!$A417)/60</f>
        <v>0</v>
      </c>
      <c r="K417" s="125">
        <f>+SUMIFS('nabati '!AR:AR,'nabati '!$AU:$AU,MTD!$A417)/60</f>
        <v>0</v>
      </c>
      <c r="L417" s="125">
        <f>+SUMIFS('nabati '!AY:AY,'nabati '!$BB:$BB,MTD!$A417)/20</f>
        <v>0</v>
      </c>
      <c r="M417" s="125">
        <f>+SUMIFS('nabati '!$BF:$BF,'nabati '!BI:BI,MTD!$A417)/6</f>
        <v>0</v>
      </c>
      <c r="N417" s="59">
        <f>+SUMIFS('nabati '!$BM:$BM,'nabati '!BP:BP,MTD!$A417)/6</f>
        <v>0</v>
      </c>
      <c r="O417" s="126">
        <f t="shared" si="46"/>
        <v>0</v>
      </c>
      <c r="P417" s="19"/>
      <c r="Q417" s="329"/>
      <c r="R417" s="19"/>
    </row>
    <row r="418" spans="1:18" s="7" customFormat="1" ht="15.75" hidden="1" outlineLevel="1">
      <c r="A418" s="61">
        <v>9408</v>
      </c>
      <c r="B418" s="151" t="s">
        <v>78</v>
      </c>
      <c r="C418" s="152" t="s">
        <v>556</v>
      </c>
      <c r="D418" s="57" t="s">
        <v>521</v>
      </c>
      <c r="E418" s="125">
        <f>+SUMIFS('nabati '!B:B,'nabati '!$E:$E,MTD!$A418)/6</f>
        <v>2</v>
      </c>
      <c r="F418" s="125">
        <f>+SUMIFS('nabati '!I:I,'nabati '!$L:$L,MTD!$A418)/6</f>
        <v>0</v>
      </c>
      <c r="G418" s="125">
        <f>+SUMIFS('nabati '!P:P,'nabati '!$S:$S,MTD!$A418)/60</f>
        <v>0</v>
      </c>
      <c r="H418" s="125">
        <f>+SUMIFS('nabati '!W:W,'nabati '!$Z:$Z,MTD!$A418)/6</f>
        <v>0</v>
      </c>
      <c r="I418" s="125">
        <f>+SUMIFS('nabati '!AD:AD,'nabati '!$AG:$AG,MTD!$A418)/60</f>
        <v>0</v>
      </c>
      <c r="J418" s="125">
        <f>+SUMIFS('nabati '!AK:AK,'nabati '!$AN:$AN,MTD!$A418)/60</f>
        <v>0</v>
      </c>
      <c r="K418" s="125">
        <f>+SUMIFS('nabati '!AR:AR,'nabati '!$AU:$AU,MTD!$A418)/60</f>
        <v>0</v>
      </c>
      <c r="L418" s="125">
        <f>+SUMIFS('nabati '!AY:AY,'nabati '!$BB:$BB,MTD!$A418)/20</f>
        <v>0</v>
      </c>
      <c r="M418" s="125">
        <f>+SUMIFS('nabati '!$BF:$BF,'nabati '!BI:BI,MTD!$A418)/6</f>
        <v>0</v>
      </c>
      <c r="N418" s="59">
        <f>+SUMIFS('nabati '!$BM:$BM,'nabati '!BP:BP,MTD!$A418)/6</f>
        <v>0</v>
      </c>
      <c r="O418" s="126">
        <f t="shared" si="46"/>
        <v>251800</v>
      </c>
      <c r="P418" s="19"/>
      <c r="Q418" s="329"/>
      <c r="R418" s="19"/>
    </row>
    <row r="419" spans="1:18" s="7" customFormat="1" ht="15.75" hidden="1" outlineLevel="1">
      <c r="A419" s="61">
        <v>9409</v>
      </c>
      <c r="B419" s="151" t="s">
        <v>78</v>
      </c>
      <c r="C419" s="152" t="s">
        <v>557</v>
      </c>
      <c r="D419" s="57" t="s">
        <v>521</v>
      </c>
      <c r="E419" s="125">
        <f>+SUMIFS('nabati '!B:B,'nabati '!$E:$E,MTD!$A419)/6</f>
        <v>2</v>
      </c>
      <c r="F419" s="125">
        <f>+SUMIFS('nabati '!I:I,'nabati '!$L:$L,MTD!$A419)/6</f>
        <v>1</v>
      </c>
      <c r="G419" s="125">
        <f>+SUMIFS('nabati '!P:P,'nabati '!$S:$S,MTD!$A419)/60</f>
        <v>2</v>
      </c>
      <c r="H419" s="125">
        <f>+SUMIFS('nabati '!W:W,'nabati '!$Z:$Z,MTD!$A419)/6</f>
        <v>0</v>
      </c>
      <c r="I419" s="125">
        <f>+SUMIFS('nabati '!AD:AD,'nabati '!$AG:$AG,MTD!$A419)/60</f>
        <v>0</v>
      </c>
      <c r="J419" s="125">
        <f>+SUMIFS('nabati '!AK:AK,'nabati '!$AN:$AN,MTD!$A419)/60</f>
        <v>0</v>
      </c>
      <c r="K419" s="125">
        <f>+SUMIFS('nabati '!AR:AR,'nabati '!$AU:$AU,MTD!$A419)/60</f>
        <v>0</v>
      </c>
      <c r="L419" s="125">
        <f>+SUMIFS('nabati '!AY:AY,'nabati '!$BB:$BB,MTD!$A419)/20</f>
        <v>1</v>
      </c>
      <c r="M419" s="125">
        <f>+SUMIFS('nabati '!$BF:$BF,'nabati '!BI:BI,MTD!$A419)/6</f>
        <v>0</v>
      </c>
      <c r="N419" s="59">
        <f>+SUMIFS('nabati '!$BM:$BM,'nabati '!BP:BP,MTD!$A419)/6</f>
        <v>0</v>
      </c>
      <c r="O419" s="126">
        <f t="shared" si="46"/>
        <v>1476500</v>
      </c>
      <c r="P419" s="19"/>
      <c r="Q419" s="329"/>
      <c r="R419" s="19"/>
    </row>
    <row r="420" spans="1:18" s="7" customFormat="1" ht="15.75" hidden="1" outlineLevel="1">
      <c r="A420" s="61">
        <v>9410</v>
      </c>
      <c r="B420" s="151" t="s">
        <v>78</v>
      </c>
      <c r="C420" s="152" t="s">
        <v>558</v>
      </c>
      <c r="D420" s="57" t="s">
        <v>521</v>
      </c>
      <c r="E420" s="125">
        <f>+SUMIFS('nabati '!B:B,'nabati '!$E:$E,MTD!$A420)/6</f>
        <v>0</v>
      </c>
      <c r="F420" s="125">
        <f>+SUMIFS('nabati '!I:I,'nabati '!$L:$L,MTD!$A420)/6</f>
        <v>0</v>
      </c>
      <c r="G420" s="125">
        <f>+SUMIFS('nabati '!P:P,'nabati '!$S:$S,MTD!$A420)/60</f>
        <v>0</v>
      </c>
      <c r="H420" s="125">
        <f>+SUMIFS('nabati '!W:W,'nabati '!$Z:$Z,MTD!$A420)/6</f>
        <v>0</v>
      </c>
      <c r="I420" s="125">
        <f>+SUMIFS('nabati '!AD:AD,'nabati '!$AG:$AG,MTD!$A420)/60</f>
        <v>0</v>
      </c>
      <c r="J420" s="125">
        <f>+SUMIFS('nabati '!AK:AK,'nabati '!$AN:$AN,MTD!$A420)/60</f>
        <v>0</v>
      </c>
      <c r="K420" s="125">
        <f>+SUMIFS('nabati '!AR:AR,'nabati '!$AU:$AU,MTD!$A420)/60</f>
        <v>0</v>
      </c>
      <c r="L420" s="125">
        <f>+SUMIFS('nabati '!AY:AY,'nabati '!$BB:$BB,MTD!$A420)/20</f>
        <v>0</v>
      </c>
      <c r="M420" s="125">
        <f>+SUMIFS('nabati '!$BF:$BF,'nabati '!BI:BI,MTD!$A420)/6</f>
        <v>0</v>
      </c>
      <c r="N420" s="59">
        <f>+SUMIFS('nabati '!$BM:$BM,'nabati '!BP:BP,MTD!$A420)/6</f>
        <v>0</v>
      </c>
      <c r="O420" s="126">
        <f t="shared" si="46"/>
        <v>0</v>
      </c>
      <c r="P420" s="19"/>
      <c r="Q420" s="329"/>
      <c r="R420" s="19"/>
    </row>
    <row r="421" spans="1:18" s="7" customFormat="1" ht="15.75" hidden="1" outlineLevel="1">
      <c r="A421" s="61">
        <v>9411</v>
      </c>
      <c r="B421" s="151" t="s">
        <v>78</v>
      </c>
      <c r="C421" s="152" t="s">
        <v>559</v>
      </c>
      <c r="D421" s="57" t="s">
        <v>521</v>
      </c>
      <c r="E421" s="125">
        <f>+SUMIFS('nabati '!B:B,'nabati '!$E:$E,MTD!$A421)/6</f>
        <v>0</v>
      </c>
      <c r="F421" s="125">
        <f>+SUMIFS('nabati '!I:I,'nabati '!$L:$L,MTD!$A421)/6</f>
        <v>2</v>
      </c>
      <c r="G421" s="125">
        <f>+SUMIFS('nabati '!P:P,'nabati '!$S:$S,MTD!$A421)/60</f>
        <v>1</v>
      </c>
      <c r="H421" s="125">
        <f>+SUMIFS('nabati '!W:W,'nabati '!$Z:$Z,MTD!$A421)/6</f>
        <v>2</v>
      </c>
      <c r="I421" s="125">
        <f>+SUMIFS('nabati '!AD:AD,'nabati '!$AG:$AG,MTD!$A421)/60</f>
        <v>0</v>
      </c>
      <c r="J421" s="125">
        <f>+SUMIFS('nabati '!AK:AK,'nabati '!$AN:$AN,MTD!$A421)/60</f>
        <v>0</v>
      </c>
      <c r="K421" s="125">
        <f>+SUMIFS('nabati '!AR:AR,'nabati '!$AU:$AU,MTD!$A421)/60</f>
        <v>0</v>
      </c>
      <c r="L421" s="125">
        <f>+SUMIFS('nabati '!AY:AY,'nabati '!$BB:$BB,MTD!$A421)/20</f>
        <v>0</v>
      </c>
      <c r="M421" s="125">
        <f>+SUMIFS('nabati '!$BF:$BF,'nabati '!BI:BI,MTD!$A421)/6</f>
        <v>0</v>
      </c>
      <c r="N421" s="59">
        <f>+SUMIFS('nabati '!$BM:$BM,'nabati '!BP:BP,MTD!$A421)/6</f>
        <v>0</v>
      </c>
      <c r="O421" s="126">
        <f t="shared" si="46"/>
        <v>1159400</v>
      </c>
      <c r="P421" s="19"/>
      <c r="Q421" s="329"/>
      <c r="R421" s="19"/>
    </row>
    <row r="422" spans="1:18" s="7" customFormat="1" ht="15.75" hidden="1" outlineLevel="1">
      <c r="A422" s="61">
        <v>9413</v>
      </c>
      <c r="B422" s="151" t="s">
        <v>78</v>
      </c>
      <c r="C422" s="152" t="s">
        <v>560</v>
      </c>
      <c r="D422" s="57" t="s">
        <v>521</v>
      </c>
      <c r="E422" s="125">
        <f>+SUMIFS('nabati '!B:B,'nabati '!$E:$E,MTD!$A422)/6</f>
        <v>0</v>
      </c>
      <c r="F422" s="125">
        <f>+SUMIFS('nabati '!I:I,'nabati '!$L:$L,MTD!$A422)/6</f>
        <v>0</v>
      </c>
      <c r="G422" s="125">
        <f>+SUMIFS('nabati '!P:P,'nabati '!$S:$S,MTD!$A422)/60</f>
        <v>0</v>
      </c>
      <c r="H422" s="125">
        <f>+SUMIFS('nabati '!W:W,'nabati '!$Z:$Z,MTD!$A422)/6</f>
        <v>0</v>
      </c>
      <c r="I422" s="125">
        <f>+SUMIFS('nabati '!AD:AD,'nabati '!$AG:$AG,MTD!$A422)/60</f>
        <v>0</v>
      </c>
      <c r="J422" s="125">
        <f>+SUMIFS('nabati '!AK:AK,'nabati '!$AN:$AN,MTD!$A422)/60</f>
        <v>0</v>
      </c>
      <c r="K422" s="125">
        <f>+SUMIFS('nabati '!AR:AR,'nabati '!$AU:$AU,MTD!$A422)/60</f>
        <v>0</v>
      </c>
      <c r="L422" s="125">
        <f>+SUMIFS('nabati '!AY:AY,'nabati '!$BB:$BB,MTD!$A422)/20</f>
        <v>0</v>
      </c>
      <c r="M422" s="125">
        <f>+SUMIFS('nabati '!$BF:$BF,'nabati '!BI:BI,MTD!$A422)/6</f>
        <v>0</v>
      </c>
      <c r="N422" s="59">
        <f>+SUMIFS('nabati '!$BM:$BM,'nabati '!BP:BP,MTD!$A422)/6</f>
        <v>0</v>
      </c>
      <c r="O422" s="126">
        <f t="shared" si="46"/>
        <v>0</v>
      </c>
      <c r="P422" s="19"/>
      <c r="Q422" s="329"/>
      <c r="R422" s="19"/>
    </row>
    <row r="423" spans="1:18" s="7" customFormat="1" ht="15.75" hidden="1" outlineLevel="1">
      <c r="A423" s="61">
        <v>9414</v>
      </c>
      <c r="B423" s="151" t="s">
        <v>78</v>
      </c>
      <c r="C423" s="152" t="s">
        <v>561</v>
      </c>
      <c r="D423" s="57" t="s">
        <v>521</v>
      </c>
      <c r="E423" s="125">
        <f>+SUMIFS('nabati '!B:B,'nabati '!$E:$E,MTD!$A423)/6</f>
        <v>0</v>
      </c>
      <c r="F423" s="125">
        <f>+SUMIFS('nabati '!I:I,'nabati '!$L:$L,MTD!$A423)/6</f>
        <v>0</v>
      </c>
      <c r="G423" s="125">
        <f>+SUMIFS('nabati '!P:P,'nabati '!$S:$S,MTD!$A423)/60</f>
        <v>0</v>
      </c>
      <c r="H423" s="125">
        <f>+SUMIFS('nabati '!W:W,'nabati '!$Z:$Z,MTD!$A423)/6</f>
        <v>0</v>
      </c>
      <c r="I423" s="125">
        <f>+SUMIFS('nabati '!AD:AD,'nabati '!$AG:$AG,MTD!$A423)/60</f>
        <v>0</v>
      </c>
      <c r="J423" s="125">
        <f>+SUMIFS('nabati '!AK:AK,'nabati '!$AN:$AN,MTD!$A423)/60</f>
        <v>0</v>
      </c>
      <c r="K423" s="125">
        <f>+SUMIFS('nabati '!AR:AR,'nabati '!$AU:$AU,MTD!$A423)/60</f>
        <v>0</v>
      </c>
      <c r="L423" s="125">
        <f>+SUMIFS('nabati '!AY:AY,'nabati '!$BB:$BB,MTD!$A423)/20</f>
        <v>0</v>
      </c>
      <c r="M423" s="125">
        <f>+SUMIFS('nabati '!$BF:$BF,'nabati '!BI:BI,MTD!$A423)/6</f>
        <v>0</v>
      </c>
      <c r="N423" s="59">
        <f>+SUMIFS('nabati '!$BM:$BM,'nabati '!BP:BP,MTD!$A423)/6</f>
        <v>0</v>
      </c>
      <c r="O423" s="126">
        <f t="shared" si="46"/>
        <v>0</v>
      </c>
      <c r="P423" s="19"/>
      <c r="Q423" s="329"/>
      <c r="R423" s="19"/>
    </row>
    <row r="424" spans="1:18" s="7" customFormat="1" ht="15.75" hidden="1" outlineLevel="1">
      <c r="A424" s="61">
        <v>9416</v>
      </c>
      <c r="B424" s="151" t="s">
        <v>78</v>
      </c>
      <c r="C424" s="152" t="s">
        <v>562</v>
      </c>
      <c r="D424" s="57" t="s">
        <v>521</v>
      </c>
      <c r="E424" s="125">
        <f>+SUMIFS('nabati '!B:B,'nabati '!$E:$E,MTD!$A424)/6</f>
        <v>0</v>
      </c>
      <c r="F424" s="125">
        <f>+SUMIFS('nabati '!I:I,'nabati '!$L:$L,MTD!$A424)/6</f>
        <v>0</v>
      </c>
      <c r="G424" s="125">
        <f>+SUMIFS('nabati '!P:P,'nabati '!$S:$S,MTD!$A424)/60</f>
        <v>1</v>
      </c>
      <c r="H424" s="125">
        <f>+SUMIFS('nabati '!W:W,'nabati '!$Z:$Z,MTD!$A424)/6</f>
        <v>0</v>
      </c>
      <c r="I424" s="125">
        <f>+SUMIFS('nabati '!AD:AD,'nabati '!$AG:$AG,MTD!$A424)/60</f>
        <v>0</v>
      </c>
      <c r="J424" s="125">
        <f>+SUMIFS('nabati '!AK:AK,'nabati '!$AN:$AN,MTD!$A424)/60</f>
        <v>0</v>
      </c>
      <c r="K424" s="125">
        <f>+SUMIFS('nabati '!AR:AR,'nabati '!$AU:$AU,MTD!$A424)/60</f>
        <v>0</v>
      </c>
      <c r="L424" s="125">
        <f>+SUMIFS('nabati '!AY:AY,'nabati '!$BB:$BB,MTD!$A424)/20</f>
        <v>0</v>
      </c>
      <c r="M424" s="125">
        <f>+SUMIFS('nabati '!$BF:$BF,'nabati '!BI:BI,MTD!$A424)/6</f>
        <v>0</v>
      </c>
      <c r="N424" s="59">
        <f>+SUMIFS('nabati '!$BM:$BM,'nabati '!BP:BP,MTD!$A424)/6</f>
        <v>0</v>
      </c>
      <c r="O424" s="126">
        <f t="shared" si="46"/>
        <v>330000</v>
      </c>
      <c r="P424" s="19"/>
      <c r="Q424" s="329"/>
      <c r="R424" s="19"/>
    </row>
    <row r="425" spans="1:18" s="7" customFormat="1" ht="15.75" hidden="1" outlineLevel="1">
      <c r="A425" s="61">
        <v>9418</v>
      </c>
      <c r="B425" s="151" t="s">
        <v>78</v>
      </c>
      <c r="C425" s="152" t="s">
        <v>563</v>
      </c>
      <c r="D425" s="57" t="s">
        <v>521</v>
      </c>
      <c r="E425" s="125">
        <f>+SUMIFS('nabati '!B:B,'nabati '!$E:$E,MTD!$A425)/6</f>
        <v>0</v>
      </c>
      <c r="F425" s="125">
        <f>+SUMIFS('nabati '!I:I,'nabati '!$L:$L,MTD!$A425)/6</f>
        <v>0</v>
      </c>
      <c r="G425" s="125">
        <f>+SUMIFS('nabati '!P:P,'nabati '!$S:$S,MTD!$A425)/60</f>
        <v>0</v>
      </c>
      <c r="H425" s="125">
        <f>+SUMIFS('nabati '!W:W,'nabati '!$Z:$Z,MTD!$A425)/6</f>
        <v>0</v>
      </c>
      <c r="I425" s="125">
        <f>+SUMIFS('nabati '!AD:AD,'nabati '!$AG:$AG,MTD!$A425)/60</f>
        <v>0</v>
      </c>
      <c r="J425" s="125">
        <f>+SUMIFS('nabati '!AK:AK,'nabati '!$AN:$AN,MTD!$A425)/60</f>
        <v>0</v>
      </c>
      <c r="K425" s="125">
        <f>+SUMIFS('nabati '!AR:AR,'nabati '!$AU:$AU,MTD!$A425)/60</f>
        <v>0</v>
      </c>
      <c r="L425" s="125">
        <f>+SUMIFS('nabati '!AY:AY,'nabati '!$BB:$BB,MTD!$A425)/20</f>
        <v>0</v>
      </c>
      <c r="M425" s="125">
        <f>+SUMIFS('nabati '!$BF:$BF,'nabati '!BI:BI,MTD!$A425)/6</f>
        <v>0</v>
      </c>
      <c r="N425" s="59">
        <f>+SUMIFS('nabati '!$BM:$BM,'nabati '!BP:BP,MTD!$A425)/6</f>
        <v>0</v>
      </c>
      <c r="O425" s="126">
        <f t="shared" si="46"/>
        <v>0</v>
      </c>
      <c r="P425" s="19"/>
      <c r="Q425" s="329"/>
      <c r="R425" s="19"/>
    </row>
    <row r="426" spans="1:18" s="7" customFormat="1" ht="15.75" hidden="1" outlineLevel="1">
      <c r="A426" s="61">
        <v>9419</v>
      </c>
      <c r="B426" s="151" t="s">
        <v>78</v>
      </c>
      <c r="C426" s="152" t="s">
        <v>564</v>
      </c>
      <c r="D426" s="57" t="s">
        <v>521</v>
      </c>
      <c r="E426" s="125">
        <f>+SUMIFS('nabati '!B:B,'nabati '!$E:$E,MTD!$A426)/6</f>
        <v>0</v>
      </c>
      <c r="F426" s="125">
        <f>+SUMIFS('nabati '!I:I,'nabati '!$L:$L,MTD!$A426)/6</f>
        <v>1</v>
      </c>
      <c r="G426" s="125">
        <f>+SUMIFS('nabati '!P:P,'nabati '!$S:$S,MTD!$A426)/60</f>
        <v>0</v>
      </c>
      <c r="H426" s="125">
        <f>+SUMIFS('nabati '!W:W,'nabati '!$Z:$Z,MTD!$A426)/6</f>
        <v>0</v>
      </c>
      <c r="I426" s="125">
        <f>+SUMIFS('nabati '!AD:AD,'nabati '!$AG:$AG,MTD!$A426)/60</f>
        <v>0</v>
      </c>
      <c r="J426" s="125">
        <f>+SUMIFS('nabati '!AK:AK,'nabati '!$AN:$AN,MTD!$A426)/60</f>
        <v>1</v>
      </c>
      <c r="K426" s="125">
        <f>+SUMIFS('nabati '!AR:AR,'nabati '!$AU:$AU,MTD!$A426)/60</f>
        <v>0</v>
      </c>
      <c r="L426" s="125">
        <f>+SUMIFS('nabati '!AY:AY,'nabati '!$BB:$BB,MTD!$A426)/20</f>
        <v>0</v>
      </c>
      <c r="M426" s="125">
        <f>+SUMIFS('nabati '!$BF:$BF,'nabati '!BI:BI,MTD!$A426)/6</f>
        <v>0</v>
      </c>
      <c r="N426" s="59">
        <f>+SUMIFS('nabati '!$BM:$BM,'nabati '!BP:BP,MTD!$A426)/6</f>
        <v>0</v>
      </c>
      <c r="O426" s="126">
        <f t="shared" si="46"/>
        <v>520700</v>
      </c>
      <c r="P426" s="19"/>
      <c r="Q426" s="329"/>
      <c r="R426" s="19"/>
    </row>
    <row r="427" spans="1:18" s="7" customFormat="1" ht="15.75" hidden="1" outlineLevel="1">
      <c r="A427" s="61">
        <v>69011</v>
      </c>
      <c r="B427" s="151" t="s">
        <v>78</v>
      </c>
      <c r="C427" s="152" t="s">
        <v>712</v>
      </c>
      <c r="D427" s="57" t="s">
        <v>521</v>
      </c>
      <c r="E427" s="125">
        <f>+SUMIFS('nabati '!B:B,'nabati '!$E:$E,MTD!$A427)/6</f>
        <v>0</v>
      </c>
      <c r="F427" s="125">
        <f>+SUMIFS('nabati '!I:I,'nabati '!$L:$L,MTD!$A427)/6</f>
        <v>0</v>
      </c>
      <c r="G427" s="125">
        <f>+SUMIFS('nabati '!P:P,'nabati '!$S:$S,MTD!$A427)/60</f>
        <v>0</v>
      </c>
      <c r="H427" s="125">
        <f>+SUMIFS('nabati '!W:W,'nabati '!$Z:$Z,MTD!$A427)/6</f>
        <v>0</v>
      </c>
      <c r="I427" s="125">
        <f>+SUMIFS('nabati '!AD:AD,'nabati '!$AG:$AG,MTD!$A427)/60</f>
        <v>0</v>
      </c>
      <c r="J427" s="125">
        <f>+SUMIFS('nabati '!AK:AK,'nabati '!$AN:$AN,MTD!$A427)/60</f>
        <v>0</v>
      </c>
      <c r="K427" s="125">
        <f>+SUMIFS('nabati '!AR:AR,'nabati '!$AU:$AU,MTD!$A427)/60</f>
        <v>0</v>
      </c>
      <c r="L427" s="125">
        <f>+SUMIFS('nabati '!AY:AY,'nabati '!$BB:$BB,MTD!$A427)/20</f>
        <v>0</v>
      </c>
      <c r="M427" s="125">
        <f>+SUMIFS('nabati '!$BF:$BF,'nabati '!BI:BI,MTD!$A427)/6</f>
        <v>0</v>
      </c>
      <c r="N427" s="59">
        <f>+SUMIFS('nabati '!$BM:$BM,'nabati '!BP:BP,MTD!$A427)/6</f>
        <v>0</v>
      </c>
      <c r="O427" s="126">
        <f t="shared" si="46"/>
        <v>0</v>
      </c>
      <c r="P427" s="19"/>
      <c r="Q427" s="329"/>
      <c r="R427" s="19"/>
    </row>
    <row r="428" spans="1:18" s="7" customFormat="1" ht="15.75" hidden="1" outlineLevel="1">
      <c r="A428" s="61">
        <v>9420</v>
      </c>
      <c r="B428" s="151" t="s">
        <v>78</v>
      </c>
      <c r="C428" s="152" t="s">
        <v>713</v>
      </c>
      <c r="D428" s="57" t="s">
        <v>521</v>
      </c>
      <c r="E428" s="125">
        <f>+SUMIFS('nabati '!B:B,'nabati '!$E:$E,MTD!$A428)/6</f>
        <v>0</v>
      </c>
      <c r="F428" s="125">
        <f>+SUMIFS('nabati '!I:I,'nabati '!$L:$L,MTD!$A428)/6</f>
        <v>0</v>
      </c>
      <c r="G428" s="125">
        <f>+SUMIFS('nabati '!P:P,'nabati '!$S:$S,MTD!$A428)/60</f>
        <v>2</v>
      </c>
      <c r="H428" s="125">
        <f>+SUMIFS('nabati '!W:W,'nabati '!$Z:$Z,MTD!$A428)/6</f>
        <v>0</v>
      </c>
      <c r="I428" s="125">
        <f>+SUMIFS('nabati '!AD:AD,'nabati '!$AG:$AG,MTD!$A428)/60</f>
        <v>0</v>
      </c>
      <c r="J428" s="125">
        <f>+SUMIFS('nabati '!AK:AK,'nabati '!$AN:$AN,MTD!$A428)/60</f>
        <v>0</v>
      </c>
      <c r="K428" s="125">
        <f>+SUMIFS('nabati '!AR:AR,'nabati '!$AU:$AU,MTD!$A428)/60</f>
        <v>0</v>
      </c>
      <c r="L428" s="125">
        <f>+SUMIFS('nabati '!AY:AY,'nabati '!$BB:$BB,MTD!$A428)/20</f>
        <v>0</v>
      </c>
      <c r="M428" s="125">
        <f>+SUMIFS('nabati '!$BF:$BF,'nabati '!BI:BI,MTD!$A428)/6</f>
        <v>0</v>
      </c>
      <c r="N428" s="59">
        <f>+SUMIFS('nabati '!$BM:$BM,'nabati '!BP:BP,MTD!$A428)/6</f>
        <v>0</v>
      </c>
      <c r="O428" s="126">
        <f t="shared" si="46"/>
        <v>660000</v>
      </c>
      <c r="P428" s="19"/>
      <c r="Q428" s="329"/>
      <c r="R428" s="19"/>
    </row>
    <row r="429" spans="1:18" s="7" customFormat="1" ht="15.75" hidden="1" outlineLevel="1">
      <c r="A429" s="61">
        <v>1471</v>
      </c>
      <c r="B429" s="151" t="s">
        <v>78</v>
      </c>
      <c r="C429" s="152" t="s">
        <v>714</v>
      </c>
      <c r="D429" s="57" t="s">
        <v>521</v>
      </c>
      <c r="E429" s="125">
        <f>+SUMIFS('nabati '!B:B,'nabati '!$E:$E,MTD!$A429)/6</f>
        <v>1</v>
      </c>
      <c r="F429" s="125">
        <f>+SUMIFS('nabati '!I:I,'nabati '!$L:$L,MTD!$A429)/6</f>
        <v>0</v>
      </c>
      <c r="G429" s="125">
        <f>+SUMIFS('nabati '!P:P,'nabati '!$S:$S,MTD!$A429)/60</f>
        <v>1</v>
      </c>
      <c r="H429" s="125">
        <f>+SUMIFS('nabati '!W:W,'nabati '!$Z:$Z,MTD!$A429)/6</f>
        <v>0</v>
      </c>
      <c r="I429" s="125">
        <f>+SUMIFS('nabati '!AD:AD,'nabati '!$AG:$AG,MTD!$A429)/60</f>
        <v>1</v>
      </c>
      <c r="J429" s="125">
        <f>+SUMIFS('nabati '!AK:AK,'nabati '!$AN:$AN,MTD!$A429)/60</f>
        <v>0</v>
      </c>
      <c r="K429" s="125">
        <f>+SUMIFS('nabati '!AR:AR,'nabati '!$AU:$AU,MTD!$A429)/60</f>
        <v>0</v>
      </c>
      <c r="L429" s="125">
        <f>+SUMIFS('nabati '!AY:AY,'nabati '!$BB:$BB,MTD!$A429)/20</f>
        <v>1</v>
      </c>
      <c r="M429" s="125">
        <f>+SUMIFS('nabati '!$BF:$BF,'nabati '!BI:BI,MTD!$A429)/6</f>
        <v>0</v>
      </c>
      <c r="N429" s="59">
        <f>+SUMIFS('nabati '!$BM:$BM,'nabati '!BP:BP,MTD!$A429)/6</f>
        <v>0</v>
      </c>
      <c r="O429" s="126">
        <f t="shared" si="46"/>
        <v>1159900</v>
      </c>
      <c r="P429" s="19"/>
      <c r="Q429" s="329"/>
      <c r="R429" s="19"/>
    </row>
    <row r="430" spans="1:18" s="7" customFormat="1" ht="15.75" hidden="1" outlineLevel="1">
      <c r="A430" s="61">
        <v>1472</v>
      </c>
      <c r="B430" s="151" t="s">
        <v>78</v>
      </c>
      <c r="C430" s="152" t="s">
        <v>715</v>
      </c>
      <c r="D430" s="57" t="s">
        <v>521</v>
      </c>
      <c r="E430" s="125">
        <f>+SUMIFS('nabati '!B:B,'nabati '!$E:$E,MTD!$A430)/6</f>
        <v>0</v>
      </c>
      <c r="F430" s="125">
        <f>+SUMIFS('nabati '!I:I,'nabati '!$L:$L,MTD!$A430)/6</f>
        <v>0</v>
      </c>
      <c r="G430" s="125">
        <f>+SUMIFS('nabati '!P:P,'nabati '!$S:$S,MTD!$A430)/60</f>
        <v>0</v>
      </c>
      <c r="H430" s="125">
        <f>+SUMIFS('nabati '!W:W,'nabati '!$Z:$Z,MTD!$A430)/6</f>
        <v>0</v>
      </c>
      <c r="I430" s="125">
        <f>+SUMIFS('nabati '!AD:AD,'nabati '!$AG:$AG,MTD!$A430)/60</f>
        <v>0</v>
      </c>
      <c r="J430" s="125">
        <f>+SUMIFS('nabati '!AK:AK,'nabati '!$AN:$AN,MTD!$A430)/60</f>
        <v>0</v>
      </c>
      <c r="K430" s="125">
        <f>+SUMIFS('nabati '!AR:AR,'nabati '!$AU:$AU,MTD!$A430)/60</f>
        <v>0</v>
      </c>
      <c r="L430" s="125">
        <f>+SUMIFS('nabati '!AY:AY,'nabati '!$BB:$BB,MTD!$A430)/20</f>
        <v>0</v>
      </c>
      <c r="M430" s="125">
        <f>+SUMIFS('nabati '!$BF:$BF,'nabati '!BI:BI,MTD!$A430)/6</f>
        <v>0</v>
      </c>
      <c r="N430" s="59">
        <f>+SUMIFS('nabati '!$BM:$BM,'nabati '!BP:BP,MTD!$A430)/6</f>
        <v>0</v>
      </c>
      <c r="O430" s="126">
        <f t="shared" si="46"/>
        <v>0</v>
      </c>
      <c r="P430" s="19"/>
      <c r="Q430" s="329"/>
      <c r="R430" s="19"/>
    </row>
    <row r="431" spans="1:18" s="7" customFormat="1" ht="15.75" hidden="1" outlineLevel="1">
      <c r="A431" s="60">
        <v>1191</v>
      </c>
      <c r="B431" s="151" t="s">
        <v>78</v>
      </c>
      <c r="C431" s="152" t="s">
        <v>716</v>
      </c>
      <c r="D431" s="57" t="s">
        <v>521</v>
      </c>
      <c r="E431" s="125">
        <f>+SUMIFS('nabati '!B:B,'nabati '!$E:$E,MTD!$A431)/6</f>
        <v>0</v>
      </c>
      <c r="F431" s="125">
        <f>+SUMIFS('nabati '!I:I,'nabati '!$L:$L,MTD!$A431)/6</f>
        <v>0</v>
      </c>
      <c r="G431" s="125">
        <f>+SUMIFS('nabati '!P:P,'nabati '!$S:$S,MTD!$A431)/60</f>
        <v>0</v>
      </c>
      <c r="H431" s="125">
        <f>+SUMIFS('nabati '!W:W,'nabati '!$Z:$Z,MTD!$A431)/6</f>
        <v>0</v>
      </c>
      <c r="I431" s="125">
        <f>+SUMIFS('nabati '!AD:AD,'nabati '!$AG:$AG,MTD!$A431)/60</f>
        <v>0</v>
      </c>
      <c r="J431" s="125">
        <f>+SUMIFS('nabati '!AK:AK,'nabati '!$AN:$AN,MTD!$A431)/60</f>
        <v>0</v>
      </c>
      <c r="K431" s="125">
        <f>+SUMIFS('nabati '!AR:AR,'nabati '!$AU:$AU,MTD!$A431)/60</f>
        <v>0</v>
      </c>
      <c r="L431" s="125">
        <f>+SUMIFS('nabati '!AY:AY,'nabati '!$BB:$BB,MTD!$A431)/20</f>
        <v>0</v>
      </c>
      <c r="M431" s="125">
        <f>+SUMIFS('nabati '!$BF:$BF,'nabati '!BI:BI,MTD!$A431)/6</f>
        <v>0</v>
      </c>
      <c r="N431" s="59">
        <f>+SUMIFS('nabati '!$BM:$BM,'nabati '!BP:BP,MTD!$A431)/6</f>
        <v>0</v>
      </c>
      <c r="O431" s="126">
        <f t="shared" si="46"/>
        <v>0</v>
      </c>
      <c r="P431" s="19"/>
      <c r="Q431" s="329"/>
      <c r="R431" s="19"/>
    </row>
    <row r="432" spans="1:18" s="7" customFormat="1" ht="15.75" hidden="1" outlineLevel="1">
      <c r="A432" s="61">
        <v>1192</v>
      </c>
      <c r="B432" s="151"/>
      <c r="C432" s="152" t="s">
        <v>717</v>
      </c>
      <c r="D432" s="57" t="s">
        <v>521</v>
      </c>
      <c r="E432" s="125">
        <f>+SUMIFS('nabati '!B:B,'nabati '!$E:$E,MTD!$A432)/6</f>
        <v>0</v>
      </c>
      <c r="F432" s="125">
        <f>+SUMIFS('nabati '!I:I,'nabati '!$L:$L,MTD!$A432)/6</f>
        <v>0</v>
      </c>
      <c r="G432" s="125">
        <f>+SUMIFS('nabati '!P:P,'nabati '!$S:$S,MTD!$A432)/60</f>
        <v>0</v>
      </c>
      <c r="H432" s="125">
        <f>+SUMIFS('nabati '!W:W,'nabati '!$Z:$Z,MTD!$A432)/6</f>
        <v>0</v>
      </c>
      <c r="I432" s="125">
        <f>+SUMIFS('nabati '!AD:AD,'nabati '!$AG:$AG,MTD!$A432)/60</f>
        <v>0</v>
      </c>
      <c r="J432" s="125">
        <f>+SUMIFS('nabati '!AK:AK,'nabati '!$AN:$AN,MTD!$A432)/60</f>
        <v>0</v>
      </c>
      <c r="K432" s="125">
        <f>+SUMIFS('nabati '!AR:AR,'nabati '!$AU:$AU,MTD!$A432)/60</f>
        <v>0</v>
      </c>
      <c r="L432" s="125">
        <f>+SUMIFS('nabati '!AY:AY,'nabati '!$BB:$BB,MTD!$A432)/20</f>
        <v>0</v>
      </c>
      <c r="M432" s="125">
        <f>+SUMIFS('nabati '!$BF:$BF,'nabati '!BI:BI,MTD!$A432)/6</f>
        <v>0</v>
      </c>
      <c r="N432" s="59">
        <f>+SUMIFS('nabati '!$BM:$BM,'nabati '!BP:BP,MTD!$A432)/6</f>
        <v>0</v>
      </c>
      <c r="O432" s="126">
        <f t="shared" si="46"/>
        <v>0</v>
      </c>
      <c r="P432" s="19"/>
      <c r="Q432" s="329"/>
      <c r="R432" s="19"/>
    </row>
    <row r="433" spans="1:18" s="7" customFormat="1" ht="15.75" hidden="1" outlineLevel="1">
      <c r="A433" s="61">
        <v>14201</v>
      </c>
      <c r="B433" s="151" t="s">
        <v>78</v>
      </c>
      <c r="C433" s="152" t="s">
        <v>718</v>
      </c>
      <c r="D433" s="57" t="s">
        <v>521</v>
      </c>
      <c r="E433" s="125">
        <f>+SUMIFS('nabati '!B:B,'nabati '!$E:$E,MTD!$A433)/6</f>
        <v>0</v>
      </c>
      <c r="F433" s="125">
        <f>+SUMIFS('nabati '!I:I,'nabati '!$L:$L,MTD!$A433)/6</f>
        <v>0</v>
      </c>
      <c r="G433" s="125">
        <f>+SUMIFS('nabati '!P:P,'nabati '!$S:$S,MTD!$A433)/60</f>
        <v>0</v>
      </c>
      <c r="H433" s="125">
        <f>+SUMIFS('nabati '!W:W,'nabati '!$Z:$Z,MTD!$A433)/6</f>
        <v>0</v>
      </c>
      <c r="I433" s="125">
        <f>+SUMIFS('nabati '!AD:AD,'nabati '!$AG:$AG,MTD!$A433)/60</f>
        <v>0</v>
      </c>
      <c r="J433" s="125">
        <f>+SUMIFS('nabati '!AK:AK,'nabati '!$AN:$AN,MTD!$A433)/60</f>
        <v>0</v>
      </c>
      <c r="K433" s="125">
        <f>+SUMIFS('nabati '!AR:AR,'nabati '!$AU:$AU,MTD!$A433)/60</f>
        <v>0</v>
      </c>
      <c r="L433" s="125">
        <f>+SUMIFS('nabati '!AY:AY,'nabati '!$BB:$BB,MTD!$A433)/20</f>
        <v>0</v>
      </c>
      <c r="M433" s="125">
        <f>+SUMIFS('nabati '!$BF:$BF,'nabati '!BI:BI,MTD!$A433)/6</f>
        <v>0</v>
      </c>
      <c r="N433" s="59">
        <f>+SUMIFS('nabati '!$BM:$BM,'nabati '!BP:BP,MTD!$A433)/6</f>
        <v>0</v>
      </c>
      <c r="O433" s="126">
        <f t="shared" si="46"/>
        <v>0</v>
      </c>
      <c r="P433" s="19"/>
      <c r="Q433" s="329"/>
      <c r="R433" s="19"/>
    </row>
    <row r="434" spans="1:18" s="7" customFormat="1" ht="15.75" collapsed="1">
      <c r="A434" s="61">
        <v>14202</v>
      </c>
      <c r="B434" s="151" t="s">
        <v>78</v>
      </c>
      <c r="C434" s="152" t="s">
        <v>719</v>
      </c>
      <c r="D434" s="57" t="s">
        <v>521</v>
      </c>
      <c r="E434" s="125">
        <f>+SUMIFS('nabati '!B:B,'nabati '!$E:$E,MTD!$A434)/6</f>
        <v>0</v>
      </c>
      <c r="F434" s="125">
        <f>+SUMIFS('nabati '!I:I,'nabati '!$L:$L,MTD!$A434)/6</f>
        <v>0</v>
      </c>
      <c r="G434" s="125">
        <f>+SUMIFS('nabati '!P:P,'nabati '!$S:$S,MTD!$A434)/60</f>
        <v>0</v>
      </c>
      <c r="H434" s="125">
        <f>+SUMIFS('nabati '!W:W,'nabati '!$Z:$Z,MTD!$A434)/6</f>
        <v>0</v>
      </c>
      <c r="I434" s="125">
        <f>+SUMIFS('nabati '!AD:AD,'nabati '!$AG:$AG,MTD!$A434)/60</f>
        <v>0</v>
      </c>
      <c r="J434" s="125">
        <f>+SUMIFS('nabati '!AK:AK,'nabati '!$AN:$AN,MTD!$A434)/60</f>
        <v>0</v>
      </c>
      <c r="K434" s="125">
        <f>+SUMIFS('nabati '!AR:AR,'nabati '!$AU:$AU,MTD!$A434)/60</f>
        <v>0</v>
      </c>
      <c r="L434" s="125">
        <f>+SUMIFS('nabati '!AY:AY,'nabati '!$BB:$BB,MTD!$A434)/20</f>
        <v>0</v>
      </c>
      <c r="M434" s="125">
        <f>+SUMIFS('nabati '!$BF:$BF,'nabati '!BI:BI,MTD!$A434)/6</f>
        <v>0</v>
      </c>
      <c r="N434" s="59">
        <f>+SUMIFS('nabati '!$BM:$BM,'nabati '!BP:BP,MTD!$A434)/6</f>
        <v>0</v>
      </c>
      <c r="O434" s="126">
        <f t="shared" si="46"/>
        <v>0</v>
      </c>
      <c r="P434" s="19"/>
      <c r="Q434" s="329"/>
      <c r="R434" s="19"/>
    </row>
    <row r="435" spans="1:18" s="9" customFormat="1" ht="12" customHeight="1">
      <c r="A435" s="98"/>
      <c r="B435" s="112"/>
      <c r="C435" s="100"/>
      <c r="D435" s="101" t="s">
        <v>573</v>
      </c>
      <c r="E435" s="130">
        <f t="shared" ref="E435:N435" si="50">+SUM(E436:E470)</f>
        <v>77</v>
      </c>
      <c r="F435" s="130">
        <f t="shared" si="50"/>
        <v>285</v>
      </c>
      <c r="G435" s="130">
        <f t="shared" si="50"/>
        <v>73</v>
      </c>
      <c r="H435" s="130">
        <f t="shared" si="50"/>
        <v>70</v>
      </c>
      <c r="I435" s="130">
        <f t="shared" si="50"/>
        <v>29</v>
      </c>
      <c r="J435" s="130">
        <f t="shared" si="50"/>
        <v>28</v>
      </c>
      <c r="K435" s="130">
        <f t="shared" si="50"/>
        <v>5</v>
      </c>
      <c r="L435" s="130">
        <f t="shared" si="50"/>
        <v>67</v>
      </c>
      <c r="M435" s="131">
        <f t="shared" si="50"/>
        <v>0</v>
      </c>
      <c r="N435" s="136">
        <f t="shared" si="50"/>
        <v>0</v>
      </c>
      <c r="O435" s="124">
        <f t="shared" si="46"/>
        <v>149001800</v>
      </c>
      <c r="P435" s="86">
        <v>278674000</v>
      </c>
      <c r="Q435" s="344">
        <f>O435/P435*100</f>
        <v>53.468138398271812</v>
      </c>
      <c r="R435" s="86">
        <f>O435-P435</f>
        <v>-129672200</v>
      </c>
    </row>
    <row r="436" spans="1:18" s="7" customFormat="1" ht="12.75">
      <c r="A436" s="55" t="s">
        <v>574</v>
      </c>
      <c r="B436" s="56" t="s">
        <v>56</v>
      </c>
      <c r="C436" s="57" t="s">
        <v>575</v>
      </c>
      <c r="D436" s="106" t="s">
        <v>576</v>
      </c>
      <c r="E436" s="115">
        <f>+SUMIFS('nabati '!B:B,'nabati '!$E:$E,MTD!$A436)/6</f>
        <v>10</v>
      </c>
      <c r="F436" s="115">
        <f>+SUMIFS('nabati '!I:I,'nabati '!$L:$L,MTD!$A436)/6</f>
        <v>35</v>
      </c>
      <c r="G436" s="115">
        <f>+SUMIFS('nabati '!P:P,'nabati '!$S:$S,MTD!$A436)/60</f>
        <v>10</v>
      </c>
      <c r="H436" s="115">
        <f>+SUMIFS('nabati '!W:W,'nabati '!$Z:$Z,MTD!$A436)/6</f>
        <v>5</v>
      </c>
      <c r="I436" s="115">
        <f>+SUMIFS('nabati '!AD:AD,'nabati '!$AG:$AG,MTD!$A436)/60</f>
        <v>3</v>
      </c>
      <c r="J436" s="115">
        <f>+SUMIFS('nabati '!AK:AK,'nabati '!$AN:$AN,MTD!$A436)/60</f>
        <v>1</v>
      </c>
      <c r="K436" s="115">
        <f>+SUMIFS('nabati '!AR:AR,'nabati '!$AU:$AU,MTD!$A436)/60</f>
        <v>1</v>
      </c>
      <c r="L436" s="115">
        <f>+SUMIFS('nabati '!AY:AY,'nabati '!$BB:$BB,MTD!$A436)/20</f>
        <v>5</v>
      </c>
      <c r="M436" s="125">
        <f>+SUMIFS('nabati '!$BF:$BF,'nabati '!BI:BI,MTD!$A436)/6</f>
        <v>0</v>
      </c>
      <c r="N436" s="87">
        <f>+SUMIFS('nabati '!$BM:$BM,'nabati '!BP:BP,MTD!$A436)/6</f>
        <v>0</v>
      </c>
      <c r="O436" s="154">
        <f t="shared" si="46"/>
        <v>15807500</v>
      </c>
      <c r="P436" s="155">
        <v>27750000</v>
      </c>
      <c r="Q436" s="329"/>
      <c r="R436" s="67">
        <f>O436-P436</f>
        <v>-11942500</v>
      </c>
    </row>
    <row r="437" spans="1:18" s="7" customFormat="1" ht="12.75" hidden="1" outlineLevel="1">
      <c r="A437" s="55" t="s">
        <v>577</v>
      </c>
      <c r="B437" s="56" t="s">
        <v>56</v>
      </c>
      <c r="C437" s="57" t="s">
        <v>578</v>
      </c>
      <c r="D437" s="106" t="s">
        <v>576</v>
      </c>
      <c r="E437" s="115">
        <f>+SUMIFS('nabati '!B:B,'nabati '!$E:$E,MTD!$A437)/6</f>
        <v>0</v>
      </c>
      <c r="F437" s="115">
        <f>+SUMIFS('nabati '!I:I,'nabati '!$L:$L,MTD!$A437)/6</f>
        <v>23</v>
      </c>
      <c r="G437" s="115">
        <f>+SUMIFS('nabati '!P:P,'nabati '!$S:$S,MTD!$A437)/60</f>
        <v>3</v>
      </c>
      <c r="H437" s="115">
        <f>+SUMIFS('nabati '!W:W,'nabati '!$Z:$Z,MTD!$A437)/6</f>
        <v>0</v>
      </c>
      <c r="I437" s="115">
        <f>+SUMIFS('nabati '!AD:AD,'nabati '!$AG:$AG,MTD!$A437)/60</f>
        <v>0</v>
      </c>
      <c r="J437" s="115">
        <f>+SUMIFS('nabati '!AK:AK,'nabati '!$AN:$AN,MTD!$A437)/60</f>
        <v>2</v>
      </c>
      <c r="K437" s="115">
        <f>+SUMIFS('nabati '!AR:AR,'nabati '!$AU:$AU,MTD!$A437)/60</f>
        <v>0</v>
      </c>
      <c r="L437" s="115">
        <f>+SUMIFS('nabati '!AY:AY,'nabati '!$BB:$BB,MTD!$A437)/20</f>
        <v>0</v>
      </c>
      <c r="M437" s="125">
        <f>+SUMIFS('nabati '!$BF:$BF,'nabati '!BI:BI,MTD!$A437)/6</f>
        <v>0</v>
      </c>
      <c r="N437" s="87">
        <f>+SUMIFS('nabati '!$BM:$BM,'nabati '!BP:BP,MTD!$A437)/6</f>
        <v>0</v>
      </c>
      <c r="O437" s="154">
        <f t="shared" ref="O437:O454" si="51">+SUMPRODUCT($E$1:$N$1,E437:N437)</f>
        <v>6036100</v>
      </c>
      <c r="P437" s="155">
        <v>21350000</v>
      </c>
      <c r="Q437" s="329"/>
      <c r="R437" s="67">
        <f t="shared" ref="R437:R452" si="52">O437-P437</f>
        <v>-15313900</v>
      </c>
    </row>
    <row r="438" spans="1:18" s="7" customFormat="1" ht="12.75" hidden="1" outlineLevel="1">
      <c r="A438" s="55" t="s">
        <v>579</v>
      </c>
      <c r="B438" s="56" t="s">
        <v>56</v>
      </c>
      <c r="C438" s="57" t="s">
        <v>580</v>
      </c>
      <c r="D438" s="106" t="s">
        <v>576</v>
      </c>
      <c r="E438" s="115">
        <f>+SUMIFS('nabati '!B:B,'nabati '!$E:$E,MTD!$A438)/6</f>
        <v>5</v>
      </c>
      <c r="F438" s="115">
        <f>+SUMIFS('nabati '!I:I,'nabati '!$L:$L,MTD!$A438)/6</f>
        <v>35</v>
      </c>
      <c r="G438" s="115">
        <f>+SUMIFS('nabati '!P:P,'nabati '!$S:$S,MTD!$A438)/60</f>
        <v>4</v>
      </c>
      <c r="H438" s="115">
        <f>+SUMIFS('nabati '!W:W,'nabati '!$Z:$Z,MTD!$A438)/6</f>
        <v>12</v>
      </c>
      <c r="I438" s="115">
        <f>+SUMIFS('nabati '!AD:AD,'nabati '!$AG:$AG,MTD!$A438)/60</f>
        <v>2</v>
      </c>
      <c r="J438" s="115">
        <f>+SUMIFS('nabati '!AK:AK,'nabati '!$AN:$AN,MTD!$A438)/60</f>
        <v>2</v>
      </c>
      <c r="K438" s="115">
        <f>+SUMIFS('nabati '!AR:AR,'nabati '!$AU:$AU,MTD!$A438)/60</f>
        <v>0</v>
      </c>
      <c r="L438" s="115">
        <f>+SUMIFS('nabati '!AY:AY,'nabati '!$BB:$BB,MTD!$A438)/20</f>
        <v>6</v>
      </c>
      <c r="M438" s="125">
        <f>+SUMIFS('nabati '!$BF:$BF,'nabati '!BI:BI,MTD!$A438)/6</f>
        <v>0</v>
      </c>
      <c r="N438" s="87">
        <f>+SUMIFS('nabati '!$BM:$BM,'nabati '!BP:BP,MTD!$A438)/6</f>
        <v>0</v>
      </c>
      <c r="O438" s="154">
        <f t="shared" si="51"/>
        <v>14876000</v>
      </c>
      <c r="P438" s="155">
        <v>24061000</v>
      </c>
      <c r="Q438" s="329"/>
      <c r="R438" s="67">
        <f t="shared" si="52"/>
        <v>-9185000</v>
      </c>
    </row>
    <row r="439" spans="1:18" s="8" customFormat="1" ht="12.75" hidden="1" outlineLevel="1">
      <c r="A439" s="132" t="s">
        <v>581</v>
      </c>
      <c r="B439" s="105" t="s">
        <v>56</v>
      </c>
      <c r="C439" s="106" t="s">
        <v>582</v>
      </c>
      <c r="D439" s="106" t="s">
        <v>576</v>
      </c>
      <c r="E439" s="125">
        <f>+SUMIFS('nabati '!B:B,'nabati '!$E:$E,MTD!$A439)/6</f>
        <v>2</v>
      </c>
      <c r="F439" s="125">
        <f>+SUMIFS('nabati '!I:I,'nabati '!$L:$L,MTD!$A439)/6</f>
        <v>42</v>
      </c>
      <c r="G439" s="125">
        <f>+SUMIFS('nabati '!P:P,'nabati '!$S:$S,MTD!$A439)/60</f>
        <v>10</v>
      </c>
      <c r="H439" s="125">
        <f>+SUMIFS('nabati '!W:W,'nabati '!$Z:$Z,MTD!$A439)/6</f>
        <v>3</v>
      </c>
      <c r="I439" s="125">
        <f>+SUMIFS('nabati '!AD:AD,'nabati '!$AG:$AG,MTD!$A439)/60</f>
        <v>5</v>
      </c>
      <c r="J439" s="125">
        <f>+SUMIFS('nabati '!AK:AK,'nabati '!$AN:$AN,MTD!$A439)/60</f>
        <v>2</v>
      </c>
      <c r="K439" s="125">
        <f>+SUMIFS('nabati '!AR:AR,'nabati '!$AU:$AU,MTD!$A439)/60</f>
        <v>2</v>
      </c>
      <c r="L439" s="125">
        <f>+SUMIFS('nabati '!AY:AY,'nabati '!$BB:$BB,MTD!$A439)/20</f>
        <v>22</v>
      </c>
      <c r="M439" s="125">
        <f>+SUMIFS('nabati '!$BF:$BF,'nabati '!BI:BI,MTD!$A439)/6</f>
        <v>0</v>
      </c>
      <c r="N439" s="87">
        <f>+SUMIFS('nabati '!$BM:$BM,'nabati '!BP:BP,MTD!$A439)/6</f>
        <v>0</v>
      </c>
      <c r="O439" s="154">
        <f t="shared" si="51"/>
        <v>23299200</v>
      </c>
      <c r="P439" s="67">
        <v>15674000</v>
      </c>
      <c r="Q439" s="329"/>
      <c r="R439" s="67">
        <f t="shared" si="52"/>
        <v>7625200</v>
      </c>
    </row>
    <row r="440" spans="1:18" s="7" customFormat="1" ht="12.75" hidden="1" outlineLevel="1">
      <c r="A440" s="55" t="s">
        <v>583</v>
      </c>
      <c r="B440" s="56" t="s">
        <v>56</v>
      </c>
      <c r="C440" s="57" t="s">
        <v>584</v>
      </c>
      <c r="D440" s="106" t="s">
        <v>576</v>
      </c>
      <c r="E440" s="115">
        <f>+SUMIFS('nabati '!B:B,'nabati '!$E:$E,MTD!$A440)/6</f>
        <v>10</v>
      </c>
      <c r="F440" s="115">
        <f>+SUMIFS('nabati '!I:I,'nabati '!$L:$L,MTD!$A440)/6</f>
        <v>25</v>
      </c>
      <c r="G440" s="115">
        <f>+SUMIFS('nabati '!P:P,'nabati '!$S:$S,MTD!$A440)/60</f>
        <v>3</v>
      </c>
      <c r="H440" s="115">
        <f>+SUMIFS('nabati '!W:W,'nabati '!$Z:$Z,MTD!$A440)/6</f>
        <v>10</v>
      </c>
      <c r="I440" s="115">
        <f>+SUMIFS('nabati '!AD:AD,'nabati '!$AG:$AG,MTD!$A440)/60</f>
        <v>3</v>
      </c>
      <c r="J440" s="115">
        <f>+SUMIFS('nabati '!AK:AK,'nabati '!$AN:$AN,MTD!$A440)/60</f>
        <v>0</v>
      </c>
      <c r="K440" s="115">
        <f>+SUMIFS('nabati '!AR:AR,'nabati '!$AU:$AU,MTD!$A440)/60</f>
        <v>0</v>
      </c>
      <c r="L440" s="115">
        <f>+SUMIFS('nabati '!AY:AY,'nabati '!$BB:$BB,MTD!$A440)/20</f>
        <v>10</v>
      </c>
      <c r="M440" s="125">
        <f>+SUMIFS('nabati '!$BF:$BF,'nabati '!BI:BI,MTD!$A440)/6</f>
        <v>0</v>
      </c>
      <c r="N440" s="87">
        <f>+SUMIFS('nabati '!$BM:$BM,'nabati '!BP:BP,MTD!$A440)/6</f>
        <v>0</v>
      </c>
      <c r="O440" s="154">
        <f t="shared" si="51"/>
        <v>13986500</v>
      </c>
      <c r="P440" s="155">
        <v>26033000</v>
      </c>
      <c r="Q440" s="329"/>
      <c r="R440" s="67">
        <f t="shared" si="52"/>
        <v>-12046500</v>
      </c>
    </row>
    <row r="441" spans="1:18" s="7" customFormat="1" ht="12.75" hidden="1" outlineLevel="1">
      <c r="A441" s="55" t="s">
        <v>585</v>
      </c>
      <c r="B441" s="56" t="s">
        <v>56</v>
      </c>
      <c r="C441" s="57" t="s">
        <v>586</v>
      </c>
      <c r="D441" s="106" t="s">
        <v>576</v>
      </c>
      <c r="E441" s="115">
        <f>+SUMIFS('nabati '!B:B,'nabati '!$E:$E,MTD!$A441)/6</f>
        <v>0</v>
      </c>
      <c r="F441" s="115">
        <f>+SUMIFS('nabati '!I:I,'nabati '!$L:$L,MTD!$A441)/6</f>
        <v>20</v>
      </c>
      <c r="G441" s="115">
        <f>+SUMIFS('nabati '!P:P,'nabati '!$S:$S,MTD!$A441)/60</f>
        <v>0</v>
      </c>
      <c r="H441" s="115">
        <f>+SUMIFS('nabati '!W:W,'nabati '!$Z:$Z,MTD!$A441)/6</f>
        <v>2</v>
      </c>
      <c r="I441" s="115">
        <f>+SUMIFS('nabati '!AD:AD,'nabati '!$AG:$AG,MTD!$A441)/60</f>
        <v>0</v>
      </c>
      <c r="J441" s="115">
        <f>+SUMIFS('nabati '!AK:AK,'nabati '!$AN:$AN,MTD!$A441)/60</f>
        <v>0</v>
      </c>
      <c r="K441" s="115">
        <f>+SUMIFS('nabati '!AR:AR,'nabati '!$AU:$AU,MTD!$A441)/60</f>
        <v>1</v>
      </c>
      <c r="L441" s="115">
        <f>+SUMIFS('nabati '!AY:AY,'nabati '!$BB:$BB,MTD!$A441)/20</f>
        <v>2</v>
      </c>
      <c r="M441" s="125">
        <f>+SUMIFS('nabati '!$BF:$BF,'nabati '!BI:BI,MTD!$A441)/6</f>
        <v>0</v>
      </c>
      <c r="N441" s="87">
        <f>+SUMIFS('nabati '!$BM:$BM,'nabati '!BP:BP,MTD!$A441)/6</f>
        <v>0</v>
      </c>
      <c r="O441" s="154">
        <f t="shared" si="51"/>
        <v>5274000</v>
      </c>
      <c r="P441" s="67">
        <v>9029000</v>
      </c>
      <c r="Q441" s="329"/>
      <c r="R441" s="67">
        <f t="shared" si="52"/>
        <v>-3755000</v>
      </c>
    </row>
    <row r="442" spans="1:18" s="7" customFormat="1" ht="12.75" hidden="1" outlineLevel="1">
      <c r="A442" s="55" t="s">
        <v>587</v>
      </c>
      <c r="B442" s="56" t="s">
        <v>541</v>
      </c>
      <c r="C442" s="57" t="s">
        <v>588</v>
      </c>
      <c r="D442" s="106" t="s">
        <v>576</v>
      </c>
      <c r="E442" s="115">
        <f>+SUMIFS('nabati '!B:B,'nabati '!$E:$E,MTD!$A442)/6</f>
        <v>15</v>
      </c>
      <c r="F442" s="115">
        <f>+SUMIFS('nabati '!I:I,'nabati '!$L:$L,MTD!$A442)/6</f>
        <v>25</v>
      </c>
      <c r="G442" s="115">
        <f>+SUMIFS('nabati '!P:P,'nabati '!$S:$S,MTD!$A442)/60</f>
        <v>5</v>
      </c>
      <c r="H442" s="115">
        <f>+SUMIFS('nabati '!W:W,'nabati '!$Z:$Z,MTD!$A442)/6</f>
        <v>15</v>
      </c>
      <c r="I442" s="115">
        <f>+SUMIFS('nabati '!AD:AD,'nabati '!$AG:$AG,MTD!$A442)/60</f>
        <v>2</v>
      </c>
      <c r="J442" s="115">
        <f>+SUMIFS('nabati '!AK:AK,'nabati '!$AN:$AN,MTD!$A442)/60</f>
        <v>2</v>
      </c>
      <c r="K442" s="115">
        <f>+SUMIFS('nabati '!AR:AR,'nabati '!$AU:$AU,MTD!$A442)/60</f>
        <v>0</v>
      </c>
      <c r="L442" s="115">
        <f>+SUMIFS('nabati '!AY:AY,'nabati '!$BB:$BB,MTD!$A442)/20</f>
        <v>4</v>
      </c>
      <c r="M442" s="125">
        <f>+SUMIFS('nabati '!$BF:$BF,'nabati '!BI:BI,MTD!$A442)/6</f>
        <v>0</v>
      </c>
      <c r="N442" s="87">
        <f>+SUMIFS('nabati '!$BM:$BM,'nabati '!BP:BP,MTD!$A442)/6</f>
        <v>0</v>
      </c>
      <c r="O442" s="154">
        <f t="shared" si="51"/>
        <v>14482000</v>
      </c>
      <c r="P442" s="67">
        <v>23744000</v>
      </c>
      <c r="Q442" s="329"/>
      <c r="R442" s="67">
        <f t="shared" si="52"/>
        <v>-9262000</v>
      </c>
    </row>
    <row r="443" spans="1:18" s="7" customFormat="1" ht="12.75" hidden="1" outlineLevel="1">
      <c r="A443" s="55" t="s">
        <v>589</v>
      </c>
      <c r="B443" s="56" t="s">
        <v>56</v>
      </c>
      <c r="C443" s="57" t="s">
        <v>590</v>
      </c>
      <c r="D443" s="106" t="s">
        <v>576</v>
      </c>
      <c r="E443" s="115">
        <f>+SUMIFS('nabati '!B:B,'nabati '!$E:$E,MTD!$A443)/6</f>
        <v>10</v>
      </c>
      <c r="F443" s="115">
        <f>+SUMIFS('nabati '!I:I,'nabati '!$L:$L,MTD!$A443)/6</f>
        <v>30</v>
      </c>
      <c r="G443" s="115">
        <f>+SUMIFS('nabati '!P:P,'nabati '!$S:$S,MTD!$A443)/60</f>
        <v>20</v>
      </c>
      <c r="H443" s="115">
        <f>+SUMIFS('nabati '!W:W,'nabati '!$Z:$Z,MTD!$A443)/6</f>
        <v>6</v>
      </c>
      <c r="I443" s="115">
        <f>+SUMIFS('nabati '!AD:AD,'nabati '!$AG:$AG,MTD!$A443)/60</f>
        <v>2</v>
      </c>
      <c r="J443" s="115">
        <f>+SUMIFS('nabati '!AK:AK,'nabati '!$AN:$AN,MTD!$A443)/60</f>
        <v>15</v>
      </c>
      <c r="K443" s="115">
        <f>+SUMIFS('nabati '!AR:AR,'nabati '!$AU:$AU,MTD!$A443)/60</f>
        <v>0</v>
      </c>
      <c r="L443" s="115">
        <f>+SUMIFS('nabati '!AY:AY,'nabati '!$BB:$BB,MTD!$A443)/20</f>
        <v>12</v>
      </c>
      <c r="M443" s="125">
        <f>+SUMIFS('nabati '!$BF:$BF,'nabati '!BI:BI,MTD!$A443)/6</f>
        <v>0</v>
      </c>
      <c r="N443" s="87">
        <f>+SUMIFS('nabati '!$BM:$BM,'nabati '!BP:BP,MTD!$A443)/6</f>
        <v>0</v>
      </c>
      <c r="O443" s="154">
        <f t="shared" si="51"/>
        <v>25022000</v>
      </c>
      <c r="P443" s="67">
        <v>42874000</v>
      </c>
      <c r="Q443" s="329"/>
      <c r="R443" s="67">
        <f t="shared" si="52"/>
        <v>-17852000</v>
      </c>
    </row>
    <row r="444" spans="1:18" s="7" customFormat="1" ht="12.75" hidden="1" outlineLevel="1">
      <c r="A444" s="55" t="s">
        <v>591</v>
      </c>
      <c r="B444" s="56" t="s">
        <v>56</v>
      </c>
      <c r="C444" s="57" t="s">
        <v>592</v>
      </c>
      <c r="D444" s="106" t="s">
        <v>576</v>
      </c>
      <c r="E444" s="115">
        <f>+SUMIFS('nabati '!B:B,'nabati '!$E:$E,MTD!$A444)/6</f>
        <v>3</v>
      </c>
      <c r="F444" s="115">
        <f>+SUMIFS('nabati '!I:I,'nabati '!$L:$L,MTD!$A444)/6</f>
        <v>6</v>
      </c>
      <c r="G444" s="115">
        <f>+SUMIFS('nabati '!P:P,'nabati '!$S:$S,MTD!$A444)/60</f>
        <v>2</v>
      </c>
      <c r="H444" s="115">
        <f>+SUMIFS('nabati '!W:W,'nabati '!$Z:$Z,MTD!$A444)/6</f>
        <v>2</v>
      </c>
      <c r="I444" s="115">
        <f>+SUMIFS('nabati '!AD:AD,'nabati '!$AG:$AG,MTD!$A444)/60</f>
        <v>1</v>
      </c>
      <c r="J444" s="115">
        <f>+SUMIFS('nabati '!AK:AK,'nabati '!$AN:$AN,MTD!$A444)/60</f>
        <v>0</v>
      </c>
      <c r="K444" s="115">
        <f>+SUMIFS('nabati '!AR:AR,'nabati '!$AU:$AU,MTD!$A444)/60</f>
        <v>0</v>
      </c>
      <c r="L444" s="115">
        <f>+SUMIFS('nabati '!AY:AY,'nabati '!$BB:$BB,MTD!$A444)/20</f>
        <v>1</v>
      </c>
      <c r="M444" s="125">
        <f>+SUMIFS('nabati '!$BF:$BF,'nabati '!BI:BI,MTD!$A444)/6</f>
        <v>0</v>
      </c>
      <c r="N444" s="87">
        <f>+SUMIFS('nabati '!$BM:$BM,'nabati '!BP:BP,MTD!$A444)/6</f>
        <v>0</v>
      </c>
      <c r="O444" s="154">
        <f t="shared" si="51"/>
        <v>3333900</v>
      </c>
      <c r="P444" s="67">
        <v>4888000</v>
      </c>
      <c r="Q444" s="329"/>
      <c r="R444" s="67">
        <f t="shared" si="52"/>
        <v>-1554100</v>
      </c>
    </row>
    <row r="445" spans="1:18" s="7" customFormat="1" ht="12.75" hidden="1" outlineLevel="1">
      <c r="A445" s="55" t="s">
        <v>593</v>
      </c>
      <c r="B445" s="56" t="s">
        <v>56</v>
      </c>
      <c r="C445" s="57" t="s">
        <v>594</v>
      </c>
      <c r="D445" s="106" t="s">
        <v>576</v>
      </c>
      <c r="E445" s="115">
        <f>+SUMIFS('nabati '!B:B,'nabati '!$E:$E,MTD!$A445)/6</f>
        <v>10</v>
      </c>
      <c r="F445" s="115">
        <f>+SUMIFS('nabati '!I:I,'nabati '!$L:$L,MTD!$A445)/6</f>
        <v>20</v>
      </c>
      <c r="G445" s="115">
        <f>+SUMIFS('nabati '!P:P,'nabati '!$S:$S,MTD!$A445)/60</f>
        <v>5</v>
      </c>
      <c r="H445" s="115">
        <f>+SUMIFS('nabati '!W:W,'nabati '!$Z:$Z,MTD!$A445)/6</f>
        <v>5</v>
      </c>
      <c r="I445" s="115">
        <f>+SUMIFS('nabati '!AD:AD,'nabati '!$AG:$AG,MTD!$A445)/60</f>
        <v>0</v>
      </c>
      <c r="J445" s="115">
        <f>+SUMIFS('nabati '!AK:AK,'nabati '!$AN:$AN,MTD!$A445)/60</f>
        <v>2</v>
      </c>
      <c r="K445" s="115">
        <f>+SUMIFS('nabati '!AR:AR,'nabati '!$AU:$AU,MTD!$A445)/60</f>
        <v>0</v>
      </c>
      <c r="L445" s="115">
        <f>+SUMIFS('nabati '!AY:AY,'nabati '!$BB:$BB,MTD!$A445)/20</f>
        <v>0</v>
      </c>
      <c r="M445" s="125">
        <f>+SUMIFS('nabati '!$BF:$BF,'nabati '!BI:BI,MTD!$A445)/6</f>
        <v>0</v>
      </c>
      <c r="N445" s="87">
        <f>+SUMIFS('nabati '!$BM:$BM,'nabati '!BP:BP,MTD!$A445)/6</f>
        <v>0</v>
      </c>
      <c r="O445" s="154">
        <f t="shared" si="51"/>
        <v>8503000</v>
      </c>
      <c r="P445" s="67">
        <v>13790000</v>
      </c>
      <c r="Q445" s="329"/>
      <c r="R445" s="67">
        <f t="shared" si="52"/>
        <v>-5287000</v>
      </c>
    </row>
    <row r="446" spans="1:18" s="7" customFormat="1" ht="12.75" hidden="1" outlineLevel="1">
      <c r="A446" s="55" t="s">
        <v>595</v>
      </c>
      <c r="B446" s="56" t="s">
        <v>56</v>
      </c>
      <c r="C446" s="57" t="s">
        <v>596</v>
      </c>
      <c r="D446" s="106" t="s">
        <v>576</v>
      </c>
      <c r="E446" s="115">
        <f>+SUMIFS('nabati '!B:B,'nabati '!$E:$E,MTD!$A446)/6</f>
        <v>3</v>
      </c>
      <c r="F446" s="115">
        <f>+SUMIFS('nabati '!I:I,'nabati '!$L:$L,MTD!$A446)/6</f>
        <v>14</v>
      </c>
      <c r="G446" s="115">
        <f>+SUMIFS('nabati '!P:P,'nabati '!$S:$S,MTD!$A446)/60</f>
        <v>4</v>
      </c>
      <c r="H446" s="115">
        <f>+SUMIFS('nabati '!W:W,'nabati '!$Z:$Z,MTD!$A446)/6</f>
        <v>8</v>
      </c>
      <c r="I446" s="115">
        <f>+SUMIFS('nabati '!AD:AD,'nabati '!$AG:$AG,MTD!$A446)/60</f>
        <v>4</v>
      </c>
      <c r="J446" s="115">
        <f>+SUMIFS('nabati '!AK:AK,'nabati '!$AN:$AN,MTD!$A446)/60</f>
        <v>1</v>
      </c>
      <c r="K446" s="115">
        <f>+SUMIFS('nabati '!AR:AR,'nabati '!$AU:$AU,MTD!$A446)/60</f>
        <v>0</v>
      </c>
      <c r="L446" s="115">
        <f>+SUMIFS('nabati '!AY:AY,'nabati '!$BB:$BB,MTD!$A446)/20</f>
        <v>0</v>
      </c>
      <c r="M446" s="125">
        <f>+SUMIFS('nabati '!$BF:$BF,'nabati '!BI:BI,MTD!$A446)/6</f>
        <v>0</v>
      </c>
      <c r="N446" s="87">
        <f>+SUMIFS('nabati '!$BM:$BM,'nabati '!BP:BP,MTD!$A446)/6</f>
        <v>0</v>
      </c>
      <c r="O446" s="154">
        <f t="shared" si="51"/>
        <v>7809500</v>
      </c>
      <c r="P446" s="67">
        <v>9846000</v>
      </c>
      <c r="Q446" s="329"/>
      <c r="R446" s="67">
        <f t="shared" si="52"/>
        <v>-2036500</v>
      </c>
    </row>
    <row r="447" spans="1:18" s="7" customFormat="1" ht="12.75" hidden="1" outlineLevel="1">
      <c r="A447" s="55" t="s">
        <v>597</v>
      </c>
      <c r="B447" s="56" t="s">
        <v>56</v>
      </c>
      <c r="C447" s="57" t="s">
        <v>598</v>
      </c>
      <c r="D447" s="106" t="s">
        <v>576</v>
      </c>
      <c r="E447" s="115">
        <f>+SUMIFS('nabati '!B:B,'nabati '!$E:$E,MTD!$A447)/6</f>
        <v>2</v>
      </c>
      <c r="F447" s="115">
        <f>+SUMIFS('nabati '!I:I,'nabati '!$L:$L,MTD!$A447)/6</f>
        <v>2</v>
      </c>
      <c r="G447" s="115">
        <f>+SUMIFS('nabati '!P:P,'nabati '!$S:$S,MTD!$A447)/60</f>
        <v>3</v>
      </c>
      <c r="H447" s="115">
        <f>+SUMIFS('nabati '!W:W,'nabati '!$Z:$Z,MTD!$A447)/6</f>
        <v>0</v>
      </c>
      <c r="I447" s="115">
        <f>+SUMIFS('nabati '!AD:AD,'nabati '!$AG:$AG,MTD!$A447)/60</f>
        <v>4</v>
      </c>
      <c r="J447" s="115">
        <f>+SUMIFS('nabati '!AK:AK,'nabati '!$AN:$AN,MTD!$A447)/60</f>
        <v>0</v>
      </c>
      <c r="K447" s="115">
        <f>+SUMIFS('nabati '!AR:AR,'nabati '!$AU:$AU,MTD!$A447)/60</f>
        <v>0</v>
      </c>
      <c r="L447" s="115">
        <f>+SUMIFS('nabati '!AY:AY,'nabati '!$BB:$BB,MTD!$A447)/20</f>
        <v>0</v>
      </c>
      <c r="M447" s="125">
        <f>+SUMIFS('nabati '!$BF:$BF,'nabati '!BI:BI,MTD!$A447)/6</f>
        <v>0</v>
      </c>
      <c r="N447" s="87">
        <f>+SUMIFS('nabati '!$BM:$BM,'nabati '!BP:BP,MTD!$A447)/6</f>
        <v>0</v>
      </c>
      <c r="O447" s="154">
        <f t="shared" si="51"/>
        <v>2943200</v>
      </c>
      <c r="P447" s="67">
        <v>6309000</v>
      </c>
      <c r="Q447" s="329"/>
      <c r="R447" s="67">
        <f t="shared" si="52"/>
        <v>-3365800</v>
      </c>
    </row>
    <row r="448" spans="1:18" s="7" customFormat="1" ht="12.75" hidden="1" outlineLevel="1">
      <c r="A448" s="55" t="s">
        <v>599</v>
      </c>
      <c r="B448" s="56" t="s">
        <v>56</v>
      </c>
      <c r="C448" s="57" t="s">
        <v>600</v>
      </c>
      <c r="D448" s="106" t="s">
        <v>576</v>
      </c>
      <c r="E448" s="115">
        <f>+SUMIFS('nabati '!B:B,'nabati '!$E:$E,MTD!$A448)/6</f>
        <v>0</v>
      </c>
      <c r="F448" s="115">
        <f>+SUMIFS('nabati '!I:I,'nabati '!$L:$L,MTD!$A448)/6</f>
        <v>0</v>
      </c>
      <c r="G448" s="115">
        <f>+SUMIFS('nabati '!P:P,'nabati '!$S:$S,MTD!$A448)/60</f>
        <v>0</v>
      </c>
      <c r="H448" s="115">
        <f>+SUMIFS('nabati '!W:W,'nabati '!$Z:$Z,MTD!$A448)/6</f>
        <v>0</v>
      </c>
      <c r="I448" s="115">
        <f>+SUMIFS('nabati '!AD:AD,'nabati '!$AG:$AG,MTD!$A448)/60</f>
        <v>0</v>
      </c>
      <c r="J448" s="115">
        <f>+SUMIFS('nabati '!AK:AK,'nabati '!$AN:$AN,MTD!$A448)/60</f>
        <v>1</v>
      </c>
      <c r="K448" s="115">
        <f>+SUMIFS('nabati '!AR:AR,'nabati '!$AU:$AU,MTD!$A448)/60</f>
        <v>0</v>
      </c>
      <c r="L448" s="115">
        <f>+SUMIFS('nabati '!AY:AY,'nabati '!$BB:$BB,MTD!$A448)/20</f>
        <v>0</v>
      </c>
      <c r="M448" s="125">
        <f>+SUMIFS('nabati '!$BF:$BF,'nabati '!BI:BI,MTD!$A448)/6</f>
        <v>0</v>
      </c>
      <c r="N448" s="87">
        <f>+SUMIFS('nabati '!$BM:$BM,'nabati '!BP:BP,MTD!$A448)/6</f>
        <v>0</v>
      </c>
      <c r="O448" s="154">
        <f t="shared" si="51"/>
        <v>330000</v>
      </c>
      <c r="P448" s="120">
        <v>2995000</v>
      </c>
      <c r="Q448" s="329"/>
      <c r="R448" s="67">
        <f t="shared" si="52"/>
        <v>-2665000</v>
      </c>
    </row>
    <row r="449" spans="1:18" s="7" customFormat="1" ht="12.75" hidden="1" outlineLevel="1">
      <c r="A449" s="55" t="s">
        <v>601</v>
      </c>
      <c r="B449" s="56" t="s">
        <v>56</v>
      </c>
      <c r="C449" s="57" t="s">
        <v>602</v>
      </c>
      <c r="D449" s="106" t="s">
        <v>576</v>
      </c>
      <c r="E449" s="115">
        <f>+SUMIFS('nabati '!B:B,'nabati '!$E:$E,MTD!$A449)/6</f>
        <v>1</v>
      </c>
      <c r="F449" s="115">
        <f>+SUMIFS('nabati '!I:I,'nabati '!$L:$L,MTD!$A449)/6</f>
        <v>2</v>
      </c>
      <c r="G449" s="115">
        <f>+SUMIFS('nabati '!P:P,'nabati '!$S:$S,MTD!$A449)/60</f>
        <v>1</v>
      </c>
      <c r="H449" s="115">
        <f>+SUMIFS('nabati '!W:W,'nabati '!$Z:$Z,MTD!$A449)/6</f>
        <v>1</v>
      </c>
      <c r="I449" s="115">
        <f>+SUMIFS('nabati '!AD:AD,'nabati '!$AG:$AG,MTD!$A449)/60</f>
        <v>0</v>
      </c>
      <c r="J449" s="115">
        <f>+SUMIFS('nabati '!AK:AK,'nabati '!$AN:$AN,MTD!$A449)/60</f>
        <v>0</v>
      </c>
      <c r="K449" s="115">
        <f>+SUMIFS('nabati '!AR:AR,'nabati '!$AU:$AU,MTD!$A449)/60</f>
        <v>0</v>
      </c>
      <c r="L449" s="115">
        <f>+SUMIFS('nabati '!AY:AY,'nabati '!$BB:$BB,MTD!$A449)/20</f>
        <v>1</v>
      </c>
      <c r="M449" s="125">
        <f>+SUMIFS('nabati '!$BF:$BF,'nabati '!BI:BI,MTD!$A449)/6</f>
        <v>0</v>
      </c>
      <c r="N449" s="87">
        <f>+SUMIFS('nabati '!$BM:$BM,'nabati '!BP:BP,MTD!$A449)/6</f>
        <v>0</v>
      </c>
      <c r="O449" s="154">
        <f t="shared" si="51"/>
        <v>1435300</v>
      </c>
      <c r="P449" s="67">
        <v>2907000</v>
      </c>
      <c r="Q449" s="329"/>
      <c r="R449" s="67">
        <f t="shared" si="52"/>
        <v>-1471700</v>
      </c>
    </row>
    <row r="450" spans="1:18" s="7" customFormat="1" ht="12.75" hidden="1" outlineLevel="1">
      <c r="A450" s="55" t="s">
        <v>603</v>
      </c>
      <c r="B450" s="56" t="s">
        <v>56</v>
      </c>
      <c r="C450" s="57" t="s">
        <v>604</v>
      </c>
      <c r="D450" s="106" t="s">
        <v>576</v>
      </c>
      <c r="E450" s="115">
        <f>+SUMIFS('nabati '!B:B,'nabati '!$E:$E,MTD!$A450)/6</f>
        <v>0</v>
      </c>
      <c r="F450" s="115">
        <f>+SUMIFS('nabati '!I:I,'nabati '!$L:$L,MTD!$A450)/6</f>
        <v>0</v>
      </c>
      <c r="G450" s="115">
        <f>+SUMIFS('nabati '!P:P,'nabati '!$S:$S,MTD!$A450)/60</f>
        <v>1</v>
      </c>
      <c r="H450" s="115">
        <f>+SUMIFS('nabati '!W:W,'nabati '!$Z:$Z,MTD!$A450)/6</f>
        <v>0</v>
      </c>
      <c r="I450" s="115">
        <f>+SUMIFS('nabati '!AD:AD,'nabati '!$AG:$AG,MTD!$A450)/60</f>
        <v>0</v>
      </c>
      <c r="J450" s="115">
        <f>+SUMIFS('nabati '!AK:AK,'nabati '!$AN:$AN,MTD!$A450)/60</f>
        <v>0</v>
      </c>
      <c r="K450" s="115">
        <f>+SUMIFS('nabati '!AR:AR,'nabati '!$AU:$AU,MTD!$A450)/60</f>
        <v>0</v>
      </c>
      <c r="L450" s="115">
        <f>+SUMIFS('nabati '!AY:AY,'nabati '!$BB:$BB,MTD!$A450)/20</f>
        <v>0</v>
      </c>
      <c r="M450" s="125">
        <f>+SUMIFS('nabati '!$BF:$BF,'nabati '!BI:BI,MTD!$A450)/6</f>
        <v>0</v>
      </c>
      <c r="N450" s="87">
        <f>+SUMIFS('nabati '!$BM:$BM,'nabati '!BP:BP,MTD!$A450)/6</f>
        <v>0</v>
      </c>
      <c r="O450" s="154">
        <f t="shared" si="51"/>
        <v>330000</v>
      </c>
      <c r="P450" s="67">
        <v>3027000</v>
      </c>
      <c r="Q450" s="329"/>
      <c r="R450" s="67">
        <f t="shared" si="52"/>
        <v>-2697000</v>
      </c>
    </row>
    <row r="451" spans="1:18" s="7" customFormat="1" ht="12.75" hidden="1" outlineLevel="1">
      <c r="A451" s="55" t="s">
        <v>605</v>
      </c>
      <c r="B451" s="56" t="s">
        <v>56</v>
      </c>
      <c r="C451" s="57" t="s">
        <v>606</v>
      </c>
      <c r="D451" s="106" t="s">
        <v>576</v>
      </c>
      <c r="E451" s="115">
        <f>+SUMIFS('nabati '!B:B,'nabati '!$E:$E,MTD!$A451)/6</f>
        <v>2</v>
      </c>
      <c r="F451" s="115">
        <f>+SUMIFS('nabati '!I:I,'nabati '!$L:$L,MTD!$A451)/6</f>
        <v>3</v>
      </c>
      <c r="G451" s="115">
        <f>+SUMIFS('nabati '!P:P,'nabati '!$S:$S,MTD!$A451)/60</f>
        <v>2</v>
      </c>
      <c r="H451" s="115">
        <f>+SUMIFS('nabati '!W:W,'nabati '!$Z:$Z,MTD!$A451)/6</f>
        <v>1</v>
      </c>
      <c r="I451" s="115">
        <f>+SUMIFS('nabati '!AD:AD,'nabati '!$AG:$AG,MTD!$A451)/60</f>
        <v>2</v>
      </c>
      <c r="J451" s="115">
        <f>+SUMIFS('nabati '!AK:AK,'nabati '!$AN:$AN,MTD!$A451)/60</f>
        <v>0</v>
      </c>
      <c r="K451" s="115">
        <f>+SUMIFS('nabati '!AR:AR,'nabati '!$AU:$AU,MTD!$A451)/60</f>
        <v>1</v>
      </c>
      <c r="L451" s="115">
        <f>+SUMIFS('nabati '!AY:AY,'nabati '!$BB:$BB,MTD!$A451)/20</f>
        <v>1</v>
      </c>
      <c r="M451" s="125">
        <f>+SUMIFS('nabati '!$BF:$BF,'nabati '!BI:BI,MTD!$A451)/6</f>
        <v>0</v>
      </c>
      <c r="N451" s="87">
        <f>+SUMIFS('nabati '!$BM:$BM,'nabati '!BP:BP,MTD!$A451)/6</f>
        <v>0</v>
      </c>
      <c r="O451" s="154">
        <f t="shared" si="51"/>
        <v>3005900</v>
      </c>
      <c r="P451" s="67">
        <v>2564000</v>
      </c>
      <c r="Q451" s="329"/>
      <c r="R451" s="67">
        <f t="shared" si="52"/>
        <v>441900</v>
      </c>
    </row>
    <row r="452" spans="1:18" s="7" customFormat="1" ht="12.75" hidden="1" outlineLevel="1">
      <c r="A452" s="55" t="s">
        <v>607</v>
      </c>
      <c r="B452" s="56" t="s">
        <v>56</v>
      </c>
      <c r="C452" s="106" t="s">
        <v>608</v>
      </c>
      <c r="D452" s="106" t="s">
        <v>576</v>
      </c>
      <c r="E452" s="125">
        <f>+SUMIFS('nabati '!B:B,'nabati '!$E:$E,MTD!$A452)/6</f>
        <v>0</v>
      </c>
      <c r="F452" s="125">
        <f>+SUMIFS('nabati '!I:I,'nabati '!$L:$L,MTD!$A452)/6</f>
        <v>0</v>
      </c>
      <c r="G452" s="125">
        <f>+SUMIFS('nabati '!P:P,'nabati '!$S:$S,MTD!$A452)/60</f>
        <v>0</v>
      </c>
      <c r="H452" s="125">
        <f>+SUMIFS('nabati '!W:W,'nabati '!$Z:$Z,MTD!$A452)/6</f>
        <v>0</v>
      </c>
      <c r="I452" s="125">
        <f>+SUMIFS('nabati '!AD:AD,'nabati '!$AG:$AG,MTD!$A452)/60</f>
        <v>0</v>
      </c>
      <c r="J452" s="125">
        <f>+SUMIFS('nabati '!AK:AK,'nabati '!$AN:$AN,MTD!$A452)/60</f>
        <v>0</v>
      </c>
      <c r="K452" s="125">
        <f>+SUMIFS('nabati '!AR:AR,'nabati '!$AU:$AU,MTD!$A452)/60</f>
        <v>0</v>
      </c>
      <c r="L452" s="125">
        <f>+SUMIFS('nabati '!AY:AY,'nabati '!$BB:$BB,MTD!$A452)/20</f>
        <v>0</v>
      </c>
      <c r="M452" s="125">
        <f>+SUMIFS('nabati '!$BF:$BF,'nabati '!BI:BI,MTD!$A452)/6</f>
        <v>0</v>
      </c>
      <c r="N452" s="59">
        <f>+SUMIFS('nabati '!$BM:$BM,'nabati '!BP:BP,MTD!$A452)/6</f>
        <v>0</v>
      </c>
      <c r="O452" s="157">
        <f t="shared" si="51"/>
        <v>0</v>
      </c>
      <c r="P452" s="67">
        <v>3907000</v>
      </c>
      <c r="Q452" s="329"/>
      <c r="R452" s="67">
        <f t="shared" si="52"/>
        <v>-3907000</v>
      </c>
    </row>
    <row r="453" spans="1:18" s="7" customFormat="1" ht="12.75" hidden="1" outlineLevel="1">
      <c r="A453" s="55">
        <v>9202</v>
      </c>
      <c r="B453" s="56" t="s">
        <v>78</v>
      </c>
      <c r="C453" s="57" t="s">
        <v>720</v>
      </c>
      <c r="D453" s="106" t="s">
        <v>576</v>
      </c>
      <c r="E453" s="156">
        <f>+SUMIFS('nabati '!B:B,'nabati '!$E:$E,MTD!$A453)/6</f>
        <v>0</v>
      </c>
      <c r="F453" s="156">
        <f>+SUMIFS('nabati '!I:I,'nabati '!$L:$L,MTD!$A453)/6</f>
        <v>0</v>
      </c>
      <c r="G453" s="156">
        <f>+SUMIFS('nabati '!P:P,'nabati '!$S:$S,MTD!$A453)/60</f>
        <v>0</v>
      </c>
      <c r="H453" s="156">
        <f>+SUMIFS('nabati '!W:W,'nabati '!$Z:$Z,MTD!$A453)/6</f>
        <v>0</v>
      </c>
      <c r="I453" s="156">
        <f>+SUMIFS('nabati '!AD:AD,'nabati '!$AG:$AG,MTD!$A453)/60</f>
        <v>0</v>
      </c>
      <c r="J453" s="156">
        <f>+SUMIFS('nabati '!AK:AK,'nabati '!$AN:$AN,MTD!$A453)/60</f>
        <v>0</v>
      </c>
      <c r="K453" s="156">
        <f>+SUMIFS('nabati '!AR:AR,'nabati '!$AU:$AU,MTD!$A453)/60</f>
        <v>0</v>
      </c>
      <c r="L453" s="156">
        <f>+SUMIFS('nabati '!AY:AY,'nabati '!$BB:$BB,MTD!$A453)/20</f>
        <v>0</v>
      </c>
      <c r="M453" s="158">
        <f>+SUMIFS('nabati '!$BF:$BF,'nabati '!BI:BI,MTD!$A453)/6</f>
        <v>0</v>
      </c>
      <c r="N453" s="121">
        <f>+SUMIFS('nabati '!$BM:$BM,'nabati '!BP:BP,MTD!$A453)/6</f>
        <v>0</v>
      </c>
      <c r="O453" s="154">
        <f t="shared" si="51"/>
        <v>0</v>
      </c>
      <c r="P453" s="19"/>
      <c r="Q453" s="329"/>
      <c r="R453" s="19"/>
    </row>
    <row r="454" spans="1:18" s="7" customFormat="1" ht="12.75" hidden="1" outlineLevel="1">
      <c r="A454" s="55">
        <v>9203</v>
      </c>
      <c r="B454" s="56" t="s">
        <v>78</v>
      </c>
      <c r="C454" s="57" t="s">
        <v>721</v>
      </c>
      <c r="D454" s="106" t="s">
        <v>576</v>
      </c>
      <c r="E454" s="156">
        <f>+SUMIFS('nabati '!B:B,'nabati '!$E:$E,MTD!$A454)/6</f>
        <v>0</v>
      </c>
      <c r="F454" s="156">
        <f>+SUMIFS('nabati '!I:I,'nabati '!$L:$L,MTD!$A454)/6</f>
        <v>0</v>
      </c>
      <c r="G454" s="156">
        <f>+SUMIFS('nabati '!P:P,'nabati '!$S:$S,MTD!$A454)/60</f>
        <v>0</v>
      </c>
      <c r="H454" s="156">
        <f>+SUMIFS('nabati '!W:W,'nabati '!$Z:$Z,MTD!$A454)/6</f>
        <v>0</v>
      </c>
      <c r="I454" s="156">
        <f>+SUMIFS('nabati '!AD:AD,'nabati '!$AG:$AG,MTD!$A454)/60</f>
        <v>0</v>
      </c>
      <c r="J454" s="156">
        <f>+SUMIFS('nabati '!AK:AK,'nabati '!$AN:$AN,MTD!$A454)/60</f>
        <v>0</v>
      </c>
      <c r="K454" s="156">
        <f>+SUMIFS('nabati '!AR:AR,'nabati '!$AU:$AU,MTD!$A454)/60</f>
        <v>0</v>
      </c>
      <c r="L454" s="156">
        <f>+SUMIFS('nabati '!AY:AY,'nabati '!$BB:$BB,MTD!$A454)/20</f>
        <v>0</v>
      </c>
      <c r="M454" s="158">
        <f>+SUMIFS('nabati '!$BF:$BF,'nabati '!BI:BI,MTD!$A454)/6</f>
        <v>0</v>
      </c>
      <c r="N454" s="121">
        <f>+SUMIFS('nabati '!$BM:$BM,'nabati '!BP:BP,MTD!$A454)/6</f>
        <v>0</v>
      </c>
      <c r="O454" s="154">
        <f t="shared" si="51"/>
        <v>0</v>
      </c>
      <c r="P454" s="19"/>
      <c r="Q454" s="329"/>
      <c r="R454" s="19"/>
    </row>
    <row r="455" spans="1:18" s="7" customFormat="1" ht="12.75" hidden="1" outlineLevel="1">
      <c r="A455" s="55">
        <v>9205</v>
      </c>
      <c r="B455" s="56" t="s">
        <v>78</v>
      </c>
      <c r="C455" s="57" t="s">
        <v>609</v>
      </c>
      <c r="D455" s="106" t="s">
        <v>576</v>
      </c>
      <c r="E455" s="156">
        <f>+SUMIFS('nabati '!B:B,'nabati '!$E:$E,MTD!$A455)/6</f>
        <v>0</v>
      </c>
      <c r="F455" s="156">
        <f>+SUMIFS('nabati '!I:I,'nabati '!$L:$L,MTD!$A455)/6</f>
        <v>0</v>
      </c>
      <c r="G455" s="156">
        <f>+SUMIFS('nabati '!P:P,'nabati '!$S:$S,MTD!$A455)/60</f>
        <v>0</v>
      </c>
      <c r="H455" s="156">
        <f>+SUMIFS('nabati '!W:W,'nabati '!$Z:$Z,MTD!$A455)/6</f>
        <v>0</v>
      </c>
      <c r="I455" s="156">
        <f>+SUMIFS('nabati '!AD:AD,'nabati '!$AG:$AG,MTD!$A455)/60</f>
        <v>0</v>
      </c>
      <c r="J455" s="156">
        <f>+SUMIFS('nabati '!AK:AK,'nabati '!$AN:$AN,MTD!$A455)/60</f>
        <v>0</v>
      </c>
      <c r="K455" s="156">
        <f>+SUMIFS('nabati '!AR:AR,'nabati '!$AU:$AU,MTD!$A455)/60</f>
        <v>0</v>
      </c>
      <c r="L455" s="156">
        <f>+SUMIFS('nabati '!AY:AY,'nabati '!$BB:$BB,MTD!$A455)/20</f>
        <v>0</v>
      </c>
      <c r="M455" s="158">
        <f>+SUMIFS('nabati '!$BF:$BF,'nabati '!BI:BI,MTD!$A455)/6</f>
        <v>0</v>
      </c>
      <c r="N455" s="121">
        <f>+SUMIFS('nabati '!$BM:$BM,'nabati '!BP:BP,MTD!$A455)/6</f>
        <v>0</v>
      </c>
      <c r="O455" s="154">
        <f t="shared" ref="O455:O471" si="53">+SUMPRODUCT($E$1:$N$1,E455:N455)</f>
        <v>0</v>
      </c>
      <c r="P455" s="19"/>
      <c r="Q455" s="329"/>
      <c r="R455" s="19"/>
    </row>
    <row r="456" spans="1:18" s="7" customFormat="1" ht="12.75" hidden="1" outlineLevel="1">
      <c r="A456" s="55">
        <v>9206</v>
      </c>
      <c r="B456" s="56" t="s">
        <v>78</v>
      </c>
      <c r="C456" s="57" t="s">
        <v>610</v>
      </c>
      <c r="D456" s="106" t="s">
        <v>576</v>
      </c>
      <c r="E456" s="156">
        <f>+SUMIFS('nabati '!B:B,'nabati '!$E:$E,MTD!$A456)/6</f>
        <v>0</v>
      </c>
      <c r="F456" s="156">
        <f>+SUMIFS('nabati '!I:I,'nabati '!$L:$L,MTD!$A456)/6</f>
        <v>0</v>
      </c>
      <c r="G456" s="156">
        <f>+SUMIFS('nabati '!P:P,'nabati '!$S:$S,MTD!$A456)/60</f>
        <v>0</v>
      </c>
      <c r="H456" s="156">
        <f>+SUMIFS('nabati '!W:W,'nabati '!$Z:$Z,MTD!$A456)/6</f>
        <v>0</v>
      </c>
      <c r="I456" s="156">
        <f>+SUMIFS('nabati '!AD:AD,'nabati '!$AG:$AG,MTD!$A456)/60</f>
        <v>1</v>
      </c>
      <c r="J456" s="156">
        <f>+SUMIFS('nabati '!AK:AK,'nabati '!$AN:$AN,MTD!$A456)/60</f>
        <v>0</v>
      </c>
      <c r="K456" s="156">
        <f>+SUMIFS('nabati '!AR:AR,'nabati '!$AU:$AU,MTD!$A456)/60</f>
        <v>0</v>
      </c>
      <c r="L456" s="156">
        <f>+SUMIFS('nabati '!AY:AY,'nabati '!$BB:$BB,MTD!$A456)/20</f>
        <v>1</v>
      </c>
      <c r="M456" s="158">
        <f>+SUMIFS('nabati '!$BF:$BF,'nabati '!BI:BI,MTD!$A456)/6</f>
        <v>0</v>
      </c>
      <c r="N456" s="121">
        <f>+SUMIFS('nabati '!$BM:$BM,'nabati '!BP:BP,MTD!$A456)/6</f>
        <v>0</v>
      </c>
      <c r="O456" s="154">
        <f t="shared" si="53"/>
        <v>704000</v>
      </c>
      <c r="P456" s="19"/>
      <c r="Q456" s="329"/>
      <c r="R456" s="19"/>
    </row>
    <row r="457" spans="1:18" s="7" customFormat="1" ht="12.75" hidden="1" outlineLevel="1">
      <c r="A457" s="55">
        <v>9208</v>
      </c>
      <c r="B457" s="56" t="s">
        <v>78</v>
      </c>
      <c r="C457" s="57" t="s">
        <v>611</v>
      </c>
      <c r="D457" s="106" t="s">
        <v>576</v>
      </c>
      <c r="E457" s="156">
        <f>+SUMIFS('nabati '!B:B,'nabati '!$E:$E,MTD!$A457)/6</f>
        <v>0</v>
      </c>
      <c r="F457" s="156">
        <f>+SUMIFS('nabati '!I:I,'nabati '!$L:$L,MTD!$A457)/6</f>
        <v>0</v>
      </c>
      <c r="G457" s="156">
        <f>+SUMIFS('nabati '!P:P,'nabati '!$S:$S,MTD!$A457)/60</f>
        <v>0</v>
      </c>
      <c r="H457" s="156">
        <f>+SUMIFS('nabati '!W:W,'nabati '!$Z:$Z,MTD!$A457)/6</f>
        <v>0</v>
      </c>
      <c r="I457" s="156">
        <f>+SUMIFS('nabati '!AD:AD,'nabati '!$AG:$AG,MTD!$A457)/60</f>
        <v>0</v>
      </c>
      <c r="J457" s="156">
        <f>+SUMIFS('nabati '!AK:AK,'nabati '!$AN:$AN,MTD!$A457)/60</f>
        <v>0</v>
      </c>
      <c r="K457" s="156">
        <f>+SUMIFS('nabati '!AR:AR,'nabati '!$AU:$AU,MTD!$A457)/60</f>
        <v>0</v>
      </c>
      <c r="L457" s="156">
        <f>+SUMIFS('nabati '!AY:AY,'nabati '!$BB:$BB,MTD!$A457)/20</f>
        <v>0</v>
      </c>
      <c r="M457" s="158">
        <f>+SUMIFS('nabati '!$BF:$BF,'nabati '!BI:BI,MTD!$A457)/6</f>
        <v>0</v>
      </c>
      <c r="N457" s="121">
        <f>+SUMIFS('nabati '!$BM:$BM,'nabati '!BP:BP,MTD!$A457)/6</f>
        <v>0</v>
      </c>
      <c r="O457" s="154">
        <f t="shared" si="53"/>
        <v>0</v>
      </c>
      <c r="P457" s="19"/>
      <c r="Q457" s="329"/>
      <c r="R457" s="19"/>
    </row>
    <row r="458" spans="1:18" s="7" customFormat="1" ht="12.75" hidden="1" outlineLevel="1">
      <c r="A458" s="55">
        <v>9210</v>
      </c>
      <c r="B458" s="56" t="s">
        <v>78</v>
      </c>
      <c r="C458" s="57" t="s">
        <v>612</v>
      </c>
      <c r="D458" s="106" t="s">
        <v>576</v>
      </c>
      <c r="E458" s="156">
        <f>+SUMIFS('nabati '!B:B,'nabati '!$E:$E,MTD!$A458)/6</f>
        <v>2</v>
      </c>
      <c r="F458" s="156">
        <f>+SUMIFS('nabati '!I:I,'nabati '!$L:$L,MTD!$A458)/6</f>
        <v>1</v>
      </c>
      <c r="G458" s="156">
        <f>+SUMIFS('nabati '!P:P,'nabati '!$S:$S,MTD!$A458)/60</f>
        <v>0</v>
      </c>
      <c r="H458" s="156">
        <f>+SUMIFS('nabati '!W:W,'nabati '!$Z:$Z,MTD!$A458)/6</f>
        <v>0</v>
      </c>
      <c r="I458" s="156">
        <f>+SUMIFS('nabati '!AD:AD,'nabati '!$AG:$AG,MTD!$A458)/60</f>
        <v>0</v>
      </c>
      <c r="J458" s="156">
        <f>+SUMIFS('nabati '!AK:AK,'nabati '!$AN:$AN,MTD!$A458)/60</f>
        <v>0</v>
      </c>
      <c r="K458" s="156">
        <f>+SUMIFS('nabati '!AR:AR,'nabati '!$AU:$AU,MTD!$A458)/60</f>
        <v>0</v>
      </c>
      <c r="L458" s="156">
        <f>+SUMIFS('nabati '!AY:AY,'nabati '!$BB:$BB,MTD!$A458)/20</f>
        <v>0</v>
      </c>
      <c r="M458" s="158">
        <f>+SUMIFS('nabati '!$BF:$BF,'nabati '!BI:BI,MTD!$A458)/6</f>
        <v>0</v>
      </c>
      <c r="N458" s="121">
        <f>+SUMIFS('nabati '!$BM:$BM,'nabati '!BP:BP,MTD!$A458)/6</f>
        <v>0</v>
      </c>
      <c r="O458" s="154">
        <f t="shared" si="53"/>
        <v>442500</v>
      </c>
      <c r="P458" s="19"/>
      <c r="Q458" s="329"/>
      <c r="R458" s="19"/>
    </row>
    <row r="459" spans="1:18" s="7" customFormat="1" ht="12.75" hidden="1" outlineLevel="1">
      <c r="A459" s="55">
        <v>9309</v>
      </c>
      <c r="B459" s="56" t="s">
        <v>78</v>
      </c>
      <c r="C459" s="57" t="s">
        <v>615</v>
      </c>
      <c r="D459" s="106" t="s">
        <v>576</v>
      </c>
      <c r="E459" s="156">
        <f>+SUMIFS('nabati '!B:B,'nabati '!$E:$E,MTD!$A459)/6</f>
        <v>0</v>
      </c>
      <c r="F459" s="156">
        <f>+SUMIFS('nabati '!I:I,'nabati '!$L:$L,MTD!$A459)/6</f>
        <v>1</v>
      </c>
      <c r="G459" s="156">
        <f>+SUMIFS('nabati '!P:P,'nabati '!$S:$S,MTD!$A459)/60</f>
        <v>0</v>
      </c>
      <c r="H459" s="156">
        <f>+SUMIFS('nabati '!W:W,'nabati '!$Z:$Z,MTD!$A459)/6</f>
        <v>0</v>
      </c>
      <c r="I459" s="156">
        <f>+SUMIFS('nabati '!AD:AD,'nabati '!$AG:$AG,MTD!$A459)/60</f>
        <v>0</v>
      </c>
      <c r="J459" s="156">
        <f>+SUMIFS('nabati '!AK:AK,'nabati '!$AN:$AN,MTD!$A459)/60</f>
        <v>0</v>
      </c>
      <c r="K459" s="156">
        <f>+SUMIFS('nabati '!AR:AR,'nabati '!$AU:$AU,MTD!$A459)/60</f>
        <v>0</v>
      </c>
      <c r="L459" s="156">
        <f>+SUMIFS('nabati '!AY:AY,'nabati '!$BB:$BB,MTD!$A459)/20</f>
        <v>1</v>
      </c>
      <c r="M459" s="158">
        <f>+SUMIFS('nabati '!$BF:$BF,'nabati '!BI:BI,MTD!$A459)/6</f>
        <v>0</v>
      </c>
      <c r="N459" s="121">
        <f>+SUMIFS('nabati '!$BM:$BM,'nabati '!BP:BP,MTD!$A459)/6</f>
        <v>0</v>
      </c>
      <c r="O459" s="154">
        <f t="shared" si="53"/>
        <v>564700</v>
      </c>
      <c r="P459" s="19"/>
      <c r="Q459" s="329"/>
      <c r="R459" s="19"/>
    </row>
    <row r="460" spans="1:18" s="7" customFormat="1" ht="12.75" hidden="1" outlineLevel="1">
      <c r="A460" s="55">
        <v>9311</v>
      </c>
      <c r="B460" s="56" t="s">
        <v>78</v>
      </c>
      <c r="C460" s="57" t="s">
        <v>616</v>
      </c>
      <c r="D460" s="106" t="s">
        <v>576</v>
      </c>
      <c r="E460" s="156">
        <f>+SUMIFS('nabati '!B:B,'nabati '!$E:$E,MTD!$A460)/6</f>
        <v>0</v>
      </c>
      <c r="F460" s="156">
        <f>+SUMIFS('nabati '!I:I,'nabati '!$L:$L,MTD!$A460)/6</f>
        <v>0</v>
      </c>
      <c r="G460" s="156">
        <f>+SUMIFS('nabati '!P:P,'nabati '!$S:$S,MTD!$A460)/60</f>
        <v>0</v>
      </c>
      <c r="H460" s="156">
        <f>+SUMIFS('nabati '!W:W,'nabati '!$Z:$Z,MTD!$A460)/6</f>
        <v>0</v>
      </c>
      <c r="I460" s="156">
        <f>+SUMIFS('nabati '!AD:AD,'nabati '!$AG:$AG,MTD!$A460)/60</f>
        <v>0</v>
      </c>
      <c r="J460" s="156">
        <f>+SUMIFS('nabati '!AK:AK,'nabati '!$AN:$AN,MTD!$A460)/60</f>
        <v>0</v>
      </c>
      <c r="K460" s="156">
        <f>+SUMIFS('nabati '!AR:AR,'nabati '!$AU:$AU,MTD!$A460)/60</f>
        <v>0</v>
      </c>
      <c r="L460" s="156">
        <f>+SUMIFS('nabati '!AY:AY,'nabati '!$BB:$BB,MTD!$A460)/20</f>
        <v>0</v>
      </c>
      <c r="M460" s="158">
        <f>+SUMIFS('nabati '!$BF:$BF,'nabati '!BI:BI,MTD!$A460)/6</f>
        <v>0</v>
      </c>
      <c r="N460" s="121">
        <f>+SUMIFS('nabati '!$BM:$BM,'nabati '!BP:BP,MTD!$A460)/6</f>
        <v>0</v>
      </c>
      <c r="O460" s="154">
        <f t="shared" si="53"/>
        <v>0</v>
      </c>
      <c r="P460" s="19"/>
      <c r="Q460" s="329"/>
      <c r="R460" s="19"/>
    </row>
    <row r="461" spans="1:18" s="7" customFormat="1" ht="12.75" hidden="1" outlineLevel="1">
      <c r="A461" s="55">
        <v>9313</v>
      </c>
      <c r="B461" s="56" t="s">
        <v>78</v>
      </c>
      <c r="C461" s="57" t="s">
        <v>617</v>
      </c>
      <c r="D461" s="106" t="s">
        <v>576</v>
      </c>
      <c r="E461" s="156">
        <f>+SUMIFS('nabati '!B:B,'nabati '!$E:$E,MTD!$A461)/6</f>
        <v>0</v>
      </c>
      <c r="F461" s="156">
        <f>+SUMIFS('nabati '!I:I,'nabati '!$L:$L,MTD!$A461)/6</f>
        <v>0</v>
      </c>
      <c r="G461" s="156">
        <f>+SUMIFS('nabati '!P:P,'nabati '!$S:$S,MTD!$A461)/60</f>
        <v>0</v>
      </c>
      <c r="H461" s="156">
        <f>+SUMIFS('nabati '!W:W,'nabati '!$Z:$Z,MTD!$A461)/6</f>
        <v>0</v>
      </c>
      <c r="I461" s="156">
        <f>+SUMIFS('nabati '!AD:AD,'nabati '!$AG:$AG,MTD!$A461)/60</f>
        <v>0</v>
      </c>
      <c r="J461" s="156">
        <f>+SUMIFS('nabati '!AK:AK,'nabati '!$AN:$AN,MTD!$A461)/60</f>
        <v>0</v>
      </c>
      <c r="K461" s="156">
        <f>+SUMIFS('nabati '!AR:AR,'nabati '!$AU:$AU,MTD!$A461)/60</f>
        <v>0</v>
      </c>
      <c r="L461" s="156">
        <f>+SUMIFS('nabati '!AY:AY,'nabati '!$BB:$BB,MTD!$A461)/20</f>
        <v>0</v>
      </c>
      <c r="M461" s="158">
        <f>+SUMIFS('nabati '!$BF:$BF,'nabati '!BI:BI,MTD!$A461)/6</f>
        <v>0</v>
      </c>
      <c r="N461" s="121">
        <f>+SUMIFS('nabati '!$BM:$BM,'nabati '!BP:BP,MTD!$A461)/6</f>
        <v>0</v>
      </c>
      <c r="O461" s="154">
        <f t="shared" si="53"/>
        <v>0</v>
      </c>
      <c r="P461" s="19"/>
      <c r="Q461" s="329"/>
      <c r="R461" s="19"/>
    </row>
    <row r="462" spans="1:18" s="7" customFormat="1" ht="12.75" hidden="1" outlineLevel="1">
      <c r="A462" s="55">
        <v>9314</v>
      </c>
      <c r="B462" s="56" t="s">
        <v>78</v>
      </c>
      <c r="C462" s="57" t="s">
        <v>618</v>
      </c>
      <c r="D462" s="106" t="s">
        <v>576</v>
      </c>
      <c r="E462" s="156">
        <f>+SUMIFS('nabati '!B:B,'nabati '!$E:$E,MTD!$A462)/6</f>
        <v>0</v>
      </c>
      <c r="F462" s="156">
        <f>+SUMIFS('nabati '!I:I,'nabati '!$L:$L,MTD!$A462)/6</f>
        <v>0</v>
      </c>
      <c r="G462" s="156">
        <f>+SUMIFS('nabati '!P:P,'nabati '!$S:$S,MTD!$A462)/60</f>
        <v>0</v>
      </c>
      <c r="H462" s="156">
        <f>+SUMIFS('nabati '!W:W,'nabati '!$Z:$Z,MTD!$A462)/6</f>
        <v>0</v>
      </c>
      <c r="I462" s="156">
        <f>+SUMIFS('nabati '!AD:AD,'nabati '!$AG:$AG,MTD!$A462)/60</f>
        <v>0</v>
      </c>
      <c r="J462" s="156">
        <f>+SUMIFS('nabati '!AK:AK,'nabati '!$AN:$AN,MTD!$A462)/60</f>
        <v>0</v>
      </c>
      <c r="K462" s="156">
        <f>+SUMIFS('nabati '!AR:AR,'nabati '!$AU:$AU,MTD!$A462)/60</f>
        <v>0</v>
      </c>
      <c r="L462" s="156">
        <f>+SUMIFS('nabati '!AY:AY,'nabati '!$BB:$BB,MTD!$A462)/20</f>
        <v>0</v>
      </c>
      <c r="M462" s="158">
        <f>+SUMIFS('nabati '!$BF:$BF,'nabati '!BI:BI,MTD!$A462)/6</f>
        <v>0</v>
      </c>
      <c r="N462" s="121">
        <f>+SUMIFS('nabati '!$BM:$BM,'nabati '!BP:BP,MTD!$A462)/6</f>
        <v>0</v>
      </c>
      <c r="O462" s="154">
        <f t="shared" si="53"/>
        <v>0</v>
      </c>
      <c r="P462" s="19"/>
      <c r="Q462" s="329"/>
      <c r="R462" s="19"/>
    </row>
    <row r="463" spans="1:18" s="7" customFormat="1" ht="12.75" hidden="1" outlineLevel="1">
      <c r="A463" s="55">
        <v>9315</v>
      </c>
      <c r="B463" s="56" t="s">
        <v>78</v>
      </c>
      <c r="C463" s="57" t="s">
        <v>619</v>
      </c>
      <c r="D463" s="106" t="s">
        <v>576</v>
      </c>
      <c r="E463" s="156">
        <f>+SUMIFS('nabati '!B:B,'nabati '!$E:$E,MTD!$A463)/6</f>
        <v>1</v>
      </c>
      <c r="F463" s="156">
        <f>+SUMIFS('nabati '!I:I,'nabati '!$L:$L,MTD!$A463)/6</f>
        <v>0</v>
      </c>
      <c r="G463" s="156">
        <f>+SUMIFS('nabati '!P:P,'nabati '!$S:$S,MTD!$A463)/60</f>
        <v>0</v>
      </c>
      <c r="H463" s="156">
        <f>+SUMIFS('nabati '!W:W,'nabati '!$Z:$Z,MTD!$A463)/6</f>
        <v>0</v>
      </c>
      <c r="I463" s="156">
        <f>+SUMIFS('nabati '!AD:AD,'nabati '!$AG:$AG,MTD!$A463)/60</f>
        <v>0</v>
      </c>
      <c r="J463" s="156">
        <f>+SUMIFS('nabati '!AK:AK,'nabati '!$AN:$AN,MTD!$A463)/60</f>
        <v>0</v>
      </c>
      <c r="K463" s="156">
        <f>+SUMIFS('nabati '!AR:AR,'nabati '!$AU:$AU,MTD!$A463)/60</f>
        <v>0</v>
      </c>
      <c r="L463" s="156">
        <f>+SUMIFS('nabati '!AY:AY,'nabati '!$BB:$BB,MTD!$A463)/20</f>
        <v>0</v>
      </c>
      <c r="M463" s="158">
        <f>+SUMIFS('nabati '!$BF:$BF,'nabati '!BI:BI,MTD!$A463)/6</f>
        <v>0</v>
      </c>
      <c r="N463" s="121">
        <f>+SUMIFS('nabati '!$BM:$BM,'nabati '!BP:BP,MTD!$A463)/6</f>
        <v>0</v>
      </c>
      <c r="O463" s="154">
        <f t="shared" si="53"/>
        <v>125900</v>
      </c>
      <c r="P463" s="19"/>
      <c r="Q463" s="329"/>
      <c r="R463" s="19"/>
    </row>
    <row r="464" spans="1:18" s="7" customFormat="1" ht="12.75" hidden="1" outlineLevel="1">
      <c r="A464" s="55">
        <v>9318</v>
      </c>
      <c r="B464" s="56" t="s">
        <v>78</v>
      </c>
      <c r="C464" s="57" t="s">
        <v>620</v>
      </c>
      <c r="D464" s="106" t="s">
        <v>576</v>
      </c>
      <c r="E464" s="156">
        <f>+SUMIFS('nabati '!B:B,'nabati '!$E:$E,MTD!$A464)/6</f>
        <v>1</v>
      </c>
      <c r="F464" s="156">
        <f>+SUMIFS('nabati '!I:I,'nabati '!$L:$L,MTD!$A464)/6</f>
        <v>1</v>
      </c>
      <c r="G464" s="156">
        <f>+SUMIFS('nabati '!P:P,'nabati '!$S:$S,MTD!$A464)/60</f>
        <v>0</v>
      </c>
      <c r="H464" s="156">
        <f>+SUMIFS('nabati '!W:W,'nabati '!$Z:$Z,MTD!$A464)/6</f>
        <v>0</v>
      </c>
      <c r="I464" s="156">
        <f>+SUMIFS('nabati '!AD:AD,'nabati '!$AG:$AG,MTD!$A464)/60</f>
        <v>0</v>
      </c>
      <c r="J464" s="156">
        <f>+SUMIFS('nabati '!AK:AK,'nabati '!$AN:$AN,MTD!$A464)/60</f>
        <v>0</v>
      </c>
      <c r="K464" s="156">
        <f>+SUMIFS('nabati '!AR:AR,'nabati '!$AU:$AU,MTD!$A464)/60</f>
        <v>0</v>
      </c>
      <c r="L464" s="156">
        <f>+SUMIFS('nabati '!AY:AY,'nabati '!$BB:$BB,MTD!$A464)/20</f>
        <v>1</v>
      </c>
      <c r="M464" s="158">
        <f>+SUMIFS('nabati '!$BF:$BF,'nabati '!BI:BI,MTD!$A464)/6</f>
        <v>0</v>
      </c>
      <c r="N464" s="121">
        <f>+SUMIFS('nabati '!$BM:$BM,'nabati '!BP:BP,MTD!$A464)/6</f>
        <v>0</v>
      </c>
      <c r="O464" s="154">
        <f t="shared" si="53"/>
        <v>690600</v>
      </c>
      <c r="P464" s="19"/>
      <c r="Q464" s="329"/>
      <c r="R464" s="19"/>
    </row>
    <row r="465" spans="1:18" s="7" customFormat="1" ht="12.75" hidden="1" outlineLevel="1">
      <c r="A465" s="55">
        <v>9319</v>
      </c>
      <c r="B465" s="56" t="s">
        <v>78</v>
      </c>
      <c r="C465" s="57" t="s">
        <v>621</v>
      </c>
      <c r="D465" s="106" t="s">
        <v>576</v>
      </c>
      <c r="E465" s="156">
        <f>+SUMIFS('nabati '!B:B,'nabati '!$E:$E,MTD!$A465)/6</f>
        <v>0</v>
      </c>
      <c r="F465" s="156">
        <f>+SUMIFS('nabati '!I:I,'nabati '!$L:$L,MTD!$A465)/6</f>
        <v>0</v>
      </c>
      <c r="G465" s="156">
        <f>+SUMIFS('nabati '!P:P,'nabati '!$S:$S,MTD!$A465)/60</f>
        <v>0</v>
      </c>
      <c r="H465" s="156">
        <f>+SUMIFS('nabati '!W:W,'nabati '!$Z:$Z,MTD!$A465)/6</f>
        <v>0</v>
      </c>
      <c r="I465" s="156">
        <f>+SUMIFS('nabati '!AD:AD,'nabati '!$AG:$AG,MTD!$A465)/60</f>
        <v>0</v>
      </c>
      <c r="J465" s="156">
        <f>+SUMIFS('nabati '!AK:AK,'nabati '!$AN:$AN,MTD!$A465)/60</f>
        <v>0</v>
      </c>
      <c r="K465" s="156">
        <f>+SUMIFS('nabati '!AR:AR,'nabati '!$AU:$AU,MTD!$A465)/60</f>
        <v>0</v>
      </c>
      <c r="L465" s="156">
        <f>+SUMIFS('nabati '!AY:AY,'nabati '!$BB:$BB,MTD!$A465)/20</f>
        <v>0</v>
      </c>
      <c r="M465" s="158">
        <f>+SUMIFS('nabati '!$BF:$BF,'nabati '!BI:BI,MTD!$A465)/6</f>
        <v>0</v>
      </c>
      <c r="N465" s="121">
        <f>+SUMIFS('nabati '!$BM:$BM,'nabati '!BP:BP,MTD!$A465)/6</f>
        <v>0</v>
      </c>
      <c r="O465" s="154">
        <f t="shared" si="53"/>
        <v>0</v>
      </c>
      <c r="P465" s="19"/>
      <c r="Q465" s="329"/>
      <c r="R465" s="19"/>
    </row>
    <row r="466" spans="1:18" s="7" customFormat="1" ht="12.75" hidden="1" outlineLevel="1">
      <c r="A466" s="55">
        <v>69027</v>
      </c>
      <c r="B466" s="56" t="s">
        <v>78</v>
      </c>
      <c r="C466" s="57" t="s">
        <v>622</v>
      </c>
      <c r="D466" s="106" t="s">
        <v>576</v>
      </c>
      <c r="E466" s="156">
        <f>+SUMIFS('nabati '!B:B,'nabati '!$E:$E,MTD!$A466)/6</f>
        <v>0</v>
      </c>
      <c r="F466" s="156">
        <f>+SUMIFS('nabati '!I:I,'nabati '!$L:$L,MTD!$A466)/6</f>
        <v>0</v>
      </c>
      <c r="G466" s="156">
        <f>+SUMIFS('nabati '!P:P,'nabati '!$S:$S,MTD!$A466)/60</f>
        <v>0</v>
      </c>
      <c r="H466" s="156">
        <f>+SUMIFS('nabati '!W:W,'nabati '!$Z:$Z,MTD!$A466)/6</f>
        <v>0</v>
      </c>
      <c r="I466" s="156">
        <f>+SUMIFS('nabati '!AD:AD,'nabati '!$AG:$AG,MTD!$A466)/60</f>
        <v>0</v>
      </c>
      <c r="J466" s="156">
        <f>+SUMIFS('nabati '!AK:AK,'nabati '!$AN:$AN,MTD!$A466)/60</f>
        <v>0</v>
      </c>
      <c r="K466" s="156">
        <f>+SUMIFS('nabati '!AR:AR,'nabati '!$AU:$AU,MTD!$A466)/60</f>
        <v>0</v>
      </c>
      <c r="L466" s="156">
        <f>+SUMIFS('nabati '!AY:AY,'nabati '!$BB:$BB,MTD!$A466)/20</f>
        <v>0</v>
      </c>
      <c r="M466" s="158">
        <f>+SUMIFS('nabati '!$BF:$BF,'nabati '!BI:BI,MTD!$A466)/6</f>
        <v>0</v>
      </c>
      <c r="N466" s="121">
        <f>+SUMIFS('nabati '!$BM:$BM,'nabati '!BP:BP,MTD!$A466)/6</f>
        <v>0</v>
      </c>
      <c r="O466" s="154">
        <f t="shared" si="53"/>
        <v>0</v>
      </c>
      <c r="P466" s="19"/>
      <c r="Q466" s="329"/>
      <c r="R466" s="19"/>
    </row>
    <row r="467" spans="1:18" s="7" customFormat="1" ht="12.75" hidden="1" outlineLevel="1">
      <c r="A467" s="55">
        <v>1311</v>
      </c>
      <c r="B467" s="56" t="s">
        <v>78</v>
      </c>
      <c r="C467" s="57" t="s">
        <v>623</v>
      </c>
      <c r="D467" s="106" t="s">
        <v>576</v>
      </c>
      <c r="E467" s="156">
        <f>+SUMIFS('nabati '!B:B,'nabati '!$E:$E,MTD!$A467)/6</f>
        <v>0</v>
      </c>
      <c r="F467" s="156">
        <f>+SUMIFS('nabati '!I:I,'nabati '!$L:$L,MTD!$A467)/6</f>
        <v>0</v>
      </c>
      <c r="G467" s="156">
        <f>+SUMIFS('nabati '!P:P,'nabati '!$S:$S,MTD!$A467)/60</f>
        <v>0</v>
      </c>
      <c r="H467" s="156">
        <f>+SUMIFS('nabati '!W:W,'nabati '!$Z:$Z,MTD!$A467)/6</f>
        <v>0</v>
      </c>
      <c r="I467" s="156">
        <f>+SUMIFS('nabati '!AD:AD,'nabati '!$AG:$AG,MTD!$A467)/60</f>
        <v>0</v>
      </c>
      <c r="J467" s="156">
        <f>+SUMIFS('nabati '!AK:AK,'nabati '!$AN:$AN,MTD!$A467)/60</f>
        <v>0</v>
      </c>
      <c r="K467" s="156">
        <f>+SUMIFS('nabati '!AR:AR,'nabati '!$AU:$AU,MTD!$A467)/60</f>
        <v>0</v>
      </c>
      <c r="L467" s="156">
        <f>+SUMIFS('nabati '!AY:AY,'nabati '!$BB:$BB,MTD!$A467)/20</f>
        <v>0</v>
      </c>
      <c r="M467" s="158">
        <f>+SUMIFS('nabati '!$BF:$BF,'nabati '!BI:BI,MTD!$A467)/6</f>
        <v>0</v>
      </c>
      <c r="N467" s="121">
        <f>+SUMIFS('nabati '!$BM:$BM,'nabati '!BP:BP,MTD!$A467)/6</f>
        <v>0</v>
      </c>
      <c r="O467" s="154">
        <f t="shared" si="53"/>
        <v>0</v>
      </c>
      <c r="P467" s="19"/>
      <c r="Q467" s="329"/>
      <c r="R467" s="19"/>
    </row>
    <row r="468" spans="1:18" s="7" customFormat="1" ht="12.75" hidden="1" outlineLevel="1">
      <c r="A468" s="55">
        <v>1312</v>
      </c>
      <c r="B468" s="56" t="s">
        <v>78</v>
      </c>
      <c r="C468" s="57" t="s">
        <v>624</v>
      </c>
      <c r="D468" s="106" t="s">
        <v>576</v>
      </c>
      <c r="E468" s="156">
        <f>+SUMIFS('nabati '!B:B,'nabati '!$E:$E,MTD!$A468)/6</f>
        <v>0</v>
      </c>
      <c r="F468" s="156">
        <f>+SUMIFS('nabati '!I:I,'nabati '!$L:$L,MTD!$A468)/6</f>
        <v>0</v>
      </c>
      <c r="G468" s="156">
        <f>+SUMIFS('nabati '!P:P,'nabati '!$S:$S,MTD!$A468)/60</f>
        <v>0</v>
      </c>
      <c r="H468" s="156">
        <f>+SUMIFS('nabati '!W:W,'nabati '!$Z:$Z,MTD!$A468)/6</f>
        <v>0</v>
      </c>
      <c r="I468" s="156">
        <f>+SUMIFS('nabati '!AD:AD,'nabati '!$AG:$AG,MTD!$A468)/60</f>
        <v>0</v>
      </c>
      <c r="J468" s="156">
        <f>+SUMIFS('nabati '!AK:AK,'nabati '!$AN:$AN,MTD!$A468)/60</f>
        <v>0</v>
      </c>
      <c r="K468" s="156">
        <f>+SUMIFS('nabati '!AR:AR,'nabati '!$AU:$AU,MTD!$A468)/60</f>
        <v>0</v>
      </c>
      <c r="L468" s="156">
        <f>+SUMIFS('nabati '!AY:AY,'nabati '!$BB:$BB,MTD!$A468)/20</f>
        <v>0</v>
      </c>
      <c r="M468" s="158">
        <f>+SUMIFS('nabati '!$BF:$BF,'nabati '!BI:BI,MTD!$A468)/6</f>
        <v>0</v>
      </c>
      <c r="N468" s="121">
        <f>+SUMIFS('nabati '!$BM:$BM,'nabati '!BP:BP,MTD!$A468)/6</f>
        <v>0</v>
      </c>
      <c r="O468" s="154">
        <f t="shared" si="53"/>
        <v>0</v>
      </c>
      <c r="P468" s="19"/>
      <c r="Q468" s="329"/>
      <c r="R468" s="19"/>
    </row>
    <row r="469" spans="1:18" s="7" customFormat="1" ht="12.75" hidden="1" outlineLevel="1">
      <c r="A469" s="55">
        <v>1313</v>
      </c>
      <c r="B469" s="56" t="s">
        <v>78</v>
      </c>
      <c r="C469" s="57" t="s">
        <v>625</v>
      </c>
      <c r="D469" s="106" t="s">
        <v>576</v>
      </c>
      <c r="E469" s="156">
        <f>+SUMIFS('nabati '!B:B,'nabati '!$E:$E,MTD!$A469)/6</f>
        <v>0</v>
      </c>
      <c r="F469" s="156">
        <f>+SUMIFS('nabati '!I:I,'nabati '!$L:$L,MTD!$A469)/6</f>
        <v>0</v>
      </c>
      <c r="G469" s="156">
        <f>+SUMIFS('nabati '!P:P,'nabati '!$S:$S,MTD!$A469)/60</f>
        <v>0</v>
      </c>
      <c r="H469" s="156">
        <f>+SUMIFS('nabati '!W:W,'nabati '!$Z:$Z,MTD!$A469)/6</f>
        <v>0</v>
      </c>
      <c r="I469" s="156">
        <f>+SUMIFS('nabati '!AD:AD,'nabati '!$AG:$AG,MTD!$A469)/60</f>
        <v>0</v>
      </c>
      <c r="J469" s="156">
        <f>+SUMIFS('nabati '!AK:AK,'nabati '!$AN:$AN,MTD!$A469)/60</f>
        <v>0</v>
      </c>
      <c r="K469" s="156">
        <f>+SUMIFS('nabati '!AR:AR,'nabati '!$AU:$AU,MTD!$A469)/60</f>
        <v>0</v>
      </c>
      <c r="L469" s="156">
        <f>+SUMIFS('nabati '!AY:AY,'nabati '!$BB:$BB,MTD!$A469)/20</f>
        <v>0</v>
      </c>
      <c r="M469" s="158">
        <f>+SUMIFS('nabati '!$BF:$BF,'nabati '!BI:BI,MTD!$A469)/6</f>
        <v>0</v>
      </c>
      <c r="N469" s="121">
        <f>+SUMIFS('nabati '!$BM:$BM,'nabati '!BP:BP,MTD!$A469)/6</f>
        <v>0</v>
      </c>
      <c r="O469" s="154">
        <f t="shared" si="53"/>
        <v>0</v>
      </c>
      <c r="P469" s="19"/>
      <c r="Q469" s="329"/>
      <c r="R469" s="19"/>
    </row>
    <row r="470" spans="1:18" s="7" customFormat="1" ht="12.75" collapsed="1">
      <c r="A470" s="55">
        <v>1314</v>
      </c>
      <c r="B470" s="56" t="s">
        <v>78</v>
      </c>
      <c r="C470" s="57" t="s">
        <v>626</v>
      </c>
      <c r="D470" s="106" t="s">
        <v>576</v>
      </c>
      <c r="E470" s="156">
        <f>+SUMIFS('nabati '!B:B,'nabati '!$E:$E,MTD!$A470)/6</f>
        <v>0</v>
      </c>
      <c r="F470" s="156">
        <f>+SUMIFS('nabati '!I:I,'nabati '!$L:$L,MTD!$A470)/6</f>
        <v>0</v>
      </c>
      <c r="G470" s="156">
        <f>+SUMIFS('nabati '!P:P,'nabati '!$S:$S,MTD!$A470)/60</f>
        <v>0</v>
      </c>
      <c r="H470" s="156">
        <f>+SUMIFS('nabati '!W:W,'nabati '!$Z:$Z,MTD!$A470)/6</f>
        <v>0</v>
      </c>
      <c r="I470" s="156">
        <f>+SUMIFS('nabati '!AD:AD,'nabati '!$AG:$AG,MTD!$A470)/60</f>
        <v>0</v>
      </c>
      <c r="J470" s="156">
        <f>+SUMIFS('nabati '!AK:AK,'nabati '!$AN:$AN,MTD!$A470)/60</f>
        <v>0</v>
      </c>
      <c r="K470" s="156">
        <f>+SUMIFS('nabati '!AR:AR,'nabati '!$AU:$AU,MTD!$A470)/60</f>
        <v>0</v>
      </c>
      <c r="L470" s="156">
        <f>+SUMIFS('nabati '!AY:AY,'nabati '!$BB:$BB,MTD!$A470)/20</f>
        <v>0</v>
      </c>
      <c r="M470" s="158">
        <f>+SUMIFS('nabati '!$BF:$BF,'nabati '!BI:BI,MTD!$A470)/6</f>
        <v>0</v>
      </c>
      <c r="N470" s="121">
        <f>+SUMIFS('nabati '!$BM:$BM,'nabati '!BP:BP,MTD!$A470)/6</f>
        <v>0</v>
      </c>
      <c r="O470" s="154">
        <f t="shared" si="53"/>
        <v>0</v>
      </c>
      <c r="P470" s="19"/>
      <c r="Q470" s="329"/>
      <c r="R470" s="19"/>
    </row>
    <row r="471" spans="1:18" s="9" customFormat="1" ht="12.75">
      <c r="A471" s="98"/>
      <c r="B471" s="99"/>
      <c r="C471" s="100"/>
      <c r="D471" s="101" t="s">
        <v>627</v>
      </c>
      <c r="E471" s="131">
        <f t="shared" ref="E471:N471" si="54">+SUM(E472:E543)</f>
        <v>78</v>
      </c>
      <c r="F471" s="131">
        <f t="shared" si="54"/>
        <v>108</v>
      </c>
      <c r="G471" s="131">
        <f t="shared" si="54"/>
        <v>34</v>
      </c>
      <c r="H471" s="131">
        <f t="shared" si="54"/>
        <v>57</v>
      </c>
      <c r="I471" s="131">
        <f t="shared" si="54"/>
        <v>25</v>
      </c>
      <c r="J471" s="131">
        <f t="shared" si="54"/>
        <v>16</v>
      </c>
      <c r="K471" s="131">
        <f t="shared" si="54"/>
        <v>6</v>
      </c>
      <c r="L471" s="131">
        <f t="shared" si="54"/>
        <v>28</v>
      </c>
      <c r="M471" s="131">
        <f t="shared" si="54"/>
        <v>0</v>
      </c>
      <c r="N471" s="136">
        <f t="shared" si="54"/>
        <v>0</v>
      </c>
      <c r="O471" s="145">
        <f t="shared" si="53"/>
        <v>79989800</v>
      </c>
      <c r="P471" s="86">
        <v>190614000</v>
      </c>
      <c r="Q471" s="344">
        <f>O471/P471*100</f>
        <v>41.964283840641301</v>
      </c>
      <c r="R471" s="86">
        <f>O471-P471</f>
        <v>-110624200</v>
      </c>
    </row>
    <row r="472" spans="1:18" s="7" customFormat="1" ht="12.75">
      <c r="A472" s="55">
        <v>112</v>
      </c>
      <c r="B472" s="56" t="s">
        <v>56</v>
      </c>
      <c r="C472" s="57" t="s">
        <v>628</v>
      </c>
      <c r="D472" s="106" t="s">
        <v>629</v>
      </c>
      <c r="E472" s="115">
        <f>+SUMIFS('nabati '!B:B,'nabati '!$E:$E,MTD!$A472)/6</f>
        <v>0</v>
      </c>
      <c r="F472" s="115">
        <f>+SUMIFS('nabati '!I:I,'nabati '!$L:$L,MTD!$A472)/6</f>
        <v>15</v>
      </c>
      <c r="G472" s="115">
        <f>+SUMIFS('nabati '!P:P,'nabati '!$S:$S,MTD!$A472)/60</f>
        <v>3</v>
      </c>
      <c r="H472" s="115">
        <f>+SUMIFS('nabati '!W:W,'nabati '!$Z:$Z,MTD!$A472)/6</f>
        <v>5</v>
      </c>
      <c r="I472" s="115">
        <f>+SUMIFS('nabati '!AD:AD,'nabati '!$AG:$AG,MTD!$A472)/60</f>
        <v>0</v>
      </c>
      <c r="J472" s="115">
        <f>+SUMIFS('nabati '!AK:AK,'nabati '!$AN:$AN,MTD!$A472)/60</f>
        <v>2</v>
      </c>
      <c r="K472" s="115">
        <f>+SUMIFS('nabati '!AR:AR,'nabati '!$AU:$AU,MTD!$A472)/60</f>
        <v>0</v>
      </c>
      <c r="L472" s="115">
        <f>+SUMIFS('nabati '!AY:AY,'nabati '!$BB:$BB,MTD!$A472)/20</f>
        <v>3</v>
      </c>
      <c r="M472" s="125">
        <f>+SUMIFS('nabati '!$BF:$BF,'nabati '!BI:BI,MTD!$A472)/6</f>
        <v>0</v>
      </c>
      <c r="N472" s="87">
        <f>+SUMIFS('nabati '!$BM:$BM,'nabati '!BP:BP,MTD!$A472)/6</f>
        <v>0</v>
      </c>
      <c r="O472" s="159">
        <f t="shared" ref="O472:O494" si="55">+SUMPRODUCT($E$1:$N$1,E472:N472)</f>
        <v>6752500</v>
      </c>
      <c r="P472" s="19"/>
      <c r="Q472" s="329"/>
      <c r="R472" s="19"/>
    </row>
    <row r="473" spans="1:18" s="7" customFormat="1" ht="12.75" hidden="1" outlineLevel="1">
      <c r="A473" s="55">
        <v>128</v>
      </c>
      <c r="B473" s="56" t="s">
        <v>56</v>
      </c>
      <c r="C473" s="57" t="s">
        <v>630</v>
      </c>
      <c r="D473" s="106" t="s">
        <v>629</v>
      </c>
      <c r="E473" s="115">
        <f>+SUMIFS('nabati '!B:B,'nabati '!$E:$E,MTD!$A473)/6</f>
        <v>20</v>
      </c>
      <c r="F473" s="115">
        <f>+SUMIFS('nabati '!I:I,'nabati '!$L:$L,MTD!$A473)/6</f>
        <v>15</v>
      </c>
      <c r="G473" s="115">
        <f>+SUMIFS('nabati '!P:P,'nabati '!$S:$S,MTD!$A473)/60</f>
        <v>6</v>
      </c>
      <c r="H473" s="115">
        <f>+SUMIFS('nabati '!W:W,'nabati '!$Z:$Z,MTD!$A473)/6</f>
        <v>11</v>
      </c>
      <c r="I473" s="115">
        <f>+SUMIFS('nabati '!AD:AD,'nabati '!$AG:$AG,MTD!$A473)/60</f>
        <v>1</v>
      </c>
      <c r="J473" s="115">
        <f>+SUMIFS('nabati '!AK:AK,'nabati '!$AN:$AN,MTD!$A473)/60</f>
        <v>0</v>
      </c>
      <c r="K473" s="115">
        <f>+SUMIFS('nabati '!AR:AR,'nabati '!$AU:$AU,MTD!$A473)/60</f>
        <v>0</v>
      </c>
      <c r="L473" s="115">
        <f>+SUMIFS('nabati '!AY:AY,'nabati '!$BB:$BB,MTD!$A473)/20</f>
        <v>5</v>
      </c>
      <c r="M473" s="125">
        <f>+SUMIFS('nabati '!$BF:$BF,'nabati '!BI:BI,MTD!$A473)/6</f>
        <v>0</v>
      </c>
      <c r="N473" s="87">
        <f>+SUMIFS('nabati '!$BM:$BM,'nabati '!BP:BP,MTD!$A473)/6</f>
        <v>0</v>
      </c>
      <c r="O473" s="159">
        <f t="shared" si="55"/>
        <v>12022500</v>
      </c>
      <c r="P473" s="19"/>
      <c r="Q473" s="329"/>
      <c r="R473" s="19"/>
    </row>
    <row r="474" spans="1:18" s="7" customFormat="1" ht="12.75" hidden="1" outlineLevel="1">
      <c r="A474" s="55">
        <v>132</v>
      </c>
      <c r="B474" s="56" t="s">
        <v>56</v>
      </c>
      <c r="C474" s="57" t="s">
        <v>631</v>
      </c>
      <c r="D474" s="106" t="s">
        <v>629</v>
      </c>
      <c r="E474" s="115">
        <f>+SUMIFS('nabati '!B:B,'nabati '!$E:$E,MTD!$A474)/6</f>
        <v>10</v>
      </c>
      <c r="F474" s="115">
        <f>+SUMIFS('nabati '!I:I,'nabati '!$L:$L,MTD!$A474)/6</f>
        <v>5</v>
      </c>
      <c r="G474" s="115">
        <f>+SUMIFS('nabati '!P:P,'nabati '!$S:$S,MTD!$A474)/60</f>
        <v>3</v>
      </c>
      <c r="H474" s="115">
        <f>+SUMIFS('nabati '!W:W,'nabati '!$Z:$Z,MTD!$A474)/6</f>
        <v>3</v>
      </c>
      <c r="I474" s="115">
        <f>+SUMIFS('nabati '!AD:AD,'nabati '!$AG:$AG,MTD!$A474)/60</f>
        <v>2</v>
      </c>
      <c r="J474" s="115">
        <f>+SUMIFS('nabati '!AK:AK,'nabati '!$AN:$AN,MTD!$A474)/60</f>
        <v>0</v>
      </c>
      <c r="K474" s="115">
        <f>+SUMIFS('nabati '!AR:AR,'nabati '!$AU:$AU,MTD!$A474)/60</f>
        <v>1</v>
      </c>
      <c r="L474" s="115">
        <f>+SUMIFS('nabati '!AY:AY,'nabati '!$BB:$BB,MTD!$A474)/20</f>
        <v>2</v>
      </c>
      <c r="M474" s="125">
        <f>+SUMIFS('nabati '!$BF:$BF,'nabati '!BI:BI,MTD!$A474)/6</f>
        <v>0</v>
      </c>
      <c r="N474" s="87">
        <f>+SUMIFS('nabati '!$BM:$BM,'nabati '!BP:BP,MTD!$A474)/6</f>
        <v>0</v>
      </c>
      <c r="O474" s="159">
        <f t="shared" si="55"/>
        <v>5546500</v>
      </c>
      <c r="P474" s="19"/>
      <c r="Q474" s="329"/>
      <c r="R474" s="19"/>
    </row>
    <row r="475" spans="1:18" s="7" customFormat="1" ht="12.75" hidden="1" outlineLevel="1">
      <c r="A475" s="55">
        <v>137</v>
      </c>
      <c r="B475" s="56" t="s">
        <v>56</v>
      </c>
      <c r="C475" s="57" t="s">
        <v>632</v>
      </c>
      <c r="D475" s="106" t="s">
        <v>629</v>
      </c>
      <c r="E475" s="115">
        <f>+SUMIFS('nabati '!B:B,'nabati '!$E:$E,MTD!$A475)/6</f>
        <v>6</v>
      </c>
      <c r="F475" s="115">
        <f>+SUMIFS('nabati '!I:I,'nabati '!$L:$L,MTD!$A475)/6</f>
        <v>15</v>
      </c>
      <c r="G475" s="115">
        <f>+SUMIFS('nabati '!P:P,'nabati '!$S:$S,MTD!$A475)/60</f>
        <v>0</v>
      </c>
      <c r="H475" s="115">
        <f>+SUMIFS('nabati '!W:W,'nabati '!$Z:$Z,MTD!$A475)/6</f>
        <v>5</v>
      </c>
      <c r="I475" s="115">
        <f>+SUMIFS('nabati '!AD:AD,'nabati '!$AG:$AG,MTD!$A475)/60</f>
        <v>1</v>
      </c>
      <c r="J475" s="115">
        <f>+SUMIFS('nabati '!AK:AK,'nabati '!$AN:$AN,MTD!$A475)/60</f>
        <v>2</v>
      </c>
      <c r="K475" s="115">
        <f>+SUMIFS('nabati '!AR:AR,'nabati '!$AU:$AU,MTD!$A475)/60</f>
        <v>0</v>
      </c>
      <c r="L475" s="115">
        <f>+SUMIFS('nabati '!AY:AY,'nabati '!$BB:$BB,MTD!$A475)/20</f>
        <v>4</v>
      </c>
      <c r="M475" s="125">
        <f>+SUMIFS('nabati '!$BF:$BF,'nabati '!BI:BI,MTD!$A475)/6</f>
        <v>0</v>
      </c>
      <c r="N475" s="87">
        <f>+SUMIFS('nabati '!$BM:$BM,'nabati '!BP:BP,MTD!$A475)/6</f>
        <v>0</v>
      </c>
      <c r="O475" s="159">
        <f t="shared" si="55"/>
        <v>7221900</v>
      </c>
      <c r="P475" s="19"/>
      <c r="Q475" s="329"/>
      <c r="R475" s="19"/>
    </row>
    <row r="476" spans="1:18" s="7" customFormat="1" ht="12.75" hidden="1" outlineLevel="1">
      <c r="A476" s="55">
        <v>145</v>
      </c>
      <c r="B476" s="56" t="s">
        <v>56</v>
      </c>
      <c r="C476" s="57" t="s">
        <v>722</v>
      </c>
      <c r="D476" s="106" t="s">
        <v>629</v>
      </c>
      <c r="E476" s="115">
        <f>+SUMIFS('nabati '!B:B,'nabati '!$E:$E,MTD!$A476)/6</f>
        <v>0</v>
      </c>
      <c r="F476" s="115">
        <f>+SUMIFS('nabati '!I:I,'nabati '!$L:$L,MTD!$A476)/6</f>
        <v>0</v>
      </c>
      <c r="G476" s="115">
        <f>+SUMIFS('nabati '!P:P,'nabati '!$S:$S,MTD!$A476)/60</f>
        <v>0</v>
      </c>
      <c r="H476" s="115">
        <f>+SUMIFS('nabati '!W:W,'nabati '!$Z:$Z,MTD!$A476)/6</f>
        <v>0</v>
      </c>
      <c r="I476" s="115">
        <f>+SUMIFS('nabati '!AD:AD,'nabati '!$AG:$AG,MTD!$A476)/60</f>
        <v>0</v>
      </c>
      <c r="J476" s="115">
        <f>+SUMIFS('nabati '!AK:AK,'nabati '!$AN:$AN,MTD!$A476)/60</f>
        <v>0</v>
      </c>
      <c r="K476" s="115">
        <f>+SUMIFS('nabati '!AR:AR,'nabati '!$AU:$AU,MTD!$A476)/60</f>
        <v>0</v>
      </c>
      <c r="L476" s="115">
        <f>+SUMIFS('nabati '!AY:AY,'nabati '!$BB:$BB,MTD!$A476)/20</f>
        <v>0</v>
      </c>
      <c r="M476" s="125">
        <f>+SUMIFS('nabati '!$BF:$BF,'nabati '!BI:BI,MTD!$A476)/6</f>
        <v>0</v>
      </c>
      <c r="N476" s="87">
        <f>+SUMIFS('nabati '!$BM:$BM,'nabati '!BP:BP,MTD!$A476)/6</f>
        <v>0</v>
      </c>
      <c r="O476" s="159">
        <f t="shared" si="55"/>
        <v>0</v>
      </c>
      <c r="P476" s="19"/>
      <c r="Q476" s="329"/>
      <c r="R476" s="19"/>
    </row>
    <row r="477" spans="1:18" s="7" customFormat="1" ht="12.75" hidden="1" outlineLevel="1">
      <c r="A477" s="55">
        <v>150</v>
      </c>
      <c r="B477" s="56" t="s">
        <v>56</v>
      </c>
      <c r="C477" s="57" t="s">
        <v>634</v>
      </c>
      <c r="D477" s="106" t="s">
        <v>629</v>
      </c>
      <c r="E477" s="115">
        <f>+SUMIFS('nabati '!B:B,'nabati '!$E:$E,MTD!$A477)/6</f>
        <v>0</v>
      </c>
      <c r="F477" s="115">
        <f>+SUMIFS('nabati '!I:I,'nabati '!$L:$L,MTD!$A477)/6</f>
        <v>0</v>
      </c>
      <c r="G477" s="115">
        <f>+SUMIFS('nabati '!P:P,'nabati '!$S:$S,MTD!$A477)/60</f>
        <v>0</v>
      </c>
      <c r="H477" s="115">
        <f>+SUMIFS('nabati '!W:W,'nabati '!$Z:$Z,MTD!$A477)/6</f>
        <v>0</v>
      </c>
      <c r="I477" s="115">
        <f>+SUMIFS('nabati '!AD:AD,'nabati '!$AG:$AG,MTD!$A477)/60</f>
        <v>0</v>
      </c>
      <c r="J477" s="115">
        <f>+SUMIFS('nabati '!AK:AK,'nabati '!$AN:$AN,MTD!$A477)/60</f>
        <v>0</v>
      </c>
      <c r="K477" s="115">
        <f>+SUMIFS('nabati '!AR:AR,'nabati '!$AU:$AU,MTD!$A477)/60</f>
        <v>0</v>
      </c>
      <c r="L477" s="115">
        <f>+SUMIFS('nabati '!AY:AY,'nabati '!$BB:$BB,MTD!$A477)/20</f>
        <v>0</v>
      </c>
      <c r="M477" s="125">
        <f>+SUMIFS('nabati '!$BF:$BF,'nabati '!BI:BI,MTD!$A477)/6</f>
        <v>0</v>
      </c>
      <c r="N477" s="87">
        <f>+SUMIFS('nabati '!$BM:$BM,'nabati '!BP:BP,MTD!$A477)/6</f>
        <v>0</v>
      </c>
      <c r="O477" s="159">
        <f t="shared" si="55"/>
        <v>0</v>
      </c>
      <c r="P477" s="19"/>
      <c r="Q477" s="329"/>
      <c r="R477" s="19"/>
    </row>
    <row r="478" spans="1:18" s="7" customFormat="1" ht="12.75" hidden="1" outlineLevel="1">
      <c r="A478" s="55">
        <v>164</v>
      </c>
      <c r="B478" s="56" t="s">
        <v>56</v>
      </c>
      <c r="C478" s="57" t="s">
        <v>635</v>
      </c>
      <c r="D478" s="106" t="s">
        <v>629</v>
      </c>
      <c r="E478" s="115">
        <f>+SUMIFS('nabati '!B:B,'nabati '!$E:$E,MTD!$A478)/6</f>
        <v>10</v>
      </c>
      <c r="F478" s="115">
        <f>+SUMIFS('nabati '!I:I,'nabati '!$L:$L,MTD!$A478)/6</f>
        <v>20</v>
      </c>
      <c r="G478" s="115">
        <f>+SUMIFS('nabati '!P:P,'nabati '!$S:$S,MTD!$A478)/60</f>
        <v>0</v>
      </c>
      <c r="H478" s="115">
        <f>+SUMIFS('nabati '!W:W,'nabati '!$Z:$Z,MTD!$A478)/6</f>
        <v>10</v>
      </c>
      <c r="I478" s="115">
        <f>+SUMIFS('nabati '!AD:AD,'nabati '!$AG:$AG,MTD!$A478)/60</f>
        <v>5</v>
      </c>
      <c r="J478" s="115">
        <f>+SUMIFS('nabati '!AK:AK,'nabati '!$AN:$AN,MTD!$A478)/60</f>
        <v>0</v>
      </c>
      <c r="K478" s="115">
        <f>+SUMIFS('nabati '!AR:AR,'nabati '!$AU:$AU,MTD!$A478)/60</f>
        <v>0</v>
      </c>
      <c r="L478" s="115">
        <f>+SUMIFS('nabati '!AY:AY,'nabati '!$BB:$BB,MTD!$A478)/20</f>
        <v>2</v>
      </c>
      <c r="M478" s="125">
        <f>+SUMIFS('nabati '!$BF:$BF,'nabati '!BI:BI,MTD!$A478)/6</f>
        <v>0</v>
      </c>
      <c r="N478" s="87">
        <f>+SUMIFS('nabati '!$BM:$BM,'nabati '!BP:BP,MTD!$A478)/6</f>
        <v>0</v>
      </c>
      <c r="O478" s="159">
        <f t="shared" si="55"/>
        <v>9711000</v>
      </c>
      <c r="P478" s="19"/>
      <c r="Q478" s="329"/>
      <c r="R478" s="19"/>
    </row>
    <row r="479" spans="1:18" s="7" customFormat="1" ht="12.75" hidden="1" outlineLevel="1">
      <c r="A479" s="55">
        <v>167</v>
      </c>
      <c r="B479" s="56" t="s">
        <v>56</v>
      </c>
      <c r="C479" s="57" t="s">
        <v>636</v>
      </c>
      <c r="D479" s="106" t="s">
        <v>629</v>
      </c>
      <c r="E479" s="115">
        <f>+SUMIFS('nabati '!B:B,'nabati '!$E:$E,MTD!$A479)/6</f>
        <v>0</v>
      </c>
      <c r="F479" s="115">
        <f>+SUMIFS('nabati '!I:I,'nabati '!$L:$L,MTD!$A479)/6</f>
        <v>4</v>
      </c>
      <c r="G479" s="115">
        <f>+SUMIFS('nabati '!P:P,'nabati '!$S:$S,MTD!$A479)/60</f>
        <v>1</v>
      </c>
      <c r="H479" s="115">
        <f>+SUMIFS('nabati '!W:W,'nabati '!$Z:$Z,MTD!$A479)/6</f>
        <v>2</v>
      </c>
      <c r="I479" s="115">
        <f>+SUMIFS('nabati '!AD:AD,'nabati '!$AG:$AG,MTD!$A479)/60</f>
        <v>0</v>
      </c>
      <c r="J479" s="115">
        <f>+SUMIFS('nabati '!AK:AK,'nabati '!$AN:$AN,MTD!$A479)/60</f>
        <v>2</v>
      </c>
      <c r="K479" s="115">
        <f>+SUMIFS('nabati '!AR:AR,'nabati '!$AU:$AU,MTD!$A479)/60</f>
        <v>0</v>
      </c>
      <c r="L479" s="115">
        <f>+SUMIFS('nabati '!AY:AY,'nabati '!$BB:$BB,MTD!$A479)/20</f>
        <v>0</v>
      </c>
      <c r="M479" s="125">
        <f>+SUMIFS('nabati '!$BF:$BF,'nabati '!BI:BI,MTD!$A479)/6</f>
        <v>0</v>
      </c>
      <c r="N479" s="87">
        <f>+SUMIFS('nabati '!$BM:$BM,'nabati '!BP:BP,MTD!$A479)/6</f>
        <v>0</v>
      </c>
      <c r="O479" s="159">
        <f t="shared" si="55"/>
        <v>2200800</v>
      </c>
      <c r="P479" s="19"/>
      <c r="Q479" s="329"/>
      <c r="R479" s="19"/>
    </row>
    <row r="480" spans="1:18" s="7" customFormat="1" ht="12.75" hidden="1" outlineLevel="1">
      <c r="A480" s="55">
        <v>179</v>
      </c>
      <c r="B480" s="56" t="s">
        <v>56</v>
      </c>
      <c r="C480" s="57" t="s">
        <v>637</v>
      </c>
      <c r="D480" s="106" t="s">
        <v>629</v>
      </c>
      <c r="E480" s="115">
        <f>+SUMIFS('nabati '!B:B,'nabati '!$E:$E,MTD!$A480)/6</f>
        <v>2</v>
      </c>
      <c r="F480" s="115">
        <f>+SUMIFS('nabati '!I:I,'nabati '!$L:$L,MTD!$A480)/6</f>
        <v>2</v>
      </c>
      <c r="G480" s="115">
        <f>+SUMIFS('nabati '!P:P,'nabati '!$S:$S,MTD!$A480)/60</f>
        <v>0</v>
      </c>
      <c r="H480" s="115">
        <f>+SUMIFS('nabati '!W:W,'nabati '!$Z:$Z,MTD!$A480)/6</f>
        <v>0</v>
      </c>
      <c r="I480" s="115">
        <f>+SUMIFS('nabati '!AD:AD,'nabati '!$AG:$AG,MTD!$A480)/60</f>
        <v>0</v>
      </c>
      <c r="J480" s="115">
        <f>+SUMIFS('nabati '!AK:AK,'nabati '!$AN:$AN,MTD!$A480)/60</f>
        <v>0</v>
      </c>
      <c r="K480" s="115">
        <f>+SUMIFS('nabati '!AR:AR,'nabati '!$AU:$AU,MTD!$A480)/60</f>
        <v>0</v>
      </c>
      <c r="L480" s="115">
        <f>+SUMIFS('nabati '!AY:AY,'nabati '!$BB:$BB,MTD!$A480)/20</f>
        <v>0</v>
      </c>
      <c r="M480" s="125">
        <f>+SUMIFS('nabati '!$BF:$BF,'nabati '!BI:BI,MTD!$A480)/6</f>
        <v>0</v>
      </c>
      <c r="N480" s="87">
        <f>+SUMIFS('nabati '!$BM:$BM,'nabati '!BP:BP,MTD!$A480)/6</f>
        <v>0</v>
      </c>
      <c r="O480" s="159">
        <f t="shared" si="55"/>
        <v>633200</v>
      </c>
      <c r="P480" s="19"/>
      <c r="Q480" s="329"/>
      <c r="R480" s="19"/>
    </row>
    <row r="481" spans="1:18" s="7" customFormat="1" ht="12.75" hidden="1" outlineLevel="1">
      <c r="A481" s="55">
        <v>183</v>
      </c>
      <c r="B481" s="56" t="s">
        <v>56</v>
      </c>
      <c r="C481" s="57" t="s">
        <v>638</v>
      </c>
      <c r="D481" s="106" t="s">
        <v>629</v>
      </c>
      <c r="E481" s="115">
        <f>+SUMIFS('nabati '!B:B,'nabati '!$E:$E,MTD!$A481)/6</f>
        <v>0</v>
      </c>
      <c r="F481" s="115">
        <f>+SUMIFS('nabati '!I:I,'nabati '!$L:$L,MTD!$A481)/6</f>
        <v>0</v>
      </c>
      <c r="G481" s="115">
        <f>+SUMIFS('nabati '!P:P,'nabati '!$S:$S,MTD!$A481)/60</f>
        <v>0</v>
      </c>
      <c r="H481" s="115">
        <f>+SUMIFS('nabati '!W:W,'nabati '!$Z:$Z,MTD!$A481)/6</f>
        <v>0</v>
      </c>
      <c r="I481" s="115">
        <f>+SUMIFS('nabati '!AD:AD,'nabati '!$AG:$AG,MTD!$A481)/60</f>
        <v>0</v>
      </c>
      <c r="J481" s="115">
        <f>+SUMIFS('nabati '!AK:AK,'nabati '!$AN:$AN,MTD!$A481)/60</f>
        <v>0</v>
      </c>
      <c r="K481" s="115">
        <f>+SUMIFS('nabati '!AR:AR,'nabati '!$AU:$AU,MTD!$A481)/60</f>
        <v>0</v>
      </c>
      <c r="L481" s="115">
        <f>+SUMIFS('nabati '!AY:AY,'nabati '!$BB:$BB,MTD!$A481)/20</f>
        <v>0</v>
      </c>
      <c r="M481" s="125">
        <f>+SUMIFS('nabati '!$BF:$BF,'nabati '!BI:BI,MTD!$A481)/6</f>
        <v>0</v>
      </c>
      <c r="N481" s="87">
        <f>+SUMIFS('nabati '!$BM:$BM,'nabati '!BP:BP,MTD!$A481)/6</f>
        <v>0</v>
      </c>
      <c r="O481" s="159">
        <f t="shared" si="55"/>
        <v>0</v>
      </c>
      <c r="P481" s="19"/>
      <c r="Q481" s="329"/>
      <c r="R481" s="19"/>
    </row>
    <row r="482" spans="1:18" s="7" customFormat="1" ht="12.75" hidden="1" outlineLevel="1">
      <c r="A482" s="55">
        <v>185</v>
      </c>
      <c r="B482" s="56" t="s">
        <v>56</v>
      </c>
      <c r="C482" s="57" t="s">
        <v>639</v>
      </c>
      <c r="D482" s="106" t="s">
        <v>629</v>
      </c>
      <c r="E482" s="115">
        <f>+SUMIFS('nabati '!B:B,'nabati '!$E:$E,MTD!$A482)/6</f>
        <v>5</v>
      </c>
      <c r="F482" s="115">
        <f>+SUMIFS('nabati '!I:I,'nabati '!$L:$L,MTD!$A482)/6</f>
        <v>11</v>
      </c>
      <c r="G482" s="115">
        <f>+SUMIFS('nabati '!P:P,'nabati '!$S:$S,MTD!$A482)/60</f>
        <v>1</v>
      </c>
      <c r="H482" s="115">
        <f>+SUMIFS('nabati '!W:W,'nabati '!$Z:$Z,MTD!$A482)/6</f>
        <v>5</v>
      </c>
      <c r="I482" s="115">
        <f>+SUMIFS('nabati '!AD:AD,'nabati '!$AG:$AG,MTD!$A482)/60</f>
        <v>1</v>
      </c>
      <c r="J482" s="115">
        <f>+SUMIFS('nabati '!AK:AK,'nabati '!$AN:$AN,MTD!$A482)/60</f>
        <v>0</v>
      </c>
      <c r="K482" s="115">
        <f>+SUMIFS('nabati '!AR:AR,'nabati '!$AU:$AU,MTD!$A482)/60</f>
        <v>0</v>
      </c>
      <c r="L482" s="115">
        <f>+SUMIFS('nabati '!AY:AY,'nabati '!$BB:$BB,MTD!$A482)/20</f>
        <v>1</v>
      </c>
      <c r="M482" s="125">
        <f>+SUMIFS('nabati '!$BF:$BF,'nabati '!BI:BI,MTD!$A482)/6</f>
        <v>0</v>
      </c>
      <c r="N482" s="87">
        <f>+SUMIFS('nabati '!$BM:$BM,'nabati '!BP:BP,MTD!$A482)/6</f>
        <v>0</v>
      </c>
      <c r="O482" s="159">
        <f t="shared" si="55"/>
        <v>4881200</v>
      </c>
      <c r="P482" s="19"/>
      <c r="Q482" s="329"/>
      <c r="R482" s="19"/>
    </row>
    <row r="483" spans="1:18" s="7" customFormat="1" ht="12.75" hidden="1" outlineLevel="1">
      <c r="A483" s="55">
        <v>501</v>
      </c>
      <c r="B483" s="56" t="s">
        <v>56</v>
      </c>
      <c r="C483" s="57" t="s">
        <v>640</v>
      </c>
      <c r="D483" s="106" t="s">
        <v>629</v>
      </c>
      <c r="E483" s="115">
        <f>+SUMIFS('nabati '!B:B,'nabati '!$E:$E,MTD!$A483)/6</f>
        <v>2</v>
      </c>
      <c r="F483" s="115">
        <f>+SUMIFS('nabati '!I:I,'nabati '!$L:$L,MTD!$A483)/6</f>
        <v>2</v>
      </c>
      <c r="G483" s="115">
        <f>+SUMIFS('nabati '!P:P,'nabati '!$S:$S,MTD!$A483)/60</f>
        <v>1</v>
      </c>
      <c r="H483" s="115">
        <f>+SUMIFS('nabati '!W:W,'nabati '!$Z:$Z,MTD!$A483)/6</f>
        <v>0</v>
      </c>
      <c r="I483" s="115">
        <f>+SUMIFS('nabati '!AD:AD,'nabati '!$AG:$AG,MTD!$A483)/60</f>
        <v>1</v>
      </c>
      <c r="J483" s="115">
        <f>+SUMIFS('nabati '!AK:AK,'nabati '!$AN:$AN,MTD!$A483)/60</f>
        <v>0</v>
      </c>
      <c r="K483" s="115">
        <f>+SUMIFS('nabati '!AR:AR,'nabati '!$AU:$AU,MTD!$A483)/60</f>
        <v>0</v>
      </c>
      <c r="L483" s="115">
        <f>+SUMIFS('nabati '!AY:AY,'nabati '!$BB:$BB,MTD!$A483)/20</f>
        <v>1</v>
      </c>
      <c r="M483" s="125">
        <f>+SUMIFS('nabati '!$BF:$BF,'nabati '!BI:BI,MTD!$A483)/6</f>
        <v>0</v>
      </c>
      <c r="N483" s="87">
        <f>+SUMIFS('nabati '!$BM:$BM,'nabati '!BP:BP,MTD!$A483)/6</f>
        <v>0</v>
      </c>
      <c r="O483" s="159">
        <f t="shared" si="55"/>
        <v>1667200</v>
      </c>
      <c r="P483" s="19"/>
      <c r="Q483" s="329"/>
      <c r="R483" s="19"/>
    </row>
    <row r="484" spans="1:18" s="7" customFormat="1" ht="12.75" hidden="1" outlineLevel="1">
      <c r="A484" s="55">
        <v>502</v>
      </c>
      <c r="B484" s="56" t="s">
        <v>56</v>
      </c>
      <c r="C484" s="57" t="s">
        <v>641</v>
      </c>
      <c r="D484" s="106" t="s">
        <v>629</v>
      </c>
      <c r="E484" s="115">
        <f>+SUMIFS('nabati '!B:B,'nabati '!$E:$E,MTD!$A484)/6</f>
        <v>0</v>
      </c>
      <c r="F484" s="115">
        <f>+SUMIFS('nabati '!I:I,'nabati '!$L:$L,MTD!$A484)/6</f>
        <v>0</v>
      </c>
      <c r="G484" s="115">
        <f>+SUMIFS('nabati '!P:P,'nabati '!$S:$S,MTD!$A484)/60</f>
        <v>0</v>
      </c>
      <c r="H484" s="115">
        <f>+SUMIFS('nabati '!W:W,'nabati '!$Z:$Z,MTD!$A484)/6</f>
        <v>0</v>
      </c>
      <c r="I484" s="115">
        <f>+SUMIFS('nabati '!AD:AD,'nabati '!$AG:$AG,MTD!$A484)/60</f>
        <v>2</v>
      </c>
      <c r="J484" s="115">
        <f>+SUMIFS('nabati '!AK:AK,'nabati '!$AN:$AN,MTD!$A484)/60</f>
        <v>0</v>
      </c>
      <c r="K484" s="115">
        <f>+SUMIFS('nabati '!AR:AR,'nabati '!$AU:$AU,MTD!$A484)/60</f>
        <v>0</v>
      </c>
      <c r="L484" s="115">
        <f>+SUMIFS('nabati '!AY:AY,'nabati '!$BB:$BB,MTD!$A484)/20</f>
        <v>0</v>
      </c>
      <c r="M484" s="125">
        <f>+SUMIFS('nabati '!$BF:$BF,'nabati '!BI:BI,MTD!$A484)/6</f>
        <v>0</v>
      </c>
      <c r="N484" s="87">
        <f>+SUMIFS('nabati '!$BM:$BM,'nabati '!BP:BP,MTD!$A484)/6</f>
        <v>0</v>
      </c>
      <c r="O484" s="159">
        <f t="shared" si="55"/>
        <v>660000</v>
      </c>
      <c r="P484" s="19"/>
      <c r="Q484" s="329"/>
      <c r="R484" s="19"/>
    </row>
    <row r="485" spans="1:18" s="7" customFormat="1" ht="12.75" hidden="1" outlineLevel="1">
      <c r="A485" s="55">
        <v>512</v>
      </c>
      <c r="B485" s="56" t="s">
        <v>56</v>
      </c>
      <c r="C485" s="57" t="s">
        <v>642</v>
      </c>
      <c r="D485" s="106" t="s">
        <v>629</v>
      </c>
      <c r="E485" s="115">
        <f>+SUMIFS('nabati '!B:B,'nabati '!$E:$E,MTD!$A485)/6</f>
        <v>0</v>
      </c>
      <c r="F485" s="115">
        <f>+SUMIFS('nabati '!I:I,'nabati '!$L:$L,MTD!$A485)/6</f>
        <v>0</v>
      </c>
      <c r="G485" s="115">
        <f>+SUMIFS('nabati '!P:P,'nabati '!$S:$S,MTD!$A485)/60</f>
        <v>4</v>
      </c>
      <c r="H485" s="115">
        <f>+SUMIFS('nabati '!W:W,'nabati '!$Z:$Z,MTD!$A485)/6</f>
        <v>2</v>
      </c>
      <c r="I485" s="115">
        <f>+SUMIFS('nabati '!AD:AD,'nabati '!$AG:$AG,MTD!$A485)/60</f>
        <v>0</v>
      </c>
      <c r="J485" s="115">
        <f>+SUMIFS('nabati '!AK:AK,'nabati '!$AN:$AN,MTD!$A485)/60</f>
        <v>0</v>
      </c>
      <c r="K485" s="115">
        <f>+SUMIFS('nabati '!AR:AR,'nabati '!$AU:$AU,MTD!$A485)/60</f>
        <v>0</v>
      </c>
      <c r="L485" s="115">
        <f>+SUMIFS('nabati '!AY:AY,'nabati '!$BB:$BB,MTD!$A485)/20</f>
        <v>0</v>
      </c>
      <c r="M485" s="125">
        <f>+SUMIFS('nabati '!$BF:$BF,'nabati '!BI:BI,MTD!$A485)/6</f>
        <v>0</v>
      </c>
      <c r="N485" s="87">
        <f>+SUMIFS('nabati '!$BM:$BM,'nabati '!BP:BP,MTD!$A485)/6</f>
        <v>0</v>
      </c>
      <c r="O485" s="159">
        <f t="shared" si="55"/>
        <v>1768000</v>
      </c>
      <c r="P485" s="19"/>
      <c r="Q485" s="329"/>
      <c r="R485" s="19"/>
    </row>
    <row r="486" spans="1:18" s="7" customFormat="1" ht="12.75" hidden="1" outlineLevel="1">
      <c r="A486" s="55">
        <v>521</v>
      </c>
      <c r="B486" s="56" t="s">
        <v>56</v>
      </c>
      <c r="C486" s="57" t="s">
        <v>643</v>
      </c>
      <c r="D486" s="106" t="s">
        <v>629</v>
      </c>
      <c r="E486" s="115">
        <f>+SUMIFS('nabati '!B:B,'nabati '!$E:$E,MTD!$A486)/6</f>
        <v>2</v>
      </c>
      <c r="F486" s="115">
        <f>+SUMIFS('nabati '!I:I,'nabati '!$L:$L,MTD!$A486)/6</f>
        <v>2</v>
      </c>
      <c r="G486" s="115">
        <f>+SUMIFS('nabati '!P:P,'nabati '!$S:$S,MTD!$A486)/60</f>
        <v>0</v>
      </c>
      <c r="H486" s="115">
        <f>+SUMIFS('nabati '!W:W,'nabati '!$Z:$Z,MTD!$A486)/6</f>
        <v>1</v>
      </c>
      <c r="I486" s="115">
        <f>+SUMIFS('nabati '!AD:AD,'nabati '!$AG:$AG,MTD!$A486)/60</f>
        <v>0</v>
      </c>
      <c r="J486" s="115">
        <f>+SUMIFS('nabati '!AK:AK,'nabati '!$AN:$AN,MTD!$A486)/60</f>
        <v>0</v>
      </c>
      <c r="K486" s="115">
        <f>+SUMIFS('nabati '!AR:AR,'nabati '!$AU:$AU,MTD!$A486)/60</f>
        <v>0</v>
      </c>
      <c r="L486" s="115">
        <f>+SUMIFS('nabati '!AY:AY,'nabati '!$BB:$BB,MTD!$A486)/20</f>
        <v>0</v>
      </c>
      <c r="M486" s="125">
        <f>+SUMIFS('nabati '!$BF:$BF,'nabati '!BI:BI,MTD!$A486)/6</f>
        <v>0</v>
      </c>
      <c r="N486" s="87">
        <f>+SUMIFS('nabati '!$BM:$BM,'nabati '!BP:BP,MTD!$A486)/6</f>
        <v>0</v>
      </c>
      <c r="O486" s="159">
        <f t="shared" si="55"/>
        <v>857200</v>
      </c>
      <c r="P486" s="19"/>
      <c r="Q486" s="329"/>
      <c r="R486" s="19"/>
    </row>
    <row r="487" spans="1:18" s="7" customFormat="1" ht="12.75" hidden="1" outlineLevel="1">
      <c r="A487" s="55">
        <v>525</v>
      </c>
      <c r="B487" s="56" t="s">
        <v>56</v>
      </c>
      <c r="C487" s="57" t="s">
        <v>644</v>
      </c>
      <c r="D487" s="106" t="s">
        <v>629</v>
      </c>
      <c r="E487" s="115">
        <f>+SUMIFS('nabati '!B:B,'nabati '!$E:$E,MTD!$A487)/6</f>
        <v>0</v>
      </c>
      <c r="F487" s="115">
        <f>+SUMIFS('nabati '!I:I,'nabati '!$L:$L,MTD!$A487)/6</f>
        <v>1</v>
      </c>
      <c r="G487" s="115">
        <f>+SUMIFS('nabati '!P:P,'nabati '!$S:$S,MTD!$A487)/60</f>
        <v>0</v>
      </c>
      <c r="H487" s="115">
        <f>+SUMIFS('nabati '!W:W,'nabati '!$Z:$Z,MTD!$A487)/6</f>
        <v>1</v>
      </c>
      <c r="I487" s="115">
        <f>+SUMIFS('nabati '!AD:AD,'nabati '!$AG:$AG,MTD!$A487)/60</f>
        <v>0</v>
      </c>
      <c r="J487" s="115">
        <f>+SUMIFS('nabati '!AK:AK,'nabati '!$AN:$AN,MTD!$A487)/60</f>
        <v>1</v>
      </c>
      <c r="K487" s="115">
        <f>+SUMIFS('nabati '!AR:AR,'nabati '!$AU:$AU,MTD!$A487)/60</f>
        <v>0</v>
      </c>
      <c r="L487" s="115">
        <f>+SUMIFS('nabati '!AY:AY,'nabati '!$BB:$BB,MTD!$A487)/20</f>
        <v>0</v>
      </c>
      <c r="M487" s="125">
        <f>+SUMIFS('nabati '!$BF:$BF,'nabati '!BI:BI,MTD!$A487)/6</f>
        <v>0</v>
      </c>
      <c r="N487" s="87">
        <f>+SUMIFS('nabati '!$BM:$BM,'nabati '!BP:BP,MTD!$A487)/6</f>
        <v>0</v>
      </c>
      <c r="O487" s="159">
        <f t="shared" si="55"/>
        <v>744700</v>
      </c>
      <c r="P487" s="19"/>
      <c r="Q487" s="329"/>
      <c r="R487" s="19"/>
    </row>
    <row r="488" spans="1:18" s="7" customFormat="1" ht="12.75" hidden="1" outlineLevel="1">
      <c r="A488" s="55">
        <v>537</v>
      </c>
      <c r="B488" s="56" t="s">
        <v>56</v>
      </c>
      <c r="C488" s="57" t="s">
        <v>645</v>
      </c>
      <c r="D488" s="106" t="s">
        <v>629</v>
      </c>
      <c r="E488" s="115">
        <f>+SUMIFS('nabati '!B:B,'nabati '!$E:$E,MTD!$A488)/6</f>
        <v>1</v>
      </c>
      <c r="F488" s="115">
        <f>+SUMIFS('nabati '!I:I,'nabati '!$L:$L,MTD!$A488)/6</f>
        <v>2</v>
      </c>
      <c r="G488" s="115">
        <f>+SUMIFS('nabati '!P:P,'nabati '!$S:$S,MTD!$A488)/60</f>
        <v>1</v>
      </c>
      <c r="H488" s="115">
        <f>+SUMIFS('nabati '!W:W,'nabati '!$Z:$Z,MTD!$A488)/6</f>
        <v>0</v>
      </c>
      <c r="I488" s="115">
        <f>+SUMIFS('nabati '!AD:AD,'nabati '!$AG:$AG,MTD!$A488)/60</f>
        <v>0</v>
      </c>
      <c r="J488" s="115">
        <f>+SUMIFS('nabati '!AK:AK,'nabati '!$AN:$AN,MTD!$A488)/60</f>
        <v>2</v>
      </c>
      <c r="K488" s="115">
        <f>+SUMIFS('nabati '!AR:AR,'nabati '!$AU:$AU,MTD!$A488)/60</f>
        <v>0</v>
      </c>
      <c r="L488" s="115">
        <f>+SUMIFS('nabati '!AY:AY,'nabati '!$BB:$BB,MTD!$A488)/20</f>
        <v>1</v>
      </c>
      <c r="M488" s="125">
        <f>+SUMIFS('nabati '!$BF:$BF,'nabati '!BI:BI,MTD!$A488)/6</f>
        <v>0</v>
      </c>
      <c r="N488" s="87">
        <f>+SUMIFS('nabati '!$BM:$BM,'nabati '!BP:BP,MTD!$A488)/6</f>
        <v>0</v>
      </c>
      <c r="O488" s="159">
        <f t="shared" si="55"/>
        <v>1871300</v>
      </c>
      <c r="P488" s="19"/>
      <c r="Q488" s="329"/>
      <c r="R488" s="19"/>
    </row>
    <row r="489" spans="1:18" s="7" customFormat="1" ht="12.75" hidden="1" outlineLevel="1">
      <c r="A489" s="55">
        <v>547</v>
      </c>
      <c r="B489" s="56" t="s">
        <v>56</v>
      </c>
      <c r="C489" s="57" t="s">
        <v>646</v>
      </c>
      <c r="D489" s="106" t="s">
        <v>629</v>
      </c>
      <c r="E489" s="115">
        <f>+SUMIFS('nabati '!B:B,'nabati '!$E:$E,MTD!$A489)/6</f>
        <v>3</v>
      </c>
      <c r="F489" s="115">
        <f>+SUMIFS('nabati '!I:I,'nabati '!$L:$L,MTD!$A489)/6</f>
        <v>0</v>
      </c>
      <c r="G489" s="115">
        <f>+SUMIFS('nabati '!P:P,'nabati '!$S:$S,MTD!$A489)/60</f>
        <v>0</v>
      </c>
      <c r="H489" s="115">
        <f>+SUMIFS('nabati '!W:W,'nabati '!$Z:$Z,MTD!$A489)/6</f>
        <v>0</v>
      </c>
      <c r="I489" s="115">
        <f>+SUMIFS('nabati '!AD:AD,'nabati '!$AG:$AG,MTD!$A489)/60</f>
        <v>0</v>
      </c>
      <c r="J489" s="115">
        <f>+SUMIFS('nabati '!AK:AK,'nabati '!$AN:$AN,MTD!$A489)/60</f>
        <v>2</v>
      </c>
      <c r="K489" s="115">
        <f>+SUMIFS('nabati '!AR:AR,'nabati '!$AU:$AU,MTD!$A489)/60</f>
        <v>2</v>
      </c>
      <c r="L489" s="115">
        <f>+SUMIFS('nabati '!AY:AY,'nabati '!$BB:$BB,MTD!$A489)/20</f>
        <v>0</v>
      </c>
      <c r="M489" s="125">
        <f>+SUMIFS('nabati '!$BF:$BF,'nabati '!BI:BI,MTD!$A489)/6</f>
        <v>0</v>
      </c>
      <c r="N489" s="87">
        <f>+SUMIFS('nabati '!$BM:$BM,'nabati '!BP:BP,MTD!$A489)/6</f>
        <v>0</v>
      </c>
      <c r="O489" s="159">
        <f t="shared" si="55"/>
        <v>1565700</v>
      </c>
      <c r="P489" s="19"/>
      <c r="Q489" s="329"/>
      <c r="R489" s="19"/>
    </row>
    <row r="490" spans="1:18" s="7" customFormat="1" ht="12.75" hidden="1" outlineLevel="1">
      <c r="A490" s="55">
        <v>552</v>
      </c>
      <c r="B490" s="56" t="s">
        <v>56</v>
      </c>
      <c r="C490" s="57" t="s">
        <v>647</v>
      </c>
      <c r="D490" s="106" t="s">
        <v>629</v>
      </c>
      <c r="E490" s="115">
        <f>+SUMIFS('nabati '!B:B,'nabati '!$E:$E,MTD!$A490)/6</f>
        <v>0</v>
      </c>
      <c r="F490" s="115">
        <f>+SUMIFS('nabati '!I:I,'nabati '!$L:$L,MTD!$A490)/6</f>
        <v>0</v>
      </c>
      <c r="G490" s="115">
        <f>+SUMIFS('nabati '!P:P,'nabati '!$S:$S,MTD!$A490)/60</f>
        <v>0</v>
      </c>
      <c r="H490" s="115">
        <f>+SUMIFS('nabati '!W:W,'nabati '!$Z:$Z,MTD!$A490)/6</f>
        <v>0</v>
      </c>
      <c r="I490" s="115">
        <f>+SUMIFS('nabati '!AD:AD,'nabati '!$AG:$AG,MTD!$A490)/60</f>
        <v>0</v>
      </c>
      <c r="J490" s="115">
        <f>+SUMIFS('nabati '!AK:AK,'nabati '!$AN:$AN,MTD!$A490)/60</f>
        <v>0</v>
      </c>
      <c r="K490" s="115">
        <f>+SUMIFS('nabati '!AR:AR,'nabati '!$AU:$AU,MTD!$A490)/60</f>
        <v>0</v>
      </c>
      <c r="L490" s="115">
        <f>+SUMIFS('nabati '!AY:AY,'nabati '!$BB:$BB,MTD!$A490)/20</f>
        <v>0</v>
      </c>
      <c r="M490" s="125">
        <f>+SUMIFS('nabati '!$BF:$BF,'nabati '!BI:BI,MTD!$A490)/6</f>
        <v>0</v>
      </c>
      <c r="N490" s="87">
        <f>+SUMIFS('nabati '!$BM:$BM,'nabati '!BP:BP,MTD!$A490)/6</f>
        <v>0</v>
      </c>
      <c r="O490" s="159">
        <f t="shared" si="55"/>
        <v>0</v>
      </c>
      <c r="P490" s="19"/>
      <c r="Q490" s="329"/>
      <c r="R490" s="160"/>
    </row>
    <row r="491" spans="1:18" s="7" customFormat="1" ht="12.75" hidden="1" outlineLevel="1">
      <c r="A491" s="55">
        <v>553</v>
      </c>
      <c r="B491" s="56" t="s">
        <v>56</v>
      </c>
      <c r="C491" s="57" t="s">
        <v>648</v>
      </c>
      <c r="D491" s="106" t="s">
        <v>629</v>
      </c>
      <c r="E491" s="115">
        <f>+SUMIFS('nabati '!B:B,'nabati '!$E:$E,MTD!$A491)/6</f>
        <v>0</v>
      </c>
      <c r="F491" s="115">
        <f>+SUMIFS('nabati '!I:I,'nabati '!$L:$L,MTD!$A491)/6</f>
        <v>0</v>
      </c>
      <c r="G491" s="115">
        <f>+SUMIFS('nabati '!P:P,'nabati '!$S:$S,MTD!$A491)/60</f>
        <v>0</v>
      </c>
      <c r="H491" s="115">
        <f>+SUMIFS('nabati '!W:W,'nabati '!$Z:$Z,MTD!$A491)/6</f>
        <v>0</v>
      </c>
      <c r="I491" s="115">
        <f>+SUMIFS('nabati '!AD:AD,'nabati '!$AG:$AG,MTD!$A491)/60</f>
        <v>0</v>
      </c>
      <c r="J491" s="115">
        <f>+SUMIFS('nabati '!AK:AK,'nabati '!$AN:$AN,MTD!$A491)/60</f>
        <v>0</v>
      </c>
      <c r="K491" s="115">
        <f>+SUMIFS('nabati '!AR:AR,'nabati '!$AU:$AU,MTD!$A491)/60</f>
        <v>0</v>
      </c>
      <c r="L491" s="115">
        <f>+SUMIFS('nabati '!AY:AY,'nabati '!$BB:$BB,MTD!$A491)/20</f>
        <v>0</v>
      </c>
      <c r="M491" s="125">
        <f>+SUMIFS('nabati '!$BF:$BF,'nabati '!BI:BI,MTD!$A491)/6</f>
        <v>0</v>
      </c>
      <c r="N491" s="87">
        <f>+SUMIFS('nabati '!$BM:$BM,'nabati '!BP:BP,MTD!$A491)/6</f>
        <v>0</v>
      </c>
      <c r="O491" s="159">
        <f t="shared" si="55"/>
        <v>0</v>
      </c>
      <c r="P491" s="19"/>
      <c r="Q491" s="329"/>
      <c r="R491" s="160"/>
    </row>
    <row r="492" spans="1:18" s="7" customFormat="1" ht="12.75" hidden="1" outlineLevel="1">
      <c r="A492" s="55">
        <v>554</v>
      </c>
      <c r="B492" s="56" t="s">
        <v>56</v>
      </c>
      <c r="C492" s="57" t="s">
        <v>649</v>
      </c>
      <c r="D492" s="106" t="s">
        <v>629</v>
      </c>
      <c r="E492" s="115">
        <f>+SUMIFS('nabati '!B:B,'nabati '!$E:$E,MTD!$A492)/6</f>
        <v>3</v>
      </c>
      <c r="F492" s="115">
        <f>+SUMIFS('nabati '!I:I,'nabati '!$L:$L,MTD!$A492)/6</f>
        <v>3</v>
      </c>
      <c r="G492" s="115">
        <f>+SUMIFS('nabati '!P:P,'nabati '!$S:$S,MTD!$A492)/60</f>
        <v>2</v>
      </c>
      <c r="H492" s="115">
        <f>+SUMIFS('nabati '!W:W,'nabati '!$Z:$Z,MTD!$A492)/6</f>
        <v>3</v>
      </c>
      <c r="I492" s="115">
        <f>+SUMIFS('nabati '!AD:AD,'nabati '!$AG:$AG,MTD!$A492)/60</f>
        <v>2</v>
      </c>
      <c r="J492" s="115">
        <f>+SUMIFS('nabati '!AK:AK,'nabati '!$AN:$AN,MTD!$A492)/60</f>
        <v>0</v>
      </c>
      <c r="K492" s="115">
        <f>+SUMIFS('nabati '!AR:AR,'nabati '!$AU:$AU,MTD!$A492)/60</f>
        <v>1</v>
      </c>
      <c r="L492" s="115">
        <f>+SUMIFS('nabati '!AY:AY,'nabati '!$BB:$BB,MTD!$A492)/20</f>
        <v>2</v>
      </c>
      <c r="M492" s="125">
        <f>+SUMIFS('nabati '!$BF:$BF,'nabati '!BI:BI,MTD!$A492)/6</f>
        <v>0</v>
      </c>
      <c r="N492" s="87">
        <f>+SUMIFS('nabati '!$BM:$BM,'nabati '!BP:BP,MTD!$A492)/6</f>
        <v>0</v>
      </c>
      <c r="O492" s="159">
        <f t="shared" si="55"/>
        <v>3953800</v>
      </c>
      <c r="P492" s="19"/>
      <c r="Q492" s="329"/>
      <c r="R492" s="160"/>
    </row>
    <row r="493" spans="1:18" s="7" customFormat="1" ht="12.75" hidden="1" outlineLevel="1">
      <c r="A493" s="55">
        <v>555</v>
      </c>
      <c r="B493" s="56" t="s">
        <v>56</v>
      </c>
      <c r="C493" s="57" t="s">
        <v>650</v>
      </c>
      <c r="D493" s="106" t="s">
        <v>629</v>
      </c>
      <c r="E493" s="115">
        <f>+SUMIFS('nabati '!B:B,'nabati '!$E:$E,MTD!$A493)/6</f>
        <v>3</v>
      </c>
      <c r="F493" s="115">
        <f>+SUMIFS('nabati '!I:I,'nabati '!$L:$L,MTD!$A493)/6</f>
        <v>2</v>
      </c>
      <c r="G493" s="115">
        <f>+SUMIFS('nabati '!P:P,'nabati '!$S:$S,MTD!$A493)/60</f>
        <v>2</v>
      </c>
      <c r="H493" s="115">
        <f>+SUMIFS('nabati '!W:W,'nabati '!$Z:$Z,MTD!$A493)/6</f>
        <v>2</v>
      </c>
      <c r="I493" s="115">
        <f>+SUMIFS('nabati '!AD:AD,'nabati '!$AG:$AG,MTD!$A493)/60</f>
        <v>2</v>
      </c>
      <c r="J493" s="115">
        <f>+SUMIFS('nabati '!AK:AK,'nabati '!$AN:$AN,MTD!$A493)/60</f>
        <v>2</v>
      </c>
      <c r="K493" s="115">
        <f>+SUMIFS('nabati '!AR:AR,'nabati '!$AU:$AU,MTD!$A493)/60</f>
        <v>2</v>
      </c>
      <c r="L493" s="115">
        <f>+SUMIFS('nabati '!AY:AY,'nabati '!$BB:$BB,MTD!$A493)/20</f>
        <v>1</v>
      </c>
      <c r="M493" s="125">
        <f>+SUMIFS('nabati '!$BF:$BF,'nabati '!BI:BI,MTD!$A493)/6</f>
        <v>0</v>
      </c>
      <c r="N493" s="87">
        <f>+SUMIFS('nabati '!$BM:$BM,'nabati '!BP:BP,MTD!$A493)/6</f>
        <v>0</v>
      </c>
      <c r="O493" s="159">
        <f t="shared" si="55"/>
        <v>4089100</v>
      </c>
      <c r="P493" s="19"/>
      <c r="Q493" s="329"/>
      <c r="R493" s="160"/>
    </row>
    <row r="494" spans="1:18" s="7" customFormat="1" ht="12.75" hidden="1" outlineLevel="1">
      <c r="A494" s="55">
        <v>567</v>
      </c>
      <c r="B494" s="56" t="s">
        <v>56</v>
      </c>
      <c r="C494" s="57" t="s">
        <v>651</v>
      </c>
      <c r="D494" s="106" t="s">
        <v>629</v>
      </c>
      <c r="E494" s="115">
        <f>+SUMIFS('nabati '!B:B,'nabati '!$E:$E,MTD!$A494)/6</f>
        <v>2</v>
      </c>
      <c r="F494" s="115">
        <f>+SUMIFS('nabati '!I:I,'nabati '!$L:$L,MTD!$A494)/6</f>
        <v>2</v>
      </c>
      <c r="G494" s="115">
        <f>+SUMIFS('nabati '!P:P,'nabati '!$S:$S,MTD!$A494)/60</f>
        <v>1</v>
      </c>
      <c r="H494" s="115">
        <f>+SUMIFS('nabati '!W:W,'nabati '!$Z:$Z,MTD!$A494)/6</f>
        <v>0</v>
      </c>
      <c r="I494" s="115">
        <f>+SUMIFS('nabati '!AD:AD,'nabati '!$AG:$AG,MTD!$A494)/60</f>
        <v>2</v>
      </c>
      <c r="J494" s="115">
        <f>+SUMIFS('nabati '!AK:AK,'nabati '!$AN:$AN,MTD!$A494)/60</f>
        <v>0</v>
      </c>
      <c r="K494" s="115">
        <f>+SUMIFS('nabati '!AR:AR,'nabati '!$AU:$AU,MTD!$A494)/60</f>
        <v>0</v>
      </c>
      <c r="L494" s="115">
        <f>+SUMIFS('nabati '!AY:AY,'nabati '!$BB:$BB,MTD!$A494)/20</f>
        <v>0</v>
      </c>
      <c r="M494" s="125">
        <f>+SUMIFS('nabati '!$BF:$BF,'nabati '!BI:BI,MTD!$A494)/6</f>
        <v>0</v>
      </c>
      <c r="N494" s="87">
        <f>+SUMIFS('nabati '!$BM:$BM,'nabati '!BP:BP,MTD!$A494)/6</f>
        <v>0</v>
      </c>
      <c r="O494" s="159">
        <f t="shared" si="55"/>
        <v>1623200</v>
      </c>
      <c r="P494" s="19"/>
      <c r="Q494" s="329"/>
      <c r="R494" s="19"/>
    </row>
    <row r="495" spans="1:18" s="7" customFormat="1" ht="12.75" hidden="1" outlineLevel="1">
      <c r="A495" s="55">
        <v>9102</v>
      </c>
      <c r="B495" s="56" t="s">
        <v>78</v>
      </c>
      <c r="C495" s="106" t="s">
        <v>652</v>
      </c>
      <c r="D495" s="106" t="s">
        <v>629</v>
      </c>
      <c r="E495" s="115">
        <f>+SUMIFS('nabati '!B:B,'nabati '!$E:$E,MTD!$A495)/6</f>
        <v>0</v>
      </c>
      <c r="F495" s="115">
        <f>+SUMIFS('nabati '!I:I,'nabati '!$L:$L,MTD!$A495)/6</f>
        <v>0</v>
      </c>
      <c r="G495" s="115">
        <f>+SUMIFS('nabati '!P:P,'nabati '!$S:$S,MTD!$A495)/60</f>
        <v>0</v>
      </c>
      <c r="H495" s="115">
        <f>+SUMIFS('nabati '!W:W,'nabati '!$Z:$Z,MTD!$A495)/6</f>
        <v>0</v>
      </c>
      <c r="I495" s="115">
        <f>+SUMIFS('nabati '!AD:AD,'nabati '!$AG:$AG,MTD!$A495)/60</f>
        <v>0</v>
      </c>
      <c r="J495" s="115">
        <f>+SUMIFS('nabati '!AK:AK,'nabati '!$AN:$AN,MTD!$A495)/60</f>
        <v>0</v>
      </c>
      <c r="K495" s="115">
        <f>+SUMIFS('nabati '!AR:AR,'nabati '!$AU:$AU,MTD!$A495)/60</f>
        <v>0</v>
      </c>
      <c r="L495" s="115">
        <f>+SUMIFS('nabati '!AY:AY,'nabati '!$BB:$BB,MTD!$A495)/20</f>
        <v>1</v>
      </c>
      <c r="M495" s="125">
        <f>+SUMIFS('nabati '!$BF:$BF,'nabati '!BI:BI,MTD!$A495)/6</f>
        <v>0</v>
      </c>
      <c r="N495" s="87">
        <f>+SUMIFS('nabati '!$BM:$BM,'nabati '!BP:BP,MTD!$A495)/6</f>
        <v>0</v>
      </c>
      <c r="O495" s="159">
        <f t="shared" ref="O495:O526" si="56">+SUMPRODUCT($E$1:$N$1,E495:N495)</f>
        <v>374000</v>
      </c>
      <c r="P495" s="19"/>
      <c r="Q495" s="329"/>
      <c r="R495" s="19"/>
    </row>
    <row r="496" spans="1:18" s="7" customFormat="1" ht="12.75" hidden="1" outlineLevel="1">
      <c r="A496" s="55">
        <v>9103</v>
      </c>
      <c r="B496" s="56" t="s">
        <v>78</v>
      </c>
      <c r="C496" s="106" t="s">
        <v>653</v>
      </c>
      <c r="D496" s="106" t="s">
        <v>629</v>
      </c>
      <c r="E496" s="115">
        <f>+SUMIFS('nabati '!B:B,'nabati '!$E:$E,MTD!$A496)/6</f>
        <v>0</v>
      </c>
      <c r="F496" s="115">
        <f>+SUMIFS('nabati '!I:I,'nabati '!$L:$L,MTD!$A496)/6</f>
        <v>0</v>
      </c>
      <c r="G496" s="115">
        <f>+SUMIFS('nabati '!P:P,'nabati '!$S:$S,MTD!$A496)/60</f>
        <v>0</v>
      </c>
      <c r="H496" s="115">
        <f>+SUMIFS('nabati '!W:W,'nabati '!$Z:$Z,MTD!$A496)/6</f>
        <v>0</v>
      </c>
      <c r="I496" s="115">
        <f>+SUMIFS('nabati '!AD:AD,'nabati '!$AG:$AG,MTD!$A496)/60</f>
        <v>0</v>
      </c>
      <c r="J496" s="115">
        <f>+SUMIFS('nabati '!AK:AK,'nabati '!$AN:$AN,MTD!$A496)/60</f>
        <v>0</v>
      </c>
      <c r="K496" s="115">
        <f>+SUMIFS('nabati '!AR:AR,'nabati '!$AU:$AU,MTD!$A496)/60</f>
        <v>0</v>
      </c>
      <c r="L496" s="115">
        <f>+SUMIFS('nabati '!AY:AY,'nabati '!$BB:$BB,MTD!$A496)/20</f>
        <v>0</v>
      </c>
      <c r="M496" s="125">
        <f>+SUMIFS('nabati '!$BF:$BF,'nabati '!BI:BI,MTD!$A496)/6</f>
        <v>0</v>
      </c>
      <c r="N496" s="87">
        <f>+SUMIFS('nabati '!$BM:$BM,'nabati '!BP:BP,MTD!$A496)/6</f>
        <v>0</v>
      </c>
      <c r="O496" s="159">
        <f t="shared" si="56"/>
        <v>0</v>
      </c>
      <c r="P496" s="19"/>
      <c r="Q496" s="329"/>
      <c r="R496" s="19"/>
    </row>
    <row r="497" spans="1:18" s="7" customFormat="1" ht="12.75" hidden="1" outlineLevel="1">
      <c r="A497" s="55">
        <v>9104</v>
      </c>
      <c r="B497" s="56" t="s">
        <v>78</v>
      </c>
      <c r="C497" s="106" t="s">
        <v>654</v>
      </c>
      <c r="D497" s="106" t="s">
        <v>629</v>
      </c>
      <c r="E497" s="115">
        <f>+SUMIFS('nabati '!B:B,'nabati '!$E:$E,MTD!$A497)/6</f>
        <v>0</v>
      </c>
      <c r="F497" s="115">
        <f>+SUMIFS('nabati '!I:I,'nabati '!$L:$L,MTD!$A497)/6</f>
        <v>0</v>
      </c>
      <c r="G497" s="115">
        <f>+SUMIFS('nabati '!P:P,'nabati '!$S:$S,MTD!$A497)/60</f>
        <v>0</v>
      </c>
      <c r="H497" s="115">
        <f>+SUMIFS('nabati '!W:W,'nabati '!$Z:$Z,MTD!$A497)/6</f>
        <v>0</v>
      </c>
      <c r="I497" s="115">
        <f>+SUMIFS('nabati '!AD:AD,'nabati '!$AG:$AG,MTD!$A497)/60</f>
        <v>0</v>
      </c>
      <c r="J497" s="115">
        <f>+SUMIFS('nabati '!AK:AK,'nabati '!$AN:$AN,MTD!$A497)/60</f>
        <v>0</v>
      </c>
      <c r="K497" s="115">
        <f>+SUMIFS('nabati '!AR:AR,'nabati '!$AU:$AU,MTD!$A497)/60</f>
        <v>0</v>
      </c>
      <c r="L497" s="115">
        <f>+SUMIFS('nabati '!AY:AY,'nabati '!$BB:$BB,MTD!$A497)/20</f>
        <v>0</v>
      </c>
      <c r="M497" s="125">
        <f>+SUMIFS('nabati '!$BF:$BF,'nabati '!BI:BI,MTD!$A497)/6</f>
        <v>0</v>
      </c>
      <c r="N497" s="87">
        <f>+SUMIFS('nabati '!$BM:$BM,'nabati '!BP:BP,MTD!$A497)/6</f>
        <v>0</v>
      </c>
      <c r="O497" s="159">
        <f t="shared" si="56"/>
        <v>0</v>
      </c>
      <c r="P497" s="19"/>
      <c r="Q497" s="329"/>
      <c r="R497" s="19"/>
    </row>
    <row r="498" spans="1:18" s="7" customFormat="1" ht="12.75" hidden="1" outlineLevel="1">
      <c r="A498" s="55">
        <v>9105</v>
      </c>
      <c r="B498" s="56" t="s">
        <v>78</v>
      </c>
      <c r="C498" s="106" t="s">
        <v>655</v>
      </c>
      <c r="D498" s="106" t="s">
        <v>629</v>
      </c>
      <c r="E498" s="115">
        <f>+SUMIFS('nabati '!B:B,'nabati '!$E:$E,MTD!$A498)/6</f>
        <v>0</v>
      </c>
      <c r="F498" s="115">
        <f>+SUMIFS('nabati '!I:I,'nabati '!$L:$L,MTD!$A498)/6</f>
        <v>0</v>
      </c>
      <c r="G498" s="115">
        <f>+SUMIFS('nabati '!P:P,'nabati '!$S:$S,MTD!$A498)/60</f>
        <v>0</v>
      </c>
      <c r="H498" s="115">
        <f>+SUMIFS('nabati '!W:W,'nabati '!$Z:$Z,MTD!$A498)/6</f>
        <v>0</v>
      </c>
      <c r="I498" s="115">
        <f>+SUMIFS('nabati '!AD:AD,'nabati '!$AG:$AG,MTD!$A498)/60</f>
        <v>0</v>
      </c>
      <c r="J498" s="115">
        <f>+SUMIFS('nabati '!AK:AK,'nabati '!$AN:$AN,MTD!$A498)/60</f>
        <v>0</v>
      </c>
      <c r="K498" s="115">
        <f>+SUMIFS('nabati '!AR:AR,'nabati '!$AU:$AU,MTD!$A498)/60</f>
        <v>0</v>
      </c>
      <c r="L498" s="115">
        <f>+SUMIFS('nabati '!AY:AY,'nabati '!$BB:$BB,MTD!$A498)/20</f>
        <v>0</v>
      </c>
      <c r="M498" s="125">
        <f>+SUMIFS('nabati '!$BF:$BF,'nabati '!BI:BI,MTD!$A498)/6</f>
        <v>0</v>
      </c>
      <c r="N498" s="87">
        <f>+SUMIFS('nabati '!$BM:$BM,'nabati '!BP:BP,MTD!$A498)/6</f>
        <v>0</v>
      </c>
      <c r="O498" s="159">
        <f t="shared" si="56"/>
        <v>0</v>
      </c>
      <c r="P498" s="19"/>
      <c r="Q498" s="329"/>
      <c r="R498" s="19"/>
    </row>
    <row r="499" spans="1:18" s="7" customFormat="1" ht="12.75" hidden="1" outlineLevel="1">
      <c r="A499" s="55">
        <v>9106</v>
      </c>
      <c r="B499" s="56" t="s">
        <v>78</v>
      </c>
      <c r="C499" s="106" t="s">
        <v>656</v>
      </c>
      <c r="D499" s="106" t="s">
        <v>629</v>
      </c>
      <c r="E499" s="115">
        <f>+SUMIFS('nabati '!B:B,'nabati '!$E:$E,MTD!$A499)/6</f>
        <v>0</v>
      </c>
      <c r="F499" s="115">
        <f>+SUMIFS('nabati '!I:I,'nabati '!$L:$L,MTD!$A499)/6</f>
        <v>0</v>
      </c>
      <c r="G499" s="115">
        <f>+SUMIFS('nabati '!P:P,'nabati '!$S:$S,MTD!$A499)/60</f>
        <v>0</v>
      </c>
      <c r="H499" s="115">
        <f>+SUMIFS('nabati '!W:W,'nabati '!$Z:$Z,MTD!$A499)/6</f>
        <v>0</v>
      </c>
      <c r="I499" s="115">
        <f>+SUMIFS('nabati '!AD:AD,'nabati '!$AG:$AG,MTD!$A499)/60</f>
        <v>0</v>
      </c>
      <c r="J499" s="115">
        <f>+SUMIFS('nabati '!AK:AK,'nabati '!$AN:$AN,MTD!$A499)/60</f>
        <v>0</v>
      </c>
      <c r="K499" s="115">
        <f>+SUMIFS('nabati '!AR:AR,'nabati '!$AU:$AU,MTD!$A499)/60</f>
        <v>0</v>
      </c>
      <c r="L499" s="115">
        <f>+SUMIFS('nabati '!AY:AY,'nabati '!$BB:$BB,MTD!$A499)/20</f>
        <v>0</v>
      </c>
      <c r="M499" s="125">
        <f>+SUMIFS('nabati '!$BF:$BF,'nabati '!BI:BI,MTD!$A499)/6</f>
        <v>0</v>
      </c>
      <c r="N499" s="87">
        <f>+SUMIFS('nabati '!$BM:$BM,'nabati '!BP:BP,MTD!$A499)/6</f>
        <v>0</v>
      </c>
      <c r="O499" s="159">
        <f t="shared" si="56"/>
        <v>0</v>
      </c>
      <c r="P499" s="19"/>
      <c r="Q499" s="329"/>
      <c r="R499" s="19"/>
    </row>
    <row r="500" spans="1:18" s="7" customFormat="1" ht="12.75" hidden="1" outlineLevel="1">
      <c r="A500" s="55">
        <v>9107</v>
      </c>
      <c r="B500" s="56" t="s">
        <v>78</v>
      </c>
      <c r="C500" s="106" t="s">
        <v>657</v>
      </c>
      <c r="D500" s="106" t="s">
        <v>629</v>
      </c>
      <c r="E500" s="115">
        <f>+SUMIFS('nabati '!B:B,'nabati '!$E:$E,MTD!$A500)/6</f>
        <v>0</v>
      </c>
      <c r="F500" s="115">
        <f>+SUMIFS('nabati '!I:I,'nabati '!$L:$L,MTD!$A500)/6</f>
        <v>0</v>
      </c>
      <c r="G500" s="115">
        <f>+SUMIFS('nabati '!P:P,'nabati '!$S:$S,MTD!$A500)/60</f>
        <v>1</v>
      </c>
      <c r="H500" s="115">
        <f>+SUMIFS('nabati '!W:W,'nabati '!$Z:$Z,MTD!$A500)/6</f>
        <v>0</v>
      </c>
      <c r="I500" s="115">
        <f>+SUMIFS('nabati '!AD:AD,'nabati '!$AG:$AG,MTD!$A500)/60</f>
        <v>0</v>
      </c>
      <c r="J500" s="115">
        <f>+SUMIFS('nabati '!AK:AK,'nabati '!$AN:$AN,MTD!$A500)/60</f>
        <v>0</v>
      </c>
      <c r="K500" s="115">
        <f>+SUMIFS('nabati '!AR:AR,'nabati '!$AU:$AU,MTD!$A500)/60</f>
        <v>0</v>
      </c>
      <c r="L500" s="115">
        <f>+SUMIFS('nabati '!AY:AY,'nabati '!$BB:$BB,MTD!$A500)/20</f>
        <v>0</v>
      </c>
      <c r="M500" s="125">
        <f>+SUMIFS('nabati '!$BF:$BF,'nabati '!BI:BI,MTD!$A500)/6</f>
        <v>0</v>
      </c>
      <c r="N500" s="87">
        <f>+SUMIFS('nabati '!$BM:$BM,'nabati '!BP:BP,MTD!$A500)/6</f>
        <v>0</v>
      </c>
      <c r="O500" s="159">
        <f t="shared" si="56"/>
        <v>330000</v>
      </c>
      <c r="P500" s="19"/>
      <c r="Q500" s="329"/>
      <c r="R500" s="19"/>
    </row>
    <row r="501" spans="1:18" s="7" customFormat="1" ht="12.75" hidden="1" outlineLevel="1">
      <c r="A501" s="55">
        <v>9108</v>
      </c>
      <c r="B501" s="56" t="s">
        <v>78</v>
      </c>
      <c r="C501" s="106" t="s">
        <v>658</v>
      </c>
      <c r="D501" s="106" t="s">
        <v>629</v>
      </c>
      <c r="E501" s="115">
        <f>+SUMIFS('nabati '!B:B,'nabati '!$E:$E,MTD!$A501)/6</f>
        <v>2</v>
      </c>
      <c r="F501" s="115">
        <f>+SUMIFS('nabati '!I:I,'nabati '!$L:$L,MTD!$A501)/6</f>
        <v>0</v>
      </c>
      <c r="G501" s="115">
        <f>+SUMIFS('nabati '!P:P,'nabati '!$S:$S,MTD!$A501)/60</f>
        <v>0</v>
      </c>
      <c r="H501" s="115">
        <f>+SUMIFS('nabati '!W:W,'nabati '!$Z:$Z,MTD!$A501)/6</f>
        <v>2</v>
      </c>
      <c r="I501" s="115">
        <f>+SUMIFS('nabati '!AD:AD,'nabati '!$AG:$AG,MTD!$A501)/60</f>
        <v>0</v>
      </c>
      <c r="J501" s="115">
        <f>+SUMIFS('nabati '!AK:AK,'nabati '!$AN:$AN,MTD!$A501)/60</f>
        <v>1</v>
      </c>
      <c r="K501" s="115">
        <f>+SUMIFS('nabati '!AR:AR,'nabati '!$AU:$AU,MTD!$A501)/60</f>
        <v>0</v>
      </c>
      <c r="L501" s="115">
        <f>+SUMIFS('nabati '!AY:AY,'nabati '!$BB:$BB,MTD!$A501)/20</f>
        <v>1</v>
      </c>
      <c r="M501" s="125">
        <f>+SUMIFS('nabati '!$BF:$BF,'nabati '!BI:BI,MTD!$A501)/6</f>
        <v>0</v>
      </c>
      <c r="N501" s="87">
        <f>+SUMIFS('nabati '!$BM:$BM,'nabati '!BP:BP,MTD!$A501)/6</f>
        <v>0</v>
      </c>
      <c r="O501" s="159">
        <f t="shared" si="56"/>
        <v>1403800</v>
      </c>
      <c r="P501" s="19"/>
      <c r="Q501" s="329"/>
      <c r="R501" s="19"/>
    </row>
    <row r="502" spans="1:18" s="7" customFormat="1" ht="12.75" hidden="1" outlineLevel="1">
      <c r="A502" s="55">
        <v>9109</v>
      </c>
      <c r="B502" s="56" t="s">
        <v>78</v>
      </c>
      <c r="C502" s="106" t="s">
        <v>659</v>
      </c>
      <c r="D502" s="106" t="s">
        <v>629</v>
      </c>
      <c r="E502" s="115">
        <f>+SUMIFS('nabati '!B:B,'nabati '!$E:$E,MTD!$A502)/6</f>
        <v>0</v>
      </c>
      <c r="F502" s="115">
        <f>+SUMIFS('nabati '!I:I,'nabati '!$L:$L,MTD!$A502)/6</f>
        <v>0</v>
      </c>
      <c r="G502" s="115">
        <f>+SUMIFS('nabati '!P:P,'nabati '!$S:$S,MTD!$A502)/60</f>
        <v>0</v>
      </c>
      <c r="H502" s="115">
        <f>+SUMIFS('nabati '!W:W,'nabati '!$Z:$Z,MTD!$A502)/6</f>
        <v>0</v>
      </c>
      <c r="I502" s="115">
        <f>+SUMIFS('nabati '!AD:AD,'nabati '!$AG:$AG,MTD!$A502)/60</f>
        <v>0</v>
      </c>
      <c r="J502" s="115">
        <f>+SUMIFS('nabati '!AK:AK,'nabati '!$AN:$AN,MTD!$A502)/60</f>
        <v>0</v>
      </c>
      <c r="K502" s="115">
        <f>+SUMIFS('nabati '!AR:AR,'nabati '!$AU:$AU,MTD!$A502)/60</f>
        <v>0</v>
      </c>
      <c r="L502" s="115">
        <f>+SUMIFS('nabati '!AY:AY,'nabati '!$BB:$BB,MTD!$A502)/20</f>
        <v>0</v>
      </c>
      <c r="M502" s="125">
        <f>+SUMIFS('nabati '!$BF:$BF,'nabati '!BI:BI,MTD!$A502)/6</f>
        <v>0</v>
      </c>
      <c r="N502" s="87">
        <f>+SUMIFS('nabati '!$BM:$BM,'nabati '!BP:BP,MTD!$A502)/6</f>
        <v>0</v>
      </c>
      <c r="O502" s="159">
        <f t="shared" si="56"/>
        <v>0</v>
      </c>
      <c r="P502" s="19"/>
      <c r="Q502" s="329"/>
      <c r="R502" s="19"/>
    </row>
    <row r="503" spans="1:18" s="7" customFormat="1" ht="12.75" hidden="1" outlineLevel="1">
      <c r="A503" s="55">
        <v>9110</v>
      </c>
      <c r="B503" s="56" t="s">
        <v>78</v>
      </c>
      <c r="C503" s="106" t="s">
        <v>660</v>
      </c>
      <c r="D503" s="106" t="s">
        <v>629</v>
      </c>
      <c r="E503" s="115">
        <f>+SUMIFS('nabati '!B:B,'nabati '!$E:$E,MTD!$A503)/6</f>
        <v>0</v>
      </c>
      <c r="F503" s="115">
        <f>+SUMIFS('nabati '!I:I,'nabati '!$L:$L,MTD!$A503)/6</f>
        <v>0</v>
      </c>
      <c r="G503" s="115">
        <f>+SUMIFS('nabati '!P:P,'nabati '!$S:$S,MTD!$A503)/60</f>
        <v>0</v>
      </c>
      <c r="H503" s="115">
        <f>+SUMIFS('nabati '!W:W,'nabati '!$Z:$Z,MTD!$A503)/6</f>
        <v>0</v>
      </c>
      <c r="I503" s="115">
        <f>+SUMIFS('nabati '!AD:AD,'nabati '!$AG:$AG,MTD!$A503)/60</f>
        <v>0</v>
      </c>
      <c r="J503" s="115">
        <f>+SUMIFS('nabati '!AK:AK,'nabati '!$AN:$AN,MTD!$A503)/60</f>
        <v>0</v>
      </c>
      <c r="K503" s="115">
        <f>+SUMIFS('nabati '!AR:AR,'nabati '!$AU:$AU,MTD!$A503)/60</f>
        <v>0</v>
      </c>
      <c r="L503" s="115">
        <f>+SUMIFS('nabati '!AY:AY,'nabati '!$BB:$BB,MTD!$A503)/20</f>
        <v>0</v>
      </c>
      <c r="M503" s="125">
        <f>+SUMIFS('nabati '!$BF:$BF,'nabati '!BI:BI,MTD!$A503)/6</f>
        <v>0</v>
      </c>
      <c r="N503" s="87">
        <f>+SUMIFS('nabati '!$BM:$BM,'nabati '!BP:BP,MTD!$A503)/6</f>
        <v>0</v>
      </c>
      <c r="O503" s="159">
        <f t="shared" si="56"/>
        <v>0</v>
      </c>
      <c r="P503" s="19"/>
      <c r="Q503" s="329"/>
      <c r="R503" s="19"/>
    </row>
    <row r="504" spans="1:18" s="7" customFormat="1" ht="12.75" hidden="1" outlineLevel="1">
      <c r="A504" s="55">
        <v>9112</v>
      </c>
      <c r="B504" s="56" t="s">
        <v>78</v>
      </c>
      <c r="C504" s="106" t="s">
        <v>661</v>
      </c>
      <c r="D504" s="106" t="s">
        <v>629</v>
      </c>
      <c r="E504" s="115">
        <f>+SUMIFS('nabati '!B:B,'nabati '!$E:$E,MTD!$A504)/6</f>
        <v>0</v>
      </c>
      <c r="F504" s="115">
        <f>+SUMIFS('nabati '!I:I,'nabati '!$L:$L,MTD!$A504)/6</f>
        <v>0</v>
      </c>
      <c r="G504" s="115">
        <f>+SUMIFS('nabati '!P:P,'nabati '!$S:$S,MTD!$A504)/60</f>
        <v>0</v>
      </c>
      <c r="H504" s="115">
        <f>+SUMIFS('nabati '!W:W,'nabati '!$Z:$Z,MTD!$A504)/6</f>
        <v>0</v>
      </c>
      <c r="I504" s="115">
        <f>+SUMIFS('nabati '!AD:AD,'nabati '!$AG:$AG,MTD!$A504)/60</f>
        <v>0</v>
      </c>
      <c r="J504" s="115">
        <f>+SUMIFS('nabati '!AK:AK,'nabati '!$AN:$AN,MTD!$A504)/60</f>
        <v>0</v>
      </c>
      <c r="K504" s="115">
        <f>+SUMIFS('nabati '!AR:AR,'nabati '!$AU:$AU,MTD!$A504)/60</f>
        <v>0</v>
      </c>
      <c r="L504" s="115">
        <f>+SUMIFS('nabati '!AY:AY,'nabati '!$BB:$BB,MTD!$A504)/20</f>
        <v>0</v>
      </c>
      <c r="M504" s="125">
        <f>+SUMIFS('nabati '!$BF:$BF,'nabati '!BI:BI,MTD!$A504)/6</f>
        <v>0</v>
      </c>
      <c r="N504" s="87">
        <f>+SUMIFS('nabati '!$BM:$BM,'nabati '!BP:BP,MTD!$A504)/6</f>
        <v>0</v>
      </c>
      <c r="O504" s="159">
        <f t="shared" si="56"/>
        <v>0</v>
      </c>
      <c r="P504" s="19"/>
      <c r="Q504" s="329"/>
      <c r="R504" s="19"/>
    </row>
    <row r="505" spans="1:18" s="7" customFormat="1" ht="12.75" hidden="1" outlineLevel="1">
      <c r="A505" s="55">
        <v>9116</v>
      </c>
      <c r="B505" s="56" t="s">
        <v>78</v>
      </c>
      <c r="C505" s="106" t="s">
        <v>662</v>
      </c>
      <c r="D505" s="106" t="s">
        <v>629</v>
      </c>
      <c r="E505" s="115">
        <f>+SUMIFS('nabati '!B:B,'nabati '!$E:$E,MTD!$A505)/6</f>
        <v>0</v>
      </c>
      <c r="F505" s="115">
        <f>+SUMIFS('nabati '!I:I,'nabati '!$L:$L,MTD!$A505)/6</f>
        <v>0</v>
      </c>
      <c r="G505" s="115">
        <f>+SUMIFS('nabati '!P:P,'nabati '!$S:$S,MTD!$A505)/60</f>
        <v>0</v>
      </c>
      <c r="H505" s="115">
        <f>+SUMIFS('nabati '!W:W,'nabati '!$Z:$Z,MTD!$A505)/6</f>
        <v>0</v>
      </c>
      <c r="I505" s="115">
        <f>+SUMIFS('nabati '!AD:AD,'nabati '!$AG:$AG,MTD!$A505)/60</f>
        <v>0</v>
      </c>
      <c r="J505" s="115">
        <f>+SUMIFS('nabati '!AK:AK,'nabati '!$AN:$AN,MTD!$A505)/60</f>
        <v>0</v>
      </c>
      <c r="K505" s="115">
        <f>+SUMIFS('nabati '!AR:AR,'nabati '!$AU:$AU,MTD!$A505)/60</f>
        <v>0</v>
      </c>
      <c r="L505" s="115">
        <f>+SUMIFS('nabati '!AY:AY,'nabati '!$BB:$BB,MTD!$A505)/20</f>
        <v>0</v>
      </c>
      <c r="M505" s="125">
        <f>+SUMIFS('nabati '!$BF:$BF,'nabati '!BI:BI,MTD!$A505)/6</f>
        <v>0</v>
      </c>
      <c r="N505" s="87">
        <f>+SUMIFS('nabati '!$BM:$BM,'nabati '!BP:BP,MTD!$A505)/6</f>
        <v>0</v>
      </c>
      <c r="O505" s="159">
        <f t="shared" si="56"/>
        <v>0</v>
      </c>
      <c r="P505" s="19"/>
      <c r="Q505" s="329"/>
      <c r="R505" s="19"/>
    </row>
    <row r="506" spans="1:18" s="7" customFormat="1" ht="12.75" hidden="1" outlineLevel="1">
      <c r="A506" s="55">
        <v>9115</v>
      </c>
      <c r="B506" s="56" t="s">
        <v>78</v>
      </c>
      <c r="C506" s="106" t="s">
        <v>663</v>
      </c>
      <c r="D506" s="106" t="s">
        <v>629</v>
      </c>
      <c r="E506" s="115">
        <f>+SUMIFS('nabati '!B:B,'nabati '!$E:$E,MTD!$A506)/6</f>
        <v>0</v>
      </c>
      <c r="F506" s="115">
        <f>+SUMIFS('nabati '!I:I,'nabati '!$L:$L,MTD!$A506)/6</f>
        <v>0</v>
      </c>
      <c r="G506" s="115">
        <f>+SUMIFS('nabati '!P:P,'nabati '!$S:$S,MTD!$A506)/60</f>
        <v>0</v>
      </c>
      <c r="H506" s="115">
        <f>+SUMIFS('nabati '!W:W,'nabati '!$Z:$Z,MTD!$A506)/6</f>
        <v>0</v>
      </c>
      <c r="I506" s="115">
        <f>+SUMIFS('nabati '!AD:AD,'nabati '!$AG:$AG,MTD!$A506)/60</f>
        <v>0</v>
      </c>
      <c r="J506" s="115">
        <f>+SUMIFS('nabati '!AK:AK,'nabati '!$AN:$AN,MTD!$A506)/60</f>
        <v>1</v>
      </c>
      <c r="K506" s="115">
        <f>+SUMIFS('nabati '!AR:AR,'nabati '!$AU:$AU,MTD!$A506)/60</f>
        <v>0</v>
      </c>
      <c r="L506" s="115">
        <f>+SUMIFS('nabati '!AY:AY,'nabati '!$BB:$BB,MTD!$A506)/20</f>
        <v>1</v>
      </c>
      <c r="M506" s="125">
        <f>+SUMIFS('nabati '!$BF:$BF,'nabati '!BI:BI,MTD!$A506)/6</f>
        <v>0</v>
      </c>
      <c r="N506" s="87">
        <f>+SUMIFS('nabati '!$BM:$BM,'nabati '!BP:BP,MTD!$A506)/6</f>
        <v>0</v>
      </c>
      <c r="O506" s="159">
        <f t="shared" si="56"/>
        <v>704000</v>
      </c>
      <c r="P506" s="19"/>
      <c r="Q506" s="329"/>
      <c r="R506" s="19"/>
    </row>
    <row r="507" spans="1:18" s="7" customFormat="1" ht="12.75" hidden="1" outlineLevel="1">
      <c r="A507" s="55">
        <v>9114</v>
      </c>
      <c r="B507" s="56" t="s">
        <v>78</v>
      </c>
      <c r="C507" s="106" t="s">
        <v>664</v>
      </c>
      <c r="D507" s="106" t="s">
        <v>629</v>
      </c>
      <c r="E507" s="115">
        <f>+SUMIFS('nabati '!B:B,'nabati '!$E:$E,MTD!$A507)/6</f>
        <v>0</v>
      </c>
      <c r="F507" s="115">
        <f>+SUMIFS('nabati '!I:I,'nabati '!$L:$L,MTD!$A507)/6</f>
        <v>0</v>
      </c>
      <c r="G507" s="115">
        <f>+SUMIFS('nabati '!P:P,'nabati '!$S:$S,MTD!$A507)/60</f>
        <v>0</v>
      </c>
      <c r="H507" s="115">
        <f>+SUMIFS('nabati '!W:W,'nabati '!$Z:$Z,MTD!$A507)/6</f>
        <v>0</v>
      </c>
      <c r="I507" s="115">
        <f>+SUMIFS('nabati '!AD:AD,'nabati '!$AG:$AG,MTD!$A507)/60</f>
        <v>0</v>
      </c>
      <c r="J507" s="115">
        <f>+SUMIFS('nabati '!AK:AK,'nabati '!$AN:$AN,MTD!$A507)/60</f>
        <v>0</v>
      </c>
      <c r="K507" s="115">
        <f>+SUMIFS('nabati '!AR:AR,'nabati '!$AU:$AU,MTD!$A507)/60</f>
        <v>0</v>
      </c>
      <c r="L507" s="115">
        <f>+SUMIFS('nabati '!AY:AY,'nabati '!$BB:$BB,MTD!$A507)/20</f>
        <v>0</v>
      </c>
      <c r="M507" s="125">
        <f>+SUMIFS('nabati '!$BF:$BF,'nabati '!BI:BI,MTD!$A507)/6</f>
        <v>0</v>
      </c>
      <c r="N507" s="87">
        <f>+SUMIFS('nabati '!$BM:$BM,'nabati '!BP:BP,MTD!$A507)/6</f>
        <v>0</v>
      </c>
      <c r="O507" s="159">
        <f t="shared" si="56"/>
        <v>0</v>
      </c>
      <c r="P507" s="19"/>
      <c r="Q507" s="329"/>
      <c r="R507" s="19"/>
    </row>
    <row r="508" spans="1:18" s="7" customFormat="1" ht="12.75" hidden="1" outlineLevel="1">
      <c r="A508" s="55">
        <v>9113</v>
      </c>
      <c r="B508" s="56" t="s">
        <v>78</v>
      </c>
      <c r="C508" s="106" t="s">
        <v>665</v>
      </c>
      <c r="D508" s="106" t="s">
        <v>629</v>
      </c>
      <c r="E508" s="115">
        <f>+SUMIFS('nabati '!B:B,'nabati '!$E:$E,MTD!$A508)/6</f>
        <v>0</v>
      </c>
      <c r="F508" s="115">
        <f>+SUMIFS('nabati '!I:I,'nabati '!$L:$L,MTD!$A508)/6</f>
        <v>0</v>
      </c>
      <c r="G508" s="115">
        <f>+SUMIFS('nabati '!P:P,'nabati '!$S:$S,MTD!$A508)/60</f>
        <v>0</v>
      </c>
      <c r="H508" s="115">
        <f>+SUMIFS('nabati '!W:W,'nabati '!$Z:$Z,MTD!$A508)/6</f>
        <v>0</v>
      </c>
      <c r="I508" s="115">
        <f>+SUMIFS('nabati '!AD:AD,'nabati '!$AG:$AG,MTD!$A508)/60</f>
        <v>0</v>
      </c>
      <c r="J508" s="115">
        <f>+SUMIFS('nabati '!AK:AK,'nabati '!$AN:$AN,MTD!$A508)/60</f>
        <v>0</v>
      </c>
      <c r="K508" s="115">
        <f>+SUMIFS('nabati '!AR:AR,'nabati '!$AU:$AU,MTD!$A508)/60</f>
        <v>0</v>
      </c>
      <c r="L508" s="115">
        <f>+SUMIFS('nabati '!AY:AY,'nabati '!$BB:$BB,MTD!$A508)/20</f>
        <v>0</v>
      </c>
      <c r="M508" s="125">
        <f>+SUMIFS('nabati '!$BF:$BF,'nabati '!BI:BI,MTD!$A508)/6</f>
        <v>0</v>
      </c>
      <c r="N508" s="87">
        <f>+SUMIFS('nabati '!$BM:$BM,'nabati '!BP:BP,MTD!$A508)/6</f>
        <v>0</v>
      </c>
      <c r="O508" s="159">
        <f t="shared" si="56"/>
        <v>0</v>
      </c>
      <c r="P508" s="19"/>
      <c r="Q508" s="329"/>
      <c r="R508" s="19"/>
    </row>
    <row r="509" spans="1:18" s="7" customFormat="1" ht="12.75" hidden="1" outlineLevel="1">
      <c r="A509" s="55">
        <v>9118</v>
      </c>
      <c r="B509" s="56" t="s">
        <v>78</v>
      </c>
      <c r="C509" s="106" t="s">
        <v>666</v>
      </c>
      <c r="D509" s="106" t="s">
        <v>629</v>
      </c>
      <c r="E509" s="115">
        <f>+SUMIFS('nabati '!B:B,'nabati '!$E:$E,MTD!$A509)/6</f>
        <v>0</v>
      </c>
      <c r="F509" s="115">
        <f>+SUMIFS('nabati '!I:I,'nabati '!$L:$L,MTD!$A509)/6</f>
        <v>0</v>
      </c>
      <c r="G509" s="115">
        <f>+SUMIFS('nabati '!P:P,'nabati '!$S:$S,MTD!$A509)/60</f>
        <v>0</v>
      </c>
      <c r="H509" s="115">
        <f>+SUMIFS('nabati '!W:W,'nabati '!$Z:$Z,MTD!$A509)/6</f>
        <v>0</v>
      </c>
      <c r="I509" s="115">
        <f>+SUMIFS('nabati '!AD:AD,'nabati '!$AG:$AG,MTD!$A509)/60</f>
        <v>0</v>
      </c>
      <c r="J509" s="115">
        <f>+SUMIFS('nabati '!AK:AK,'nabati '!$AN:$AN,MTD!$A509)/60</f>
        <v>0</v>
      </c>
      <c r="K509" s="115">
        <f>+SUMIFS('nabati '!AR:AR,'nabati '!$AU:$AU,MTD!$A509)/60</f>
        <v>0</v>
      </c>
      <c r="L509" s="115">
        <f>+SUMIFS('nabati '!AY:AY,'nabati '!$BB:$BB,MTD!$A509)/20</f>
        <v>0</v>
      </c>
      <c r="M509" s="125">
        <f>+SUMIFS('nabati '!$BF:$BF,'nabati '!BI:BI,MTD!$A509)/6</f>
        <v>0</v>
      </c>
      <c r="N509" s="87">
        <f>+SUMIFS('nabati '!$BM:$BM,'nabati '!BP:BP,MTD!$A509)/6</f>
        <v>0</v>
      </c>
      <c r="O509" s="159">
        <f t="shared" si="56"/>
        <v>0</v>
      </c>
      <c r="P509" s="19"/>
      <c r="Q509" s="329"/>
      <c r="R509" s="19"/>
    </row>
    <row r="510" spans="1:18" s="7" customFormat="1" ht="12.75" hidden="1" outlineLevel="1">
      <c r="A510" s="55">
        <v>9120</v>
      </c>
      <c r="B510" s="56" t="s">
        <v>78</v>
      </c>
      <c r="C510" s="106" t="s">
        <v>667</v>
      </c>
      <c r="D510" s="106" t="s">
        <v>629</v>
      </c>
      <c r="E510" s="115">
        <f>+SUMIFS('nabati '!B:B,'nabati '!$E:$E,MTD!$A510)/6</f>
        <v>0</v>
      </c>
      <c r="F510" s="115">
        <f>+SUMIFS('nabati '!I:I,'nabati '!$L:$L,MTD!$A510)/6</f>
        <v>0</v>
      </c>
      <c r="G510" s="115">
        <f>+SUMIFS('nabati '!P:P,'nabati '!$S:$S,MTD!$A510)/60</f>
        <v>1</v>
      </c>
      <c r="H510" s="115">
        <f>+SUMIFS('nabati '!W:W,'nabati '!$Z:$Z,MTD!$A510)/6</f>
        <v>0</v>
      </c>
      <c r="I510" s="115">
        <f>+SUMIFS('nabati '!AD:AD,'nabati '!$AG:$AG,MTD!$A510)/60</f>
        <v>0</v>
      </c>
      <c r="J510" s="115">
        <f>+SUMIFS('nabati '!AK:AK,'nabati '!$AN:$AN,MTD!$A510)/60</f>
        <v>0</v>
      </c>
      <c r="K510" s="115">
        <f>+SUMIFS('nabati '!AR:AR,'nabati '!$AU:$AU,MTD!$A510)/60</f>
        <v>0</v>
      </c>
      <c r="L510" s="115">
        <f>+SUMIFS('nabati '!AY:AY,'nabati '!$BB:$BB,MTD!$A510)/20</f>
        <v>0</v>
      </c>
      <c r="M510" s="125">
        <f>+SUMIFS('nabati '!$BF:$BF,'nabati '!BI:BI,MTD!$A510)/6</f>
        <v>0</v>
      </c>
      <c r="N510" s="87">
        <f>+SUMIFS('nabati '!$BM:$BM,'nabati '!BP:BP,MTD!$A510)/6</f>
        <v>0</v>
      </c>
      <c r="O510" s="159">
        <f t="shared" si="56"/>
        <v>330000</v>
      </c>
      <c r="P510" s="19"/>
      <c r="Q510" s="329"/>
      <c r="R510" s="19"/>
    </row>
    <row r="511" spans="1:18" s="7" customFormat="1" ht="12.75" hidden="1" outlineLevel="1">
      <c r="A511" s="55">
        <v>9124</v>
      </c>
      <c r="B511" s="56" t="s">
        <v>78</v>
      </c>
      <c r="C511" s="106" t="s">
        <v>668</v>
      </c>
      <c r="D511" s="106" t="s">
        <v>629</v>
      </c>
      <c r="E511" s="115">
        <f>+SUMIFS('nabati '!B:B,'nabati '!$E:$E,MTD!$A511)/6</f>
        <v>0</v>
      </c>
      <c r="F511" s="115">
        <f>+SUMIFS('nabati '!I:I,'nabati '!$L:$L,MTD!$A511)/6</f>
        <v>0</v>
      </c>
      <c r="G511" s="115">
        <f>+SUMIFS('nabati '!P:P,'nabati '!$S:$S,MTD!$A511)/60</f>
        <v>0</v>
      </c>
      <c r="H511" s="115">
        <f>+SUMIFS('nabati '!W:W,'nabati '!$Z:$Z,MTD!$A511)/6</f>
        <v>0</v>
      </c>
      <c r="I511" s="115">
        <f>+SUMIFS('nabati '!AD:AD,'nabati '!$AG:$AG,MTD!$A511)/60</f>
        <v>0</v>
      </c>
      <c r="J511" s="115">
        <f>+SUMIFS('nabati '!AK:AK,'nabati '!$AN:$AN,MTD!$A511)/60</f>
        <v>0</v>
      </c>
      <c r="K511" s="115">
        <f>+SUMIFS('nabati '!AR:AR,'nabati '!$AU:$AU,MTD!$A511)/60</f>
        <v>0</v>
      </c>
      <c r="L511" s="115">
        <f>+SUMIFS('nabati '!AY:AY,'nabati '!$BB:$BB,MTD!$A511)/20</f>
        <v>0</v>
      </c>
      <c r="M511" s="125">
        <f>+SUMIFS('nabati '!$BF:$BF,'nabati '!BI:BI,MTD!$A511)/6</f>
        <v>0</v>
      </c>
      <c r="N511" s="87">
        <f>+SUMIFS('nabati '!$BM:$BM,'nabati '!BP:BP,MTD!$A511)/6</f>
        <v>0</v>
      </c>
      <c r="O511" s="159">
        <f t="shared" si="56"/>
        <v>0</v>
      </c>
      <c r="P511" s="19"/>
      <c r="Q511" s="329"/>
      <c r="R511" s="19"/>
    </row>
    <row r="512" spans="1:18" s="7" customFormat="1" ht="12.75" hidden="1" outlineLevel="1">
      <c r="A512" s="55">
        <v>9126</v>
      </c>
      <c r="B512" s="56" t="s">
        <v>78</v>
      </c>
      <c r="C512" s="106" t="s">
        <v>669</v>
      </c>
      <c r="D512" s="106" t="s">
        <v>629</v>
      </c>
      <c r="E512" s="115">
        <f>+SUMIFS('nabati '!B:B,'nabati '!$E:$E,MTD!$A512)/6</f>
        <v>0</v>
      </c>
      <c r="F512" s="115">
        <f>+SUMIFS('nabati '!I:I,'nabati '!$L:$L,MTD!$A512)/6</f>
        <v>0</v>
      </c>
      <c r="G512" s="115">
        <f>+SUMIFS('nabati '!P:P,'nabati '!$S:$S,MTD!$A512)/60</f>
        <v>1</v>
      </c>
      <c r="H512" s="115">
        <f>+SUMIFS('nabati '!W:W,'nabati '!$Z:$Z,MTD!$A512)/6</f>
        <v>0</v>
      </c>
      <c r="I512" s="115">
        <f>+SUMIFS('nabati '!AD:AD,'nabati '!$AG:$AG,MTD!$A512)/60</f>
        <v>1</v>
      </c>
      <c r="J512" s="115">
        <f>+SUMIFS('nabati '!AK:AK,'nabati '!$AN:$AN,MTD!$A512)/60</f>
        <v>0</v>
      </c>
      <c r="K512" s="115">
        <f>+SUMIFS('nabati '!AR:AR,'nabati '!$AU:$AU,MTD!$A512)/60</f>
        <v>0</v>
      </c>
      <c r="L512" s="115">
        <f>+SUMIFS('nabati '!AY:AY,'nabati '!$BB:$BB,MTD!$A512)/20</f>
        <v>0</v>
      </c>
      <c r="M512" s="125">
        <f>+SUMIFS('nabati '!$BF:$BF,'nabati '!BI:BI,MTD!$A512)/6</f>
        <v>0</v>
      </c>
      <c r="N512" s="87">
        <f>+SUMIFS('nabati '!$BM:$BM,'nabati '!BP:BP,MTD!$A512)/6</f>
        <v>0</v>
      </c>
      <c r="O512" s="159">
        <f t="shared" si="56"/>
        <v>660000</v>
      </c>
      <c r="P512" s="19"/>
      <c r="Q512" s="329"/>
      <c r="R512" s="19"/>
    </row>
    <row r="513" spans="1:18" s="7" customFormat="1" ht="12.75" hidden="1" outlineLevel="1">
      <c r="A513" s="55">
        <v>9127</v>
      </c>
      <c r="B513" s="56" t="s">
        <v>78</v>
      </c>
      <c r="C513" s="106" t="s">
        <v>670</v>
      </c>
      <c r="D513" s="106" t="s">
        <v>629</v>
      </c>
      <c r="E513" s="115">
        <f>+SUMIFS('nabati '!B:B,'nabati '!$E:$E,MTD!$A513)/6</f>
        <v>0</v>
      </c>
      <c r="F513" s="115">
        <f>+SUMIFS('nabati '!I:I,'nabati '!$L:$L,MTD!$A513)/6</f>
        <v>0</v>
      </c>
      <c r="G513" s="115">
        <f>+SUMIFS('nabati '!P:P,'nabati '!$S:$S,MTD!$A513)/60</f>
        <v>0</v>
      </c>
      <c r="H513" s="115">
        <f>+SUMIFS('nabati '!W:W,'nabati '!$Z:$Z,MTD!$A513)/6</f>
        <v>0</v>
      </c>
      <c r="I513" s="115">
        <f>+SUMIFS('nabati '!AD:AD,'nabati '!$AG:$AG,MTD!$A513)/60</f>
        <v>0</v>
      </c>
      <c r="J513" s="115">
        <f>+SUMIFS('nabati '!AK:AK,'nabati '!$AN:$AN,MTD!$A513)/60</f>
        <v>0</v>
      </c>
      <c r="K513" s="115">
        <f>+SUMIFS('nabati '!AR:AR,'nabati '!$AU:$AU,MTD!$A513)/60</f>
        <v>0</v>
      </c>
      <c r="L513" s="115">
        <f>+SUMIFS('nabati '!AY:AY,'nabati '!$BB:$BB,MTD!$A513)/20</f>
        <v>0</v>
      </c>
      <c r="M513" s="125">
        <f>+SUMIFS('nabati '!$BF:$BF,'nabati '!BI:BI,MTD!$A513)/6</f>
        <v>0</v>
      </c>
      <c r="N513" s="87">
        <f>+SUMIFS('nabati '!$BM:$BM,'nabati '!BP:BP,MTD!$A513)/6</f>
        <v>0</v>
      </c>
      <c r="O513" s="159">
        <f t="shared" si="56"/>
        <v>0</v>
      </c>
      <c r="P513" s="19"/>
      <c r="Q513" s="329"/>
      <c r="R513" s="19"/>
    </row>
    <row r="514" spans="1:18" s="7" customFormat="1" ht="12.75" hidden="1" outlineLevel="1">
      <c r="A514" s="55">
        <v>9129</v>
      </c>
      <c r="B514" s="56" t="s">
        <v>78</v>
      </c>
      <c r="C514" s="106" t="s">
        <v>671</v>
      </c>
      <c r="D514" s="106" t="s">
        <v>629</v>
      </c>
      <c r="E514" s="115">
        <f>+SUMIFS('nabati '!B:B,'nabati '!$E:$E,MTD!$A514)/6</f>
        <v>0</v>
      </c>
      <c r="F514" s="115">
        <f>+SUMIFS('nabati '!I:I,'nabati '!$L:$L,MTD!$A514)/6</f>
        <v>0</v>
      </c>
      <c r="G514" s="115">
        <f>+SUMIFS('nabati '!P:P,'nabati '!$S:$S,MTD!$A514)/60</f>
        <v>0</v>
      </c>
      <c r="H514" s="115">
        <f>+SUMIFS('nabati '!W:W,'nabati '!$Z:$Z,MTD!$A514)/6</f>
        <v>0</v>
      </c>
      <c r="I514" s="115">
        <f>+SUMIFS('nabati '!AD:AD,'nabati '!$AG:$AG,MTD!$A514)/60</f>
        <v>0</v>
      </c>
      <c r="J514" s="115">
        <f>+SUMIFS('nabati '!AK:AK,'nabati '!$AN:$AN,MTD!$A514)/60</f>
        <v>0</v>
      </c>
      <c r="K514" s="115">
        <f>+SUMIFS('nabati '!AR:AR,'nabati '!$AU:$AU,MTD!$A514)/60</f>
        <v>0</v>
      </c>
      <c r="L514" s="115">
        <f>+SUMIFS('nabati '!AY:AY,'nabati '!$BB:$BB,MTD!$A514)/20</f>
        <v>0</v>
      </c>
      <c r="M514" s="125">
        <f>+SUMIFS('nabati '!$BF:$BF,'nabati '!BI:BI,MTD!$A514)/6</f>
        <v>0</v>
      </c>
      <c r="N514" s="87">
        <f>+SUMIFS('nabati '!$BM:$BM,'nabati '!BP:BP,MTD!$A514)/6</f>
        <v>0</v>
      </c>
      <c r="O514" s="159">
        <f t="shared" si="56"/>
        <v>0</v>
      </c>
      <c r="P514" s="19"/>
      <c r="Q514" s="329"/>
      <c r="R514" s="19"/>
    </row>
    <row r="515" spans="1:18" s="7" customFormat="1" ht="12.75" hidden="1" outlineLevel="1">
      <c r="A515" s="55">
        <v>9130</v>
      </c>
      <c r="B515" s="56" t="s">
        <v>78</v>
      </c>
      <c r="C515" s="106" t="s">
        <v>672</v>
      </c>
      <c r="D515" s="106" t="s">
        <v>629</v>
      </c>
      <c r="E515" s="115">
        <f>+SUMIFS('nabati '!B:B,'nabati '!$E:$E,MTD!$A515)/6</f>
        <v>0</v>
      </c>
      <c r="F515" s="115">
        <f>+SUMIFS('nabati '!I:I,'nabati '!$L:$L,MTD!$A515)/6</f>
        <v>0</v>
      </c>
      <c r="G515" s="115">
        <f>+SUMIFS('nabati '!P:P,'nabati '!$S:$S,MTD!$A515)/60</f>
        <v>0</v>
      </c>
      <c r="H515" s="115">
        <f>+SUMIFS('nabati '!W:W,'nabati '!$Z:$Z,MTD!$A515)/6</f>
        <v>0</v>
      </c>
      <c r="I515" s="115">
        <f>+SUMIFS('nabati '!AD:AD,'nabati '!$AG:$AG,MTD!$A515)/60</f>
        <v>0</v>
      </c>
      <c r="J515" s="115">
        <f>+SUMIFS('nabati '!AK:AK,'nabati '!$AN:$AN,MTD!$A515)/60</f>
        <v>0</v>
      </c>
      <c r="K515" s="115">
        <f>+SUMIFS('nabati '!AR:AR,'nabati '!$AU:$AU,MTD!$A515)/60</f>
        <v>0</v>
      </c>
      <c r="L515" s="115">
        <f>+SUMIFS('nabati '!AY:AY,'nabati '!$BB:$BB,MTD!$A515)/20</f>
        <v>0</v>
      </c>
      <c r="M515" s="125">
        <f>+SUMIFS('nabati '!$BF:$BF,'nabati '!BI:BI,MTD!$A515)/6</f>
        <v>0</v>
      </c>
      <c r="N515" s="87">
        <f>+SUMIFS('nabati '!$BM:$BM,'nabati '!BP:BP,MTD!$A515)/6</f>
        <v>0</v>
      </c>
      <c r="O515" s="159">
        <f t="shared" si="56"/>
        <v>0</v>
      </c>
      <c r="P515" s="19"/>
      <c r="Q515" s="329"/>
      <c r="R515" s="19"/>
    </row>
    <row r="516" spans="1:18" s="7" customFormat="1" ht="12.75" hidden="1" outlineLevel="1">
      <c r="A516" s="55">
        <v>9131</v>
      </c>
      <c r="B516" s="56" t="s">
        <v>78</v>
      </c>
      <c r="C516" s="106" t="s">
        <v>673</v>
      </c>
      <c r="D516" s="106" t="s">
        <v>629</v>
      </c>
      <c r="E516" s="115">
        <f>+SUMIFS('nabati '!B:B,'nabati '!$E:$E,MTD!$A516)/6</f>
        <v>0</v>
      </c>
      <c r="F516" s="115">
        <f>+SUMIFS('nabati '!I:I,'nabati '!$L:$L,MTD!$A516)/6</f>
        <v>0</v>
      </c>
      <c r="G516" s="115">
        <f>+SUMIFS('nabati '!P:P,'nabati '!$S:$S,MTD!$A516)/60</f>
        <v>0</v>
      </c>
      <c r="H516" s="115">
        <f>+SUMIFS('nabati '!W:W,'nabati '!$Z:$Z,MTD!$A516)/6</f>
        <v>0</v>
      </c>
      <c r="I516" s="115">
        <f>+SUMIFS('nabati '!AD:AD,'nabati '!$AG:$AG,MTD!$A516)/60</f>
        <v>0</v>
      </c>
      <c r="J516" s="115">
        <f>+SUMIFS('nabati '!AK:AK,'nabati '!$AN:$AN,MTD!$A516)/60</f>
        <v>0</v>
      </c>
      <c r="K516" s="115">
        <f>+SUMIFS('nabati '!AR:AR,'nabati '!$AU:$AU,MTD!$A516)/60</f>
        <v>0</v>
      </c>
      <c r="L516" s="115">
        <f>+SUMIFS('nabati '!AY:AY,'nabati '!$BB:$BB,MTD!$A516)/20</f>
        <v>0</v>
      </c>
      <c r="M516" s="125">
        <f>+SUMIFS('nabati '!$BF:$BF,'nabati '!BI:BI,MTD!$A516)/6</f>
        <v>0</v>
      </c>
      <c r="N516" s="87">
        <f>+SUMIFS('nabati '!$BM:$BM,'nabati '!BP:BP,MTD!$A516)/6</f>
        <v>0</v>
      </c>
      <c r="O516" s="159">
        <f t="shared" si="56"/>
        <v>0</v>
      </c>
      <c r="P516" s="19"/>
      <c r="Q516" s="329"/>
      <c r="R516" s="19"/>
    </row>
    <row r="517" spans="1:18" s="7" customFormat="1" ht="12.75" hidden="1" outlineLevel="1">
      <c r="A517" s="55">
        <v>9134</v>
      </c>
      <c r="B517" s="56" t="s">
        <v>78</v>
      </c>
      <c r="C517" s="106" t="s">
        <v>674</v>
      </c>
      <c r="D517" s="106" t="s">
        <v>629</v>
      </c>
      <c r="E517" s="115">
        <f>+SUMIFS('nabati '!B:B,'nabati '!$E:$E,MTD!$A517)/6</f>
        <v>0</v>
      </c>
      <c r="F517" s="115">
        <f>+SUMIFS('nabati '!I:I,'nabati '!$L:$L,MTD!$A517)/6</f>
        <v>0</v>
      </c>
      <c r="G517" s="115">
        <f>+SUMIFS('nabati '!P:P,'nabati '!$S:$S,MTD!$A517)/60</f>
        <v>0</v>
      </c>
      <c r="H517" s="115">
        <f>+SUMIFS('nabati '!W:W,'nabati '!$Z:$Z,MTD!$A517)/6</f>
        <v>0</v>
      </c>
      <c r="I517" s="115">
        <f>+SUMIFS('nabati '!AD:AD,'nabati '!$AG:$AG,MTD!$A517)/60</f>
        <v>0</v>
      </c>
      <c r="J517" s="115">
        <f>+SUMIFS('nabati '!AK:AK,'nabati '!$AN:$AN,MTD!$A517)/60</f>
        <v>0</v>
      </c>
      <c r="K517" s="115">
        <f>+SUMIFS('nabati '!AR:AR,'nabati '!$AU:$AU,MTD!$A517)/60</f>
        <v>0</v>
      </c>
      <c r="L517" s="115">
        <f>+SUMIFS('nabati '!AY:AY,'nabati '!$BB:$BB,MTD!$A517)/20</f>
        <v>0</v>
      </c>
      <c r="M517" s="125">
        <f>+SUMIFS('nabati '!$BF:$BF,'nabati '!BI:BI,MTD!$A517)/6</f>
        <v>0</v>
      </c>
      <c r="N517" s="87">
        <f>+SUMIFS('nabati '!$BM:$BM,'nabati '!BP:BP,MTD!$A517)/6</f>
        <v>0</v>
      </c>
      <c r="O517" s="159">
        <f t="shared" si="56"/>
        <v>0</v>
      </c>
      <c r="P517" s="19"/>
      <c r="Q517" s="329"/>
      <c r="R517" s="19"/>
    </row>
    <row r="518" spans="1:18" s="7" customFormat="1" ht="12.75" hidden="1" outlineLevel="1">
      <c r="A518" s="55">
        <v>9136</v>
      </c>
      <c r="B518" s="56" t="s">
        <v>78</v>
      </c>
      <c r="C518" s="106" t="s">
        <v>675</v>
      </c>
      <c r="D518" s="106" t="s">
        <v>629</v>
      </c>
      <c r="E518" s="115">
        <f>+SUMIFS('nabati '!B:B,'nabati '!$E:$E,MTD!$A518)/6</f>
        <v>0</v>
      </c>
      <c r="F518" s="115">
        <f>+SUMIFS('nabati '!I:I,'nabati '!$L:$L,MTD!$A518)/6</f>
        <v>0</v>
      </c>
      <c r="G518" s="115">
        <f>+SUMIFS('nabati '!P:P,'nabati '!$S:$S,MTD!$A518)/60</f>
        <v>0</v>
      </c>
      <c r="H518" s="115">
        <f>+SUMIFS('nabati '!W:W,'nabati '!$Z:$Z,MTD!$A518)/6</f>
        <v>0</v>
      </c>
      <c r="I518" s="115">
        <f>+SUMIFS('nabati '!AD:AD,'nabati '!$AG:$AG,MTD!$A518)/60</f>
        <v>0</v>
      </c>
      <c r="J518" s="115">
        <f>+SUMIFS('nabati '!AK:AK,'nabati '!$AN:$AN,MTD!$A518)/60</f>
        <v>0</v>
      </c>
      <c r="K518" s="115">
        <f>+SUMIFS('nabati '!AR:AR,'nabati '!$AU:$AU,MTD!$A518)/60</f>
        <v>0</v>
      </c>
      <c r="L518" s="115">
        <f>+SUMIFS('nabati '!AY:AY,'nabati '!$BB:$BB,MTD!$A518)/20</f>
        <v>0</v>
      </c>
      <c r="M518" s="125">
        <f>+SUMIFS('nabati '!$BF:$BF,'nabati '!BI:BI,MTD!$A518)/6</f>
        <v>0</v>
      </c>
      <c r="N518" s="87">
        <f>+SUMIFS('nabati '!$BM:$BM,'nabati '!BP:BP,MTD!$A518)/6</f>
        <v>0</v>
      </c>
      <c r="O518" s="159">
        <f t="shared" si="56"/>
        <v>0</v>
      </c>
      <c r="P518" s="19"/>
      <c r="Q518" s="329"/>
      <c r="R518" s="19"/>
    </row>
    <row r="519" spans="1:18" s="7" customFormat="1" ht="12.75" hidden="1" outlineLevel="1">
      <c r="A519" s="55">
        <v>9137</v>
      </c>
      <c r="B519" s="56" t="s">
        <v>78</v>
      </c>
      <c r="C519" s="106" t="s">
        <v>676</v>
      </c>
      <c r="D519" s="106" t="s">
        <v>629</v>
      </c>
      <c r="E519" s="115">
        <f>+SUMIFS('nabati '!B:B,'nabati '!$E:$E,MTD!$A519)/6</f>
        <v>0</v>
      </c>
      <c r="F519" s="115">
        <f>+SUMIFS('nabati '!I:I,'nabati '!$L:$L,MTD!$A519)/6</f>
        <v>0</v>
      </c>
      <c r="G519" s="115">
        <f>+SUMIFS('nabati '!P:P,'nabati '!$S:$S,MTD!$A519)/60</f>
        <v>0</v>
      </c>
      <c r="H519" s="115">
        <f>+SUMIFS('nabati '!W:W,'nabati '!$Z:$Z,MTD!$A519)/6</f>
        <v>0</v>
      </c>
      <c r="I519" s="115">
        <f>+SUMIFS('nabati '!AD:AD,'nabati '!$AG:$AG,MTD!$A519)/60</f>
        <v>0</v>
      </c>
      <c r="J519" s="115">
        <f>+SUMIFS('nabati '!AK:AK,'nabati '!$AN:$AN,MTD!$A519)/60</f>
        <v>0</v>
      </c>
      <c r="K519" s="115">
        <f>+SUMIFS('nabati '!AR:AR,'nabati '!$AU:$AU,MTD!$A519)/60</f>
        <v>0</v>
      </c>
      <c r="L519" s="115">
        <f>+SUMIFS('nabati '!AY:AY,'nabati '!$BB:$BB,MTD!$A519)/20</f>
        <v>0</v>
      </c>
      <c r="M519" s="125">
        <f>+SUMIFS('nabati '!$BF:$BF,'nabati '!BI:BI,MTD!$A519)/6</f>
        <v>0</v>
      </c>
      <c r="N519" s="87">
        <f>+SUMIFS('nabati '!$BM:$BM,'nabati '!BP:BP,MTD!$A519)/6</f>
        <v>0</v>
      </c>
      <c r="O519" s="159">
        <f t="shared" si="56"/>
        <v>0</v>
      </c>
      <c r="P519" s="19"/>
      <c r="Q519" s="329"/>
      <c r="R519" s="19"/>
    </row>
    <row r="520" spans="1:18" s="7" customFormat="1" ht="12.75" hidden="1" outlineLevel="1">
      <c r="A520" s="55">
        <v>9138</v>
      </c>
      <c r="B520" s="56" t="s">
        <v>78</v>
      </c>
      <c r="C520" s="106" t="s">
        <v>677</v>
      </c>
      <c r="D520" s="106" t="s">
        <v>629</v>
      </c>
      <c r="E520" s="115">
        <f>+SUMIFS('nabati '!B:B,'nabati '!$E:$E,MTD!$A520)/6</f>
        <v>0</v>
      </c>
      <c r="F520" s="115">
        <f>+SUMIFS('nabati '!I:I,'nabati '!$L:$L,MTD!$A520)/6</f>
        <v>0</v>
      </c>
      <c r="G520" s="115">
        <f>+SUMIFS('nabati '!P:P,'nabati '!$S:$S,MTD!$A520)/60</f>
        <v>0</v>
      </c>
      <c r="H520" s="115">
        <f>+SUMIFS('nabati '!W:W,'nabati '!$Z:$Z,MTD!$A520)/6</f>
        <v>0</v>
      </c>
      <c r="I520" s="115">
        <f>+SUMIFS('nabati '!AD:AD,'nabati '!$AG:$AG,MTD!$A520)/60</f>
        <v>0</v>
      </c>
      <c r="J520" s="115">
        <f>+SUMIFS('nabati '!AK:AK,'nabati '!$AN:$AN,MTD!$A520)/60</f>
        <v>0</v>
      </c>
      <c r="K520" s="115">
        <f>+SUMIFS('nabati '!AR:AR,'nabati '!$AU:$AU,MTD!$A520)/60</f>
        <v>0</v>
      </c>
      <c r="L520" s="115">
        <f>+SUMIFS('nabati '!AY:AY,'nabati '!$BB:$BB,MTD!$A520)/20</f>
        <v>0</v>
      </c>
      <c r="M520" s="125">
        <f>+SUMIFS('nabati '!$BF:$BF,'nabati '!BI:BI,MTD!$A520)/6</f>
        <v>0</v>
      </c>
      <c r="N520" s="87">
        <f>+SUMIFS('nabati '!$BM:$BM,'nabati '!BP:BP,MTD!$A520)/6</f>
        <v>0</v>
      </c>
      <c r="O520" s="159">
        <f t="shared" si="56"/>
        <v>0</v>
      </c>
      <c r="P520" s="19"/>
      <c r="Q520" s="329"/>
      <c r="R520" s="19"/>
    </row>
    <row r="521" spans="1:18" s="7" customFormat="1" ht="12.75" hidden="1" outlineLevel="1">
      <c r="A521" s="55">
        <v>9139</v>
      </c>
      <c r="B521" s="56" t="s">
        <v>78</v>
      </c>
      <c r="C521" s="106" t="s">
        <v>678</v>
      </c>
      <c r="D521" s="106" t="s">
        <v>629</v>
      </c>
      <c r="E521" s="115">
        <f>+SUMIFS('nabati '!B:B,'nabati '!$E:$E,MTD!$A521)/6</f>
        <v>0</v>
      </c>
      <c r="F521" s="115">
        <f>+SUMIFS('nabati '!I:I,'nabati '!$L:$L,MTD!$A521)/6</f>
        <v>0</v>
      </c>
      <c r="G521" s="115">
        <f>+SUMIFS('nabati '!P:P,'nabati '!$S:$S,MTD!$A521)/60</f>
        <v>0</v>
      </c>
      <c r="H521" s="115">
        <f>+SUMIFS('nabati '!W:W,'nabati '!$Z:$Z,MTD!$A521)/6</f>
        <v>0</v>
      </c>
      <c r="I521" s="115">
        <f>+SUMIFS('nabati '!AD:AD,'nabati '!$AG:$AG,MTD!$A521)/60</f>
        <v>0</v>
      </c>
      <c r="J521" s="115">
        <f>+SUMIFS('nabati '!AK:AK,'nabati '!$AN:$AN,MTD!$A521)/60</f>
        <v>0</v>
      </c>
      <c r="K521" s="115">
        <f>+SUMIFS('nabati '!AR:AR,'nabati '!$AU:$AU,MTD!$A521)/60</f>
        <v>0</v>
      </c>
      <c r="L521" s="115">
        <f>+SUMIFS('nabati '!AY:AY,'nabati '!$BB:$BB,MTD!$A521)/20</f>
        <v>0</v>
      </c>
      <c r="M521" s="125">
        <f>+SUMIFS('nabati '!$BF:$BF,'nabati '!BI:BI,MTD!$A521)/6</f>
        <v>0</v>
      </c>
      <c r="N521" s="87">
        <f>+SUMIFS('nabati '!$BM:$BM,'nabati '!BP:BP,MTD!$A521)/6</f>
        <v>0</v>
      </c>
      <c r="O521" s="159">
        <f t="shared" si="56"/>
        <v>0</v>
      </c>
      <c r="P521" s="19"/>
      <c r="Q521" s="329"/>
      <c r="R521" s="19"/>
    </row>
    <row r="522" spans="1:18" s="7" customFormat="1" ht="12.75" hidden="1" outlineLevel="1">
      <c r="A522" s="55">
        <v>9141</v>
      </c>
      <c r="B522" s="56" t="s">
        <v>78</v>
      </c>
      <c r="C522" s="106" t="s">
        <v>679</v>
      </c>
      <c r="D522" s="106" t="s">
        <v>629</v>
      </c>
      <c r="E522" s="115">
        <f>+SUMIFS('nabati '!B:B,'nabati '!$E:$E,MTD!$A522)/6</f>
        <v>1</v>
      </c>
      <c r="F522" s="115">
        <f>+SUMIFS('nabati '!I:I,'nabati '!$L:$L,MTD!$A522)/6</f>
        <v>1</v>
      </c>
      <c r="G522" s="115">
        <f>+SUMIFS('nabati '!P:P,'nabati '!$S:$S,MTD!$A522)/60</f>
        <v>0</v>
      </c>
      <c r="H522" s="115">
        <f>+SUMIFS('nabati '!W:W,'nabati '!$Z:$Z,MTD!$A522)/6</f>
        <v>1</v>
      </c>
      <c r="I522" s="115">
        <f>+SUMIFS('nabati '!AD:AD,'nabati '!$AG:$AG,MTD!$A522)/60</f>
        <v>0</v>
      </c>
      <c r="J522" s="115">
        <f>+SUMIFS('nabati '!AK:AK,'nabati '!$AN:$AN,MTD!$A522)/60</f>
        <v>1</v>
      </c>
      <c r="K522" s="115">
        <f>+SUMIFS('nabati '!AR:AR,'nabati '!$AU:$AU,MTD!$A522)/60</f>
        <v>0</v>
      </c>
      <c r="L522" s="115">
        <f>+SUMIFS('nabati '!AY:AY,'nabati '!$BB:$BB,MTD!$A522)/20</f>
        <v>1</v>
      </c>
      <c r="M522" s="125">
        <f>+SUMIFS('nabati '!$BF:$BF,'nabati '!BI:BI,MTD!$A522)/6</f>
        <v>0</v>
      </c>
      <c r="N522" s="87">
        <f>+SUMIFS('nabati '!$BM:$BM,'nabati '!BP:BP,MTD!$A522)/6</f>
        <v>0</v>
      </c>
      <c r="O522" s="159">
        <f t="shared" si="56"/>
        <v>1244600</v>
      </c>
      <c r="P522" s="19"/>
      <c r="Q522" s="329"/>
      <c r="R522" s="19"/>
    </row>
    <row r="523" spans="1:18" s="7" customFormat="1" ht="12.75" hidden="1" outlineLevel="1">
      <c r="A523" s="55">
        <v>9143</v>
      </c>
      <c r="B523" s="56" t="s">
        <v>78</v>
      </c>
      <c r="C523" s="106" t="s">
        <v>680</v>
      </c>
      <c r="D523" s="106" t="s">
        <v>629</v>
      </c>
      <c r="E523" s="115">
        <f>+SUMIFS('nabati '!B:B,'nabati '!$E:$E,MTD!$A523)/6</f>
        <v>2</v>
      </c>
      <c r="F523" s="115">
        <f>+SUMIFS('nabati '!I:I,'nabati '!$L:$L,MTD!$A523)/6</f>
        <v>1</v>
      </c>
      <c r="G523" s="115">
        <f>+SUMIFS('nabati '!P:P,'nabati '!$S:$S,MTD!$A523)/60</f>
        <v>0</v>
      </c>
      <c r="H523" s="115">
        <f>+SUMIFS('nabati '!W:W,'nabati '!$Z:$Z,MTD!$A523)/6</f>
        <v>0</v>
      </c>
      <c r="I523" s="115">
        <f>+SUMIFS('nabati '!AD:AD,'nabati '!$AG:$AG,MTD!$A523)/60</f>
        <v>0</v>
      </c>
      <c r="J523" s="115">
        <f>+SUMIFS('nabati '!AK:AK,'nabati '!$AN:$AN,MTD!$A523)/60</f>
        <v>0</v>
      </c>
      <c r="K523" s="115">
        <f>+SUMIFS('nabati '!AR:AR,'nabati '!$AU:$AU,MTD!$A523)/60</f>
        <v>0</v>
      </c>
      <c r="L523" s="115">
        <f>+SUMIFS('nabati '!AY:AY,'nabati '!$BB:$BB,MTD!$A523)/20</f>
        <v>0</v>
      </c>
      <c r="M523" s="125">
        <f>+SUMIFS('nabati '!$BF:$BF,'nabati '!BI:BI,MTD!$A523)/6</f>
        <v>0</v>
      </c>
      <c r="N523" s="87">
        <f>+SUMIFS('nabati '!$BM:$BM,'nabati '!BP:BP,MTD!$A523)/6</f>
        <v>0</v>
      </c>
      <c r="O523" s="159">
        <f t="shared" si="56"/>
        <v>442500</v>
      </c>
      <c r="P523" s="19"/>
      <c r="Q523" s="329"/>
      <c r="R523" s="19"/>
    </row>
    <row r="524" spans="1:18" s="7" customFormat="1" ht="12.75" hidden="1" outlineLevel="1">
      <c r="A524" s="55">
        <v>9144</v>
      </c>
      <c r="B524" s="56" t="s">
        <v>78</v>
      </c>
      <c r="C524" s="106" t="s">
        <v>681</v>
      </c>
      <c r="D524" s="106" t="s">
        <v>629</v>
      </c>
      <c r="E524" s="115">
        <f>+SUMIFS('nabati '!B:B,'nabati '!$E:$E,MTD!$A524)/6</f>
        <v>0</v>
      </c>
      <c r="F524" s="115">
        <f>+SUMIFS('nabati '!I:I,'nabati '!$L:$L,MTD!$A524)/6</f>
        <v>0</v>
      </c>
      <c r="G524" s="115">
        <f>+SUMIFS('nabati '!P:P,'nabati '!$S:$S,MTD!$A524)/60</f>
        <v>0</v>
      </c>
      <c r="H524" s="115">
        <f>+SUMIFS('nabati '!W:W,'nabati '!$Z:$Z,MTD!$A524)/6</f>
        <v>0</v>
      </c>
      <c r="I524" s="115">
        <f>+SUMIFS('nabati '!AD:AD,'nabati '!$AG:$AG,MTD!$A524)/60</f>
        <v>1</v>
      </c>
      <c r="J524" s="115">
        <f>+SUMIFS('nabati '!AK:AK,'nabati '!$AN:$AN,MTD!$A524)/60</f>
        <v>0</v>
      </c>
      <c r="K524" s="115">
        <f>+SUMIFS('nabati '!AR:AR,'nabati '!$AU:$AU,MTD!$A524)/60</f>
        <v>0</v>
      </c>
      <c r="L524" s="115">
        <f>+SUMIFS('nabati '!AY:AY,'nabati '!$BB:$BB,MTD!$A524)/20</f>
        <v>0</v>
      </c>
      <c r="M524" s="125">
        <f>+SUMIFS('nabati '!$BF:$BF,'nabati '!BI:BI,MTD!$A524)/6</f>
        <v>0</v>
      </c>
      <c r="N524" s="87">
        <f>+SUMIFS('nabati '!$BM:$BM,'nabati '!BP:BP,MTD!$A524)/6</f>
        <v>0</v>
      </c>
      <c r="O524" s="159">
        <f t="shared" si="56"/>
        <v>330000</v>
      </c>
      <c r="P524" s="19"/>
      <c r="Q524" s="329"/>
      <c r="R524" s="19"/>
    </row>
    <row r="525" spans="1:18" s="7" customFormat="1" ht="12.75" hidden="1" outlineLevel="1">
      <c r="A525" s="55">
        <v>9146</v>
      </c>
      <c r="B525" s="56" t="s">
        <v>78</v>
      </c>
      <c r="C525" s="106" t="s">
        <v>682</v>
      </c>
      <c r="D525" s="106" t="s">
        <v>629</v>
      </c>
      <c r="E525" s="115">
        <f>+SUMIFS('nabati '!B:B,'nabati '!$E:$E,MTD!$A525)/6</f>
        <v>0</v>
      </c>
      <c r="F525" s="115">
        <f>+SUMIFS('nabati '!I:I,'nabati '!$L:$L,MTD!$A525)/6</f>
        <v>0</v>
      </c>
      <c r="G525" s="115">
        <f>+SUMIFS('nabati '!P:P,'nabati '!$S:$S,MTD!$A525)/60</f>
        <v>1</v>
      </c>
      <c r="H525" s="115">
        <f>+SUMIFS('nabati '!W:W,'nabati '!$Z:$Z,MTD!$A525)/6</f>
        <v>0</v>
      </c>
      <c r="I525" s="115">
        <f>+SUMIFS('nabati '!AD:AD,'nabati '!$AG:$AG,MTD!$A525)/60</f>
        <v>1</v>
      </c>
      <c r="J525" s="115">
        <f>+SUMIFS('nabati '!AK:AK,'nabati '!$AN:$AN,MTD!$A525)/60</f>
        <v>0</v>
      </c>
      <c r="K525" s="115">
        <f>+SUMIFS('nabati '!AR:AR,'nabati '!$AU:$AU,MTD!$A525)/60</f>
        <v>0</v>
      </c>
      <c r="L525" s="115">
        <f>+SUMIFS('nabati '!AY:AY,'nabati '!$BB:$BB,MTD!$A525)/20</f>
        <v>0</v>
      </c>
      <c r="M525" s="125">
        <f>+SUMIFS('nabati '!$BF:$BF,'nabati '!BI:BI,MTD!$A525)/6</f>
        <v>0</v>
      </c>
      <c r="N525" s="87">
        <f>+SUMIFS('nabati '!$BM:$BM,'nabati '!BP:BP,MTD!$A525)/6</f>
        <v>0</v>
      </c>
      <c r="O525" s="159">
        <f t="shared" si="56"/>
        <v>660000</v>
      </c>
      <c r="P525" s="19"/>
      <c r="Q525" s="329"/>
      <c r="R525" s="19"/>
    </row>
    <row r="526" spans="1:18" s="7" customFormat="1" ht="12.75" hidden="1" outlineLevel="1">
      <c r="A526" s="161">
        <v>9149</v>
      </c>
      <c r="B526" s="56" t="s">
        <v>78</v>
      </c>
      <c r="C526" s="106" t="s">
        <v>683</v>
      </c>
      <c r="D526" s="106" t="s">
        <v>629</v>
      </c>
      <c r="E526" s="115">
        <f>+SUMIFS('nabati '!B:B,'nabati '!$E:$E,MTD!$A526)/6</f>
        <v>0</v>
      </c>
      <c r="F526" s="115">
        <f>+SUMIFS('nabati '!I:I,'nabati '!$L:$L,MTD!$A526)/6</f>
        <v>0</v>
      </c>
      <c r="G526" s="115">
        <f>+SUMIFS('nabati '!P:P,'nabati '!$S:$S,MTD!$A526)/60</f>
        <v>0</v>
      </c>
      <c r="H526" s="115">
        <f>+SUMIFS('nabati '!W:W,'nabati '!$Z:$Z,MTD!$A526)/6</f>
        <v>0</v>
      </c>
      <c r="I526" s="115">
        <f>+SUMIFS('nabati '!AD:AD,'nabati '!$AG:$AG,MTD!$A526)/60</f>
        <v>0</v>
      </c>
      <c r="J526" s="115">
        <f>+SUMIFS('nabati '!AK:AK,'nabati '!$AN:$AN,MTD!$A526)/60</f>
        <v>0</v>
      </c>
      <c r="K526" s="115">
        <f>+SUMIFS('nabati '!AR:AR,'nabati '!$AU:$AU,MTD!$A526)/60</f>
        <v>0</v>
      </c>
      <c r="L526" s="115">
        <f>+SUMIFS('nabati '!AY:AY,'nabati '!$BB:$BB,MTD!$A526)/20</f>
        <v>0</v>
      </c>
      <c r="M526" s="125">
        <f>+SUMIFS('nabati '!$BF:$BF,'nabati '!BI:BI,MTD!$A526)/6</f>
        <v>0</v>
      </c>
      <c r="N526" s="87">
        <f>+SUMIFS('nabati '!$BM:$BM,'nabati '!BP:BP,MTD!$A526)/6</f>
        <v>0</v>
      </c>
      <c r="O526" s="159">
        <f t="shared" si="56"/>
        <v>0</v>
      </c>
      <c r="P526" s="19"/>
      <c r="Q526" s="329"/>
      <c r="R526" s="19"/>
    </row>
    <row r="527" spans="1:18" s="7" customFormat="1" ht="12.75" hidden="1" outlineLevel="1">
      <c r="A527" s="161">
        <v>9150</v>
      </c>
      <c r="B527" s="56" t="s">
        <v>78</v>
      </c>
      <c r="C527" s="106" t="s">
        <v>684</v>
      </c>
      <c r="D527" s="106" t="s">
        <v>629</v>
      </c>
      <c r="E527" s="115">
        <f>+SUMIFS('nabati '!B:B,'nabati '!$E:$E,MTD!$A527)/6</f>
        <v>0</v>
      </c>
      <c r="F527" s="115">
        <f>+SUMIFS('nabati '!I:I,'nabati '!$L:$L,MTD!$A527)/6</f>
        <v>0</v>
      </c>
      <c r="G527" s="115">
        <f>+SUMIFS('nabati '!P:P,'nabati '!$S:$S,MTD!$A527)/60</f>
        <v>0</v>
      </c>
      <c r="H527" s="115">
        <f>+SUMIFS('nabati '!W:W,'nabati '!$Z:$Z,MTD!$A527)/6</f>
        <v>0</v>
      </c>
      <c r="I527" s="115">
        <f>+SUMIFS('nabati '!AD:AD,'nabati '!$AG:$AG,MTD!$A527)/60</f>
        <v>1</v>
      </c>
      <c r="J527" s="115">
        <f>+SUMIFS('nabati '!AK:AK,'nabati '!$AN:$AN,MTD!$A527)/60</f>
        <v>0</v>
      </c>
      <c r="K527" s="115">
        <f>+SUMIFS('nabati '!AR:AR,'nabati '!$AU:$AU,MTD!$A527)/60</f>
        <v>0</v>
      </c>
      <c r="L527" s="115">
        <f>+SUMIFS('nabati '!AY:AY,'nabati '!$BB:$BB,MTD!$A527)/20</f>
        <v>0</v>
      </c>
      <c r="M527" s="125">
        <f>+SUMIFS('nabati '!$BF:$BF,'nabati '!BI:BI,MTD!$A527)/6</f>
        <v>0</v>
      </c>
      <c r="N527" s="87">
        <f>+SUMIFS('nabati '!$BM:$BM,'nabati '!BP:BP,MTD!$A527)/6</f>
        <v>0</v>
      </c>
      <c r="O527" s="159">
        <f t="shared" ref="O527:O558" si="57">+SUMPRODUCT($E$1:$N$1,E527:N527)</f>
        <v>330000</v>
      </c>
      <c r="P527" s="19"/>
      <c r="Q527" s="329"/>
      <c r="R527" s="19"/>
    </row>
    <row r="528" spans="1:18" s="7" customFormat="1" ht="12.75" hidden="1" outlineLevel="1">
      <c r="A528" s="161">
        <v>9151</v>
      </c>
      <c r="B528" s="56" t="s">
        <v>78</v>
      </c>
      <c r="C528" s="106" t="s">
        <v>685</v>
      </c>
      <c r="D528" s="106" t="s">
        <v>629</v>
      </c>
      <c r="E528" s="115">
        <f>+SUMIFS('nabati '!B:B,'nabati '!$E:$E,MTD!$A528)/6</f>
        <v>1</v>
      </c>
      <c r="F528" s="115">
        <f>+SUMIFS('nabati '!I:I,'nabati '!$L:$L,MTD!$A528)/6</f>
        <v>2</v>
      </c>
      <c r="G528" s="115">
        <f>+SUMIFS('nabati '!P:P,'nabati '!$S:$S,MTD!$A528)/60</f>
        <v>1</v>
      </c>
      <c r="H528" s="115">
        <f>+SUMIFS('nabati '!W:W,'nabati '!$Z:$Z,MTD!$A528)/6</f>
        <v>1</v>
      </c>
      <c r="I528" s="115">
        <f>+SUMIFS('nabati '!AD:AD,'nabati '!$AG:$AG,MTD!$A528)/60</f>
        <v>1</v>
      </c>
      <c r="J528" s="115">
        <f>+SUMIFS('nabati '!AK:AK,'nabati '!$AN:$AN,MTD!$A528)/60</f>
        <v>0</v>
      </c>
      <c r="K528" s="115">
        <f>+SUMIFS('nabati '!AR:AR,'nabati '!$AU:$AU,MTD!$A528)/60</f>
        <v>0</v>
      </c>
      <c r="L528" s="115">
        <f>+SUMIFS('nabati '!AY:AY,'nabati '!$BB:$BB,MTD!$A528)/20</f>
        <v>0</v>
      </c>
      <c r="M528" s="125">
        <f>+SUMIFS('nabati '!$BF:$BF,'nabati '!BI:BI,MTD!$A528)/6</f>
        <v>0</v>
      </c>
      <c r="N528" s="87">
        <f>+SUMIFS('nabati '!$BM:$BM,'nabati '!BP:BP,MTD!$A528)/6</f>
        <v>0</v>
      </c>
      <c r="O528" s="159">
        <f t="shared" si="57"/>
        <v>1391300</v>
      </c>
      <c r="P528" s="19"/>
      <c r="Q528" s="329"/>
      <c r="R528" s="19"/>
    </row>
    <row r="529" spans="1:18" s="7" customFormat="1" ht="12.75" hidden="1" outlineLevel="1">
      <c r="A529" s="161">
        <v>9152</v>
      </c>
      <c r="B529" s="56" t="s">
        <v>78</v>
      </c>
      <c r="C529" s="106" t="s">
        <v>686</v>
      </c>
      <c r="D529" s="106" t="s">
        <v>629</v>
      </c>
      <c r="E529" s="115">
        <f>+SUMIFS('nabati '!B:B,'nabati '!$E:$E,MTD!$A529)/6</f>
        <v>0</v>
      </c>
      <c r="F529" s="115">
        <f>+SUMIFS('nabati '!I:I,'nabati '!$L:$L,MTD!$A529)/6</f>
        <v>0</v>
      </c>
      <c r="G529" s="115">
        <f>+SUMIFS('nabati '!P:P,'nabati '!$S:$S,MTD!$A529)/60</f>
        <v>1</v>
      </c>
      <c r="H529" s="115">
        <f>+SUMIFS('nabati '!W:W,'nabati '!$Z:$Z,MTD!$A529)/6</f>
        <v>0</v>
      </c>
      <c r="I529" s="115">
        <f>+SUMIFS('nabati '!AD:AD,'nabati '!$AG:$AG,MTD!$A529)/60</f>
        <v>0</v>
      </c>
      <c r="J529" s="115">
        <f>+SUMIFS('nabati '!AK:AK,'nabati '!$AN:$AN,MTD!$A529)/60</f>
        <v>0</v>
      </c>
      <c r="K529" s="115">
        <f>+SUMIFS('nabati '!AR:AR,'nabati '!$AU:$AU,MTD!$A529)/60</f>
        <v>0</v>
      </c>
      <c r="L529" s="115">
        <f>+SUMIFS('nabati '!AY:AY,'nabati '!$BB:$BB,MTD!$A529)/20</f>
        <v>0</v>
      </c>
      <c r="M529" s="125">
        <f>+SUMIFS('nabati '!$BF:$BF,'nabati '!BI:BI,MTD!$A529)/6</f>
        <v>0</v>
      </c>
      <c r="N529" s="87">
        <f>+SUMIFS('nabati '!$BM:$BM,'nabati '!BP:BP,MTD!$A529)/6</f>
        <v>0</v>
      </c>
      <c r="O529" s="159">
        <f t="shared" si="57"/>
        <v>330000</v>
      </c>
      <c r="P529" s="19"/>
      <c r="Q529" s="329"/>
      <c r="R529" s="19"/>
    </row>
    <row r="530" spans="1:18" s="7" customFormat="1" ht="12.75" hidden="1" outlineLevel="1">
      <c r="A530" s="161">
        <v>9153</v>
      </c>
      <c r="B530" s="56" t="s">
        <v>78</v>
      </c>
      <c r="C530" s="106" t="s">
        <v>687</v>
      </c>
      <c r="D530" s="106" t="s">
        <v>629</v>
      </c>
      <c r="E530" s="115">
        <f>+SUMIFS('nabati '!B:B,'nabati '!$E:$E,MTD!$A530)/6</f>
        <v>1</v>
      </c>
      <c r="F530" s="115">
        <f>+SUMIFS('nabati '!I:I,'nabati '!$L:$L,MTD!$A530)/6</f>
        <v>2</v>
      </c>
      <c r="G530" s="115">
        <f>+SUMIFS('nabati '!P:P,'nabati '!$S:$S,MTD!$A530)/60</f>
        <v>1</v>
      </c>
      <c r="H530" s="115">
        <f>+SUMIFS('nabati '!W:W,'nabati '!$Z:$Z,MTD!$A530)/6</f>
        <v>1</v>
      </c>
      <c r="I530" s="115">
        <f>+SUMIFS('nabati '!AD:AD,'nabati '!$AG:$AG,MTD!$A530)/60</f>
        <v>1</v>
      </c>
      <c r="J530" s="115">
        <f>+SUMIFS('nabati '!AK:AK,'nabati '!$AN:$AN,MTD!$A530)/60</f>
        <v>0</v>
      </c>
      <c r="K530" s="115">
        <f>+SUMIFS('nabati '!AR:AR,'nabati '!$AU:$AU,MTD!$A530)/60</f>
        <v>0</v>
      </c>
      <c r="L530" s="115">
        <f>+SUMIFS('nabati '!AY:AY,'nabati '!$BB:$BB,MTD!$A530)/20</f>
        <v>1</v>
      </c>
      <c r="M530" s="125">
        <f>+SUMIFS('nabati '!$BF:$BF,'nabati '!BI:BI,MTD!$A530)/6</f>
        <v>0</v>
      </c>
      <c r="N530" s="87">
        <f>+SUMIFS('nabati '!$BM:$BM,'nabati '!BP:BP,MTD!$A530)/6</f>
        <v>0</v>
      </c>
      <c r="O530" s="159">
        <f t="shared" si="57"/>
        <v>1765300</v>
      </c>
      <c r="P530" s="19"/>
      <c r="Q530" s="329"/>
      <c r="R530" s="19"/>
    </row>
    <row r="531" spans="1:18" s="7" customFormat="1" ht="12.75" hidden="1" outlineLevel="1">
      <c r="A531" s="161">
        <v>9154</v>
      </c>
      <c r="B531" s="56" t="s">
        <v>78</v>
      </c>
      <c r="C531" s="106" t="s">
        <v>688</v>
      </c>
      <c r="D531" s="106" t="s">
        <v>629</v>
      </c>
      <c r="E531" s="115">
        <f>+SUMIFS('nabati '!B:B,'nabati '!$E:$E,MTD!$A531)/6</f>
        <v>1</v>
      </c>
      <c r="F531" s="115">
        <f>+SUMIFS('nabati '!I:I,'nabati '!$L:$L,MTD!$A531)/6</f>
        <v>1</v>
      </c>
      <c r="G531" s="115">
        <f>+SUMIFS('nabati '!P:P,'nabati '!$S:$S,MTD!$A531)/60</f>
        <v>0</v>
      </c>
      <c r="H531" s="115">
        <f>+SUMIFS('nabati '!W:W,'nabati '!$Z:$Z,MTD!$A531)/6</f>
        <v>1</v>
      </c>
      <c r="I531" s="115">
        <f>+SUMIFS('nabati '!AD:AD,'nabati '!$AG:$AG,MTD!$A531)/60</f>
        <v>0</v>
      </c>
      <c r="J531" s="115">
        <f>+SUMIFS('nabati '!AK:AK,'nabati '!$AN:$AN,MTD!$A531)/60</f>
        <v>0</v>
      </c>
      <c r="K531" s="115">
        <f>+SUMIFS('nabati '!AR:AR,'nabati '!$AU:$AU,MTD!$A531)/60</f>
        <v>0</v>
      </c>
      <c r="L531" s="115">
        <f>+SUMIFS('nabati '!AY:AY,'nabati '!$BB:$BB,MTD!$A531)/20</f>
        <v>1</v>
      </c>
      <c r="M531" s="125">
        <f>+SUMIFS('nabati '!$BF:$BF,'nabati '!BI:BI,MTD!$A531)/6</f>
        <v>0</v>
      </c>
      <c r="N531" s="87">
        <f>+SUMIFS('nabati '!$BM:$BM,'nabati '!BP:BP,MTD!$A531)/6</f>
        <v>0</v>
      </c>
      <c r="O531" s="159">
        <f t="shared" si="57"/>
        <v>914600</v>
      </c>
      <c r="P531" s="19"/>
      <c r="Q531" s="329"/>
      <c r="R531" s="19"/>
    </row>
    <row r="532" spans="1:18" s="7" customFormat="1" ht="12.75" hidden="1" outlineLevel="1">
      <c r="A532" s="161">
        <v>9158</v>
      </c>
      <c r="B532" s="56" t="s">
        <v>78</v>
      </c>
      <c r="C532" s="106" t="s">
        <v>689</v>
      </c>
      <c r="D532" s="106" t="s">
        <v>629</v>
      </c>
      <c r="E532" s="115">
        <f>+SUMIFS('nabati '!B:B,'nabati '!$E:$E,MTD!$A532)/6</f>
        <v>0</v>
      </c>
      <c r="F532" s="115">
        <f>+SUMIFS('nabati '!I:I,'nabati '!$L:$L,MTD!$A532)/6</f>
        <v>0</v>
      </c>
      <c r="G532" s="115">
        <f>+SUMIFS('nabati '!P:P,'nabati '!$S:$S,MTD!$A532)/60</f>
        <v>0</v>
      </c>
      <c r="H532" s="115">
        <f>+SUMIFS('nabati '!W:W,'nabati '!$Z:$Z,MTD!$A532)/6</f>
        <v>0</v>
      </c>
      <c r="I532" s="115">
        <f>+SUMIFS('nabati '!AD:AD,'nabati '!$AG:$AG,MTD!$A532)/60</f>
        <v>0</v>
      </c>
      <c r="J532" s="115">
        <f>+SUMIFS('nabati '!AK:AK,'nabati '!$AN:$AN,MTD!$A532)/60</f>
        <v>0</v>
      </c>
      <c r="K532" s="115">
        <f>+SUMIFS('nabati '!AR:AR,'nabati '!$AU:$AU,MTD!$A532)/60</f>
        <v>0</v>
      </c>
      <c r="L532" s="115">
        <f>+SUMIFS('nabati '!AY:AY,'nabati '!$BB:$BB,MTD!$A532)/20</f>
        <v>0</v>
      </c>
      <c r="M532" s="125">
        <f>+SUMIFS('nabati '!$BF:$BF,'nabati '!BI:BI,MTD!$A532)/6</f>
        <v>0</v>
      </c>
      <c r="N532" s="87">
        <f>+SUMIFS('nabati '!$BM:$BM,'nabati '!BP:BP,MTD!$A532)/6</f>
        <v>0</v>
      </c>
      <c r="O532" s="159">
        <f t="shared" si="57"/>
        <v>0</v>
      </c>
      <c r="P532" s="19"/>
      <c r="Q532" s="329"/>
      <c r="R532" s="19"/>
    </row>
    <row r="533" spans="1:18" s="7" customFormat="1" ht="12.75" hidden="1" outlineLevel="1">
      <c r="A533" s="161">
        <v>9159</v>
      </c>
      <c r="B533" s="56" t="s">
        <v>78</v>
      </c>
      <c r="C533" s="106" t="s">
        <v>690</v>
      </c>
      <c r="D533" s="106" t="s">
        <v>629</v>
      </c>
      <c r="E533" s="115">
        <f>+SUMIFS('nabati '!B:B,'nabati '!$E:$E,MTD!$A533)/6</f>
        <v>0</v>
      </c>
      <c r="F533" s="115">
        <f>+SUMIFS('nabati '!I:I,'nabati '!$L:$L,MTD!$A533)/6</f>
        <v>0</v>
      </c>
      <c r="G533" s="115">
        <f>+SUMIFS('nabati '!P:P,'nabati '!$S:$S,MTD!$A533)/60</f>
        <v>0</v>
      </c>
      <c r="H533" s="115">
        <f>+SUMIFS('nabati '!W:W,'nabati '!$Z:$Z,MTD!$A533)/6</f>
        <v>0</v>
      </c>
      <c r="I533" s="115">
        <f>+SUMIFS('nabati '!AD:AD,'nabati '!$AG:$AG,MTD!$A533)/60</f>
        <v>0</v>
      </c>
      <c r="J533" s="115">
        <f>+SUMIFS('nabati '!AK:AK,'nabati '!$AN:$AN,MTD!$A533)/60</f>
        <v>0</v>
      </c>
      <c r="K533" s="115">
        <f>+SUMIFS('nabati '!AR:AR,'nabati '!$AU:$AU,MTD!$A533)/60</f>
        <v>0</v>
      </c>
      <c r="L533" s="115">
        <f>+SUMIFS('nabati '!AY:AY,'nabati '!$BB:$BB,MTD!$A533)/20</f>
        <v>0</v>
      </c>
      <c r="M533" s="125">
        <f>+SUMIFS('nabati '!$BF:$BF,'nabati '!BI:BI,MTD!$A533)/6</f>
        <v>0</v>
      </c>
      <c r="N533" s="87">
        <f>+SUMIFS('nabati '!$BM:$BM,'nabati '!BP:BP,MTD!$A533)/6</f>
        <v>0</v>
      </c>
      <c r="O533" s="159">
        <f t="shared" si="57"/>
        <v>0</v>
      </c>
      <c r="P533" s="19"/>
      <c r="Q533" s="329"/>
      <c r="R533" s="19"/>
    </row>
    <row r="534" spans="1:18" s="7" customFormat="1" ht="12.75" hidden="1" outlineLevel="1">
      <c r="A534" s="161">
        <v>9160</v>
      </c>
      <c r="B534" s="56" t="s">
        <v>78</v>
      </c>
      <c r="C534" s="106" t="s">
        <v>691</v>
      </c>
      <c r="D534" s="106" t="s">
        <v>629</v>
      </c>
      <c r="E534" s="115">
        <f>+SUMIFS('nabati '!B:B,'nabati '!$E:$E,MTD!$A534)/6</f>
        <v>0</v>
      </c>
      <c r="F534" s="115">
        <f>+SUMIFS('nabati '!I:I,'nabati '!$L:$L,MTD!$A534)/6</f>
        <v>0</v>
      </c>
      <c r="G534" s="115">
        <f>+SUMIFS('nabati '!P:P,'nabati '!$S:$S,MTD!$A534)/60</f>
        <v>0</v>
      </c>
      <c r="H534" s="115">
        <f>+SUMIFS('nabati '!W:W,'nabati '!$Z:$Z,MTD!$A534)/6</f>
        <v>0</v>
      </c>
      <c r="I534" s="115">
        <f>+SUMIFS('nabati '!AD:AD,'nabati '!$AG:$AG,MTD!$A534)/60</f>
        <v>0</v>
      </c>
      <c r="J534" s="115">
        <f>+SUMIFS('nabati '!AK:AK,'nabati '!$AN:$AN,MTD!$A534)/60</f>
        <v>0</v>
      </c>
      <c r="K534" s="115">
        <f>+SUMIFS('nabati '!AR:AR,'nabati '!$AU:$AU,MTD!$A534)/60</f>
        <v>0</v>
      </c>
      <c r="L534" s="115">
        <f>+SUMIFS('nabati '!AY:AY,'nabati '!$BB:$BB,MTD!$A534)/20</f>
        <v>0</v>
      </c>
      <c r="M534" s="125">
        <f>+SUMIFS('nabati '!$BF:$BF,'nabati '!BI:BI,MTD!$A534)/6</f>
        <v>0</v>
      </c>
      <c r="N534" s="87">
        <f>+SUMIFS('nabati '!$BM:$BM,'nabati '!BP:BP,MTD!$A534)/6</f>
        <v>0</v>
      </c>
      <c r="O534" s="159">
        <f t="shared" si="57"/>
        <v>0</v>
      </c>
      <c r="P534" s="19"/>
      <c r="Q534" s="329"/>
      <c r="R534" s="19"/>
    </row>
    <row r="535" spans="1:18" s="7" customFormat="1" ht="12.75" hidden="1" outlineLevel="1">
      <c r="A535" s="161">
        <v>9161</v>
      </c>
      <c r="B535" s="56" t="s">
        <v>78</v>
      </c>
      <c r="C535" s="106" t="s">
        <v>692</v>
      </c>
      <c r="D535" s="106" t="s">
        <v>629</v>
      </c>
      <c r="E535" s="115">
        <f>+SUMIFS('nabati '!B:B,'nabati '!$E:$E,MTD!$A535)/6</f>
        <v>0</v>
      </c>
      <c r="F535" s="115">
        <f>+SUMIFS('nabati '!I:I,'nabati '!$L:$L,MTD!$A535)/6</f>
        <v>0</v>
      </c>
      <c r="G535" s="115">
        <f>+SUMIFS('nabati '!P:P,'nabati '!$S:$S,MTD!$A535)/60</f>
        <v>0</v>
      </c>
      <c r="H535" s="115">
        <f>+SUMIFS('nabati '!W:W,'nabati '!$Z:$Z,MTD!$A535)/6</f>
        <v>0</v>
      </c>
      <c r="I535" s="115">
        <f>+SUMIFS('nabati '!AD:AD,'nabati '!$AG:$AG,MTD!$A535)/60</f>
        <v>0</v>
      </c>
      <c r="J535" s="115">
        <f>+SUMIFS('nabati '!AK:AK,'nabati '!$AN:$AN,MTD!$A535)/60</f>
        <v>0</v>
      </c>
      <c r="K535" s="115">
        <f>+SUMIFS('nabati '!AR:AR,'nabati '!$AU:$AU,MTD!$A535)/60</f>
        <v>0</v>
      </c>
      <c r="L535" s="115">
        <f>+SUMIFS('nabati '!AY:AY,'nabati '!$BB:$BB,MTD!$A535)/20</f>
        <v>0</v>
      </c>
      <c r="M535" s="125">
        <f>+SUMIFS('nabati '!$BF:$BF,'nabati '!BI:BI,MTD!$A535)/6</f>
        <v>0</v>
      </c>
      <c r="N535" s="87">
        <f>+SUMIFS('nabati '!$BM:$BM,'nabati '!BP:BP,MTD!$A535)/6</f>
        <v>0</v>
      </c>
      <c r="O535" s="159">
        <f t="shared" si="57"/>
        <v>0</v>
      </c>
      <c r="P535" s="19"/>
      <c r="Q535" s="329"/>
      <c r="R535" s="19"/>
    </row>
    <row r="536" spans="1:18" s="7" customFormat="1" ht="12.75" hidden="1" outlineLevel="1">
      <c r="A536" s="161">
        <v>9162</v>
      </c>
      <c r="B536" s="56" t="s">
        <v>78</v>
      </c>
      <c r="C536" s="106" t="s">
        <v>693</v>
      </c>
      <c r="D536" s="106" t="s">
        <v>629</v>
      </c>
      <c r="E536" s="115">
        <f>+SUMIFS('nabati '!B:B,'nabati '!$E:$E,MTD!$A536)/6</f>
        <v>0</v>
      </c>
      <c r="F536" s="115">
        <f>+SUMIFS('nabati '!I:I,'nabati '!$L:$L,MTD!$A536)/6</f>
        <v>0</v>
      </c>
      <c r="G536" s="115">
        <f>+SUMIFS('nabati '!P:P,'nabati '!$S:$S,MTD!$A536)/60</f>
        <v>0</v>
      </c>
      <c r="H536" s="115">
        <f>+SUMIFS('nabati '!W:W,'nabati '!$Z:$Z,MTD!$A536)/6</f>
        <v>0</v>
      </c>
      <c r="I536" s="115">
        <f>+SUMIFS('nabati '!AD:AD,'nabati '!$AG:$AG,MTD!$A536)/60</f>
        <v>0</v>
      </c>
      <c r="J536" s="115">
        <f>+SUMIFS('nabati '!AK:AK,'nabati '!$AN:$AN,MTD!$A536)/60</f>
        <v>0</v>
      </c>
      <c r="K536" s="115">
        <f>+SUMIFS('nabati '!AR:AR,'nabati '!$AU:$AU,MTD!$A536)/60</f>
        <v>0</v>
      </c>
      <c r="L536" s="115">
        <f>+SUMIFS('nabati '!AY:AY,'nabati '!$BB:$BB,MTD!$A536)/20</f>
        <v>0</v>
      </c>
      <c r="M536" s="125">
        <f>+SUMIFS('nabati '!$BF:$BF,'nabati '!BI:BI,MTD!$A536)/6</f>
        <v>0</v>
      </c>
      <c r="N536" s="87">
        <f>+SUMIFS('nabati '!$BM:$BM,'nabati '!BP:BP,MTD!$A536)/6</f>
        <v>0</v>
      </c>
      <c r="O536" s="159">
        <f t="shared" si="57"/>
        <v>0</v>
      </c>
      <c r="P536" s="19"/>
      <c r="Q536" s="329"/>
      <c r="R536" s="19"/>
    </row>
    <row r="537" spans="1:18" s="7" customFormat="1" ht="12.75" hidden="1" outlineLevel="1">
      <c r="A537" s="162">
        <v>9163</v>
      </c>
      <c r="B537" s="56"/>
      <c r="C537" s="106" t="s">
        <v>694</v>
      </c>
      <c r="D537" s="106" t="s">
        <v>629</v>
      </c>
      <c r="E537" s="115">
        <f>+SUMIFS('nabati '!B:B,'nabati '!$E:$E,MTD!$A537)/6</f>
        <v>1</v>
      </c>
      <c r="F537" s="115">
        <f>+SUMIFS('nabati '!I:I,'nabati '!$L:$L,MTD!$A537)/6</f>
        <v>0</v>
      </c>
      <c r="G537" s="115">
        <f>+SUMIFS('nabati '!P:P,'nabati '!$S:$S,MTD!$A537)/60</f>
        <v>2</v>
      </c>
      <c r="H537" s="115">
        <f>+SUMIFS('nabati '!W:W,'nabati '!$Z:$Z,MTD!$A537)/6</f>
        <v>1</v>
      </c>
      <c r="I537" s="115">
        <f>+SUMIFS('nabati '!AD:AD,'nabati '!$AG:$AG,MTD!$A537)/60</f>
        <v>0</v>
      </c>
      <c r="J537" s="115">
        <f>+SUMIFS('nabati '!AK:AK,'nabati '!$AN:$AN,MTD!$A537)/60</f>
        <v>0</v>
      </c>
      <c r="K537" s="115">
        <f>+SUMIFS('nabati '!AR:AR,'nabati '!$AU:$AU,MTD!$A537)/60</f>
        <v>0</v>
      </c>
      <c r="L537" s="115">
        <f>+SUMIFS('nabati '!AY:AY,'nabati '!$BB:$BB,MTD!$A537)/20</f>
        <v>0</v>
      </c>
      <c r="M537" s="125">
        <f>+SUMIFS('nabati '!$BF:$BF,'nabati '!BI:BI,MTD!$A537)/6</f>
        <v>0</v>
      </c>
      <c r="N537" s="87">
        <f>+SUMIFS('nabati '!$BM:$BM,'nabati '!BP:BP,MTD!$A537)/6</f>
        <v>0</v>
      </c>
      <c r="O537" s="159">
        <f t="shared" si="57"/>
        <v>1009900</v>
      </c>
      <c r="P537" s="19"/>
      <c r="Q537" s="329"/>
      <c r="R537" s="19"/>
    </row>
    <row r="538" spans="1:18" s="7" customFormat="1" ht="12.75" hidden="1" outlineLevel="1">
      <c r="A538" s="162">
        <v>9165</v>
      </c>
      <c r="B538" s="56"/>
      <c r="C538" s="106" t="s">
        <v>695</v>
      </c>
      <c r="D538" s="163" t="s">
        <v>629</v>
      </c>
      <c r="E538" s="115">
        <f>+SUMIFS('nabati '!B:B,'nabati '!$E:$E,MTD!$A538)/6</f>
        <v>0</v>
      </c>
      <c r="F538" s="115">
        <f>+SUMIFS('nabati '!I:I,'nabati '!$L:$L,MTD!$A538)/6</f>
        <v>0</v>
      </c>
      <c r="G538" s="115">
        <f>+SUMIFS('nabati '!P:P,'nabati '!$S:$S,MTD!$A538)/60</f>
        <v>0</v>
      </c>
      <c r="H538" s="115">
        <f>+SUMIFS('nabati '!W:W,'nabati '!$Z:$Z,MTD!$A538)/6</f>
        <v>0</v>
      </c>
      <c r="I538" s="115">
        <f>+SUMIFS('nabati '!AD:AD,'nabati '!$AG:$AG,MTD!$A538)/60</f>
        <v>0</v>
      </c>
      <c r="J538" s="115">
        <f>+SUMIFS('nabati '!AK:AK,'nabati '!$AN:$AN,MTD!$A538)/60</f>
        <v>0</v>
      </c>
      <c r="K538" s="115">
        <f>+SUMIFS('nabati '!AR:AR,'nabati '!$AU:$AU,MTD!$A538)/60</f>
        <v>0</v>
      </c>
      <c r="L538" s="115">
        <f>+SUMIFS('nabati '!AY:AY,'nabati '!$BB:$BB,MTD!$A538)/20</f>
        <v>0</v>
      </c>
      <c r="M538" s="125">
        <f>+SUMIFS('nabati '!$BF:$BF,'nabati '!BI:BI,MTD!$A538)/6</f>
        <v>0</v>
      </c>
      <c r="N538" s="87">
        <f>+SUMIFS('nabati '!$BM:$BM,'nabati '!BP:BP,MTD!$A538)/6</f>
        <v>0</v>
      </c>
      <c r="O538" s="159">
        <f t="shared" si="57"/>
        <v>0</v>
      </c>
      <c r="P538" s="19"/>
      <c r="Q538" s="329"/>
      <c r="R538" s="19"/>
    </row>
    <row r="539" spans="1:18" s="7" customFormat="1" ht="12.75" hidden="1" outlineLevel="1">
      <c r="A539" s="162">
        <v>1501</v>
      </c>
      <c r="B539" s="56"/>
      <c r="C539" s="106" t="s">
        <v>696</v>
      </c>
      <c r="D539" s="163" t="s">
        <v>629</v>
      </c>
      <c r="E539" s="115">
        <f>+SUMIFS('nabati '!B:B,'nabati '!$E:$E,MTD!$A539)/6</f>
        <v>0</v>
      </c>
      <c r="F539" s="115">
        <f>+SUMIFS('nabati '!I:I,'nabati '!$L:$L,MTD!$A539)/6</f>
        <v>0</v>
      </c>
      <c r="G539" s="115">
        <f>+SUMIFS('nabati '!P:P,'nabati '!$S:$S,MTD!$A539)/60</f>
        <v>0</v>
      </c>
      <c r="H539" s="115">
        <f>+SUMIFS('nabati '!W:W,'nabati '!$Z:$Z,MTD!$A539)/6</f>
        <v>0</v>
      </c>
      <c r="I539" s="115">
        <f>+SUMIFS('nabati '!AD:AD,'nabati '!$AG:$AG,MTD!$A539)/60</f>
        <v>0</v>
      </c>
      <c r="J539" s="115">
        <f>+SUMIFS('nabati '!AK:AK,'nabati '!$AN:$AN,MTD!$A539)/60</f>
        <v>0</v>
      </c>
      <c r="K539" s="115">
        <f>+SUMIFS('nabati '!AR:AR,'nabati '!$AU:$AU,MTD!$A539)/60</f>
        <v>0</v>
      </c>
      <c r="L539" s="115">
        <f>+SUMIFS('nabati '!AY:AY,'nabati '!$BB:$BB,MTD!$A539)/20</f>
        <v>0</v>
      </c>
      <c r="M539" s="125">
        <f>+SUMIFS('nabati '!$BF:$BF,'nabati '!BI:BI,MTD!$A539)/6</f>
        <v>0</v>
      </c>
      <c r="N539" s="87">
        <f>+SUMIFS('nabati '!$BM:$BM,'nabati '!BP:BP,MTD!$A539)/6</f>
        <v>0</v>
      </c>
      <c r="O539" s="159">
        <f t="shared" si="57"/>
        <v>0</v>
      </c>
      <c r="P539" s="19"/>
      <c r="Q539" s="329"/>
      <c r="R539" s="19"/>
    </row>
    <row r="540" spans="1:18" s="7" customFormat="1" ht="12.75" hidden="1" outlineLevel="1">
      <c r="A540" s="161">
        <v>69020</v>
      </c>
      <c r="B540" s="56" t="s">
        <v>78</v>
      </c>
      <c r="C540" s="106" t="s">
        <v>697</v>
      </c>
      <c r="D540" s="106" t="s">
        <v>629</v>
      </c>
      <c r="E540" s="115">
        <f>+SUMIFS('nabati '!B:B,'nabati '!$E:$E,MTD!$A540)/6</f>
        <v>0</v>
      </c>
      <c r="F540" s="115">
        <f>+SUMIFS('nabati '!I:I,'nabati '!$L:$L,MTD!$A540)/6</f>
        <v>0</v>
      </c>
      <c r="G540" s="115">
        <f>+SUMIFS('nabati '!P:P,'nabati '!$S:$S,MTD!$A540)/60</f>
        <v>0</v>
      </c>
      <c r="H540" s="115">
        <f>+SUMIFS('nabati '!W:W,'nabati '!$Z:$Z,MTD!$A540)/6</f>
        <v>0</v>
      </c>
      <c r="I540" s="115">
        <f>+SUMIFS('nabati '!AD:AD,'nabati '!$AG:$AG,MTD!$A540)/60</f>
        <v>0</v>
      </c>
      <c r="J540" s="115">
        <f>+SUMIFS('nabati '!AK:AK,'nabati '!$AN:$AN,MTD!$A540)/60</f>
        <v>0</v>
      </c>
      <c r="K540" s="115">
        <f>+SUMIFS('nabati '!AR:AR,'nabati '!$AU:$AU,MTD!$A540)/60</f>
        <v>0</v>
      </c>
      <c r="L540" s="115">
        <f>+SUMIFS('nabati '!AY:AY,'nabati '!$BB:$BB,MTD!$A540)/20</f>
        <v>0</v>
      </c>
      <c r="M540" s="125">
        <f>+SUMIFS('nabati '!$BF:$BF,'nabati '!BI:BI,MTD!$A540)/6</f>
        <v>0</v>
      </c>
      <c r="N540" s="87">
        <f>+SUMIFS('nabati '!$BM:$BM,'nabati '!BP:BP,MTD!$A540)/6</f>
        <v>0</v>
      </c>
      <c r="O540" s="159">
        <f t="shared" si="57"/>
        <v>0</v>
      </c>
      <c r="P540" s="19"/>
      <c r="Q540" s="329"/>
      <c r="R540" s="19"/>
    </row>
    <row r="541" spans="1:18" s="7" customFormat="1" ht="12.75" hidden="1" outlineLevel="1">
      <c r="A541" s="55">
        <v>54701</v>
      </c>
      <c r="B541" s="56" t="s">
        <v>78</v>
      </c>
      <c r="C541" s="57" t="s">
        <v>698</v>
      </c>
      <c r="D541" s="106" t="s">
        <v>629</v>
      </c>
      <c r="E541" s="115">
        <f>+SUMIFS('nabati '!B:B,'nabati '!$E:$E,MTD!$A541)/6</f>
        <v>0</v>
      </c>
      <c r="F541" s="115">
        <f>+SUMIFS('nabati '!I:I,'nabati '!$L:$L,MTD!$A541)/6</f>
        <v>0</v>
      </c>
      <c r="G541" s="115">
        <f>+SUMIFS('nabati '!P:P,'nabati '!$S:$S,MTD!$A541)/60</f>
        <v>0</v>
      </c>
      <c r="H541" s="115">
        <f>+SUMIFS('nabati '!W:W,'nabati '!$Z:$Z,MTD!$A541)/6</f>
        <v>0</v>
      </c>
      <c r="I541" s="115">
        <f>+SUMIFS('nabati '!AD:AD,'nabati '!$AG:$AG,MTD!$A541)/60</f>
        <v>0</v>
      </c>
      <c r="J541" s="115">
        <f>+SUMIFS('nabati '!AK:AK,'nabati '!$AN:$AN,MTD!$A541)/60</f>
        <v>0</v>
      </c>
      <c r="K541" s="115">
        <f>+SUMIFS('nabati '!AR:AR,'nabati '!$AU:$AU,MTD!$A541)/60</f>
        <v>0</v>
      </c>
      <c r="L541" s="115">
        <f>+SUMIFS('nabati '!AY:AY,'nabati '!$BB:$BB,MTD!$A541)/20</f>
        <v>0</v>
      </c>
      <c r="M541" s="125">
        <f>+SUMIFS('nabati '!$BF:$BF,'nabati '!BI:BI,MTD!$A541)/6</f>
        <v>0</v>
      </c>
      <c r="N541" s="87">
        <f>+SUMIFS('nabati '!$BM:$BM,'nabati '!BP:BP,MTD!$A541)/6</f>
        <v>0</v>
      </c>
      <c r="O541" s="159">
        <f t="shared" si="57"/>
        <v>0</v>
      </c>
      <c r="P541" s="19"/>
      <c r="Q541" s="329"/>
      <c r="R541" s="19"/>
    </row>
    <row r="542" spans="1:18" s="7" customFormat="1" ht="12.75" hidden="1" outlineLevel="1">
      <c r="A542" s="55">
        <v>18301</v>
      </c>
      <c r="B542" s="56" t="s">
        <v>78</v>
      </c>
      <c r="C542" s="57" t="s">
        <v>699</v>
      </c>
      <c r="D542" s="106" t="s">
        <v>629</v>
      </c>
      <c r="E542" s="115">
        <f>+SUMIFS('nabati '!B:B,'nabati '!$E:$E,MTD!$A542)/6</f>
        <v>0</v>
      </c>
      <c r="F542" s="115">
        <f>+SUMIFS('nabati '!I:I,'nabati '!$L:$L,MTD!$A542)/6</f>
        <v>0</v>
      </c>
      <c r="G542" s="115">
        <f>+SUMIFS('nabati '!P:P,'nabati '!$S:$S,MTD!$A542)/60</f>
        <v>0</v>
      </c>
      <c r="H542" s="115">
        <f>+SUMIFS('nabati '!W:W,'nabati '!$Z:$Z,MTD!$A542)/6</f>
        <v>0</v>
      </c>
      <c r="I542" s="115">
        <f>+SUMIFS('nabati '!AD:AD,'nabati '!$AG:$AG,MTD!$A542)/60</f>
        <v>0</v>
      </c>
      <c r="J542" s="115">
        <f>+SUMIFS('nabati '!AK:AK,'nabati '!$AN:$AN,MTD!$A542)/60</f>
        <v>0</v>
      </c>
      <c r="K542" s="115">
        <f>+SUMIFS('nabati '!AR:AR,'nabati '!$AU:$AU,MTD!$A542)/60</f>
        <v>0</v>
      </c>
      <c r="L542" s="115">
        <f>+SUMIFS('nabati '!AY:AY,'nabati '!$BB:$BB,MTD!$A542)/20</f>
        <v>0</v>
      </c>
      <c r="M542" s="125">
        <f>+SUMIFS('nabati '!$BF:$BF,'nabati '!BI:BI,MTD!$A542)/6</f>
        <v>0</v>
      </c>
      <c r="N542" s="87">
        <f>+SUMIFS('nabati '!$BM:$BM,'nabati '!BP:BP,MTD!$A542)/6</f>
        <v>0</v>
      </c>
      <c r="O542" s="159">
        <f t="shared" si="57"/>
        <v>0</v>
      </c>
      <c r="P542" s="19"/>
      <c r="Q542" s="329"/>
      <c r="R542" s="19"/>
    </row>
    <row r="543" spans="1:18" s="7" customFormat="1" ht="12.75" collapsed="1">
      <c r="A543" s="55">
        <v>18501</v>
      </c>
      <c r="B543" s="56" t="s">
        <v>78</v>
      </c>
      <c r="C543" s="106" t="s">
        <v>700</v>
      </c>
      <c r="D543" s="106" t="s">
        <v>629</v>
      </c>
      <c r="E543" s="115">
        <f>+SUMIFS('nabati '!B:B,'nabati '!$E:$E,MTD!$A543)/6</f>
        <v>0</v>
      </c>
      <c r="F543" s="115">
        <f>+SUMIFS('nabati '!I:I,'nabati '!$L:$L,MTD!$A543)/6</f>
        <v>0</v>
      </c>
      <c r="G543" s="115">
        <f>+SUMIFS('nabati '!P:P,'nabati '!$S:$S,MTD!$A543)/60</f>
        <v>0</v>
      </c>
      <c r="H543" s="115">
        <f>+SUMIFS('nabati '!W:W,'nabati '!$Z:$Z,MTD!$A543)/6</f>
        <v>0</v>
      </c>
      <c r="I543" s="115">
        <f>+SUMIFS('nabati '!AD:AD,'nabati '!$AG:$AG,MTD!$A543)/60</f>
        <v>0</v>
      </c>
      <c r="J543" s="115">
        <f>+SUMIFS('nabati '!AK:AK,'nabati '!$AN:$AN,MTD!$A543)/60</f>
        <v>0</v>
      </c>
      <c r="K543" s="115">
        <f>+SUMIFS('nabati '!AR:AR,'nabati '!$AU:$AU,MTD!$A543)/60</f>
        <v>0</v>
      </c>
      <c r="L543" s="115">
        <f>+SUMIFS('nabati '!AY:AY,'nabati '!$BB:$BB,MTD!$A543)/20</f>
        <v>0</v>
      </c>
      <c r="M543" s="125">
        <f>+SUMIFS('nabati '!$BF:$BF,'nabati '!BI:BI,MTD!$A543)/6</f>
        <v>0</v>
      </c>
      <c r="N543" s="87">
        <f>+SUMIFS('nabati '!$BM:$BM,'nabati '!BP:BP,MTD!$A543)/6</f>
        <v>0</v>
      </c>
      <c r="O543" s="159">
        <f t="shared" si="57"/>
        <v>0</v>
      </c>
      <c r="P543" s="19"/>
      <c r="Q543" s="329"/>
      <c r="R543" s="19"/>
    </row>
    <row r="544" spans="1:18" s="7" customFormat="1" ht="12.75">
      <c r="A544" s="164" t="s">
        <v>701</v>
      </c>
      <c r="B544" s="55" t="s">
        <v>78</v>
      </c>
      <c r="C544" s="96"/>
      <c r="D544" s="165" t="s">
        <v>701</v>
      </c>
      <c r="E544" s="166" t="s">
        <v>701</v>
      </c>
      <c r="F544" s="167" t="s">
        <v>701</v>
      </c>
      <c r="G544" s="167" t="s">
        <v>701</v>
      </c>
      <c r="H544" s="167" t="s">
        <v>701</v>
      </c>
      <c r="I544" s="167" t="s">
        <v>701</v>
      </c>
      <c r="J544" s="167" t="s">
        <v>701</v>
      </c>
      <c r="K544" s="172" t="s">
        <v>701</v>
      </c>
      <c r="L544" s="172" t="s">
        <v>701</v>
      </c>
      <c r="M544" s="173" t="s">
        <v>701</v>
      </c>
      <c r="N544" s="172" t="s">
        <v>701</v>
      </c>
      <c r="O544" s="174" t="s">
        <v>701</v>
      </c>
      <c r="P544" s="19"/>
      <c r="Q544" s="329"/>
      <c r="R544" s="19"/>
    </row>
    <row r="545" spans="1:18" s="7" customFormat="1">
      <c r="A545" s="168"/>
      <c r="B545" s="168"/>
      <c r="C545" s="9"/>
      <c r="D545" s="169"/>
      <c r="E545" s="170"/>
      <c r="F545" s="170"/>
      <c r="G545" s="170"/>
      <c r="H545" s="170"/>
      <c r="I545" s="170"/>
      <c r="J545" s="170"/>
      <c r="K545" s="175"/>
      <c r="L545" s="175"/>
      <c r="M545" s="176"/>
      <c r="N545" s="177"/>
      <c r="O545" s="178"/>
      <c r="P545" s="19"/>
      <c r="Q545" s="329"/>
      <c r="R545" s="19"/>
    </row>
    <row r="546" spans="1:18" s="7" customFormat="1">
      <c r="A546" s="168"/>
      <c r="B546" s="168"/>
      <c r="C546" s="9"/>
      <c r="D546" s="169"/>
      <c r="E546" s="171"/>
      <c r="F546" s="171"/>
      <c r="G546" s="171"/>
      <c r="H546" s="171"/>
      <c r="I546" s="170"/>
      <c r="J546" s="170"/>
      <c r="K546" s="170"/>
      <c r="L546" s="175"/>
      <c r="M546" s="176"/>
      <c r="N546" s="177"/>
      <c r="O546" s="178"/>
      <c r="P546" s="19"/>
      <c r="Q546" s="329"/>
      <c r="R546" s="19"/>
    </row>
  </sheetData>
  <mergeCells count="5">
    <mergeCell ref="A3:A4"/>
    <mergeCell ref="C3:C4"/>
    <mergeCell ref="D3:D4"/>
    <mergeCell ref="O2:O4"/>
    <mergeCell ref="R78:W88"/>
  </mergeCells>
  <conditionalFormatting sqref="A24">
    <cfRule type="duplicateValues" dxfId="72" priority="78"/>
  </conditionalFormatting>
  <conditionalFormatting sqref="A59">
    <cfRule type="duplicateValues" dxfId="71" priority="77"/>
  </conditionalFormatting>
  <conditionalFormatting sqref="A67">
    <cfRule type="duplicateValues" dxfId="70" priority="1"/>
  </conditionalFormatting>
  <conditionalFormatting sqref="A96">
    <cfRule type="duplicateValues" dxfId="69" priority="69"/>
  </conditionalFormatting>
  <conditionalFormatting sqref="A97">
    <cfRule type="duplicateValues" dxfId="68" priority="70"/>
  </conditionalFormatting>
  <conditionalFormatting sqref="A98">
    <cfRule type="duplicateValues" dxfId="67" priority="68"/>
  </conditionalFormatting>
  <conditionalFormatting sqref="A102">
    <cfRule type="duplicateValues" dxfId="66" priority="67"/>
  </conditionalFormatting>
  <conditionalFormatting sqref="A103">
    <cfRule type="duplicateValues" dxfId="65" priority="76"/>
  </conditionalFormatting>
  <conditionalFormatting sqref="A121">
    <cfRule type="duplicateValues" dxfId="64" priority="72"/>
  </conditionalFormatting>
  <conditionalFormatting sqref="A122">
    <cfRule type="duplicateValues" dxfId="63" priority="73"/>
  </conditionalFormatting>
  <conditionalFormatting sqref="A125">
    <cfRule type="duplicateValues" dxfId="62" priority="179"/>
  </conditionalFormatting>
  <conditionalFormatting sqref="A160">
    <cfRule type="duplicateValues" dxfId="61" priority="29"/>
  </conditionalFormatting>
  <conditionalFormatting sqref="A189">
    <cfRule type="duplicateValues" dxfId="60" priority="28"/>
  </conditionalFormatting>
  <conditionalFormatting sqref="A190">
    <cfRule type="duplicateValues" dxfId="59" priority="25"/>
  </conditionalFormatting>
  <conditionalFormatting sqref="A193">
    <cfRule type="duplicateValues" dxfId="58" priority="22"/>
  </conditionalFormatting>
  <conditionalFormatting sqref="A194">
    <cfRule type="duplicateValues" dxfId="57" priority="23"/>
  </conditionalFormatting>
  <conditionalFormatting sqref="A195">
    <cfRule type="duplicateValues" dxfId="56" priority="24"/>
  </conditionalFormatting>
  <conditionalFormatting sqref="A202">
    <cfRule type="duplicateValues" dxfId="55" priority="30"/>
  </conditionalFormatting>
  <conditionalFormatting sqref="A259">
    <cfRule type="duplicateValues" dxfId="54" priority="109"/>
  </conditionalFormatting>
  <conditionalFormatting sqref="A260">
    <cfRule type="duplicateValues" dxfId="53" priority="108"/>
  </conditionalFormatting>
  <conditionalFormatting sqref="A268">
    <cfRule type="duplicateValues" dxfId="52" priority="106"/>
  </conditionalFormatting>
  <conditionalFormatting sqref="A283">
    <cfRule type="duplicateValues" dxfId="51" priority="110"/>
  </conditionalFormatting>
  <conditionalFormatting sqref="A334">
    <cfRule type="duplicateValues" dxfId="50" priority="10"/>
  </conditionalFormatting>
  <conditionalFormatting sqref="A335">
    <cfRule type="duplicateValues" dxfId="49" priority="9"/>
  </conditionalFormatting>
  <conditionalFormatting sqref="A338">
    <cfRule type="duplicateValues" dxfId="48" priority="4"/>
  </conditionalFormatting>
  <conditionalFormatting sqref="A339">
    <cfRule type="duplicateValues" dxfId="47" priority="14"/>
  </conditionalFormatting>
  <conditionalFormatting sqref="A344">
    <cfRule type="duplicateValues" dxfId="46" priority="7"/>
  </conditionalFormatting>
  <conditionalFormatting sqref="A348">
    <cfRule type="duplicateValues" dxfId="45" priority="11"/>
  </conditionalFormatting>
  <conditionalFormatting sqref="A349">
    <cfRule type="duplicateValues" dxfId="44" priority="8"/>
  </conditionalFormatting>
  <conditionalFormatting sqref="A350">
    <cfRule type="duplicateValues" dxfId="43" priority="6"/>
  </conditionalFormatting>
  <conditionalFormatting sqref="A351">
    <cfRule type="duplicateValues" dxfId="42" priority="5"/>
  </conditionalFormatting>
  <conditionalFormatting sqref="B355">
    <cfRule type="duplicateValues" dxfId="41" priority="151"/>
  </conditionalFormatting>
  <conditionalFormatting sqref="A415">
    <cfRule type="duplicateValues" dxfId="40" priority="48"/>
  </conditionalFormatting>
  <conditionalFormatting sqref="B415">
    <cfRule type="duplicateValues" dxfId="39" priority="40"/>
  </conditionalFormatting>
  <conditionalFormatting sqref="A422">
    <cfRule type="duplicateValues" dxfId="38" priority="47"/>
  </conditionalFormatting>
  <conditionalFormatting sqref="A423">
    <cfRule type="duplicateValues" dxfId="37" priority="46"/>
  </conditionalFormatting>
  <conditionalFormatting sqref="A427">
    <cfRule type="duplicateValues" dxfId="36" priority="43"/>
  </conditionalFormatting>
  <conditionalFormatting sqref="A428">
    <cfRule type="duplicateValues" dxfId="35" priority="42"/>
  </conditionalFormatting>
  <conditionalFormatting sqref="A431">
    <cfRule type="duplicateValues" dxfId="34" priority="2"/>
  </conditionalFormatting>
  <conditionalFormatting sqref="B435">
    <cfRule type="duplicateValues" dxfId="33" priority="147"/>
  </conditionalFormatting>
  <conditionalFormatting sqref="A99:A101">
    <cfRule type="duplicateValues" dxfId="32" priority="74"/>
  </conditionalFormatting>
  <conditionalFormatting sqref="A104:A112">
    <cfRule type="duplicateValues" dxfId="31" priority="66"/>
  </conditionalFormatting>
  <conditionalFormatting sqref="A123:A124">
    <cfRule type="duplicateValues" dxfId="30" priority="65"/>
  </conditionalFormatting>
  <conditionalFormatting sqref="A181:A184">
    <cfRule type="duplicateValues" dxfId="29" priority="31"/>
  </conditionalFormatting>
  <conditionalFormatting sqref="A185:A188">
    <cfRule type="duplicateValues" dxfId="28" priority="33"/>
  </conditionalFormatting>
  <conditionalFormatting sqref="A191:A192">
    <cfRule type="duplicateValues" dxfId="27" priority="35"/>
  </conditionalFormatting>
  <conditionalFormatting sqref="A196:A198">
    <cfRule type="duplicateValues" dxfId="26" priority="21"/>
  </conditionalFormatting>
  <conditionalFormatting sqref="A207:A208">
    <cfRule type="duplicateValues" dxfId="25" priority="32"/>
  </conditionalFormatting>
  <conditionalFormatting sqref="A209:A210">
    <cfRule type="duplicateValues" dxfId="24" priority="27"/>
  </conditionalFormatting>
  <conditionalFormatting sqref="A211:A212">
    <cfRule type="duplicateValues" dxfId="23" priority="26"/>
  </conditionalFormatting>
  <conditionalFormatting sqref="A213:A214">
    <cfRule type="duplicateValues" dxfId="22" priority="20"/>
  </conditionalFormatting>
  <conditionalFormatting sqref="A225:A256">
    <cfRule type="duplicateValues" dxfId="21" priority="114"/>
  </conditionalFormatting>
  <conditionalFormatting sqref="A261:A262">
    <cfRule type="duplicateValues" dxfId="20" priority="107"/>
  </conditionalFormatting>
  <conditionalFormatting sqref="A263:A267">
    <cfRule type="duplicateValues" dxfId="19" priority="111"/>
  </conditionalFormatting>
  <conditionalFormatting sqref="A270:A272">
    <cfRule type="duplicateValues" dxfId="18" priority="105"/>
  </conditionalFormatting>
  <conditionalFormatting sqref="A295:A297">
    <cfRule type="duplicateValues" dxfId="17" priority="16"/>
  </conditionalFormatting>
  <conditionalFormatting sqref="A298:A333">
    <cfRule type="duplicateValues" dxfId="16" priority="15"/>
  </conditionalFormatting>
  <conditionalFormatting sqref="A336:A337">
    <cfRule type="duplicateValues" dxfId="15" priority="12"/>
  </conditionalFormatting>
  <conditionalFormatting sqref="A340:A343">
    <cfRule type="duplicateValues" dxfId="14" priority="3"/>
  </conditionalFormatting>
  <conditionalFormatting sqref="A345:A347">
    <cfRule type="duplicateValues" dxfId="13" priority="13"/>
  </conditionalFormatting>
  <conditionalFormatting sqref="A352:A353">
    <cfRule type="duplicateValues" dxfId="12" priority="17"/>
  </conditionalFormatting>
  <conditionalFormatting sqref="A369:A370">
    <cfRule type="duplicateValues" dxfId="11" priority="81"/>
  </conditionalFormatting>
  <conditionalFormatting sqref="A371:A372">
    <cfRule type="duplicateValues" dxfId="10" priority="82"/>
  </conditionalFormatting>
  <conditionalFormatting sqref="A416:A421">
    <cfRule type="duplicateValues" dxfId="9" priority="49"/>
  </conditionalFormatting>
  <conditionalFormatting sqref="A424:A426">
    <cfRule type="duplicateValues" dxfId="8" priority="44"/>
  </conditionalFormatting>
  <conditionalFormatting sqref="B416:B434">
    <cfRule type="duplicateValues" dxfId="7" priority="41"/>
  </conditionalFormatting>
  <conditionalFormatting sqref="C213:C214">
    <cfRule type="containsText" dxfId="6" priority="18" operator="containsText" text="NQ">
      <formula>NOT(ISERROR(SEARCH("NQ",C213)))</formula>
    </cfRule>
    <cfRule type="containsText" priority="19" operator="containsText" text="NQ">
      <formula>NOT(ISERROR(SEARCH("NQ",C213)))</formula>
    </cfRule>
  </conditionalFormatting>
  <conditionalFormatting sqref="A78:A95 A113:A120">
    <cfRule type="duplicateValues" dxfId="5" priority="75"/>
  </conditionalFormatting>
  <conditionalFormatting sqref="A132:A159 A199:A201 A203:A206 A161:A180">
    <cfRule type="duplicateValues" dxfId="4" priority="34"/>
  </conditionalFormatting>
  <conditionalFormatting sqref="A257:A258 A282">
    <cfRule type="duplicateValues" dxfId="3" priority="112"/>
  </conditionalFormatting>
  <conditionalFormatting sqref="A269 A273">
    <cfRule type="duplicateValues" dxfId="2" priority="113"/>
  </conditionalFormatting>
  <conditionalFormatting sqref="A274 A276:A281">
    <cfRule type="duplicateValues" dxfId="1" priority="104"/>
  </conditionalFormatting>
  <conditionalFormatting sqref="A429:A430 A432:A434">
    <cfRule type="duplicateValues" dxfId="0" priority="37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7:N230"/>
  <sheetViews>
    <sheetView workbookViewId="0">
      <selection activeCell="K6" sqref="K6"/>
    </sheetView>
  </sheetViews>
  <sheetFormatPr defaultColWidth="8.7109375" defaultRowHeight="15"/>
  <sheetData>
    <row r="137" spans="5:14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230" spans="5:14">
      <c r="E230" s="1"/>
      <c r="F230" s="1"/>
      <c r="G230" s="1"/>
      <c r="H230" s="1"/>
      <c r="I230" s="1"/>
      <c r="J230" s="1"/>
      <c r="K230" s="1"/>
      <c r="L230" s="1"/>
      <c r="M230" s="1"/>
      <c r="N230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nabati </vt:lpstr>
      <vt:lpstr>Daily</vt:lpstr>
      <vt:lpstr>MTD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Trọng Phúc</dc:creator>
  <cp:lastModifiedBy>AutoBVT</cp:lastModifiedBy>
  <dcterms:created xsi:type="dcterms:W3CDTF">2020-10-23T06:56:00Z</dcterms:created>
  <dcterms:modified xsi:type="dcterms:W3CDTF">2021-04-15T10:33:30Z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  <property fmtid="{D5CDD505-2E9C-101B-9397-08002B2CF9AE}" pid="3" name="KSOReadingLayout">
    <vt:bool>false</vt:bool>
  </property>
</Properties>
</file>