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430"/>
  <workbookPr/>
  <mc:AlternateContent xmlns:mc="http://schemas.openxmlformats.org/markup-compatibility/2006">
    <mc:Choice Requires="x15">
      <x15ac:absPath xmlns:x15ac="http://schemas.microsoft.com/office/spreadsheetml/2010/11/ac" url="F:\LE\LE\MT\MT\28.Incentive\Nam 2023\T3\"/>
    </mc:Choice>
  </mc:AlternateContent>
  <xr:revisionPtr revIDLastSave="0" documentId="13_ncr:1_{8DFE88AF-D734-414E-8528-24BF893CAD2D}" xr6:coauthVersionLast="47" xr6:coauthVersionMax="47" xr10:uidLastSave="{00000000-0000-0000-0000-000000000000}"/>
  <bookViews>
    <workbookView xWindow="-120" yWindow="-120" windowWidth="20730" windowHeight="11160" activeTab="1" xr2:uid="{00000000-000D-0000-FFFF-FFFF00000000}"/>
  </bookViews>
  <sheets>
    <sheet name="SODA" sheetId="3" r:id="rId1"/>
    <sheet name="TF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AK26" i="2" l="1"/>
  <c r="AK24" i="2"/>
  <c r="AK22" i="2"/>
  <c r="T17" i="2"/>
  <c r="T16" i="2"/>
  <c r="T15" i="2"/>
  <c r="T14" i="2"/>
  <c r="T13" i="2"/>
  <c r="T12" i="2"/>
  <c r="T11" i="2"/>
  <c r="T10" i="2"/>
  <c r="T9" i="2"/>
  <c r="T8" i="2"/>
  <c r="T7" i="2"/>
  <c r="T6" i="2"/>
  <c r="T5" i="2"/>
  <c r="T4" i="2"/>
  <c r="AK17" i="2"/>
  <c r="AK16" i="2"/>
  <c r="AK15" i="2"/>
  <c r="AK14" i="2"/>
  <c r="AK13" i="2"/>
  <c r="AK12" i="2"/>
  <c r="AK11" i="2"/>
  <c r="AK10" i="2"/>
  <c r="AK9" i="2"/>
  <c r="AK8" i="2"/>
  <c r="AK7" i="2"/>
  <c r="AK6" i="2"/>
  <c r="AK5" i="2"/>
  <c r="AK4" i="2"/>
  <c r="AI17" i="2"/>
  <c r="AI16" i="2"/>
  <c r="AI15" i="2"/>
  <c r="AI14" i="2"/>
  <c r="AI13" i="2"/>
  <c r="AI12" i="2"/>
  <c r="AI11" i="2"/>
  <c r="AI10" i="2"/>
  <c r="AI9" i="2"/>
  <c r="AI8" i="2"/>
  <c r="AI7" i="2"/>
  <c r="AI6" i="2"/>
  <c r="AI5" i="2"/>
  <c r="AI4" i="2"/>
  <c r="AI3" i="2"/>
  <c r="S17" i="2" l="1"/>
  <c r="S16" i="2"/>
  <c r="S15" i="2"/>
  <c r="S14" i="2"/>
  <c r="S13" i="2"/>
  <c r="S12" i="2"/>
  <c r="S11" i="2"/>
  <c r="S10" i="2"/>
  <c r="S9" i="2"/>
  <c r="S8" i="2"/>
  <c r="S7" i="2"/>
  <c r="S6" i="2"/>
  <c r="S5" i="2"/>
  <c r="S4" i="2"/>
  <c r="P17" i="2" l="1"/>
  <c r="P16" i="2"/>
  <c r="AF19" i="2"/>
  <c r="AE19" i="2"/>
  <c r="AD19" i="2"/>
  <c r="AC19" i="2"/>
  <c r="AB19" i="2"/>
  <c r="AA19" i="2"/>
  <c r="Z19" i="2"/>
  <c r="Y19" i="2"/>
  <c r="X19" i="2"/>
  <c r="W19" i="2"/>
  <c r="V19" i="2"/>
  <c r="U19" i="2"/>
  <c r="AJ17" i="2" l="1"/>
  <c r="AG17" i="2"/>
  <c r="AH17" i="2" s="1"/>
  <c r="AJ16" i="2"/>
  <c r="AG16" i="2"/>
  <c r="AH16" i="2" s="1"/>
  <c r="F19" i="2"/>
  <c r="O19" i="2" l="1"/>
  <c r="N19" i="2"/>
  <c r="M19" i="2"/>
  <c r="L19" i="2"/>
  <c r="K19" i="2"/>
  <c r="J19" i="2"/>
  <c r="I19" i="2"/>
  <c r="H19" i="2"/>
  <c r="G19" i="2"/>
  <c r="AJ4" i="2"/>
  <c r="AJ5" i="2"/>
  <c r="AJ6" i="2"/>
  <c r="AJ7" i="2"/>
  <c r="AJ8" i="2"/>
  <c r="AJ9" i="2"/>
  <c r="AJ10" i="2"/>
  <c r="AJ11" i="2"/>
  <c r="AJ12" i="2"/>
  <c r="AJ13" i="2"/>
  <c r="AJ14" i="2"/>
  <c r="AJ15" i="2"/>
  <c r="AJ3" i="2"/>
  <c r="S3" i="2"/>
  <c r="P13" i="2"/>
  <c r="Q13" i="2" s="1"/>
  <c r="AG13" i="2"/>
  <c r="AH13" i="2" s="1"/>
  <c r="AG3" i="2"/>
  <c r="AG5" i="2"/>
  <c r="AH5" i="2" s="1"/>
  <c r="P4" i="2"/>
  <c r="P3" i="2"/>
  <c r="Q3" i="2" s="1"/>
  <c r="P5" i="2"/>
  <c r="Q5" i="2" s="1"/>
  <c r="P6" i="2"/>
  <c r="P7" i="2"/>
  <c r="P8" i="2"/>
  <c r="P9" i="2"/>
  <c r="P10" i="2"/>
  <c r="P11" i="2"/>
  <c r="P12" i="2"/>
  <c r="P14" i="2"/>
  <c r="P15" i="2"/>
  <c r="T3" i="2" l="1"/>
  <c r="AH3" i="2"/>
  <c r="AG4" i="2"/>
  <c r="AH4" i="2" s="1"/>
  <c r="AG6" i="2"/>
  <c r="AH6" i="2" s="1"/>
  <c r="AG7" i="2"/>
  <c r="AH7" i="2" s="1"/>
  <c r="AG8" i="2"/>
  <c r="AH8" i="2" s="1"/>
  <c r="AG9" i="2"/>
  <c r="AH9" i="2" s="1"/>
  <c r="AG10" i="2"/>
  <c r="AH10" i="2" s="1"/>
  <c r="AG11" i="2"/>
  <c r="AH11" i="2" s="1"/>
  <c r="AG12" i="2"/>
  <c r="AH12" i="2" s="1"/>
  <c r="AG14" i="2"/>
  <c r="AH14" i="2" s="1"/>
  <c r="AG15" i="2"/>
  <c r="AH15" i="2" s="1"/>
  <c r="Q15" i="2"/>
  <c r="Q10" i="2" l="1"/>
  <c r="Q11" i="2"/>
  <c r="Q12" i="2"/>
  <c r="Q14" i="2"/>
  <c r="Q6" i="2" l="1"/>
  <c r="Q7" i="2"/>
  <c r="Q8" i="2"/>
  <c r="Q9" i="2"/>
  <c r="Q4" i="2" l="1"/>
  <c r="T19" i="2" s="1"/>
  <c r="AK3" i="2" l="1"/>
  <c r="AK18" i="2" s="1"/>
</calcChain>
</file>

<file path=xl/sharedStrings.xml><?xml version="1.0" encoding="utf-8"?>
<sst xmlns="http://schemas.openxmlformats.org/spreadsheetml/2006/main" count="367" uniqueCount="278">
  <si>
    <t>Quy Nhon</t>
  </si>
  <si>
    <t>My Tho</t>
  </si>
  <si>
    <t>Phan Thiet</t>
  </si>
  <si>
    <t>Long Xuyen</t>
  </si>
  <si>
    <t>Vinh Long</t>
  </si>
  <si>
    <t>Vi Thanh</t>
  </si>
  <si>
    <t>Tuy Hoa</t>
  </si>
  <si>
    <t>Pleiku</t>
  </si>
  <si>
    <t>Bien Hoa</t>
  </si>
  <si>
    <t>Dong Xoai</t>
  </si>
  <si>
    <t>Da Nang</t>
  </si>
  <si>
    <t>Rach Mieu</t>
  </si>
  <si>
    <t>Vung Tau</t>
  </si>
  <si>
    <t>Tam Ky</t>
  </si>
  <si>
    <t>Nhieu Loc</t>
  </si>
  <si>
    <t>Tuy Ly Vuong</t>
  </si>
  <si>
    <t>96 Hung Vuong</t>
  </si>
  <si>
    <t>Binh Tan</t>
  </si>
  <si>
    <t>Hue</t>
  </si>
  <si>
    <t>Buon Ma Thuot</t>
  </si>
  <si>
    <t>Nha Trang</t>
  </si>
  <si>
    <t>Nguyen Anh Thu</t>
  </si>
  <si>
    <t>Bac Lieu 2</t>
  </si>
  <si>
    <t>Kien Giang</t>
  </si>
  <si>
    <t>Quang Ngai</t>
  </si>
  <si>
    <t>Soc Trang</t>
  </si>
  <si>
    <t>Thanh Ha</t>
  </si>
  <si>
    <t>Ha Tinh</t>
  </si>
  <si>
    <t>Cong Quynh</t>
  </si>
  <si>
    <t>Hoc Mon</t>
  </si>
  <si>
    <t>Hau Giang</t>
  </si>
  <si>
    <t>Phu Tho</t>
  </si>
  <si>
    <t>Nguyen Dinh Chieu</t>
  </si>
  <si>
    <t>Phu Lam</t>
  </si>
  <si>
    <t>Thang Loi</t>
  </si>
  <si>
    <t>Huynh Tan Phat</t>
  </si>
  <si>
    <t>Nguyen Kiem</t>
  </si>
  <si>
    <t>Xa Lo Ha Noi</t>
  </si>
  <si>
    <t>Phan Van Tri</t>
  </si>
  <si>
    <t>Ha Noi</t>
  </si>
  <si>
    <t>Dong Ha</t>
  </si>
  <si>
    <t>Tra Vinh</t>
  </si>
  <si>
    <t>Nga Bay Hau Giang</t>
  </si>
  <si>
    <t>Bao Loc</t>
  </si>
  <si>
    <t>Cam Ranh</t>
  </si>
  <si>
    <t>Cu Chi</t>
  </si>
  <si>
    <t>Tay Ninh</t>
  </si>
  <si>
    <t>Hoa Binh</t>
  </si>
  <si>
    <t>Vinh Phuc</t>
  </si>
  <si>
    <t>Hai Phong</t>
  </si>
  <si>
    <t>Rach Gia</t>
  </si>
  <si>
    <t>Thanh Hoa</t>
  </si>
  <si>
    <t>Binh Trieu</t>
  </si>
  <si>
    <t>Can Tho</t>
  </si>
  <si>
    <t>Trang Bang</t>
  </si>
  <si>
    <t>Foodcosa</t>
  </si>
  <si>
    <t>Cao Lanh</t>
  </si>
  <si>
    <t>Ben Tre</t>
  </si>
  <si>
    <t>Co.opFood</t>
  </si>
  <si>
    <t>Co-opXtra Linh Trung</t>
  </si>
  <si>
    <t>FairPrice</t>
  </si>
  <si>
    <t>Co-opXtra Tan Phong</t>
  </si>
  <si>
    <t>Co-opXtra Su Van Hanh</t>
  </si>
  <si>
    <t>Co-opXtra Pham Van Dong</t>
  </si>
  <si>
    <t>An Nhon</t>
  </si>
  <si>
    <t>Bac Giang</t>
  </si>
  <si>
    <t>Binh Duong 2</t>
  </si>
  <si>
    <t>Dak Nong</t>
  </si>
  <si>
    <t>Ly Thuong Kiet</t>
  </si>
  <si>
    <t>La Gi</t>
  </si>
  <si>
    <t>Quang Binh</t>
  </si>
  <si>
    <t>Ben Luc</t>
  </si>
  <si>
    <t>Tan An</t>
  </si>
  <si>
    <t>Ba Ria</t>
  </si>
  <si>
    <t>Binh Duong</t>
  </si>
  <si>
    <t>Sa Dec</t>
  </si>
  <si>
    <t>Go Cong</t>
  </si>
  <si>
    <t>Thot Not</t>
  </si>
  <si>
    <t>Chau Doc</t>
  </si>
  <si>
    <t>Duc Pho</t>
  </si>
  <si>
    <t>Ca Mau</t>
  </si>
  <si>
    <t>Buon Ho</t>
  </si>
  <si>
    <t>Nam Dinh</t>
  </si>
  <si>
    <t>Tan Chau</t>
  </si>
  <si>
    <t>Chu Se</t>
  </si>
  <si>
    <t>Kon Tum</t>
  </si>
  <si>
    <t>Tan Thanh</t>
  </si>
  <si>
    <t>Ha Tien</t>
  </si>
  <si>
    <t>Cai Lay</t>
  </si>
  <si>
    <t>Hong Ngu</t>
  </si>
  <si>
    <t>Go Dau</t>
  </si>
  <si>
    <t>Tan Chau An Giang</t>
  </si>
  <si>
    <t>Duyen Hai</t>
  </si>
  <si>
    <t>Viet Tri</t>
  </si>
  <si>
    <t>Phuoc Dong</t>
  </si>
  <si>
    <t>Phan Ri Cua</t>
  </si>
  <si>
    <t>Can Giuoc</t>
  </si>
  <si>
    <t>Binh Thuy</t>
  </si>
  <si>
    <t>Chau Thanh Tay Ninh</t>
  </si>
  <si>
    <t>Tieu Can</t>
  </si>
  <si>
    <t>Dong Phu</t>
  </si>
  <si>
    <t>Son Tra</t>
  </si>
  <si>
    <t>Crescent Mall</t>
  </si>
  <si>
    <t>SCA - VICTORIA</t>
  </si>
  <si>
    <t>SCA - GOLDSILK</t>
  </si>
  <si>
    <t>SCA - GOLDENSILK</t>
  </si>
  <si>
    <t>SCA - LONG BIEN</t>
  </si>
  <si>
    <t>SCA - Tay Ninh</t>
  </si>
  <si>
    <t>SCA - Pham Van Chieu</t>
  </si>
  <si>
    <t>SCA - Cao Thang</t>
  </si>
  <si>
    <t>Thoai Son</t>
  </si>
  <si>
    <t>Tan Bien Tay Ninh</t>
  </si>
  <si>
    <t>Duong Minh Chau</t>
  </si>
  <si>
    <t>Cu M'gar</t>
  </si>
  <si>
    <t>Ha Dong</t>
  </si>
  <si>
    <t>Thap Muoi</t>
  </si>
  <si>
    <t>Finelife</t>
  </si>
  <si>
    <t>IMFGR</t>
  </si>
  <si>
    <t>ASNUM</t>
  </si>
  <si>
    <t>ASNAME</t>
  </si>
  <si>
    <t>SKU</t>
  </si>
  <si>
    <t>IDESCR</t>
  </si>
  <si>
    <t>112</t>
  </si>
  <si>
    <t>114</t>
  </si>
  <si>
    <t>118</t>
  </si>
  <si>
    <t>119</t>
  </si>
  <si>
    <t>120</t>
  </si>
  <si>
    <t>121</t>
  </si>
  <si>
    <t>122</t>
  </si>
  <si>
    <t>123</t>
  </si>
  <si>
    <t>124</t>
  </si>
  <si>
    <t>127</t>
  </si>
  <si>
    <t>128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</si>
  <si>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</si>
  <si>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</si>
  <si>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</si>
  <si>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</si>
  <si>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</si>
  <si>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</si>
  <si>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</si>
  <si>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</si>
  <si>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</si>
  <si>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140</t>
  </si>
  <si>
    <t>141</t>
  </si>
  <si>
    <t>142</t>
  </si>
  <si>
    <t>144</t>
  </si>
  <si>
    <t>145</t>
  </si>
  <si>
    <t>147</t>
  </si>
  <si>
    <t>148</t>
  </si>
  <si>
    <t>150</t>
  </si>
  <si>
    <t>151</t>
  </si>
  <si>
    <t>152</t>
  </si>
  <si>
    <t>153</t>
  </si>
  <si>
    <t>154</t>
  </si>
  <si>
    <t>155</t>
  </si>
  <si>
    <t>157</t>
  </si>
  <si>
    <t>158</t>
  </si>
  <si>
    <t>159</t>
  </si>
  <si>
    <t>160</t>
  </si>
  <si>
    <t>161</t>
  </si>
  <si>
    <t>162</t>
  </si>
  <si>
    <t>164</t>
  </si>
  <si>
    <t>167</t>
  </si>
  <si>
    <t>170</t>
  </si>
  <si>
    <t>171</t>
  </si>
  <si>
    <t>173</t>
  </si>
  <si>
    <t>174</t>
  </si>
  <si>
    <t>175</t>
  </si>
  <si>
    <t>176</t>
  </si>
  <si>
    <t>178</t>
  </si>
  <si>
    <t>179</t>
  </si>
  <si>
    <t>183</t>
  </si>
  <si>
    <t>184</t>
  </si>
  <si>
    <t>185</t>
  </si>
  <si>
    <t>186</t>
  </si>
  <si>
    <t>187</t>
  </si>
  <si>
    <t>189</t>
  </si>
  <si>
    <t>196</t>
  </si>
  <si>
    <t>197</t>
  </si>
  <si>
    <t>199</t>
  </si>
  <si>
    <t>299</t>
  </si>
  <si>
    <t>301</t>
  </si>
  <si>
    <t>303</t>
  </si>
  <si>
    <t>304</t>
  </si>
  <si>
    <t>305</t>
  </si>
  <si>
    <t>306</t>
  </si>
  <si>
    <t>501</t>
  </si>
  <si>
    <t>502</t>
  </si>
  <si>
    <t>503</t>
  </si>
  <si>
    <t>504</t>
  </si>
  <si>
    <t>505</t>
  </si>
  <si>
    <t>507</t>
  </si>
  <si>
    <t>512</t>
  </si>
  <si>
    <t>513</t>
  </si>
  <si>
    <t>514</t>
  </si>
  <si>
    <t>515</t>
  </si>
  <si>
    <t>516</t>
  </si>
  <si>
    <t>517</t>
  </si>
  <si>
    <t>518</t>
  </si>
  <si>
    <t>519</t>
  </si>
  <si>
    <t>520</t>
  </si>
  <si>
    <t>521</t>
  </si>
  <si>
    <t>522</t>
  </si>
  <si>
    <t>523</t>
  </si>
  <si>
    <t>525</t>
  </si>
  <si>
    <t>526</t>
  </si>
  <si>
    <t>527</t>
  </si>
  <si>
    <t>528</t>
  </si>
  <si>
    <t>529</t>
  </si>
  <si>
    <t>531</t>
  </si>
  <si>
    <t>532</t>
  </si>
  <si>
    <t>533</t>
  </si>
  <si>
    <t>534</t>
  </si>
  <si>
    <t>535</t>
  </si>
  <si>
    <t>536</t>
  </si>
  <si>
    <t>537</t>
  </si>
  <si>
    <t>538</t>
  </si>
  <si>
    <t>539</t>
  </si>
  <si>
    <t>540</t>
  </si>
  <si>
    <t>542</t>
  </si>
  <si>
    <t>543</t>
  </si>
  <si>
    <t>545</t>
  </si>
  <si>
    <t>546</t>
  </si>
  <si>
    <t>547</t>
  </si>
  <si>
    <t>548</t>
  </si>
  <si>
    <t>552</t>
  </si>
  <si>
    <t>553</t>
  </si>
  <si>
    <t>554</t>
  </si>
  <si>
    <t>555</t>
  </si>
  <si>
    <t>557</t>
  </si>
  <si>
    <t>560</t>
  </si>
  <si>
    <t>561</t>
  </si>
  <si>
    <t>562</t>
  </si>
  <si>
    <t>563</t>
  </si>
  <si>
    <t>564</t>
  </si>
  <si>
    <t>566</t>
  </si>
  <si>
    <t>567</t>
  </si>
  <si>
    <t>569</t>
  </si>
  <si>
    <t>570</t>
  </si>
  <si>
    <t>4200</t>
  </si>
  <si>
    <t>130-Cty TNHH Nabati Viet Nam</t>
  </si>
  <si>
    <t>B.xop NABATIRICHEESE hg20x7.5g</t>
  </si>
  <si>
    <t>B.xop NA.RICH p.mai hg 20x16g</t>
  </si>
  <si>
    <t>B.xop NA.RICHEESE p.mai 50g</t>
  </si>
  <si>
    <t>B.xop NA.RICHOCO soco hg20x16g</t>
  </si>
  <si>
    <t>B.xop NA.RICHOCO soco 50g</t>
  </si>
  <si>
    <t>B.RICH.AHH TRIPp.mai hg10x15g</t>
  </si>
  <si>
    <t>Tổng Coop Central</t>
  </si>
  <si>
    <t>Tổng cộng
 (hộp)</t>
  </si>
  <si>
    <t>Tổng cộng 
(thùng)</t>
  </si>
  <si>
    <t>Giá (-vat)</t>
  </si>
  <si>
    <t>Giá (+vat)</t>
  </si>
  <si>
    <t>Thành tiền</t>
  </si>
  <si>
    <t>Tổng Coop North</t>
  </si>
  <si>
    <t>B.snack p.mai Bite Na.Rich 40g</t>
  </si>
  <si>
    <t>B.snack bap Bite R.Corn NR 40g</t>
  </si>
  <si>
    <t>B.snack soco Bite Na.Richo 40g</t>
  </si>
  <si>
    <t>B.cracker p.maiNa.Riche.hg240g</t>
  </si>
  <si>
    <t>B.cracker soco Na.Richo.hg240g</t>
  </si>
  <si>
    <t>B.xopNa.kems.chua phucbontu50g</t>
  </si>
  <si>
    <t>B.xop NABATI RICHEESE Black50g</t>
  </si>
  <si>
    <t>BxopNa.kems.chuaphucb.tu20x16g</t>
  </si>
  <si>
    <t>SỐ LIỆU SODA THÁNG 06.2022</t>
  </si>
  <si>
    <t>Thang Loi-Truong Chinh</t>
  </si>
  <si>
    <t>Ngay</t>
  </si>
  <si>
    <t>110-Cty TNHH Nabati Viet Nam</t>
  </si>
  <si>
    <t>B.xop NA.RICHE. p.mai ht300g</t>
  </si>
  <si>
    <t>B.xop NA.RICH p.mai hg 20x15g</t>
  </si>
  <si>
    <t>B.xop NA.RICHOCO soco hg20x15g</t>
  </si>
  <si>
    <t>571</t>
  </si>
  <si>
    <t>572</t>
  </si>
  <si>
    <t>Co.op Cen</t>
  </si>
  <si>
    <t>Co.op North</t>
  </si>
  <si>
    <t>Co.op South</t>
  </si>
  <si>
    <t>Total Co.op</t>
  </si>
  <si>
    <t>SỐ LIỆU TRANSFER THÁNG 3.2023</t>
  </si>
  <si>
    <t>C-B.crackerp.maiNa.Rich.hg240g</t>
  </si>
  <si>
    <t>C-B.crackersocoNa.Richo.hg240g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</si>
</sst>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41" formatCode="_(* #,##0_);_(* \(#,##0\);_(* &quot;-&quot;_);_(@_)"/>
    <numFmt numFmtId="43" formatCode="_(* #,##0.00_);_(* \(#,##0.00\);_(* &quot;-&quot;??_);_(@_)"/>
    <numFmt numFmtId="164" formatCode="_(* #,##0_);_(* \(#,##0\);_(* &quot;-&quot;??_);_(@_)"/>
  </numFmts>
  <fonts count="1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color indexed="8"/>
      <name val="Arial"/>
      <family val="2"/>
    </font>
    <font>
      <b/>
      <sz val="20"/>
      <color rgb="FFFF0000"/>
      <name val="Calibri"/>
      <family val="2"/>
    </font>
    <font>
      <sz val="10"/>
      <color indexed="8"/>
      <name val="Arial"/>
      <family val="2"/>
    </font>
    <font>
      <sz val="11"/>
      <color indexed="8"/>
      <name val="Calibri"/>
      <family val="2"/>
    </font>
    <font>
      <b/>
      <sz val="11"/>
      <color theme="1"/>
      <name val="Calibri"/>
      <family val="2"/>
      <scheme val="minor"/>
    </font>
    <font>
      <sz val="11"/>
      <color indexed="8"/>
      <name val="Calibri"/>
    </font>
    <font>
      <sz val="11"/>
      <color rgb="FFFF0000"/>
      <name val="Calibri"/>
      <family val="2"/>
      <scheme val="minor"/>
    </font>
    <font>
      <sz val="10"/>
      <color indexed="8"/>
      <name val="Arial"/>
    </font>
  </fonts>
  <fills count="8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indexed="22"/>
        <bgColor indexed="0"/>
      </patternFill>
    </fill>
    <fill>
      <patternFill patternType="solid">
        <fgColor rgb="FF92D05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7">
    <xf numFmtId="0" fontId="0" fillId="0" borderId="0"/>
    <xf numFmtId="41" fontId="1" fillId="0" borderId="0" applyFont="0" applyFill="0" applyBorder="0" applyAlignment="0" applyProtection="0"/>
    <xf numFmtId="0" fontId="2" fillId="0" borderId="0"/>
    <xf numFmtId="0" fontId="4" fillId="0" borderId="0"/>
    <xf numFmtId="43" fontId="1" fillId="0" borderId="0" applyFont="0" applyFill="0" applyBorder="0" applyAlignment="0" applyProtection="0"/>
    <xf numFmtId="0" fontId="2" fillId="0" borderId="0"/>
    <xf numFmtId="0" fontId="9" fillId="0" borderId="0"/>
  </cellStyleXfs>
  <cellXfs count="41">
    <xf numFmtId="0" fontId="0" fillId="0" borderId="0" xfId="0"/>
    <xf numFmtId="0" fontId="0" fillId="2" borderId="1" xfId="0" applyFill="1" applyBorder="1" applyAlignment="1">
      <alignment vertical="center"/>
    </xf>
    <xf numFmtId="41" fontId="5" fillId="3" borderId="1" xfId="1" applyFont="1" applyFill="1" applyBorder="1" applyAlignment="1">
      <alignment horizontal="center"/>
    </xf>
    <xf numFmtId="0" fontId="5" fillId="3" borderId="1" xfId="3" applyFont="1" applyFill="1" applyBorder="1" applyAlignment="1">
      <alignment horizontal="center"/>
    </xf>
    <xf numFmtId="0" fontId="6" fillId="4" borderId="2" xfId="0" applyFont="1" applyFill="1" applyBorder="1" applyAlignment="1">
      <alignment horizontal="right" vertical="center" wrapText="1"/>
    </xf>
    <xf numFmtId="0" fontId="6" fillId="4" borderId="2" xfId="0" applyFont="1" applyFill="1" applyBorder="1" applyAlignment="1">
      <alignment horizontal="center" vertical="center" wrapText="1"/>
    </xf>
    <xf numFmtId="164" fontId="0" fillId="5" borderId="1" xfId="0" applyNumberFormat="1" applyFill="1" applyBorder="1" applyAlignment="1">
      <alignment horizontal="right" vertical="center"/>
    </xf>
    <xf numFmtId="164" fontId="0" fillId="6" borderId="1" xfId="4" applyNumberFormat="1" applyFont="1" applyFill="1" applyBorder="1" applyAlignment="1">
      <alignment horizontal="center" vertical="center"/>
    </xf>
    <xf numFmtId="0" fontId="0" fillId="7" borderId="0" xfId="0" applyFill="1"/>
    <xf numFmtId="0" fontId="0" fillId="7" borderId="0" xfId="0" applyFill="1" applyAlignment="1">
      <alignment horizontal="right"/>
    </xf>
    <xf numFmtId="164" fontId="6" fillId="6" borderId="1" xfId="4" applyNumberFormat="1" applyFont="1" applyFill="1" applyBorder="1" applyAlignment="1">
      <alignment horizontal="center" vertical="center"/>
    </xf>
    <xf numFmtId="164" fontId="6" fillId="5" borderId="1" xfId="0" applyNumberFormat="1" applyFont="1" applyFill="1" applyBorder="1" applyAlignment="1">
      <alignment horizontal="right" vertical="center"/>
    </xf>
    <xf numFmtId="164" fontId="6" fillId="5" borderId="1" xfId="4" applyNumberFormat="1" applyFont="1" applyFill="1" applyBorder="1" applyAlignment="1">
      <alignment horizontal="center" vertical="center"/>
    </xf>
    <xf numFmtId="0" fontId="7" fillId="0" borderId="1" xfId="3" applyFont="1" applyBorder="1" applyAlignment="1">
      <alignment horizontal="center"/>
    </xf>
    <xf numFmtId="0" fontId="7" fillId="0" borderId="1" xfId="3" applyFont="1" applyBorder="1"/>
    <xf numFmtId="0" fontId="7" fillId="0" borderId="1" xfId="3" applyFont="1" applyBorder="1" applyAlignment="1">
      <alignment horizontal="right"/>
    </xf>
    <xf numFmtId="164" fontId="0" fillId="7" borderId="0" xfId="4" applyNumberFormat="1" applyFont="1" applyFill="1"/>
    <xf numFmtId="164" fontId="6" fillId="6" borderId="1" xfId="4" applyNumberFormat="1" applyFont="1" applyFill="1" applyBorder="1" applyAlignment="1">
      <alignment vertical="center"/>
    </xf>
    <xf numFmtId="164" fontId="8" fillId="6" borderId="1" xfId="4" applyNumberFormat="1" applyFont="1" applyFill="1" applyBorder="1" applyAlignment="1">
      <alignment horizontal="center" vertical="center"/>
    </xf>
    <xf numFmtId="0" fontId="0" fillId="2" borderId="0" xfId="0" applyFill="1" applyAlignment="1">
      <alignment vertical="center"/>
    </xf>
    <xf numFmtId="0" fontId="5" fillId="3" borderId="1" xfId="5" applyFont="1" applyFill="1" applyBorder="1" applyAlignment="1">
      <alignment horizontal="center"/>
    </xf>
    <xf numFmtId="0" fontId="5" fillId="0" borderId="1" xfId="5" applyFont="1" applyBorder="1" applyAlignment="1">
      <alignment horizontal="right"/>
    </xf>
    <xf numFmtId="0" fontId="5" fillId="0" borderId="1" xfId="5" applyFont="1" applyBorder="1"/>
    <xf numFmtId="14" fontId="5" fillId="0" borderId="1" xfId="5" applyNumberFormat="1" applyFont="1" applyBorder="1"/>
    <xf numFmtId="0" fontId="2" fillId="0" borderId="1" xfId="5" applyBorder="1"/>
    <xf numFmtId="0" fontId="5" fillId="0" borderId="1" xfId="3" applyFont="1" applyBorder="1" applyAlignment="1">
      <alignment horizontal="center"/>
    </xf>
    <xf numFmtId="0" fontId="5" fillId="0" borderId="1" xfId="3" applyFont="1" applyBorder="1"/>
    <xf numFmtId="0" fontId="5" fillId="0" borderId="1" xfId="3" applyFont="1" applyBorder="1" applyAlignment="1">
      <alignment horizontal="right"/>
    </xf>
    <xf numFmtId="41" fontId="5" fillId="0" borderId="1" xfId="1" applyFont="1" applyFill="1" applyBorder="1" applyAlignment="1">
      <alignment horizontal="right"/>
    </xf>
    <xf numFmtId="41" fontId="5" fillId="3" borderId="1" xfId="1" quotePrefix="1" applyFont="1" applyFill="1" applyBorder="1" applyAlignment="1">
      <alignment horizontal="center"/>
    </xf>
    <xf numFmtId="43" fontId="6" fillId="6" borderId="1" xfId="4" applyFont="1" applyFill="1" applyBorder="1" applyAlignment="1">
      <alignment vertical="center"/>
    </xf>
    <xf numFmtId="0" fontId="6" fillId="0" borderId="0" xfId="0" applyFont="1"/>
    <xf numFmtId="164" fontId="6" fillId="0" borderId="0" xfId="0" applyNumberFormat="1" applyFont="1"/>
    <xf numFmtId="0" fontId="6" fillId="7" borderId="0" xfId="0" applyFont="1" applyFill="1"/>
    <xf numFmtId="0" fontId="3" fillId="0" borderId="0" xfId="2" applyFont="1" applyAlignment="1">
      <alignment horizontal="center"/>
    </xf>
    <xf numFmtId="0" fontId="6" fillId="4" borderId="1" xfId="0" applyFont="1" applyFill="1" applyBorder="1" applyAlignment="1">
      <alignment horizontal="center" vertical="center"/>
    </xf>
    <xf numFmtId="41" fontId="0" fillId="0" borderId="0" xfId="0" applyNumberFormat="1"/>
    <xf numFmtId="0" fontId="7" fillId="0" borderId="1" xfId="6" applyFont="1" applyBorder="1"/>
    <xf numFmtId="0" fontId="7" fillId="0" borderId="1" xfId="6" applyFont="1" applyBorder="1" applyAlignment="1">
      <alignment horizontal="right"/>
    </xf>
    <xf numFmtId="164" fontId="6" fillId="5" borderId="0" xfId="0" applyNumberFormat="1" applyFont="1" applyFill="1"/>
    <xf numFmtId="164" fontId="6" fillId="7" borderId="0" xfId="4" applyNumberFormat="1" applyFont="1" applyFill="1"/>
  </cellXfs>
  <cellStyles count="7">
    <cellStyle name="Comma" xfId="4" builtinId="3"/>
    <cellStyle name="Comma [0]" xfId="1" builtinId="6"/>
    <cellStyle name="Normal" xfId="0" builtinId="0"/>
    <cellStyle name="Normal_Sheet3" xfId="2" xr:uid="{00000000-0005-0000-0000-000003000000}"/>
    <cellStyle name="Normal_SODA" xfId="6" xr:uid="{F31F926D-BFEB-40DC-8CA1-617311D56696}"/>
    <cellStyle name="Normal_SODA 2" xfId="5" xr:uid="{00000000-0005-0000-0000-000004000000}"/>
    <cellStyle name="Normal_TF" xfId="3" xr:uid="{00000000-0005-0000-0000-000005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T16"/>
  <sheetViews>
    <sheetView zoomScale="70" zoomScaleNormal="70" workbookViewId="0">
      <selection sqref="A1:E1"/>
    </sheetView>
  </sheetViews>
  <sheetFormatPr defaultRowHeight="15" x14ac:dyDescent="0.25"/>
  <cols>
    <col min="3" max="3" width="27" customWidth="1"/>
    <col min="5" max="5" width="43.140625" customWidth="1"/>
    <col min="6" max="6" width="15.42578125" customWidth="1"/>
  </cols>
  <sheetData>
    <row r="1" spans="1:124" ht="26.25" x14ac:dyDescent="0.4">
      <c r="A1" s="34" t="s">
        <v>262</v>
      </c>
      <c r="B1" s="34"/>
      <c r="C1" s="34"/>
      <c r="D1" s="34"/>
      <c r="E1" s="34"/>
      <c r="F1" s="19"/>
      <c r="G1" s="1" t="s">
        <v>0</v>
      </c>
      <c r="H1" s="1" t="s">
        <v>1</v>
      </c>
      <c r="I1" s="1" t="s">
        <v>2</v>
      </c>
      <c r="J1" s="1" t="s">
        <v>3</v>
      </c>
      <c r="K1" s="1" t="s">
        <v>4</v>
      </c>
      <c r="L1" s="1" t="s">
        <v>5</v>
      </c>
      <c r="M1" s="1" t="s">
        <v>6</v>
      </c>
      <c r="N1" s="1" t="s">
        <v>7</v>
      </c>
      <c r="O1" s="1" t="s">
        <v>8</v>
      </c>
      <c r="P1" s="1" t="s">
        <v>9</v>
      </c>
      <c r="Q1" s="1" t="s">
        <v>10</v>
      </c>
      <c r="R1" s="1" t="s">
        <v>11</v>
      </c>
      <c r="S1" s="1" t="s">
        <v>12</v>
      </c>
      <c r="T1" s="1" t="s">
        <v>13</v>
      </c>
      <c r="U1" s="1" t="s">
        <v>14</v>
      </c>
      <c r="V1" s="1" t="s">
        <v>15</v>
      </c>
      <c r="W1" s="1" t="s">
        <v>16</v>
      </c>
      <c r="X1" s="1" t="s">
        <v>17</v>
      </c>
      <c r="Y1" s="1" t="s">
        <v>18</v>
      </c>
      <c r="Z1" s="1" t="s">
        <v>19</v>
      </c>
      <c r="AA1" s="1" t="s">
        <v>20</v>
      </c>
      <c r="AB1" s="1" t="s">
        <v>21</v>
      </c>
      <c r="AC1" s="1" t="s">
        <v>22</v>
      </c>
      <c r="AD1" s="1" t="s">
        <v>23</v>
      </c>
      <c r="AE1" s="1" t="s">
        <v>24</v>
      </c>
      <c r="AF1" s="1" t="s">
        <v>25</v>
      </c>
      <c r="AG1" s="1" t="s">
        <v>26</v>
      </c>
      <c r="AH1" s="1" t="s">
        <v>27</v>
      </c>
      <c r="AI1" s="1" t="s">
        <v>28</v>
      </c>
      <c r="AJ1" s="1" t="s">
        <v>29</v>
      </c>
      <c r="AK1" s="1" t="s">
        <v>30</v>
      </c>
      <c r="AL1" s="1" t="s">
        <v>31</v>
      </c>
      <c r="AM1" s="1" t="s">
        <v>32</v>
      </c>
      <c r="AN1" s="1" t="s">
        <v>33</v>
      </c>
      <c r="AO1" s="1" t="s">
        <v>34</v>
      </c>
      <c r="AP1" s="1" t="s">
        <v>35</v>
      </c>
      <c r="AQ1" s="1" t="s">
        <v>36</v>
      </c>
      <c r="AR1" s="1" t="s">
        <v>37</v>
      </c>
      <c r="AS1" s="1" t="s">
        <v>38</v>
      </c>
      <c r="AT1" s="1" t="s">
        <v>39</v>
      </c>
      <c r="AU1" s="1" t="s">
        <v>40</v>
      </c>
      <c r="AV1" s="1" t="s">
        <v>41</v>
      </c>
      <c r="AW1" s="1" t="s">
        <v>42</v>
      </c>
      <c r="AX1" s="1" t="s">
        <v>43</v>
      </c>
      <c r="AY1" s="1" t="s">
        <v>44</v>
      </c>
      <c r="AZ1" s="1" t="s">
        <v>45</v>
      </c>
      <c r="BA1" s="1" t="s">
        <v>46</v>
      </c>
      <c r="BB1" s="1" t="s">
        <v>47</v>
      </c>
      <c r="BC1" s="1" t="s">
        <v>48</v>
      </c>
      <c r="BD1" s="1" t="s">
        <v>49</v>
      </c>
      <c r="BE1" s="1" t="s">
        <v>50</v>
      </c>
      <c r="BF1" s="1" t="s">
        <v>51</v>
      </c>
      <c r="BG1" s="1" t="s">
        <v>52</v>
      </c>
      <c r="BH1" s="1" t="s">
        <v>53</v>
      </c>
      <c r="BI1" s="1" t="s">
        <v>54</v>
      </c>
      <c r="BJ1" s="1" t="s">
        <v>55</v>
      </c>
      <c r="BK1" s="1" t="s">
        <v>56</v>
      </c>
      <c r="BL1" s="1" t="s">
        <v>57</v>
      </c>
      <c r="BM1" s="1" t="s">
        <v>58</v>
      </c>
      <c r="BN1" s="1" t="s">
        <v>59</v>
      </c>
      <c r="BO1" s="1" t="s">
        <v>60</v>
      </c>
      <c r="BP1" s="1" t="s">
        <v>61</v>
      </c>
      <c r="BQ1" s="1" t="s">
        <v>62</v>
      </c>
      <c r="BR1" s="1" t="s">
        <v>63</v>
      </c>
      <c r="BS1" s="1" t="s">
        <v>64</v>
      </c>
      <c r="BT1" s="1" t="s">
        <v>65</v>
      </c>
      <c r="BU1" s="1" t="s">
        <v>66</v>
      </c>
      <c r="BV1" s="1" t="s">
        <v>67</v>
      </c>
      <c r="BW1" s="1" t="s">
        <v>68</v>
      </c>
      <c r="BX1" s="1" t="s">
        <v>69</v>
      </c>
      <c r="BY1" s="1" t="s">
        <v>70</v>
      </c>
      <c r="BZ1" s="1" t="s">
        <v>71</v>
      </c>
      <c r="CA1" s="1" t="s">
        <v>72</v>
      </c>
      <c r="CB1" s="1" t="s">
        <v>73</v>
      </c>
      <c r="CC1" s="1" t="s">
        <v>74</v>
      </c>
      <c r="CD1" s="1" t="s">
        <v>75</v>
      </c>
      <c r="CE1" s="1" t="s">
        <v>76</v>
      </c>
      <c r="CF1" s="1" t="s">
        <v>77</v>
      </c>
      <c r="CG1" s="1" t="s">
        <v>78</v>
      </c>
      <c r="CH1" s="1" t="s">
        <v>79</v>
      </c>
      <c r="CI1" s="1" t="s">
        <v>80</v>
      </c>
      <c r="CJ1" s="1" t="s">
        <v>81</v>
      </c>
      <c r="CK1" s="1" t="s">
        <v>82</v>
      </c>
      <c r="CL1" s="1" t="s">
        <v>83</v>
      </c>
      <c r="CM1" s="1" t="s">
        <v>84</v>
      </c>
      <c r="CN1" s="1" t="s">
        <v>85</v>
      </c>
      <c r="CO1" s="1" t="s">
        <v>86</v>
      </c>
      <c r="CP1" s="1" t="s">
        <v>87</v>
      </c>
      <c r="CQ1" s="1" t="s">
        <v>88</v>
      </c>
      <c r="CR1" s="1" t="s">
        <v>89</v>
      </c>
      <c r="CS1" s="1" t="s">
        <v>90</v>
      </c>
      <c r="CT1" s="1" t="s">
        <v>91</v>
      </c>
      <c r="CU1" s="1" t="s">
        <v>92</v>
      </c>
      <c r="CV1" s="1" t="s">
        <v>93</v>
      </c>
      <c r="CW1" s="1" t="s">
        <v>94</v>
      </c>
      <c r="CX1" s="1" t="s">
        <v>95</v>
      </c>
      <c r="CY1" s="1" t="s">
        <v>96</v>
      </c>
      <c r="CZ1" s="1" t="s">
        <v>97</v>
      </c>
      <c r="DA1" s="1" t="s">
        <v>98</v>
      </c>
      <c r="DB1" s="1" t="s">
        <v>99</v>
      </c>
      <c r="DC1" s="1" t="s">
        <v>100</v>
      </c>
      <c r="DD1" s="1" t="s">
        <v>101</v>
      </c>
      <c r="DE1" s="1" t="s">
        <v>102</v>
      </c>
      <c r="DF1" s="1" t="s">
        <v>103</v>
      </c>
      <c r="DG1" s="1" t="s">
        <v>104</v>
      </c>
      <c r="DH1" s="1" t="s">
        <v>105</v>
      </c>
      <c r="DI1" s="1" t="s">
        <v>106</v>
      </c>
      <c r="DJ1" s="1" t="s">
        <v>107</v>
      </c>
      <c r="DK1" s="1" t="s">
        <v>108</v>
      </c>
      <c r="DL1" s="1" t="s">
        <v>109</v>
      </c>
      <c r="DM1" s="1" t="s">
        <v>110</v>
      </c>
      <c r="DN1" s="1" t="s">
        <v>111</v>
      </c>
      <c r="DO1" s="1" t="s">
        <v>112</v>
      </c>
      <c r="DP1" s="1" t="s">
        <v>113</v>
      </c>
      <c r="DQ1" s="1" t="s">
        <v>114</v>
      </c>
      <c r="DR1" s="1" t="s">
        <v>115</v>
      </c>
      <c r="DS1" s="1" t="s">
        <v>263</v>
      </c>
      <c r="DT1" s="1" t="s">
        <v>116</v>
      </c>
    </row>
    <row r="2" spans="1:124" x14ac:dyDescent="0.25">
      <c r="A2" s="20" t="s">
        <v>117</v>
      </c>
      <c r="B2" s="20" t="s">
        <v>118</v>
      </c>
      <c r="C2" s="20" t="s">
        <v>119</v>
      </c>
      <c r="D2" s="20" t="s">
        <v>120</v>
      </c>
      <c r="E2" s="20" t="s">
        <v>121</v>
      </c>
      <c r="F2" s="20" t="s">
        <v>264</v>
      </c>
      <c r="G2" s="20" t="s">
        <v>122</v>
      </c>
      <c r="H2" s="20" t="s">
        <v>123</v>
      </c>
      <c r="I2" s="20" t="s">
        <v>124</v>
      </c>
      <c r="J2" s="20" t="s">
        <v>125</v>
      </c>
      <c r="K2" s="20" t="s">
        <v>126</v>
      </c>
      <c r="L2" s="20" t="s">
        <v>127</v>
      </c>
      <c r="M2" s="20" t="s">
        <v>128</v>
      </c>
      <c r="N2" s="20" t="s">
        <v>129</v>
      </c>
      <c r="O2" s="20" t="s">
        <v>130</v>
      </c>
      <c r="P2" s="20" t="s">
        <v>131</v>
      </c>
      <c r="Q2" s="20" t="s">
        <v>132</v>
      </c>
      <c r="R2" s="20" t="s">
        <v>133</v>
      </c>
      <c r="S2" s="20" t="s">
        <v>134</v>
      </c>
      <c r="T2" s="20" t="s">
        <v>135</v>
      </c>
      <c r="U2" s="20" t="s">
        <v>136</v>
      </c>
      <c r="V2" s="20" t="s">
        <v>137</v>
      </c>
      <c r="W2" s="20" t="s">
        <v>138</v>
      </c>
      <c r="X2" s="20" t="s">
        <v>139</v>
      </c>
      <c r="Y2" s="20" t="s">
        <v>140</v>
      </c>
      <c r="Z2" s="20" t="s">
        <v>141</v>
      </c>
      <c r="AA2" s="20" t="s">
        <v>142</v>
      </c>
      <c r="AB2" s="20" t="s">
        <v>143</v>
      </c>
      <c r="AC2" s="20" t="s">
        <v>144</v>
      </c>
      <c r="AD2" s="20" t="s">
        <v>145</v>
      </c>
      <c r="AE2" s="20" t="s">
        <v>146</v>
      </c>
      <c r="AF2" s="20" t="s">
        <v>147</v>
      </c>
      <c r="AG2" s="20" t="s">
        <v>148</v>
      </c>
      <c r="AH2" s="20" t="s">
        <v>149</v>
      </c>
      <c r="AI2" s="20" t="s">
        <v>150</v>
      </c>
      <c r="AJ2" s="20" t="s">
        <v>151</v>
      </c>
      <c r="AK2" s="20" t="s">
        <v>152</v>
      </c>
      <c r="AL2" s="20" t="s">
        <v>153</v>
      </c>
      <c r="AM2" s="20" t="s">
        <v>154</v>
      </c>
      <c r="AN2" s="20" t="s">
        <v>155</v>
      </c>
      <c r="AO2" s="20" t="s">
        <v>156</v>
      </c>
      <c r="AP2" s="20" t="s">
        <v>157</v>
      </c>
      <c r="AQ2" s="20" t="s">
        <v>158</v>
      </c>
      <c r="AR2" s="20" t="s">
        <v>159</v>
      </c>
      <c r="AS2" s="20" t="s">
        <v>160</v>
      </c>
      <c r="AT2" s="20" t="s">
        <v>161</v>
      </c>
      <c r="AU2" s="20" t="s">
        <v>162</v>
      </c>
      <c r="AV2" s="20" t="s">
        <v>163</v>
      </c>
      <c r="AW2" s="20" t="s">
        <v>164</v>
      </c>
      <c r="AX2" s="20" t="s">
        <v>165</v>
      </c>
      <c r="AY2" s="20" t="s">
        <v>166</v>
      </c>
      <c r="AZ2" s="20" t="s">
        <v>167</v>
      </c>
      <c r="BA2" s="20" t="s">
        <v>168</v>
      </c>
      <c r="BB2" s="20" t="s">
        <v>169</v>
      </c>
      <c r="BC2" s="20" t="s">
        <v>170</v>
      </c>
      <c r="BD2" s="20" t="s">
        <v>171</v>
      </c>
      <c r="BE2" s="20" t="s">
        <v>172</v>
      </c>
      <c r="BF2" s="20" t="s">
        <v>173</v>
      </c>
      <c r="BG2" s="20" t="s">
        <v>174</v>
      </c>
      <c r="BH2" s="20" t="s">
        <v>175</v>
      </c>
      <c r="BI2" s="20" t="s">
        <v>176</v>
      </c>
      <c r="BJ2" s="20" t="s">
        <v>177</v>
      </c>
      <c r="BK2" s="20" t="s">
        <v>178</v>
      </c>
      <c r="BL2" s="20" t="s">
        <v>179</v>
      </c>
      <c r="BM2" s="20" t="s">
        <v>180</v>
      </c>
      <c r="BN2" s="20" t="s">
        <v>181</v>
      </c>
      <c r="BO2" s="20" t="s">
        <v>182</v>
      </c>
      <c r="BP2" s="20" t="s">
        <v>183</v>
      </c>
      <c r="BQ2" s="20" t="s">
        <v>184</v>
      </c>
      <c r="BR2" s="20" t="s">
        <v>185</v>
      </c>
      <c r="BS2" s="20" t="s">
        <v>186</v>
      </c>
      <c r="BT2" s="20" t="s">
        <v>187</v>
      </c>
      <c r="BU2" s="20" t="s">
        <v>188</v>
      </c>
      <c r="BV2" s="20" t="s">
        <v>189</v>
      </c>
      <c r="BW2" s="20" t="s">
        <v>190</v>
      </c>
      <c r="BX2" s="20" t="s">
        <v>191</v>
      </c>
      <c r="BY2" s="20" t="s">
        <v>192</v>
      </c>
      <c r="BZ2" s="20" t="s">
        <v>193</v>
      </c>
      <c r="CA2" s="20" t="s">
        <v>194</v>
      </c>
      <c r="CB2" s="20" t="s">
        <v>195</v>
      </c>
      <c r="CC2" s="20" t="s">
        <v>196</v>
      </c>
      <c r="CD2" s="20" t="s">
        <v>197</v>
      </c>
      <c r="CE2" s="20" t="s">
        <v>198</v>
      </c>
      <c r="CF2" s="20" t="s">
        <v>199</v>
      </c>
      <c r="CG2" s="20" t="s">
        <v>200</v>
      </c>
      <c r="CH2" s="20" t="s">
        <v>201</v>
      </c>
      <c r="CI2" s="20" t="s">
        <v>202</v>
      </c>
      <c r="CJ2" s="20" t="s">
        <v>203</v>
      </c>
      <c r="CK2" s="20" t="s">
        <v>204</v>
      </c>
      <c r="CL2" s="20" t="s">
        <v>205</v>
      </c>
      <c r="CM2" s="20" t="s">
        <v>206</v>
      </c>
      <c r="CN2" s="20" t="s">
        <v>207</v>
      </c>
      <c r="CO2" s="20" t="s">
        <v>208</v>
      </c>
      <c r="CP2" s="20" t="s">
        <v>209</v>
      </c>
      <c r="CQ2" s="20" t="s">
        <v>210</v>
      </c>
      <c r="CR2" s="20" t="s">
        <v>211</v>
      </c>
      <c r="CS2" s="20" t="s">
        <v>212</v>
      </c>
      <c r="CT2" s="20" t="s">
        <v>213</v>
      </c>
      <c r="CU2" s="20" t="s">
        <v>214</v>
      </c>
      <c r="CV2" s="20" t="s">
        <v>215</v>
      </c>
      <c r="CW2" s="20" t="s">
        <v>216</v>
      </c>
      <c r="CX2" s="20" t="s">
        <v>217</v>
      </c>
      <c r="CY2" s="20" t="s">
        <v>218</v>
      </c>
      <c r="CZ2" s="20" t="s">
        <v>219</v>
      </c>
      <c r="DA2" s="20" t="s">
        <v>220</v>
      </c>
      <c r="DB2" s="20" t="s">
        <v>221</v>
      </c>
      <c r="DC2" s="20" t="s">
        <v>222</v>
      </c>
      <c r="DD2" s="20" t="s">
        <v>223</v>
      </c>
      <c r="DE2" s="20" t="s">
        <v>224</v>
      </c>
      <c r="DF2" s="20" t="s">
        <v>225</v>
      </c>
      <c r="DG2" s="20" t="s">
        <v>226</v>
      </c>
      <c r="DH2" s="20" t="s">
        <v>227</v>
      </c>
      <c r="DI2" s="20" t="s">
        <v>228</v>
      </c>
      <c r="DJ2" s="20" t="s">
        <v>229</v>
      </c>
      <c r="DK2" s="20" t="s">
        <v>230</v>
      </c>
      <c r="DL2" s="20" t="s">
        <v>231</v>
      </c>
      <c r="DM2" s="20" t="s">
        <v>232</v>
      </c>
      <c r="DN2" s="20" t="s">
        <v>233</v>
      </c>
      <c r="DO2" s="20" t="s">
        <v>234</v>
      </c>
      <c r="DP2" s="20" t="s">
        <v>235</v>
      </c>
      <c r="DQ2" s="20" t="s">
        <v>236</v>
      </c>
      <c r="DR2" s="20" t="s">
        <v>237</v>
      </c>
      <c r="DS2" s="20" t="s">
        <v>238</v>
      </c>
      <c r="DT2" s="20" t="s">
        <v>239</v>
      </c>
    </row>
    <row r="3" spans="1:124" x14ac:dyDescent="0.25">
      <c r="A3" s="21">
        <v>2</v>
      </c>
      <c r="B3" s="21">
        <v>19219</v>
      </c>
      <c r="C3" s="22" t="s">
        <v>240</v>
      </c>
      <c r="D3" s="21">
        <v>3284683</v>
      </c>
      <c r="E3" s="22" t="s">
        <v>241</v>
      </c>
      <c r="F3" s="23">
        <v>44746</v>
      </c>
      <c r="G3" s="24"/>
      <c r="H3" s="24"/>
      <c r="I3" s="24"/>
      <c r="J3" s="24"/>
      <c r="K3" s="24"/>
      <c r="L3" s="24"/>
      <c r="M3" s="24"/>
      <c r="N3" s="24"/>
      <c r="O3" s="24"/>
      <c r="P3" s="24"/>
      <c r="Q3" s="24"/>
      <c r="R3" s="24"/>
      <c r="S3" s="24"/>
      <c r="T3" s="24"/>
      <c r="U3" s="24"/>
      <c r="V3" s="24"/>
      <c r="W3" s="24"/>
      <c r="X3" s="24"/>
      <c r="Y3" s="24"/>
      <c r="Z3" s="24"/>
      <c r="AA3" s="24"/>
      <c r="AB3" s="24"/>
      <c r="AC3" s="24"/>
      <c r="AD3" s="24"/>
      <c r="AE3" s="24"/>
      <c r="AF3" s="24"/>
      <c r="AG3" s="24"/>
      <c r="AH3" s="24"/>
      <c r="AI3" s="24"/>
      <c r="AJ3" s="24"/>
      <c r="AK3" s="24"/>
      <c r="AL3" s="24"/>
      <c r="AM3" s="24"/>
      <c r="AN3" s="24"/>
      <c r="AO3" s="24"/>
      <c r="AP3" s="24"/>
      <c r="AQ3" s="24"/>
      <c r="AR3" s="24"/>
      <c r="AS3" s="24"/>
      <c r="AT3" s="24"/>
      <c r="AU3" s="24"/>
      <c r="AV3" s="24"/>
      <c r="AW3" s="24"/>
      <c r="AX3" s="24"/>
      <c r="AY3" s="24"/>
      <c r="AZ3" s="24"/>
      <c r="BA3" s="24"/>
      <c r="BB3" s="24"/>
      <c r="BC3" s="24"/>
      <c r="BD3" s="24"/>
      <c r="BE3" s="24"/>
      <c r="BF3" s="24"/>
      <c r="BG3" s="24"/>
      <c r="BH3" s="24"/>
      <c r="BI3" s="24"/>
      <c r="BJ3" s="24"/>
      <c r="BK3" s="24"/>
      <c r="BL3" s="24"/>
      <c r="BM3" s="24"/>
      <c r="BN3" s="24"/>
      <c r="BO3" s="24"/>
      <c r="BP3" s="24"/>
      <c r="BQ3" s="24"/>
      <c r="BR3" s="24"/>
      <c r="BS3" s="24"/>
      <c r="BT3" s="24"/>
      <c r="BU3" s="24"/>
      <c r="BV3" s="24"/>
      <c r="BW3" s="24"/>
      <c r="BX3" s="24"/>
      <c r="BY3" s="24"/>
      <c r="BZ3" s="24"/>
      <c r="CA3" s="24"/>
      <c r="CB3" s="24"/>
      <c r="CC3" s="24"/>
      <c r="CD3" s="24"/>
      <c r="CE3" s="24"/>
      <c r="CF3" s="24"/>
      <c r="CG3" s="24"/>
      <c r="CH3" s="24"/>
      <c r="CI3" s="24"/>
      <c r="CJ3" s="24"/>
      <c r="CK3" s="24"/>
      <c r="CL3" s="24"/>
      <c r="CM3" s="24"/>
      <c r="CN3" s="24"/>
      <c r="CO3" s="24"/>
      <c r="CP3" s="24"/>
      <c r="CQ3" s="24"/>
      <c r="CR3" s="24"/>
      <c r="CS3" s="24"/>
      <c r="CT3" s="24"/>
      <c r="CU3" s="24"/>
      <c r="CV3" s="24"/>
      <c r="CW3" s="24"/>
      <c r="CX3" s="24"/>
      <c r="CY3" s="24"/>
      <c r="CZ3" s="24"/>
      <c r="DA3" s="24"/>
      <c r="DB3" s="24"/>
      <c r="DC3" s="24"/>
      <c r="DD3" s="24"/>
      <c r="DE3" s="24"/>
      <c r="DF3" s="24"/>
      <c r="DG3" s="24"/>
      <c r="DH3" s="24"/>
      <c r="DI3" s="24"/>
      <c r="DJ3" s="24"/>
      <c r="DK3" s="24"/>
      <c r="DL3" s="24"/>
      <c r="DM3" s="24"/>
      <c r="DN3" s="24"/>
      <c r="DO3" s="24"/>
      <c r="DP3" s="24"/>
      <c r="DQ3" s="24"/>
      <c r="DR3" s="24"/>
      <c r="DS3" s="24"/>
      <c r="DT3" s="21"/>
    </row>
    <row r="4" spans="1:124" x14ac:dyDescent="0.25">
      <c r="A4" s="21">
        <v>2</v>
      </c>
      <c r="B4" s="21">
        <v>19219</v>
      </c>
      <c r="C4" s="22" t="s">
        <v>240</v>
      </c>
      <c r="D4" s="21">
        <v>3352387</v>
      </c>
      <c r="E4" s="22" t="s">
        <v>242</v>
      </c>
      <c r="F4" s="23">
        <v>44746</v>
      </c>
      <c r="G4" s="24"/>
      <c r="H4" s="24"/>
      <c r="I4" s="24"/>
      <c r="J4" s="24"/>
      <c r="K4" s="24"/>
      <c r="L4" s="24"/>
      <c r="M4" s="24"/>
      <c r="N4" s="24"/>
      <c r="O4" s="24"/>
      <c r="P4" s="24"/>
      <c r="Q4" s="24"/>
      <c r="R4" s="24"/>
      <c r="S4" s="24"/>
      <c r="T4" s="24"/>
      <c r="U4" s="24"/>
      <c r="V4" s="24"/>
      <c r="W4" s="24"/>
      <c r="X4" s="24"/>
      <c r="Y4" s="24"/>
      <c r="Z4" s="24"/>
      <c r="AA4" s="24"/>
      <c r="AB4" s="24"/>
      <c r="AC4" s="24"/>
      <c r="AD4" s="24"/>
      <c r="AE4" s="24"/>
      <c r="AF4" s="24"/>
      <c r="AG4" s="24"/>
      <c r="AH4" s="24"/>
      <c r="AI4" s="24"/>
      <c r="AJ4" s="24"/>
      <c r="AK4" s="24"/>
      <c r="AL4" s="24"/>
      <c r="AM4" s="24"/>
      <c r="AN4" s="24"/>
      <c r="AO4" s="24"/>
      <c r="AP4" s="24"/>
      <c r="AQ4" s="24"/>
      <c r="AR4" s="24"/>
      <c r="AS4" s="21"/>
      <c r="AT4" s="24"/>
      <c r="AU4" s="24"/>
      <c r="AV4" s="24"/>
      <c r="AW4" s="24"/>
      <c r="AX4" s="24"/>
      <c r="AY4" s="24"/>
      <c r="AZ4" s="24"/>
      <c r="BA4" s="24"/>
      <c r="BB4" s="24"/>
      <c r="BC4" s="24"/>
      <c r="BD4" s="24"/>
      <c r="BE4" s="24"/>
      <c r="BF4" s="24"/>
      <c r="BG4" s="24"/>
      <c r="BH4" s="24"/>
      <c r="BI4" s="24"/>
      <c r="BJ4" s="24"/>
      <c r="BK4" s="24"/>
      <c r="BL4" s="24"/>
      <c r="BM4" s="21"/>
      <c r="BN4" s="24"/>
      <c r="BO4" s="24"/>
      <c r="BP4" s="24"/>
      <c r="BQ4" s="24"/>
      <c r="BR4" s="24"/>
      <c r="BS4" s="24"/>
      <c r="BT4" s="24"/>
      <c r="BU4" s="24"/>
      <c r="BV4" s="24"/>
      <c r="BW4" s="24"/>
      <c r="BX4" s="24"/>
      <c r="BY4" s="24"/>
      <c r="BZ4" s="24"/>
      <c r="CA4" s="24"/>
      <c r="CB4" s="24"/>
      <c r="CC4" s="24"/>
      <c r="CD4" s="24"/>
      <c r="CE4" s="24"/>
      <c r="CF4" s="24"/>
      <c r="CG4" s="24"/>
      <c r="CH4" s="24"/>
      <c r="CI4" s="24"/>
      <c r="CJ4" s="24"/>
      <c r="CK4" s="24"/>
      <c r="CL4" s="24"/>
      <c r="CM4" s="24"/>
      <c r="CN4" s="24"/>
      <c r="CO4" s="24"/>
      <c r="CP4" s="24"/>
      <c r="CQ4" s="24"/>
      <c r="CR4" s="24"/>
      <c r="CS4" s="24"/>
      <c r="CT4" s="24"/>
      <c r="CU4" s="24"/>
      <c r="CV4" s="24"/>
      <c r="CW4" s="24"/>
      <c r="CX4" s="24"/>
      <c r="CY4" s="24"/>
      <c r="CZ4" s="24"/>
      <c r="DA4" s="24"/>
      <c r="DB4" s="24"/>
      <c r="DC4" s="24"/>
      <c r="DD4" s="24"/>
      <c r="DE4" s="24"/>
      <c r="DF4" s="24"/>
      <c r="DG4" s="24"/>
      <c r="DH4" s="24"/>
      <c r="DI4" s="24"/>
      <c r="DJ4" s="24"/>
      <c r="DK4" s="24"/>
      <c r="DL4" s="24"/>
      <c r="DM4" s="24"/>
      <c r="DN4" s="24"/>
      <c r="DO4" s="24"/>
      <c r="DP4" s="24"/>
      <c r="DQ4" s="24"/>
      <c r="DR4" s="24"/>
      <c r="DS4" s="24"/>
      <c r="DT4" s="24"/>
    </row>
    <row r="5" spans="1:124" x14ac:dyDescent="0.25">
      <c r="A5" s="21">
        <v>2</v>
      </c>
      <c r="B5" s="21">
        <v>19219</v>
      </c>
      <c r="C5" s="22" t="s">
        <v>240</v>
      </c>
      <c r="D5" s="21">
        <v>3373113</v>
      </c>
      <c r="E5" s="22" t="s">
        <v>243</v>
      </c>
      <c r="F5" s="23">
        <v>44746</v>
      </c>
      <c r="G5" s="24"/>
      <c r="H5" s="24"/>
      <c r="I5" s="24"/>
      <c r="J5" s="24"/>
      <c r="K5" s="24"/>
      <c r="L5" s="24"/>
      <c r="M5" s="24"/>
      <c r="N5" s="24"/>
      <c r="O5" s="24"/>
      <c r="P5" s="24"/>
      <c r="Q5" s="24"/>
      <c r="R5" s="24"/>
      <c r="S5" s="24"/>
      <c r="T5" s="24"/>
      <c r="U5" s="24"/>
      <c r="V5" s="24"/>
      <c r="W5" s="24"/>
      <c r="X5" s="24"/>
      <c r="Y5" s="24"/>
      <c r="Z5" s="24"/>
      <c r="AA5" s="24"/>
      <c r="AB5" s="24"/>
      <c r="AC5" s="24"/>
      <c r="AD5" s="24"/>
      <c r="AE5" s="24"/>
      <c r="AF5" s="24"/>
      <c r="AG5" s="24"/>
      <c r="AH5" s="24"/>
      <c r="AI5" s="24"/>
      <c r="AJ5" s="24"/>
      <c r="AK5" s="24"/>
      <c r="AL5" s="24"/>
      <c r="AM5" s="24"/>
      <c r="AN5" s="24"/>
      <c r="AO5" s="24"/>
      <c r="AP5" s="24"/>
      <c r="AQ5" s="24"/>
      <c r="AR5" s="24"/>
      <c r="AS5" s="24"/>
      <c r="AT5" s="24"/>
      <c r="AU5" s="24"/>
      <c r="AV5" s="24"/>
      <c r="AW5" s="24"/>
      <c r="AX5" s="24"/>
      <c r="AY5" s="24"/>
      <c r="AZ5" s="24"/>
      <c r="BA5" s="24"/>
      <c r="BB5" s="24"/>
      <c r="BC5" s="24"/>
      <c r="BD5" s="24"/>
      <c r="BE5" s="24"/>
      <c r="BF5" s="24"/>
      <c r="BG5" s="24"/>
      <c r="BH5" s="24"/>
      <c r="BI5" s="24"/>
      <c r="BJ5" s="24"/>
      <c r="BK5" s="24"/>
      <c r="BL5" s="24"/>
      <c r="BM5" s="24"/>
      <c r="BN5" s="24"/>
      <c r="BO5" s="21"/>
      <c r="BP5" s="24"/>
      <c r="BQ5" s="24"/>
      <c r="BR5" s="24"/>
      <c r="BS5" s="24"/>
      <c r="BT5" s="24"/>
      <c r="BU5" s="24"/>
      <c r="BV5" s="24"/>
      <c r="BW5" s="24"/>
      <c r="BX5" s="24"/>
      <c r="BY5" s="24"/>
      <c r="BZ5" s="24"/>
      <c r="CA5" s="24"/>
      <c r="CB5" s="24"/>
      <c r="CC5" s="24"/>
      <c r="CD5" s="24"/>
      <c r="CE5" s="24"/>
      <c r="CF5" s="24"/>
      <c r="CG5" s="24"/>
      <c r="CH5" s="24"/>
      <c r="CI5" s="24"/>
      <c r="CJ5" s="24"/>
      <c r="CK5" s="24"/>
      <c r="CL5" s="24"/>
      <c r="CM5" s="24"/>
      <c r="CN5" s="24"/>
      <c r="CO5" s="24"/>
      <c r="CP5" s="24"/>
      <c r="CQ5" s="24"/>
      <c r="CR5" s="24"/>
      <c r="CS5" s="24"/>
      <c r="CT5" s="24"/>
      <c r="CU5" s="24"/>
      <c r="CV5" s="24"/>
      <c r="CW5" s="24"/>
      <c r="CX5" s="24"/>
      <c r="CY5" s="24"/>
      <c r="CZ5" s="24"/>
      <c r="DA5" s="24"/>
      <c r="DB5" s="24"/>
      <c r="DC5" s="24"/>
      <c r="DD5" s="24"/>
      <c r="DE5" s="24"/>
      <c r="DF5" s="24"/>
      <c r="DG5" s="24"/>
      <c r="DH5" s="24"/>
      <c r="DI5" s="24"/>
      <c r="DJ5" s="24"/>
      <c r="DK5" s="24"/>
      <c r="DL5" s="24"/>
      <c r="DM5" s="24"/>
      <c r="DN5" s="24"/>
      <c r="DO5" s="24"/>
      <c r="DP5" s="24"/>
      <c r="DQ5" s="24"/>
      <c r="DR5" s="24"/>
      <c r="DS5" s="24"/>
      <c r="DT5" s="24"/>
    </row>
    <row r="6" spans="1:124" x14ac:dyDescent="0.25">
      <c r="A6" s="21">
        <v>2</v>
      </c>
      <c r="B6" s="21">
        <v>19219</v>
      </c>
      <c r="C6" s="22" t="s">
        <v>240</v>
      </c>
      <c r="D6" s="21">
        <v>3384346</v>
      </c>
      <c r="E6" s="22" t="s">
        <v>244</v>
      </c>
      <c r="F6" s="23">
        <v>44746</v>
      </c>
      <c r="G6" s="24"/>
      <c r="H6" s="24"/>
      <c r="I6" s="24"/>
      <c r="J6" s="24"/>
      <c r="K6" s="24"/>
      <c r="L6" s="24"/>
      <c r="M6" s="24"/>
      <c r="N6" s="24"/>
      <c r="O6" s="24"/>
      <c r="P6" s="24"/>
      <c r="Q6" s="24"/>
      <c r="R6" s="24"/>
      <c r="S6" s="24"/>
      <c r="T6" s="24"/>
      <c r="U6" s="24"/>
      <c r="V6" s="24"/>
      <c r="W6" s="24"/>
      <c r="X6" s="24"/>
      <c r="Y6" s="24"/>
      <c r="Z6" s="24"/>
      <c r="AA6" s="24"/>
      <c r="AB6" s="24"/>
      <c r="AC6" s="24"/>
      <c r="AD6" s="24"/>
      <c r="AE6" s="24"/>
      <c r="AF6" s="24"/>
      <c r="AG6" s="24"/>
      <c r="AH6" s="24"/>
      <c r="AI6" s="24"/>
      <c r="AJ6" s="24"/>
      <c r="AK6" s="24"/>
      <c r="AL6" s="24"/>
      <c r="AM6" s="24"/>
      <c r="AN6" s="24"/>
      <c r="AO6" s="24"/>
      <c r="AP6" s="24"/>
      <c r="AQ6" s="24"/>
      <c r="AR6" s="24"/>
      <c r="AS6" s="24"/>
      <c r="AT6" s="24"/>
      <c r="AU6" s="24"/>
      <c r="AV6" s="24"/>
      <c r="AW6" s="24"/>
      <c r="AX6" s="24"/>
      <c r="AY6" s="24"/>
      <c r="AZ6" s="24"/>
      <c r="BA6" s="24"/>
      <c r="BB6" s="24"/>
      <c r="BC6" s="24"/>
      <c r="BD6" s="24"/>
      <c r="BE6" s="24"/>
      <c r="BF6" s="24"/>
      <c r="BG6" s="24"/>
      <c r="BH6" s="24"/>
      <c r="BI6" s="24"/>
      <c r="BJ6" s="24"/>
      <c r="BK6" s="24"/>
      <c r="BL6" s="24"/>
      <c r="BM6" s="21"/>
      <c r="BN6" s="24"/>
      <c r="BO6" s="24"/>
      <c r="BP6" s="24"/>
      <c r="BQ6" s="24"/>
      <c r="BR6" s="24"/>
      <c r="BS6" s="24"/>
      <c r="BT6" s="24"/>
      <c r="BU6" s="24"/>
      <c r="BV6" s="24"/>
      <c r="BW6" s="24"/>
      <c r="BX6" s="24"/>
      <c r="BY6" s="24"/>
      <c r="BZ6" s="24"/>
      <c r="CA6" s="24"/>
      <c r="CB6" s="24"/>
      <c r="CC6" s="24"/>
      <c r="CD6" s="24"/>
      <c r="CE6" s="24"/>
      <c r="CF6" s="24"/>
      <c r="CG6" s="24"/>
      <c r="CH6" s="24"/>
      <c r="CI6" s="24"/>
      <c r="CJ6" s="24"/>
      <c r="CK6" s="24"/>
      <c r="CL6" s="24"/>
      <c r="CM6" s="24"/>
      <c r="CN6" s="24"/>
      <c r="CO6" s="24"/>
      <c r="CP6" s="24"/>
      <c r="CQ6" s="24"/>
      <c r="CR6" s="24"/>
      <c r="CS6" s="24"/>
      <c r="CT6" s="24"/>
      <c r="CU6" s="24"/>
      <c r="CV6" s="24"/>
      <c r="CW6" s="24"/>
      <c r="CX6" s="24"/>
      <c r="CY6" s="24"/>
      <c r="CZ6" s="24"/>
      <c r="DA6" s="24"/>
      <c r="DB6" s="24"/>
      <c r="DC6" s="24"/>
      <c r="DD6" s="24"/>
      <c r="DE6" s="24"/>
      <c r="DF6" s="24"/>
      <c r="DG6" s="24"/>
      <c r="DH6" s="24"/>
      <c r="DI6" s="24"/>
      <c r="DJ6" s="24"/>
      <c r="DK6" s="24"/>
      <c r="DL6" s="24"/>
      <c r="DM6" s="24"/>
      <c r="DN6" s="24"/>
      <c r="DO6" s="24"/>
      <c r="DP6" s="24"/>
      <c r="DQ6" s="24"/>
      <c r="DR6" s="24"/>
      <c r="DS6" s="24"/>
      <c r="DT6" s="24"/>
    </row>
    <row r="7" spans="1:124" x14ac:dyDescent="0.25">
      <c r="A7" s="21">
        <v>2</v>
      </c>
      <c r="B7" s="21">
        <v>19219</v>
      </c>
      <c r="C7" s="22" t="s">
        <v>240</v>
      </c>
      <c r="D7" s="21">
        <v>3384347</v>
      </c>
      <c r="E7" s="22" t="s">
        <v>245</v>
      </c>
      <c r="F7" s="23">
        <v>44746</v>
      </c>
      <c r="G7" s="24"/>
      <c r="H7" s="24"/>
      <c r="I7" s="24"/>
      <c r="J7" s="24"/>
      <c r="K7" s="24"/>
      <c r="L7" s="24"/>
      <c r="M7" s="24"/>
      <c r="N7" s="24"/>
      <c r="O7" s="24"/>
      <c r="P7" s="24"/>
      <c r="Q7" s="24"/>
      <c r="R7" s="24"/>
      <c r="S7" s="24"/>
      <c r="T7" s="24"/>
      <c r="U7" s="24"/>
      <c r="V7" s="24"/>
      <c r="W7" s="24"/>
      <c r="X7" s="24"/>
      <c r="Y7" s="24"/>
      <c r="Z7" s="24"/>
      <c r="AA7" s="24"/>
      <c r="AB7" s="24"/>
      <c r="AC7" s="24"/>
      <c r="AD7" s="24"/>
      <c r="AE7" s="24"/>
      <c r="AF7" s="24"/>
      <c r="AG7" s="24"/>
      <c r="AH7" s="24"/>
      <c r="AI7" s="24"/>
      <c r="AJ7" s="24"/>
      <c r="AK7" s="24"/>
      <c r="AL7" s="24"/>
      <c r="AM7" s="24"/>
      <c r="AN7" s="24"/>
      <c r="AO7" s="24"/>
      <c r="AP7" s="24"/>
      <c r="AQ7" s="24"/>
      <c r="AR7" s="24"/>
      <c r="AS7" s="24"/>
      <c r="AT7" s="24"/>
      <c r="AU7" s="24"/>
      <c r="AV7" s="24"/>
      <c r="AW7" s="24"/>
      <c r="AX7" s="24"/>
      <c r="AY7" s="24"/>
      <c r="AZ7" s="24"/>
      <c r="BA7" s="24"/>
      <c r="BB7" s="24"/>
      <c r="BC7" s="24"/>
      <c r="BD7" s="24"/>
      <c r="BE7" s="24"/>
      <c r="BF7" s="24"/>
      <c r="BG7" s="24"/>
      <c r="BH7" s="24"/>
      <c r="BI7" s="24"/>
      <c r="BJ7" s="24"/>
      <c r="BK7" s="24"/>
      <c r="BL7" s="24"/>
      <c r="BM7" s="24"/>
      <c r="BN7" s="24"/>
      <c r="BO7" s="21"/>
      <c r="BP7" s="24"/>
      <c r="BQ7" s="24"/>
      <c r="BR7" s="24"/>
      <c r="BS7" s="24"/>
      <c r="BT7" s="24"/>
      <c r="BU7" s="24"/>
      <c r="BV7" s="24"/>
      <c r="BW7" s="24"/>
      <c r="BX7" s="24"/>
      <c r="BY7" s="24"/>
      <c r="BZ7" s="24"/>
      <c r="CA7" s="24"/>
      <c r="CB7" s="24"/>
      <c r="CC7" s="24"/>
      <c r="CD7" s="24"/>
      <c r="CE7" s="24"/>
      <c r="CF7" s="24"/>
      <c r="CG7" s="24"/>
      <c r="CH7" s="24"/>
      <c r="CI7" s="24"/>
      <c r="CJ7" s="24"/>
      <c r="CK7" s="24"/>
      <c r="CL7" s="24"/>
      <c r="CM7" s="24"/>
      <c r="CN7" s="24"/>
      <c r="CO7" s="24"/>
      <c r="CP7" s="24"/>
      <c r="CQ7" s="24"/>
      <c r="CR7" s="24"/>
      <c r="CS7" s="24"/>
      <c r="CT7" s="24"/>
      <c r="CU7" s="24"/>
      <c r="CV7" s="24"/>
      <c r="CW7" s="24"/>
      <c r="CX7" s="24"/>
      <c r="CY7" s="24"/>
      <c r="CZ7" s="24"/>
      <c r="DA7" s="24"/>
      <c r="DB7" s="24"/>
      <c r="DC7" s="24"/>
      <c r="DD7" s="24"/>
      <c r="DE7" s="24"/>
      <c r="DF7" s="24"/>
      <c r="DG7" s="24"/>
      <c r="DH7" s="24"/>
      <c r="DI7" s="24"/>
      <c r="DJ7" s="24"/>
      <c r="DK7" s="24"/>
      <c r="DL7" s="24"/>
      <c r="DM7" s="24"/>
      <c r="DN7" s="24"/>
      <c r="DO7" s="24"/>
      <c r="DP7" s="24"/>
      <c r="DQ7" s="24"/>
      <c r="DR7" s="24"/>
      <c r="DS7" s="24"/>
      <c r="DT7" s="21"/>
    </row>
    <row r="8" spans="1:124" x14ac:dyDescent="0.25">
      <c r="A8" s="21">
        <v>2</v>
      </c>
      <c r="B8" s="21">
        <v>19219</v>
      </c>
      <c r="C8" s="22" t="s">
        <v>240</v>
      </c>
      <c r="D8" s="21">
        <v>3408152</v>
      </c>
      <c r="E8" s="22" t="s">
        <v>246</v>
      </c>
      <c r="F8" s="23">
        <v>44746</v>
      </c>
      <c r="G8" s="24"/>
      <c r="H8" s="24"/>
      <c r="I8" s="24"/>
      <c r="J8" s="24"/>
      <c r="K8" s="24"/>
      <c r="L8" s="24"/>
      <c r="M8" s="24"/>
      <c r="N8" s="24"/>
      <c r="O8" s="24"/>
      <c r="P8" s="24"/>
      <c r="Q8" s="24"/>
      <c r="R8" s="24"/>
      <c r="S8" s="24"/>
      <c r="T8" s="24"/>
      <c r="U8" s="24"/>
      <c r="V8" s="24"/>
      <c r="W8" s="24"/>
      <c r="X8" s="24"/>
      <c r="Y8" s="24"/>
      <c r="Z8" s="24"/>
      <c r="AA8" s="24"/>
      <c r="AB8" s="24"/>
      <c r="AC8" s="24"/>
      <c r="AD8" s="24"/>
      <c r="AE8" s="24"/>
      <c r="AF8" s="24"/>
      <c r="AG8" s="24"/>
      <c r="AH8" s="24"/>
      <c r="AI8" s="24"/>
      <c r="AJ8" s="24"/>
      <c r="AK8" s="24"/>
      <c r="AL8" s="24"/>
      <c r="AM8" s="24"/>
      <c r="AN8" s="24"/>
      <c r="AO8" s="24"/>
      <c r="AP8" s="24"/>
      <c r="AQ8" s="24"/>
      <c r="AR8" s="24"/>
      <c r="AS8" s="24"/>
      <c r="AT8" s="24"/>
      <c r="AU8" s="24"/>
      <c r="AV8" s="24"/>
      <c r="AW8" s="24"/>
      <c r="AX8" s="24"/>
      <c r="AY8" s="24"/>
      <c r="AZ8" s="24"/>
      <c r="BA8" s="24"/>
      <c r="BB8" s="24"/>
      <c r="BC8" s="24"/>
      <c r="BD8" s="24"/>
      <c r="BE8" s="24"/>
      <c r="BF8" s="24"/>
      <c r="BG8" s="24"/>
      <c r="BH8" s="24"/>
      <c r="BI8" s="24"/>
      <c r="BJ8" s="24"/>
      <c r="BK8" s="24"/>
      <c r="BL8" s="24"/>
      <c r="BM8" s="21"/>
      <c r="BN8" s="24"/>
      <c r="BO8" s="21"/>
      <c r="BP8" s="24"/>
      <c r="BQ8" s="24"/>
      <c r="BR8" s="24"/>
      <c r="BS8" s="24"/>
      <c r="BT8" s="24"/>
      <c r="BU8" s="24"/>
      <c r="BV8" s="24"/>
      <c r="BW8" s="24"/>
      <c r="BX8" s="24"/>
      <c r="BY8" s="24"/>
      <c r="BZ8" s="24"/>
      <c r="CA8" s="24"/>
      <c r="CB8" s="24"/>
      <c r="CC8" s="24"/>
      <c r="CD8" s="24"/>
      <c r="CE8" s="24"/>
      <c r="CF8" s="24"/>
      <c r="CG8" s="24"/>
      <c r="CH8" s="24"/>
      <c r="CI8" s="24"/>
      <c r="CJ8" s="24"/>
      <c r="CK8" s="24"/>
      <c r="CL8" s="24"/>
      <c r="CM8" s="24"/>
      <c r="CN8" s="24"/>
      <c r="CO8" s="24"/>
      <c r="CP8" s="24"/>
      <c r="CQ8" s="24"/>
      <c r="CR8" s="24"/>
      <c r="CS8" s="24"/>
      <c r="CT8" s="24"/>
      <c r="CU8" s="24"/>
      <c r="CV8" s="24"/>
      <c r="CW8" s="24"/>
      <c r="CX8" s="24"/>
      <c r="CY8" s="24"/>
      <c r="CZ8" s="24"/>
      <c r="DA8" s="24"/>
      <c r="DB8" s="24"/>
      <c r="DC8" s="24"/>
      <c r="DD8" s="24"/>
      <c r="DE8" s="24"/>
      <c r="DF8" s="24"/>
      <c r="DG8" s="24"/>
      <c r="DH8" s="24"/>
      <c r="DI8" s="24"/>
      <c r="DJ8" s="24"/>
      <c r="DK8" s="24"/>
      <c r="DL8" s="24"/>
      <c r="DM8" s="24"/>
      <c r="DN8" s="24"/>
      <c r="DO8" s="24"/>
      <c r="DP8" s="24"/>
      <c r="DQ8" s="24"/>
      <c r="DR8" s="24"/>
      <c r="DS8" s="24"/>
      <c r="DT8" s="24"/>
    </row>
    <row r="9" spans="1:124" x14ac:dyDescent="0.25">
      <c r="A9" s="21">
        <v>2</v>
      </c>
      <c r="B9" s="21">
        <v>19219</v>
      </c>
      <c r="C9" s="22" t="s">
        <v>240</v>
      </c>
      <c r="D9" s="21">
        <v>3529243</v>
      </c>
      <c r="E9" s="22" t="s">
        <v>254</v>
      </c>
      <c r="F9" s="23">
        <v>44746</v>
      </c>
      <c r="G9" s="24"/>
      <c r="H9" s="24"/>
      <c r="I9" s="24"/>
      <c r="J9" s="24"/>
      <c r="K9" s="24"/>
      <c r="L9" s="24"/>
      <c r="M9" s="24"/>
      <c r="N9" s="24"/>
      <c r="O9" s="24"/>
      <c r="P9" s="24"/>
      <c r="Q9" s="24"/>
      <c r="R9" s="24"/>
      <c r="S9" s="24"/>
      <c r="T9" s="24"/>
      <c r="U9" s="24"/>
      <c r="V9" s="24"/>
      <c r="W9" s="24"/>
      <c r="X9" s="24"/>
      <c r="Y9" s="24"/>
      <c r="Z9" s="24"/>
      <c r="AA9" s="24"/>
      <c r="AB9" s="24"/>
      <c r="AC9" s="24"/>
      <c r="AD9" s="24"/>
      <c r="AE9" s="24"/>
      <c r="AF9" s="24"/>
      <c r="AG9" s="24"/>
      <c r="AH9" s="24"/>
      <c r="AI9" s="24"/>
      <c r="AJ9" s="24"/>
      <c r="AK9" s="24"/>
      <c r="AL9" s="24"/>
      <c r="AM9" s="24"/>
      <c r="AN9" s="21"/>
      <c r="AO9" s="24"/>
      <c r="AP9" s="24"/>
      <c r="AQ9" s="24"/>
      <c r="AR9" s="21"/>
      <c r="AS9" s="21"/>
      <c r="AT9" s="24"/>
      <c r="AU9" s="24"/>
      <c r="AV9" s="24"/>
      <c r="AW9" s="24"/>
      <c r="AX9" s="24"/>
      <c r="AY9" s="24"/>
      <c r="AZ9" s="24"/>
      <c r="BA9" s="24"/>
      <c r="BB9" s="24"/>
      <c r="BC9" s="24"/>
      <c r="BD9" s="24"/>
      <c r="BE9" s="24"/>
      <c r="BF9" s="24"/>
      <c r="BG9" s="24"/>
      <c r="BH9" s="24"/>
      <c r="BI9" s="24"/>
      <c r="BJ9" s="21"/>
      <c r="BK9" s="24"/>
      <c r="BL9" s="24"/>
      <c r="BM9" s="24"/>
      <c r="BN9" s="21"/>
      <c r="BO9" s="21"/>
      <c r="BP9" s="24"/>
      <c r="BQ9" s="24"/>
      <c r="BR9" s="24"/>
      <c r="BS9" s="24"/>
      <c r="BT9" s="24"/>
      <c r="BU9" s="24"/>
      <c r="BV9" s="24"/>
      <c r="BW9" s="24"/>
      <c r="BX9" s="24"/>
      <c r="BY9" s="24"/>
      <c r="BZ9" s="24"/>
      <c r="CA9" s="24"/>
      <c r="CB9" s="24"/>
      <c r="CC9" s="24"/>
      <c r="CD9" s="24"/>
      <c r="CE9" s="24"/>
      <c r="CF9" s="24"/>
      <c r="CG9" s="24"/>
      <c r="CH9" s="24"/>
      <c r="CI9" s="24"/>
      <c r="CJ9" s="24"/>
      <c r="CK9" s="24"/>
      <c r="CL9" s="24"/>
      <c r="CM9" s="24"/>
      <c r="CN9" s="24"/>
      <c r="CO9" s="24"/>
      <c r="CP9" s="24"/>
      <c r="CQ9" s="24"/>
      <c r="CR9" s="24"/>
      <c r="CS9" s="24"/>
      <c r="CT9" s="24"/>
      <c r="CU9" s="24"/>
      <c r="CV9" s="24"/>
      <c r="CW9" s="24"/>
      <c r="CX9" s="24"/>
      <c r="CY9" s="24"/>
      <c r="CZ9" s="24"/>
      <c r="DA9" s="24"/>
      <c r="DB9" s="24"/>
      <c r="DC9" s="24"/>
      <c r="DD9" s="24"/>
      <c r="DE9" s="24"/>
      <c r="DF9" s="24"/>
      <c r="DG9" s="24"/>
      <c r="DH9" s="24"/>
      <c r="DI9" s="24"/>
      <c r="DJ9" s="24"/>
      <c r="DK9" s="24"/>
      <c r="DL9" s="21"/>
      <c r="DM9" s="24"/>
      <c r="DN9" s="24"/>
      <c r="DO9" s="24"/>
      <c r="DP9" s="24"/>
      <c r="DQ9" s="24"/>
      <c r="DR9" s="24"/>
      <c r="DS9" s="24"/>
      <c r="DT9" s="24"/>
    </row>
    <row r="10" spans="1:124" x14ac:dyDescent="0.25">
      <c r="A10" s="21">
        <v>2</v>
      </c>
      <c r="B10" s="21">
        <v>19219</v>
      </c>
      <c r="C10" s="22" t="s">
        <v>240</v>
      </c>
      <c r="D10" s="21">
        <v>3529244</v>
      </c>
      <c r="E10" s="22" t="s">
        <v>255</v>
      </c>
      <c r="F10" s="23">
        <v>44746</v>
      </c>
      <c r="G10" s="24"/>
      <c r="H10" s="24"/>
      <c r="I10" s="24"/>
      <c r="J10" s="24"/>
      <c r="K10" s="24"/>
      <c r="L10" s="24"/>
      <c r="M10" s="24"/>
      <c r="N10" s="24"/>
      <c r="O10" s="24"/>
      <c r="P10" s="24"/>
      <c r="Q10" s="24"/>
      <c r="R10" s="24"/>
      <c r="S10" s="24"/>
      <c r="T10" s="24"/>
      <c r="U10" s="24"/>
      <c r="V10" s="24"/>
      <c r="W10" s="24"/>
      <c r="X10" s="24"/>
      <c r="Y10" s="24"/>
      <c r="Z10" s="24"/>
      <c r="AA10" s="24"/>
      <c r="AB10" s="24"/>
      <c r="AC10" s="24"/>
      <c r="AD10" s="24"/>
      <c r="AE10" s="24"/>
      <c r="AF10" s="24"/>
      <c r="AG10" s="24"/>
      <c r="AH10" s="24"/>
      <c r="AI10" s="24"/>
      <c r="AJ10" s="24"/>
      <c r="AK10" s="24"/>
      <c r="AL10" s="24"/>
      <c r="AM10" s="24"/>
      <c r="AN10" s="21"/>
      <c r="AO10" s="24"/>
      <c r="AP10" s="24"/>
      <c r="AQ10" s="24"/>
      <c r="AR10" s="21"/>
      <c r="AS10" s="21"/>
      <c r="AT10" s="24"/>
      <c r="AU10" s="24"/>
      <c r="AV10" s="24"/>
      <c r="AW10" s="24"/>
      <c r="AX10" s="24"/>
      <c r="AY10" s="24"/>
      <c r="AZ10" s="24"/>
      <c r="BA10" s="24"/>
      <c r="BB10" s="24"/>
      <c r="BC10" s="24"/>
      <c r="BD10" s="24"/>
      <c r="BE10" s="24"/>
      <c r="BF10" s="24"/>
      <c r="BG10" s="24"/>
      <c r="BH10" s="24"/>
      <c r="BI10" s="24"/>
      <c r="BJ10" s="24"/>
      <c r="BK10" s="24"/>
      <c r="BL10" s="24"/>
      <c r="BM10" s="24"/>
      <c r="BN10" s="21"/>
      <c r="BO10" s="21"/>
      <c r="BP10" s="24"/>
      <c r="BQ10" s="24"/>
      <c r="BR10" s="24"/>
      <c r="BS10" s="24"/>
      <c r="BT10" s="24"/>
      <c r="BU10" s="24"/>
      <c r="BV10" s="24"/>
      <c r="BW10" s="24"/>
      <c r="BX10" s="24"/>
      <c r="BY10" s="24"/>
      <c r="BZ10" s="24"/>
      <c r="CA10" s="24"/>
      <c r="CB10" s="24"/>
      <c r="CC10" s="24"/>
      <c r="CD10" s="24"/>
      <c r="CE10" s="24"/>
      <c r="CF10" s="24"/>
      <c r="CG10" s="24"/>
      <c r="CH10" s="24"/>
      <c r="CI10" s="24"/>
      <c r="CJ10" s="24"/>
      <c r="CK10" s="24"/>
      <c r="CL10" s="24"/>
      <c r="CM10" s="24"/>
      <c r="CN10" s="24"/>
      <c r="CO10" s="24"/>
      <c r="CP10" s="24"/>
      <c r="CQ10" s="24"/>
      <c r="CR10" s="24"/>
      <c r="CS10" s="24"/>
      <c r="CT10" s="24"/>
      <c r="CU10" s="24"/>
      <c r="CV10" s="24"/>
      <c r="CW10" s="24"/>
      <c r="CX10" s="24"/>
      <c r="CY10" s="24"/>
      <c r="CZ10" s="24"/>
      <c r="DA10" s="24"/>
      <c r="DB10" s="24"/>
      <c r="DC10" s="24"/>
      <c r="DD10" s="24"/>
      <c r="DE10" s="24"/>
      <c r="DF10" s="24"/>
      <c r="DG10" s="24"/>
      <c r="DH10" s="24"/>
      <c r="DI10" s="24"/>
      <c r="DJ10" s="24"/>
      <c r="DK10" s="24"/>
      <c r="DL10" s="21"/>
      <c r="DM10" s="24"/>
      <c r="DN10" s="24"/>
      <c r="DO10" s="24"/>
      <c r="DP10" s="24"/>
      <c r="DQ10" s="24"/>
      <c r="DR10" s="24"/>
      <c r="DS10" s="24"/>
      <c r="DT10" s="24"/>
    </row>
    <row r="11" spans="1:124" x14ac:dyDescent="0.25">
      <c r="A11" s="21">
        <v>2</v>
      </c>
      <c r="B11" s="21">
        <v>19219</v>
      </c>
      <c r="C11" s="22" t="s">
        <v>240</v>
      </c>
      <c r="D11" s="21">
        <v>3529245</v>
      </c>
      <c r="E11" s="22" t="s">
        <v>256</v>
      </c>
      <c r="F11" s="23">
        <v>44746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4"/>
      <c r="AI11" s="24"/>
      <c r="AJ11" s="24"/>
      <c r="AK11" s="24"/>
      <c r="AL11" s="24"/>
      <c r="AM11" s="24"/>
      <c r="AN11" s="21"/>
      <c r="AO11" s="24"/>
      <c r="AP11" s="24"/>
      <c r="AQ11" s="24"/>
      <c r="AR11" s="21"/>
      <c r="AS11" s="21"/>
      <c r="AT11" s="24"/>
      <c r="AU11" s="24"/>
      <c r="AV11" s="24"/>
      <c r="AW11" s="24"/>
      <c r="AX11" s="24"/>
      <c r="AY11" s="24"/>
      <c r="AZ11" s="24"/>
      <c r="BA11" s="24"/>
      <c r="BB11" s="24"/>
      <c r="BC11" s="24"/>
      <c r="BD11" s="24"/>
      <c r="BE11" s="24"/>
      <c r="BF11" s="24"/>
      <c r="BG11" s="24"/>
      <c r="BH11" s="24"/>
      <c r="BI11" s="24"/>
      <c r="BJ11" s="21"/>
      <c r="BK11" s="24"/>
      <c r="BL11" s="24"/>
      <c r="BM11" s="24"/>
      <c r="BN11" s="21"/>
      <c r="BO11" s="21"/>
      <c r="BP11" s="24"/>
      <c r="BQ11" s="24"/>
      <c r="BR11" s="24"/>
      <c r="BS11" s="24"/>
      <c r="BT11" s="24"/>
      <c r="BU11" s="24"/>
      <c r="BV11" s="24"/>
      <c r="BW11" s="24"/>
      <c r="BX11" s="24"/>
      <c r="BY11" s="24"/>
      <c r="BZ11" s="24"/>
      <c r="CA11" s="24"/>
      <c r="CB11" s="24"/>
      <c r="CC11" s="24"/>
      <c r="CD11" s="24"/>
      <c r="CE11" s="24"/>
      <c r="CF11" s="24"/>
      <c r="CG11" s="24"/>
      <c r="CH11" s="24"/>
      <c r="CI11" s="24"/>
      <c r="CJ11" s="24"/>
      <c r="CK11" s="24"/>
      <c r="CL11" s="24"/>
      <c r="CM11" s="24"/>
      <c r="CN11" s="24"/>
      <c r="CO11" s="24"/>
      <c r="CP11" s="24"/>
      <c r="CQ11" s="24"/>
      <c r="CR11" s="24"/>
      <c r="CS11" s="24"/>
      <c r="CT11" s="24"/>
      <c r="CU11" s="24"/>
      <c r="CV11" s="24"/>
      <c r="CW11" s="24"/>
      <c r="CX11" s="24"/>
      <c r="CY11" s="24"/>
      <c r="CZ11" s="24"/>
      <c r="DA11" s="24"/>
      <c r="DB11" s="24"/>
      <c r="DC11" s="24"/>
      <c r="DD11" s="24"/>
      <c r="DE11" s="24"/>
      <c r="DF11" s="24"/>
      <c r="DG11" s="24"/>
      <c r="DH11" s="24"/>
      <c r="DI11" s="24"/>
      <c r="DJ11" s="24"/>
      <c r="DK11" s="24"/>
      <c r="DL11" s="21"/>
      <c r="DM11" s="24"/>
      <c r="DN11" s="24"/>
      <c r="DO11" s="24"/>
      <c r="DP11" s="24"/>
      <c r="DQ11" s="24"/>
      <c r="DR11" s="24"/>
      <c r="DS11" s="24"/>
      <c r="DT11" s="24"/>
    </row>
    <row r="12" spans="1:124" x14ac:dyDescent="0.25">
      <c r="A12" s="21">
        <v>2</v>
      </c>
      <c r="B12" s="21">
        <v>19219</v>
      </c>
      <c r="C12" s="22" t="s">
        <v>240</v>
      </c>
      <c r="D12" s="21">
        <v>3529246</v>
      </c>
      <c r="E12" s="22" t="s">
        <v>257</v>
      </c>
      <c r="F12" s="23">
        <v>44746</v>
      </c>
      <c r="G12" s="24"/>
      <c r="H12" s="24"/>
      <c r="I12" s="24"/>
      <c r="J12" s="24"/>
      <c r="K12" s="24"/>
      <c r="L12" s="24"/>
      <c r="M12" s="24"/>
      <c r="N12" s="24"/>
      <c r="O12" s="24"/>
      <c r="P12" s="24"/>
      <c r="Q12" s="24"/>
      <c r="R12" s="24"/>
      <c r="S12" s="24"/>
      <c r="T12" s="24"/>
      <c r="U12" s="24"/>
      <c r="V12" s="24"/>
      <c r="W12" s="24"/>
      <c r="X12" s="24"/>
      <c r="Y12" s="24"/>
      <c r="Z12" s="24"/>
      <c r="AA12" s="24"/>
      <c r="AB12" s="24"/>
      <c r="AC12" s="24"/>
      <c r="AD12" s="24"/>
      <c r="AE12" s="24"/>
      <c r="AF12" s="24"/>
      <c r="AG12" s="24"/>
      <c r="AH12" s="24"/>
      <c r="AI12" s="24"/>
      <c r="AJ12" s="24"/>
      <c r="AK12" s="24"/>
      <c r="AL12" s="24"/>
      <c r="AM12" s="24"/>
      <c r="AN12" s="24"/>
      <c r="AO12" s="24"/>
      <c r="AP12" s="24"/>
      <c r="AQ12" s="24"/>
      <c r="AR12" s="24"/>
      <c r="AS12" s="24"/>
      <c r="AT12" s="24"/>
      <c r="AU12" s="24"/>
      <c r="AV12" s="24"/>
      <c r="AW12" s="24"/>
      <c r="AX12" s="24"/>
      <c r="AY12" s="24"/>
      <c r="AZ12" s="24"/>
      <c r="BA12" s="24"/>
      <c r="BB12" s="24"/>
      <c r="BC12" s="24"/>
      <c r="BD12" s="24"/>
      <c r="BE12" s="24"/>
      <c r="BF12" s="24"/>
      <c r="BG12" s="24"/>
      <c r="BH12" s="24"/>
      <c r="BI12" s="24"/>
      <c r="BJ12" s="24"/>
      <c r="BK12" s="24"/>
      <c r="BL12" s="24"/>
      <c r="BM12" s="24"/>
      <c r="BN12" s="24"/>
      <c r="BO12" s="21"/>
      <c r="BP12" s="24"/>
      <c r="BQ12" s="24"/>
      <c r="BR12" s="24"/>
      <c r="BS12" s="24"/>
      <c r="BT12" s="24"/>
      <c r="BU12" s="24"/>
      <c r="BV12" s="24"/>
      <c r="BW12" s="24"/>
      <c r="BX12" s="24"/>
      <c r="BY12" s="24"/>
      <c r="BZ12" s="24"/>
      <c r="CA12" s="24"/>
      <c r="CB12" s="24"/>
      <c r="CC12" s="24"/>
      <c r="CD12" s="24"/>
      <c r="CE12" s="24"/>
      <c r="CF12" s="24"/>
      <c r="CG12" s="24"/>
      <c r="CH12" s="24"/>
      <c r="CI12" s="24"/>
      <c r="CJ12" s="24"/>
      <c r="CK12" s="24"/>
      <c r="CL12" s="24"/>
      <c r="CM12" s="24"/>
      <c r="CN12" s="24"/>
      <c r="CO12" s="24"/>
      <c r="CP12" s="24"/>
      <c r="CQ12" s="24"/>
      <c r="CR12" s="24"/>
      <c r="CS12" s="24"/>
      <c r="CT12" s="24"/>
      <c r="CU12" s="24"/>
      <c r="CV12" s="24"/>
      <c r="CW12" s="24"/>
      <c r="CX12" s="24"/>
      <c r="CY12" s="24"/>
      <c r="CZ12" s="24"/>
      <c r="DA12" s="24"/>
      <c r="DB12" s="24"/>
      <c r="DC12" s="24"/>
      <c r="DD12" s="24"/>
      <c r="DE12" s="24"/>
      <c r="DF12" s="24"/>
      <c r="DG12" s="24"/>
      <c r="DH12" s="24"/>
      <c r="DI12" s="24"/>
      <c r="DJ12" s="24"/>
      <c r="DK12" s="24"/>
      <c r="DL12" s="24"/>
      <c r="DM12" s="24"/>
      <c r="DN12" s="24"/>
      <c r="DO12" s="24"/>
      <c r="DP12" s="24"/>
      <c r="DQ12" s="24"/>
      <c r="DR12" s="24"/>
      <c r="DS12" s="24"/>
      <c r="DT12" s="24"/>
    </row>
    <row r="13" spans="1:124" x14ac:dyDescent="0.25">
      <c r="A13" s="21">
        <v>2</v>
      </c>
      <c r="B13" s="21">
        <v>19219</v>
      </c>
      <c r="C13" s="22" t="s">
        <v>240</v>
      </c>
      <c r="D13" s="21">
        <v>3529247</v>
      </c>
      <c r="E13" s="22" t="s">
        <v>258</v>
      </c>
      <c r="F13" s="23">
        <v>44746</v>
      </c>
      <c r="G13" s="24"/>
      <c r="H13" s="24"/>
      <c r="I13" s="24"/>
      <c r="J13" s="24"/>
      <c r="K13" s="24"/>
      <c r="L13" s="24"/>
      <c r="M13" s="24"/>
      <c r="N13" s="24"/>
      <c r="O13" s="24"/>
      <c r="P13" s="24"/>
      <c r="Q13" s="24"/>
      <c r="R13" s="24"/>
      <c r="S13" s="24"/>
      <c r="T13" s="24"/>
      <c r="U13" s="24"/>
      <c r="V13" s="24"/>
      <c r="W13" s="24"/>
      <c r="X13" s="24"/>
      <c r="Y13" s="24"/>
      <c r="Z13" s="24"/>
      <c r="AA13" s="24"/>
      <c r="AB13" s="24"/>
      <c r="AC13" s="24"/>
      <c r="AD13" s="24"/>
      <c r="AE13" s="24"/>
      <c r="AF13" s="24"/>
      <c r="AG13" s="24"/>
      <c r="AH13" s="24"/>
      <c r="AI13" s="24"/>
      <c r="AJ13" s="24"/>
      <c r="AK13" s="24"/>
      <c r="AL13" s="24"/>
      <c r="AM13" s="24"/>
      <c r="AN13" s="24"/>
      <c r="AO13" s="24"/>
      <c r="AP13" s="24"/>
      <c r="AQ13" s="24"/>
      <c r="AR13" s="24"/>
      <c r="AS13" s="24"/>
      <c r="AT13" s="24"/>
      <c r="AU13" s="24"/>
      <c r="AV13" s="24"/>
      <c r="AW13" s="24"/>
      <c r="AX13" s="24"/>
      <c r="AY13" s="24"/>
      <c r="AZ13" s="24"/>
      <c r="BA13" s="24"/>
      <c r="BB13" s="24"/>
      <c r="BC13" s="24"/>
      <c r="BD13" s="24"/>
      <c r="BE13" s="24"/>
      <c r="BF13" s="24"/>
      <c r="BG13" s="24"/>
      <c r="BH13" s="24"/>
      <c r="BI13" s="24"/>
      <c r="BJ13" s="24"/>
      <c r="BK13" s="24"/>
      <c r="BL13" s="24"/>
      <c r="BM13" s="24"/>
      <c r="BN13" s="24"/>
      <c r="BO13" s="21"/>
      <c r="BP13" s="24"/>
      <c r="BQ13" s="24"/>
      <c r="BR13" s="24"/>
      <c r="BS13" s="24"/>
      <c r="BT13" s="24"/>
      <c r="BU13" s="24"/>
      <c r="BV13" s="24"/>
      <c r="BW13" s="24"/>
      <c r="BX13" s="24"/>
      <c r="BY13" s="24"/>
      <c r="BZ13" s="24"/>
      <c r="CA13" s="24"/>
      <c r="CB13" s="24"/>
      <c r="CC13" s="24"/>
      <c r="CD13" s="24"/>
      <c r="CE13" s="24"/>
      <c r="CF13" s="24"/>
      <c r="CG13" s="24"/>
      <c r="CH13" s="24"/>
      <c r="CI13" s="24"/>
      <c r="CJ13" s="24"/>
      <c r="CK13" s="24"/>
      <c r="CL13" s="24"/>
      <c r="CM13" s="24"/>
      <c r="CN13" s="24"/>
      <c r="CO13" s="24"/>
      <c r="CP13" s="24"/>
      <c r="CQ13" s="24"/>
      <c r="CR13" s="24"/>
      <c r="CS13" s="24"/>
      <c r="CT13" s="24"/>
      <c r="CU13" s="24"/>
      <c r="CV13" s="24"/>
      <c r="CW13" s="24"/>
      <c r="CX13" s="24"/>
      <c r="CY13" s="24"/>
      <c r="CZ13" s="24"/>
      <c r="DA13" s="24"/>
      <c r="DB13" s="24"/>
      <c r="DC13" s="24"/>
      <c r="DD13" s="24"/>
      <c r="DE13" s="24"/>
      <c r="DF13" s="24"/>
      <c r="DG13" s="24"/>
      <c r="DH13" s="24"/>
      <c r="DI13" s="24"/>
      <c r="DJ13" s="24"/>
      <c r="DK13" s="24"/>
      <c r="DL13" s="24"/>
      <c r="DM13" s="24"/>
      <c r="DN13" s="24"/>
      <c r="DO13" s="24"/>
      <c r="DP13" s="24"/>
      <c r="DQ13" s="24"/>
      <c r="DR13" s="24"/>
      <c r="DS13" s="24"/>
      <c r="DT13" s="24"/>
    </row>
    <row r="14" spans="1:124" x14ac:dyDescent="0.25">
      <c r="A14" s="21">
        <v>2</v>
      </c>
      <c r="B14" s="21">
        <v>19219</v>
      </c>
      <c r="C14" s="22" t="s">
        <v>240</v>
      </c>
      <c r="D14" s="21">
        <v>3529248</v>
      </c>
      <c r="E14" s="22" t="s">
        <v>259</v>
      </c>
      <c r="F14" s="23">
        <v>44746</v>
      </c>
      <c r="G14" s="24"/>
      <c r="H14" s="24"/>
      <c r="I14" s="24"/>
      <c r="J14" s="24"/>
      <c r="K14" s="24"/>
      <c r="L14" s="24"/>
      <c r="M14" s="24"/>
      <c r="N14" s="24"/>
      <c r="O14" s="24"/>
      <c r="P14" s="24"/>
      <c r="Q14" s="24"/>
      <c r="R14" s="24"/>
      <c r="S14" s="24"/>
      <c r="T14" s="21"/>
      <c r="U14" s="24"/>
      <c r="V14" s="24"/>
      <c r="W14" s="24"/>
      <c r="X14" s="24"/>
      <c r="Y14" s="24"/>
      <c r="Z14" s="24"/>
      <c r="AA14" s="24"/>
      <c r="AB14" s="24"/>
      <c r="AC14" s="24"/>
      <c r="AD14" s="24"/>
      <c r="AE14" s="24"/>
      <c r="AF14" s="24"/>
      <c r="AG14" s="24"/>
      <c r="AH14" s="24"/>
      <c r="AI14" s="24"/>
      <c r="AJ14" s="24"/>
      <c r="AK14" s="24"/>
      <c r="AL14" s="24"/>
      <c r="AM14" s="24"/>
      <c r="AN14" s="24"/>
      <c r="AO14" s="24"/>
      <c r="AP14" s="24"/>
      <c r="AQ14" s="24"/>
      <c r="AR14" s="24"/>
      <c r="AS14" s="24"/>
      <c r="AT14" s="24"/>
      <c r="AU14" s="24"/>
      <c r="AV14" s="24"/>
      <c r="AW14" s="24"/>
      <c r="AX14" s="24"/>
      <c r="AY14" s="24"/>
      <c r="AZ14" s="24"/>
      <c r="BA14" s="24"/>
      <c r="BB14" s="24"/>
      <c r="BC14" s="24"/>
      <c r="BD14" s="24"/>
      <c r="BE14" s="24"/>
      <c r="BF14" s="24"/>
      <c r="BG14" s="24"/>
      <c r="BH14" s="24"/>
      <c r="BI14" s="24"/>
      <c r="BJ14" s="24"/>
      <c r="BK14" s="24"/>
      <c r="BL14" s="24"/>
      <c r="BM14" s="24"/>
      <c r="BN14" s="24"/>
      <c r="BO14" s="21"/>
      <c r="BP14" s="24"/>
      <c r="BQ14" s="24"/>
      <c r="BR14" s="24"/>
      <c r="BS14" s="24"/>
      <c r="BT14" s="24"/>
      <c r="BU14" s="24"/>
      <c r="BV14" s="24"/>
      <c r="BW14" s="24"/>
      <c r="BX14" s="24"/>
      <c r="BY14" s="24"/>
      <c r="BZ14" s="24"/>
      <c r="CA14" s="24"/>
      <c r="CB14" s="24"/>
      <c r="CC14" s="24"/>
      <c r="CD14" s="24"/>
      <c r="CE14" s="24"/>
      <c r="CF14" s="24"/>
      <c r="CG14" s="24"/>
      <c r="CH14" s="24"/>
      <c r="CI14" s="24"/>
      <c r="CJ14" s="24"/>
      <c r="CK14" s="24"/>
      <c r="CL14" s="24"/>
      <c r="CM14" s="24"/>
      <c r="CN14" s="24"/>
      <c r="CO14" s="24"/>
      <c r="CP14" s="24"/>
      <c r="CQ14" s="24"/>
      <c r="CR14" s="24"/>
      <c r="CS14" s="24"/>
      <c r="CT14" s="24"/>
      <c r="CU14" s="24"/>
      <c r="CV14" s="24"/>
      <c r="CW14" s="24"/>
      <c r="CX14" s="24"/>
      <c r="CY14" s="24"/>
      <c r="CZ14" s="24"/>
      <c r="DA14" s="24"/>
      <c r="DB14" s="24"/>
      <c r="DC14" s="24"/>
      <c r="DD14" s="24"/>
      <c r="DE14" s="24"/>
      <c r="DF14" s="24"/>
      <c r="DG14" s="24"/>
      <c r="DH14" s="24"/>
      <c r="DI14" s="24"/>
      <c r="DJ14" s="24"/>
      <c r="DK14" s="24"/>
      <c r="DL14" s="24"/>
      <c r="DM14" s="24"/>
      <c r="DN14" s="24"/>
      <c r="DO14" s="24"/>
      <c r="DP14" s="24"/>
      <c r="DQ14" s="24"/>
      <c r="DR14" s="24"/>
      <c r="DS14" s="24"/>
      <c r="DT14" s="24"/>
    </row>
    <row r="15" spans="1:124" x14ac:dyDescent="0.25">
      <c r="A15" s="21">
        <v>2</v>
      </c>
      <c r="B15" s="21">
        <v>19219</v>
      </c>
      <c r="C15" s="22" t="s">
        <v>240</v>
      </c>
      <c r="D15" s="21">
        <v>3530491</v>
      </c>
      <c r="E15" s="22" t="s">
        <v>260</v>
      </c>
      <c r="F15" s="23">
        <v>44746</v>
      </c>
      <c r="G15" s="24"/>
      <c r="H15" s="24"/>
      <c r="I15" s="24"/>
      <c r="J15" s="24"/>
      <c r="K15" s="24"/>
      <c r="L15" s="24"/>
      <c r="M15" s="24"/>
      <c r="N15" s="24"/>
      <c r="O15" s="24"/>
      <c r="P15" s="24"/>
      <c r="Q15" s="24"/>
      <c r="R15" s="24"/>
      <c r="S15" s="24"/>
      <c r="T15" s="24"/>
      <c r="U15" s="24"/>
      <c r="V15" s="24"/>
      <c r="W15" s="24"/>
      <c r="X15" s="24"/>
      <c r="Y15" s="24"/>
      <c r="Z15" s="24"/>
      <c r="AA15" s="24"/>
      <c r="AB15" s="24"/>
      <c r="AC15" s="24"/>
      <c r="AD15" s="24"/>
      <c r="AE15" s="24"/>
      <c r="AF15" s="24"/>
      <c r="AG15" s="24"/>
      <c r="AH15" s="24"/>
      <c r="AI15" s="24"/>
      <c r="AJ15" s="24"/>
      <c r="AK15" s="24"/>
      <c r="AL15" s="24"/>
      <c r="AM15" s="24"/>
      <c r="AN15" s="24"/>
      <c r="AO15" s="24"/>
      <c r="AP15" s="24"/>
      <c r="AQ15" s="24"/>
      <c r="AR15" s="24"/>
      <c r="AS15" s="24"/>
      <c r="AT15" s="24"/>
      <c r="AU15" s="24"/>
      <c r="AV15" s="24"/>
      <c r="AW15" s="24"/>
      <c r="AX15" s="24"/>
      <c r="AY15" s="24"/>
      <c r="AZ15" s="24"/>
      <c r="BA15" s="24"/>
      <c r="BB15" s="24"/>
      <c r="BC15" s="24"/>
      <c r="BD15" s="24"/>
      <c r="BE15" s="24"/>
      <c r="BF15" s="24"/>
      <c r="BG15" s="24"/>
      <c r="BH15" s="24"/>
      <c r="BI15" s="24"/>
      <c r="BJ15" s="24"/>
      <c r="BK15" s="24"/>
      <c r="BL15" s="24"/>
      <c r="BM15" s="24"/>
      <c r="BN15" s="24"/>
      <c r="BO15" s="21"/>
      <c r="BP15" s="24"/>
      <c r="BQ15" s="24"/>
      <c r="BR15" s="24"/>
      <c r="BS15" s="24"/>
      <c r="BT15" s="24"/>
      <c r="BU15" s="24"/>
      <c r="BV15" s="24"/>
      <c r="BW15" s="24"/>
      <c r="BX15" s="24"/>
      <c r="BY15" s="24"/>
      <c r="BZ15" s="24"/>
      <c r="CA15" s="24"/>
      <c r="CB15" s="24"/>
      <c r="CC15" s="24"/>
      <c r="CD15" s="24"/>
      <c r="CE15" s="24"/>
      <c r="CF15" s="24"/>
      <c r="CG15" s="24"/>
      <c r="CH15" s="24"/>
      <c r="CI15" s="24"/>
      <c r="CJ15" s="24"/>
      <c r="CK15" s="24"/>
      <c r="CL15" s="24"/>
      <c r="CM15" s="24"/>
      <c r="CN15" s="24"/>
      <c r="CO15" s="24"/>
      <c r="CP15" s="24"/>
      <c r="CQ15" s="24"/>
      <c r="CR15" s="24"/>
      <c r="CS15" s="24"/>
      <c r="CT15" s="24"/>
      <c r="CU15" s="24"/>
      <c r="CV15" s="24"/>
      <c r="CW15" s="24"/>
      <c r="CX15" s="24"/>
      <c r="CY15" s="24"/>
      <c r="CZ15" s="24"/>
      <c r="DA15" s="24"/>
      <c r="DB15" s="24"/>
      <c r="DC15" s="24"/>
      <c r="DD15" s="24"/>
      <c r="DE15" s="24"/>
      <c r="DF15" s="24"/>
      <c r="DG15" s="24"/>
      <c r="DH15" s="24"/>
      <c r="DI15" s="24"/>
      <c r="DJ15" s="24"/>
      <c r="DK15" s="24"/>
      <c r="DL15" s="24"/>
      <c r="DM15" s="24"/>
      <c r="DN15" s="24"/>
      <c r="DO15" s="24"/>
      <c r="DP15" s="24"/>
      <c r="DQ15" s="24"/>
      <c r="DR15" s="24"/>
      <c r="DS15" s="24"/>
      <c r="DT15" s="24"/>
    </row>
    <row r="16" spans="1:124" x14ac:dyDescent="0.25">
      <c r="A16" s="21">
        <v>2</v>
      </c>
      <c r="B16" s="21">
        <v>19219</v>
      </c>
      <c r="C16" s="22" t="s">
        <v>240</v>
      </c>
      <c r="D16" s="21">
        <v>3538108</v>
      </c>
      <c r="E16" s="22" t="s">
        <v>261</v>
      </c>
      <c r="F16" s="23">
        <v>44746</v>
      </c>
      <c r="G16" s="24"/>
      <c r="H16" s="24"/>
      <c r="I16" s="24"/>
      <c r="J16" s="24"/>
      <c r="K16" s="24"/>
      <c r="L16" s="24"/>
      <c r="M16" s="24"/>
      <c r="N16" s="24"/>
      <c r="O16" s="24"/>
      <c r="P16" s="24"/>
      <c r="Q16" s="24"/>
      <c r="R16" s="24"/>
      <c r="S16" s="24"/>
      <c r="T16" s="24"/>
      <c r="U16" s="24"/>
      <c r="V16" s="24"/>
      <c r="W16" s="24"/>
      <c r="X16" s="24"/>
      <c r="Y16" s="24"/>
      <c r="Z16" s="24"/>
      <c r="AA16" s="24"/>
      <c r="AB16" s="24"/>
      <c r="AC16" s="21"/>
      <c r="AD16" s="24"/>
      <c r="AE16" s="24"/>
      <c r="AF16" s="24"/>
      <c r="AG16" s="24"/>
      <c r="AH16" s="24"/>
      <c r="AI16" s="24"/>
      <c r="AJ16" s="24"/>
      <c r="AK16" s="24"/>
      <c r="AL16" s="24"/>
      <c r="AM16" s="24"/>
      <c r="AN16" s="24"/>
      <c r="AO16" s="24"/>
      <c r="AP16" s="24"/>
      <c r="AQ16" s="24"/>
      <c r="AR16" s="24"/>
      <c r="AS16" s="24"/>
      <c r="AT16" s="24"/>
      <c r="AU16" s="24"/>
      <c r="AV16" s="24"/>
      <c r="AW16" s="24"/>
      <c r="AX16" s="24"/>
      <c r="AY16" s="24"/>
      <c r="AZ16" s="24"/>
      <c r="BA16" s="24"/>
      <c r="BB16" s="24"/>
      <c r="BC16" s="24"/>
      <c r="BD16" s="24"/>
      <c r="BE16" s="24"/>
      <c r="BF16" s="24"/>
      <c r="BG16" s="24"/>
      <c r="BH16" s="24"/>
      <c r="BI16" s="24"/>
      <c r="BJ16" s="24"/>
      <c r="BK16" s="24"/>
      <c r="BL16" s="24"/>
      <c r="BM16" s="24"/>
      <c r="BN16" s="24"/>
      <c r="BO16" s="24"/>
      <c r="BP16" s="24"/>
      <c r="BQ16" s="24"/>
      <c r="BR16" s="24"/>
      <c r="BS16" s="24"/>
      <c r="BT16" s="24"/>
      <c r="BU16" s="24"/>
      <c r="BV16" s="24"/>
      <c r="BW16" s="24"/>
      <c r="BX16" s="24"/>
      <c r="BY16" s="24"/>
      <c r="BZ16" s="24"/>
      <c r="CA16" s="24"/>
      <c r="CB16" s="24"/>
      <c r="CC16" s="24"/>
      <c r="CD16" s="24"/>
      <c r="CE16" s="24"/>
      <c r="CF16" s="24"/>
      <c r="CG16" s="24"/>
      <c r="CH16" s="24"/>
      <c r="CI16" s="24"/>
      <c r="CJ16" s="24"/>
      <c r="CK16" s="24"/>
      <c r="CL16" s="24"/>
      <c r="CM16" s="24"/>
      <c r="CN16" s="24"/>
      <c r="CO16" s="24"/>
      <c r="CP16" s="24"/>
      <c r="CQ16" s="24"/>
      <c r="CR16" s="24"/>
      <c r="CS16" s="24"/>
      <c r="CT16" s="24"/>
      <c r="CU16" s="24"/>
      <c r="CV16" s="24"/>
      <c r="CW16" s="24"/>
      <c r="CX16" s="24"/>
      <c r="CY16" s="24"/>
      <c r="CZ16" s="24"/>
      <c r="DA16" s="24"/>
      <c r="DB16" s="24"/>
      <c r="DC16" s="24"/>
      <c r="DD16" s="24"/>
      <c r="DE16" s="24"/>
      <c r="DF16" s="24"/>
      <c r="DG16" s="24"/>
      <c r="DH16" s="24"/>
      <c r="DI16" s="24"/>
      <c r="DJ16" s="24"/>
      <c r="DK16" s="24"/>
      <c r="DL16" s="24"/>
      <c r="DM16" s="24"/>
      <c r="DN16" s="24"/>
      <c r="DO16" s="24"/>
      <c r="DP16" s="24"/>
      <c r="DQ16" s="24"/>
      <c r="DR16" s="24"/>
      <c r="DS16" s="24"/>
      <c r="DT16" s="24"/>
    </row>
  </sheetData>
  <mergeCells count="1">
    <mergeCell ref="A1:E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K28"/>
  <sheetViews>
    <sheetView showGridLines="0" tabSelected="1" topLeftCell="B1" zoomScale="80" zoomScaleNormal="80" workbookViewId="0">
      <pane xSplit="4" ySplit="2" topLeftCell="X9" activePane="bottomRight" state="frozen"/>
      <selection activeCell="B1" sqref="B1"/>
      <selection pane="topRight" activeCell="F1" sqref="F1"/>
      <selection pane="bottomLeft" activeCell="B3" sqref="B3"/>
      <selection pane="bottomRight" activeCell="N23" sqref="N23"/>
    </sheetView>
  </sheetViews>
  <sheetFormatPr defaultColWidth="10.28515625" defaultRowHeight="15" x14ac:dyDescent="0.25"/>
  <cols>
    <col min="1" max="1" width="8.140625" customWidth="1"/>
    <col min="2" max="2" width="8.42578125" customWidth="1"/>
    <col min="3" max="3" width="26.42578125" customWidth="1"/>
    <col min="5" max="5" width="35" bestFit="1" customWidth="1"/>
    <col min="10" max="10" width="12.42578125" bestFit="1" customWidth="1"/>
    <col min="14" max="14" width="12.42578125" bestFit="1" customWidth="1"/>
    <col min="16" max="17" width="10.28515625" style="9"/>
    <col min="18" max="19" width="10.28515625" style="8"/>
    <col min="20" max="20" width="12.85546875" style="8" customWidth="1"/>
    <col min="33" max="33" width="10.28515625" style="9"/>
    <col min="34" max="34" width="12.42578125" style="9" bestFit="1" customWidth="1"/>
    <col min="35" max="35" width="10.28515625" style="8"/>
    <col min="36" max="36" width="14.5703125" style="8" customWidth="1"/>
    <col min="37" max="37" width="14.140625" style="8" customWidth="1"/>
  </cols>
  <sheetData>
    <row r="1" spans="1:37" ht="26.25" x14ac:dyDescent="0.4">
      <c r="A1" s="34" t="s">
        <v>275</v>
      </c>
      <c r="B1" s="34"/>
      <c r="C1" s="34"/>
      <c r="D1" s="34"/>
      <c r="E1" s="34"/>
      <c r="F1" s="1" t="s">
        <v>0</v>
      </c>
      <c r="G1" s="1" t="s">
        <v>10</v>
      </c>
      <c r="H1" s="1" t="s">
        <v>13</v>
      </c>
      <c r="I1" s="1" t="s">
        <v>18</v>
      </c>
      <c r="J1" s="1" t="s">
        <v>24</v>
      </c>
      <c r="K1" s="1" t="s">
        <v>40</v>
      </c>
      <c r="L1" s="1" t="s">
        <v>64</v>
      </c>
      <c r="M1" s="1" t="s">
        <v>101</v>
      </c>
      <c r="N1" s="1" t="s">
        <v>70</v>
      </c>
      <c r="O1" s="1" t="s">
        <v>79</v>
      </c>
      <c r="P1" s="35" t="s">
        <v>247</v>
      </c>
      <c r="Q1" s="35"/>
      <c r="R1" s="35"/>
      <c r="S1" s="35"/>
      <c r="T1" s="35"/>
      <c r="U1" s="1" t="s">
        <v>27</v>
      </c>
      <c r="V1" s="1" t="s">
        <v>39</v>
      </c>
      <c r="W1" s="1" t="s">
        <v>48</v>
      </c>
      <c r="X1" s="1" t="s">
        <v>49</v>
      </c>
      <c r="Y1" s="1" t="s">
        <v>51</v>
      </c>
      <c r="Z1" s="1" t="s">
        <v>65</v>
      </c>
      <c r="AA1" s="1" t="s">
        <v>93</v>
      </c>
      <c r="AB1" s="1" t="s">
        <v>103</v>
      </c>
      <c r="AC1" s="1" t="s">
        <v>104</v>
      </c>
      <c r="AD1" s="1" t="s">
        <v>105</v>
      </c>
      <c r="AE1" s="1" t="s">
        <v>106</v>
      </c>
      <c r="AF1" s="1" t="s">
        <v>114</v>
      </c>
      <c r="AG1" s="35" t="s">
        <v>253</v>
      </c>
      <c r="AH1" s="35"/>
      <c r="AI1" s="35"/>
      <c r="AJ1" s="35"/>
      <c r="AK1" s="35"/>
    </row>
    <row r="2" spans="1:37" ht="48.6" customHeight="1" x14ac:dyDescent="0.25">
      <c r="A2" s="3" t="s">
        <v>117</v>
      </c>
      <c r="B2" s="3" t="s">
        <v>118</v>
      </c>
      <c r="C2" s="3" t="s">
        <v>119</v>
      </c>
      <c r="D2" s="3" t="s">
        <v>120</v>
      </c>
      <c r="E2" s="2" t="s">
        <v>121</v>
      </c>
      <c r="F2" s="2" t="s">
        <v>122</v>
      </c>
      <c r="G2" s="2" t="s">
        <v>132</v>
      </c>
      <c r="H2" s="2" t="s">
        <v>135</v>
      </c>
      <c r="I2" s="2" t="s">
        <v>140</v>
      </c>
      <c r="J2" s="2" t="s">
        <v>146</v>
      </c>
      <c r="K2" s="2" t="s">
        <v>162</v>
      </c>
      <c r="L2" s="29" t="s">
        <v>269</v>
      </c>
      <c r="M2" s="2" t="s">
        <v>223</v>
      </c>
      <c r="N2" s="2" t="s">
        <v>192</v>
      </c>
      <c r="O2" s="29" t="s">
        <v>270</v>
      </c>
      <c r="P2" s="5" t="s">
        <v>248</v>
      </c>
      <c r="Q2" s="5" t="s">
        <v>249</v>
      </c>
      <c r="R2" s="5" t="s">
        <v>250</v>
      </c>
      <c r="S2" s="5" t="s">
        <v>251</v>
      </c>
      <c r="T2" s="5" t="s">
        <v>252</v>
      </c>
      <c r="U2" s="2" t="s">
        <v>149</v>
      </c>
      <c r="V2" s="2" t="s">
        <v>161</v>
      </c>
      <c r="W2" s="2" t="s">
        <v>170</v>
      </c>
      <c r="X2" s="2" t="s">
        <v>171</v>
      </c>
      <c r="Y2" s="2" t="s">
        <v>173</v>
      </c>
      <c r="Z2" s="2" t="s">
        <v>187</v>
      </c>
      <c r="AA2" s="2" t="s">
        <v>215</v>
      </c>
      <c r="AB2" s="2" t="s">
        <v>225</v>
      </c>
      <c r="AC2" s="2" t="s">
        <v>226</v>
      </c>
      <c r="AD2" s="2" t="s">
        <v>227</v>
      </c>
      <c r="AE2" s="2" t="s">
        <v>228</v>
      </c>
      <c r="AF2" s="2" t="s">
        <v>236</v>
      </c>
      <c r="AG2" s="4" t="s">
        <v>248</v>
      </c>
      <c r="AH2" s="4" t="s">
        <v>249</v>
      </c>
      <c r="AI2" s="5" t="s">
        <v>250</v>
      </c>
      <c r="AJ2" s="5" t="s">
        <v>251</v>
      </c>
      <c r="AK2" s="5" t="s">
        <v>252</v>
      </c>
    </row>
    <row r="3" spans="1:37" x14ac:dyDescent="0.25">
      <c r="A3" s="13">
        <v>3</v>
      </c>
      <c r="B3" s="13">
        <v>19219</v>
      </c>
      <c r="C3" s="14" t="s">
        <v>240</v>
      </c>
      <c r="D3" s="15">
        <v>3284683</v>
      </c>
      <c r="E3" s="26" t="s">
        <v>241</v>
      </c>
      <c r="F3" s="28">
        <v>90</v>
      </c>
      <c r="G3" s="28">
        <v>120</v>
      </c>
      <c r="H3" s="28">
        <v>90</v>
      </c>
      <c r="I3" s="28">
        <v>120</v>
      </c>
      <c r="J3" s="28">
        <v>90</v>
      </c>
      <c r="K3" s="28">
        <v>0</v>
      </c>
      <c r="L3" s="28">
        <v>60</v>
      </c>
      <c r="M3" s="28">
        <v>0</v>
      </c>
      <c r="N3" s="28">
        <v>78</v>
      </c>
      <c r="O3" s="28">
        <v>12</v>
      </c>
      <c r="P3" s="11">
        <f>SUM(F3:O3)</f>
        <v>660</v>
      </c>
      <c r="Q3" s="30">
        <f>P3/6</f>
        <v>110</v>
      </c>
      <c r="R3" s="17">
        <v>125.417</v>
      </c>
      <c r="S3" s="10">
        <f>R3*1.1</f>
        <v>137.95870000000002</v>
      </c>
      <c r="T3" s="10">
        <f>S3*Q3</f>
        <v>15175.457000000002</v>
      </c>
      <c r="U3" s="28">
        <v>0</v>
      </c>
      <c r="V3" s="28">
        <v>60</v>
      </c>
      <c r="W3" s="28">
        <v>12</v>
      </c>
      <c r="X3" s="28">
        <v>30</v>
      </c>
      <c r="Y3" s="28">
        <v>30</v>
      </c>
      <c r="Z3" s="28">
        <v>0</v>
      </c>
      <c r="AA3" s="28">
        <v>6</v>
      </c>
      <c r="AB3" s="28">
        <v>30</v>
      </c>
      <c r="AC3" s="28">
        <v>0</v>
      </c>
      <c r="AD3" s="28">
        <v>0</v>
      </c>
      <c r="AE3" s="28">
        <v>0</v>
      </c>
      <c r="AF3" s="28">
        <v>0</v>
      </c>
      <c r="AG3" s="11">
        <f t="shared" ref="AG3:AG15" si="0">SUM(U3:AF3)</f>
        <v>168</v>
      </c>
      <c r="AH3" s="30">
        <f>AG3/6</f>
        <v>28</v>
      </c>
      <c r="AI3" s="17">
        <f>+R3</f>
        <v>125.417</v>
      </c>
      <c r="AJ3" s="10">
        <f>AI3*1.1</f>
        <v>137.95870000000002</v>
      </c>
      <c r="AK3" s="10">
        <f>AJ3*AH3</f>
        <v>3862.8436000000006</v>
      </c>
    </row>
    <row r="4" spans="1:37" x14ac:dyDescent="0.25">
      <c r="A4" s="13">
        <v>3</v>
      </c>
      <c r="B4" s="13">
        <v>19219</v>
      </c>
      <c r="C4" s="14" t="s">
        <v>240</v>
      </c>
      <c r="D4" s="15">
        <v>3352387</v>
      </c>
      <c r="E4" s="26" t="s">
        <v>267</v>
      </c>
      <c r="F4" s="28">
        <v>120</v>
      </c>
      <c r="G4" s="28">
        <v>150</v>
      </c>
      <c r="H4" s="28">
        <v>120</v>
      </c>
      <c r="I4" s="28">
        <v>210</v>
      </c>
      <c r="J4" s="28">
        <v>102</v>
      </c>
      <c r="K4" s="28">
        <v>0</v>
      </c>
      <c r="L4" s="28">
        <v>60</v>
      </c>
      <c r="M4" s="28">
        <v>36</v>
      </c>
      <c r="N4" s="28">
        <v>108</v>
      </c>
      <c r="O4" s="28">
        <v>36</v>
      </c>
      <c r="P4" s="11">
        <f>SUM(F4:O4)</f>
        <v>942</v>
      </c>
      <c r="Q4" s="30">
        <f>P4/6</f>
        <v>157</v>
      </c>
      <c r="R4" s="17">
        <v>179.208</v>
      </c>
      <c r="S4" s="10">
        <f t="shared" ref="S4:S17" si="1">R4*1.1</f>
        <v>197.12880000000001</v>
      </c>
      <c r="T4" s="10">
        <f t="shared" ref="T4:T17" si="2">S4*Q4</f>
        <v>30949.221600000001</v>
      </c>
      <c r="U4" s="28">
        <v>0</v>
      </c>
      <c r="V4" s="28">
        <v>150</v>
      </c>
      <c r="W4" s="28">
        <v>0</v>
      </c>
      <c r="X4" s="28">
        <v>60</v>
      </c>
      <c r="Y4" s="28">
        <v>18</v>
      </c>
      <c r="Z4" s="28">
        <v>0</v>
      </c>
      <c r="AA4" s="28">
        <v>6</v>
      </c>
      <c r="AB4" s="28">
        <v>30</v>
      </c>
      <c r="AC4" s="28">
        <v>0</v>
      </c>
      <c r="AD4" s="28">
        <v>0</v>
      </c>
      <c r="AE4" s="28">
        <v>0</v>
      </c>
      <c r="AF4" s="28">
        <v>0</v>
      </c>
      <c r="AG4" s="11">
        <f t="shared" si="0"/>
        <v>264</v>
      </c>
      <c r="AH4" s="30">
        <f>AG4/6</f>
        <v>44</v>
      </c>
      <c r="AI4" s="17">
        <f t="shared" ref="AI4:AI17" si="3">+R4</f>
        <v>179.208</v>
      </c>
      <c r="AJ4" s="10">
        <f t="shared" ref="AJ4:AJ15" si="4">AI4*1.1</f>
        <v>197.12880000000001</v>
      </c>
      <c r="AK4" s="10">
        <f t="shared" ref="AK4:AK17" si="5">AJ4*AH4</f>
        <v>8673.6671999999999</v>
      </c>
    </row>
    <row r="5" spans="1:37" x14ac:dyDescent="0.25">
      <c r="A5" s="13">
        <v>3</v>
      </c>
      <c r="B5" s="25">
        <v>19219</v>
      </c>
      <c r="C5" s="26" t="s">
        <v>265</v>
      </c>
      <c r="D5" s="27">
        <v>3360436</v>
      </c>
      <c r="E5" s="26" t="s">
        <v>266</v>
      </c>
      <c r="F5" s="28">
        <v>0</v>
      </c>
      <c r="G5" s="28">
        <v>0</v>
      </c>
      <c r="H5" s="28">
        <v>0</v>
      </c>
      <c r="I5" s="28">
        <v>0</v>
      </c>
      <c r="J5" s="28">
        <v>0</v>
      </c>
      <c r="K5" s="28">
        <v>0</v>
      </c>
      <c r="L5" s="28">
        <v>0</v>
      </c>
      <c r="M5" s="28">
        <v>0</v>
      </c>
      <c r="N5" s="28">
        <v>0</v>
      </c>
      <c r="O5" s="28">
        <v>0</v>
      </c>
      <c r="P5" s="11">
        <f t="shared" ref="P5:P17" si="6">SUM(F5:O5)</f>
        <v>0</v>
      </c>
      <c r="Q5" s="30">
        <f>P5/6</f>
        <v>0</v>
      </c>
      <c r="R5" s="17">
        <v>280</v>
      </c>
      <c r="S5" s="10">
        <f t="shared" si="1"/>
        <v>308</v>
      </c>
      <c r="T5" s="10">
        <f t="shared" si="2"/>
        <v>0</v>
      </c>
      <c r="U5" s="28">
        <v>0</v>
      </c>
      <c r="V5" s="28">
        <v>0</v>
      </c>
      <c r="W5" s="28">
        <v>0</v>
      </c>
      <c r="X5" s="28">
        <v>0</v>
      </c>
      <c r="Y5" s="28">
        <v>0</v>
      </c>
      <c r="Z5" s="28">
        <v>0</v>
      </c>
      <c r="AA5" s="28">
        <v>0</v>
      </c>
      <c r="AB5" s="28">
        <v>0</v>
      </c>
      <c r="AC5" s="28">
        <v>0</v>
      </c>
      <c r="AD5" s="28">
        <v>0</v>
      </c>
      <c r="AE5" s="28">
        <v>0</v>
      </c>
      <c r="AF5" s="28">
        <v>0</v>
      </c>
      <c r="AG5" s="11">
        <f t="shared" si="0"/>
        <v>0</v>
      </c>
      <c r="AH5" s="30">
        <f>AG5/6</f>
        <v>0</v>
      </c>
      <c r="AI5" s="17">
        <f t="shared" si="3"/>
        <v>280</v>
      </c>
      <c r="AJ5" s="10">
        <f t="shared" si="4"/>
        <v>308</v>
      </c>
      <c r="AK5" s="10">
        <f t="shared" si="5"/>
        <v>0</v>
      </c>
    </row>
    <row r="6" spans="1:37" x14ac:dyDescent="0.25">
      <c r="A6" s="13">
        <v>3</v>
      </c>
      <c r="B6" s="13">
        <v>19219</v>
      </c>
      <c r="C6" s="14" t="s">
        <v>240</v>
      </c>
      <c r="D6" s="15">
        <v>3373113</v>
      </c>
      <c r="E6" s="26" t="s">
        <v>243</v>
      </c>
      <c r="F6" s="28">
        <v>180</v>
      </c>
      <c r="G6" s="28">
        <v>300</v>
      </c>
      <c r="H6" s="28">
        <v>480</v>
      </c>
      <c r="I6" s="28">
        <v>480</v>
      </c>
      <c r="J6" s="28">
        <v>180</v>
      </c>
      <c r="K6" s="28">
        <v>0</v>
      </c>
      <c r="L6" s="28">
        <v>120</v>
      </c>
      <c r="M6" s="28">
        <v>120</v>
      </c>
      <c r="N6" s="28">
        <v>480</v>
      </c>
      <c r="O6" s="28">
        <v>60</v>
      </c>
      <c r="P6" s="11">
        <f t="shared" si="6"/>
        <v>2400</v>
      </c>
      <c r="Q6" s="30">
        <f>P6/60</f>
        <v>40</v>
      </c>
      <c r="R6" s="18">
        <v>270.11099999999999</v>
      </c>
      <c r="S6" s="10">
        <f t="shared" si="1"/>
        <v>297.12209999999999</v>
      </c>
      <c r="T6" s="10">
        <f t="shared" si="2"/>
        <v>11884.884</v>
      </c>
      <c r="U6" s="28">
        <v>0</v>
      </c>
      <c r="V6" s="28">
        <v>600</v>
      </c>
      <c r="W6" s="28">
        <v>60</v>
      </c>
      <c r="X6" s="28">
        <v>180</v>
      </c>
      <c r="Y6" s="28">
        <v>0</v>
      </c>
      <c r="Z6" s="28">
        <v>0</v>
      </c>
      <c r="AA6" s="28">
        <v>0</v>
      </c>
      <c r="AB6" s="28">
        <v>240</v>
      </c>
      <c r="AC6" s="28">
        <v>0</v>
      </c>
      <c r="AD6" s="28">
        <v>0</v>
      </c>
      <c r="AE6" s="28">
        <v>0</v>
      </c>
      <c r="AF6" s="28">
        <v>180</v>
      </c>
      <c r="AG6" s="6">
        <f t="shared" si="0"/>
        <v>1260</v>
      </c>
      <c r="AH6" s="30">
        <f>AG6/60</f>
        <v>21</v>
      </c>
      <c r="AI6" s="18">
        <f t="shared" si="3"/>
        <v>270.11099999999999</v>
      </c>
      <c r="AJ6" s="10">
        <f t="shared" si="4"/>
        <v>297.12209999999999</v>
      </c>
      <c r="AK6" s="10">
        <f t="shared" si="5"/>
        <v>6239.5640999999996</v>
      </c>
    </row>
    <row r="7" spans="1:37" x14ac:dyDescent="0.25">
      <c r="A7" s="13">
        <v>3</v>
      </c>
      <c r="B7" s="13">
        <v>19219</v>
      </c>
      <c r="C7" s="14" t="s">
        <v>240</v>
      </c>
      <c r="D7" s="15">
        <v>3384346</v>
      </c>
      <c r="E7" s="26" t="s">
        <v>268</v>
      </c>
      <c r="F7" s="28">
        <v>0</v>
      </c>
      <c r="G7" s="28">
        <v>12</v>
      </c>
      <c r="H7" s="28">
        <v>48</v>
      </c>
      <c r="I7" s="28">
        <v>12</v>
      </c>
      <c r="J7" s="28">
        <v>36</v>
      </c>
      <c r="K7" s="28">
        <v>0</v>
      </c>
      <c r="L7" s="28">
        <v>0</v>
      </c>
      <c r="M7" s="28">
        <v>0</v>
      </c>
      <c r="N7" s="28">
        <v>36</v>
      </c>
      <c r="O7" s="28">
        <v>6</v>
      </c>
      <c r="P7" s="11">
        <f t="shared" si="6"/>
        <v>150</v>
      </c>
      <c r="Q7" s="30">
        <f>P7/6</f>
        <v>25</v>
      </c>
      <c r="R7" s="18">
        <v>210.833</v>
      </c>
      <c r="S7" s="10">
        <f t="shared" si="1"/>
        <v>231.91630000000001</v>
      </c>
      <c r="T7" s="10">
        <f t="shared" si="2"/>
        <v>5797.9075000000003</v>
      </c>
      <c r="U7" s="28">
        <v>0</v>
      </c>
      <c r="V7" s="28">
        <v>60</v>
      </c>
      <c r="W7" s="28">
        <v>6</v>
      </c>
      <c r="X7" s="28">
        <v>0</v>
      </c>
      <c r="Y7" s="28">
        <v>0</v>
      </c>
      <c r="Z7" s="28">
        <v>0</v>
      </c>
      <c r="AA7" s="28">
        <v>0</v>
      </c>
      <c r="AB7" s="28">
        <v>0</v>
      </c>
      <c r="AC7" s="28">
        <v>0</v>
      </c>
      <c r="AD7" s="28">
        <v>0</v>
      </c>
      <c r="AE7" s="28">
        <v>12</v>
      </c>
      <c r="AF7" s="28">
        <v>12</v>
      </c>
      <c r="AG7" s="6">
        <f t="shared" si="0"/>
        <v>90</v>
      </c>
      <c r="AH7" s="30">
        <f>AG7/6</f>
        <v>15</v>
      </c>
      <c r="AI7" s="18">
        <f t="shared" si="3"/>
        <v>210.833</v>
      </c>
      <c r="AJ7" s="10">
        <f t="shared" si="4"/>
        <v>231.91630000000001</v>
      </c>
      <c r="AK7" s="10">
        <f t="shared" si="5"/>
        <v>3478.7445000000002</v>
      </c>
    </row>
    <row r="8" spans="1:37" x14ac:dyDescent="0.25">
      <c r="A8" s="13">
        <v>3</v>
      </c>
      <c r="B8" s="13">
        <v>19219</v>
      </c>
      <c r="C8" s="14" t="s">
        <v>240</v>
      </c>
      <c r="D8" s="15">
        <v>3384347</v>
      </c>
      <c r="E8" s="26" t="s">
        <v>245</v>
      </c>
      <c r="F8" s="28">
        <v>180</v>
      </c>
      <c r="G8" s="28">
        <v>0</v>
      </c>
      <c r="H8" s="28">
        <v>180</v>
      </c>
      <c r="I8" s="28">
        <v>360</v>
      </c>
      <c r="J8" s="28">
        <v>120</v>
      </c>
      <c r="K8" s="28">
        <v>0</v>
      </c>
      <c r="L8" s="28">
        <v>120</v>
      </c>
      <c r="M8" s="28">
        <v>0</v>
      </c>
      <c r="N8" s="28">
        <v>180</v>
      </c>
      <c r="O8" s="28">
        <v>60</v>
      </c>
      <c r="P8" s="11">
        <f t="shared" si="6"/>
        <v>1200</v>
      </c>
      <c r="Q8" s="30">
        <f>P8/60</f>
        <v>20</v>
      </c>
      <c r="R8" s="18">
        <v>270.11099999999999</v>
      </c>
      <c r="S8" s="10">
        <f t="shared" si="1"/>
        <v>297.12209999999999</v>
      </c>
      <c r="T8" s="10">
        <f t="shared" si="2"/>
        <v>5942.442</v>
      </c>
      <c r="U8" s="28">
        <v>0</v>
      </c>
      <c r="V8" s="28">
        <v>600</v>
      </c>
      <c r="W8" s="28">
        <v>120</v>
      </c>
      <c r="X8" s="28">
        <v>180</v>
      </c>
      <c r="Y8" s="28">
        <v>0</v>
      </c>
      <c r="Z8" s="28">
        <v>0</v>
      </c>
      <c r="AA8" s="28">
        <v>60</v>
      </c>
      <c r="AB8" s="28">
        <v>120</v>
      </c>
      <c r="AC8" s="28">
        <v>0</v>
      </c>
      <c r="AD8" s="28">
        <v>0</v>
      </c>
      <c r="AE8" s="28">
        <v>0</v>
      </c>
      <c r="AF8" s="28">
        <v>120</v>
      </c>
      <c r="AG8" s="6">
        <f t="shared" si="0"/>
        <v>1200</v>
      </c>
      <c r="AH8" s="30">
        <f>AG8/60</f>
        <v>20</v>
      </c>
      <c r="AI8" s="18">
        <f t="shared" si="3"/>
        <v>270.11099999999999</v>
      </c>
      <c r="AJ8" s="10">
        <f t="shared" si="4"/>
        <v>297.12209999999999</v>
      </c>
      <c r="AK8" s="10">
        <f t="shared" si="5"/>
        <v>5942.442</v>
      </c>
    </row>
    <row r="9" spans="1:37" x14ac:dyDescent="0.25">
      <c r="A9" s="13">
        <v>3</v>
      </c>
      <c r="B9" s="13">
        <v>19219</v>
      </c>
      <c r="C9" s="14" t="s">
        <v>240</v>
      </c>
      <c r="D9" s="15">
        <v>3408152</v>
      </c>
      <c r="E9" s="26" t="s">
        <v>246</v>
      </c>
      <c r="F9" s="28">
        <v>0</v>
      </c>
      <c r="G9" s="28">
        <v>180</v>
      </c>
      <c r="H9" s="28">
        <v>0</v>
      </c>
      <c r="I9" s="28">
        <v>60</v>
      </c>
      <c r="J9" s="28">
        <v>40</v>
      </c>
      <c r="K9" s="28">
        <v>0</v>
      </c>
      <c r="L9" s="28">
        <v>20</v>
      </c>
      <c r="M9" s="28">
        <v>20</v>
      </c>
      <c r="N9" s="28">
        <v>0</v>
      </c>
      <c r="O9" s="28">
        <v>20</v>
      </c>
      <c r="P9" s="11">
        <f t="shared" si="6"/>
        <v>340</v>
      </c>
      <c r="Q9" s="30">
        <f>P9/20</f>
        <v>17</v>
      </c>
      <c r="R9" s="18">
        <v>366.66699999999997</v>
      </c>
      <c r="S9" s="10">
        <f t="shared" si="1"/>
        <v>403.33370000000002</v>
      </c>
      <c r="T9" s="10">
        <f t="shared" si="2"/>
        <v>6856.6729000000005</v>
      </c>
      <c r="U9" s="28">
        <v>0</v>
      </c>
      <c r="V9" s="28">
        <v>0</v>
      </c>
      <c r="W9" s="28">
        <v>0</v>
      </c>
      <c r="X9" s="28">
        <v>0</v>
      </c>
      <c r="Y9" s="28">
        <v>0</v>
      </c>
      <c r="Z9" s="28">
        <v>0</v>
      </c>
      <c r="AA9" s="28">
        <v>20</v>
      </c>
      <c r="AB9" s="28">
        <v>0</v>
      </c>
      <c r="AC9" s="28">
        <v>0</v>
      </c>
      <c r="AD9" s="28">
        <v>0</v>
      </c>
      <c r="AE9" s="28">
        <v>0</v>
      </c>
      <c r="AF9" s="28">
        <v>40</v>
      </c>
      <c r="AG9" s="11">
        <f t="shared" si="0"/>
        <v>60</v>
      </c>
      <c r="AH9" s="30">
        <f>AG9/20</f>
        <v>3</v>
      </c>
      <c r="AI9" s="18">
        <f t="shared" si="3"/>
        <v>366.66699999999997</v>
      </c>
      <c r="AJ9" s="10">
        <f t="shared" si="4"/>
        <v>403.33370000000002</v>
      </c>
      <c r="AK9" s="10">
        <f t="shared" si="5"/>
        <v>1210.0011</v>
      </c>
    </row>
    <row r="10" spans="1:37" x14ac:dyDescent="0.25">
      <c r="A10" s="13">
        <v>3</v>
      </c>
      <c r="B10" s="13">
        <v>19219</v>
      </c>
      <c r="C10" s="14" t="s">
        <v>240</v>
      </c>
      <c r="D10" s="15">
        <v>3529243</v>
      </c>
      <c r="E10" s="26" t="s">
        <v>254</v>
      </c>
      <c r="F10" s="28">
        <v>0</v>
      </c>
      <c r="G10" s="28">
        <v>0</v>
      </c>
      <c r="H10" s="28">
        <v>0</v>
      </c>
      <c r="I10" s="28">
        <v>0</v>
      </c>
      <c r="J10" s="28">
        <v>0</v>
      </c>
      <c r="K10" s="28">
        <v>0</v>
      </c>
      <c r="L10" s="28">
        <v>0</v>
      </c>
      <c r="M10" s="28">
        <v>0</v>
      </c>
      <c r="N10" s="28">
        <v>0</v>
      </c>
      <c r="O10" s="28">
        <v>0</v>
      </c>
      <c r="P10" s="11">
        <f t="shared" si="6"/>
        <v>0</v>
      </c>
      <c r="Q10" s="30">
        <f>P10/36</f>
        <v>0</v>
      </c>
      <c r="R10" s="7">
        <v>155.833</v>
      </c>
      <c r="S10" s="10">
        <f t="shared" si="1"/>
        <v>171.41630000000001</v>
      </c>
      <c r="T10" s="10">
        <f t="shared" si="2"/>
        <v>0</v>
      </c>
      <c r="U10" s="28">
        <v>0</v>
      </c>
      <c r="V10" s="28">
        <v>0</v>
      </c>
      <c r="W10" s="28">
        <v>0</v>
      </c>
      <c r="X10" s="28">
        <v>0</v>
      </c>
      <c r="Y10" s="28">
        <v>0</v>
      </c>
      <c r="Z10" s="28">
        <v>0</v>
      </c>
      <c r="AA10" s="28">
        <v>0</v>
      </c>
      <c r="AB10" s="28">
        <v>0</v>
      </c>
      <c r="AC10" s="28">
        <v>0</v>
      </c>
      <c r="AD10" s="28">
        <v>0</v>
      </c>
      <c r="AE10" s="28">
        <v>0</v>
      </c>
      <c r="AF10" s="28">
        <v>0</v>
      </c>
      <c r="AG10" s="6">
        <f t="shared" si="0"/>
        <v>0</v>
      </c>
      <c r="AH10" s="30">
        <f>AG10/36</f>
        <v>0</v>
      </c>
      <c r="AI10" s="7">
        <f t="shared" si="3"/>
        <v>155.833</v>
      </c>
      <c r="AJ10" s="10">
        <f t="shared" si="4"/>
        <v>171.41630000000001</v>
      </c>
      <c r="AK10" s="10">
        <f t="shared" si="5"/>
        <v>0</v>
      </c>
    </row>
    <row r="11" spans="1:37" x14ac:dyDescent="0.25">
      <c r="A11" s="13">
        <v>3</v>
      </c>
      <c r="B11" s="13">
        <v>19219</v>
      </c>
      <c r="C11" s="14" t="s">
        <v>240</v>
      </c>
      <c r="D11" s="15">
        <v>3529244</v>
      </c>
      <c r="E11" s="26" t="s">
        <v>255</v>
      </c>
      <c r="F11" s="28">
        <v>0</v>
      </c>
      <c r="G11" s="28">
        <v>0</v>
      </c>
      <c r="H11" s="28">
        <v>0</v>
      </c>
      <c r="I11" s="28">
        <v>0</v>
      </c>
      <c r="J11" s="28">
        <v>0</v>
      </c>
      <c r="K11" s="28">
        <v>0</v>
      </c>
      <c r="L11" s="28">
        <v>0</v>
      </c>
      <c r="M11" s="28">
        <v>0</v>
      </c>
      <c r="N11" s="28">
        <v>0</v>
      </c>
      <c r="O11" s="28">
        <v>0</v>
      </c>
      <c r="P11" s="11">
        <f t="shared" si="6"/>
        <v>0</v>
      </c>
      <c r="Q11" s="30">
        <f>P11/36</f>
        <v>0</v>
      </c>
      <c r="R11" s="7">
        <v>155.833</v>
      </c>
      <c r="S11" s="10">
        <f t="shared" si="1"/>
        <v>171.41630000000001</v>
      </c>
      <c r="T11" s="10">
        <f t="shared" si="2"/>
        <v>0</v>
      </c>
      <c r="U11" s="28">
        <v>0</v>
      </c>
      <c r="V11" s="28">
        <v>0</v>
      </c>
      <c r="W11" s="28">
        <v>0</v>
      </c>
      <c r="X11" s="28">
        <v>0</v>
      </c>
      <c r="Y11" s="28">
        <v>0</v>
      </c>
      <c r="Z11" s="28">
        <v>0</v>
      </c>
      <c r="AA11" s="28">
        <v>0</v>
      </c>
      <c r="AB11" s="28">
        <v>0</v>
      </c>
      <c r="AC11" s="28">
        <v>0</v>
      </c>
      <c r="AD11" s="28">
        <v>0</v>
      </c>
      <c r="AE11" s="28">
        <v>0</v>
      </c>
      <c r="AF11" s="28">
        <v>0</v>
      </c>
      <c r="AG11" s="6">
        <f t="shared" si="0"/>
        <v>0</v>
      </c>
      <c r="AH11" s="30">
        <f>AG11/36</f>
        <v>0</v>
      </c>
      <c r="AI11" s="7">
        <f t="shared" si="3"/>
        <v>155.833</v>
      </c>
      <c r="AJ11" s="10">
        <f t="shared" si="4"/>
        <v>171.41630000000001</v>
      </c>
      <c r="AK11" s="10">
        <f t="shared" si="5"/>
        <v>0</v>
      </c>
    </row>
    <row r="12" spans="1:37" x14ac:dyDescent="0.25">
      <c r="A12" s="13">
        <v>3</v>
      </c>
      <c r="B12" s="13">
        <v>19219</v>
      </c>
      <c r="C12" s="14" t="s">
        <v>240</v>
      </c>
      <c r="D12" s="15">
        <v>3529245</v>
      </c>
      <c r="E12" s="26" t="s">
        <v>256</v>
      </c>
      <c r="F12" s="28">
        <v>0</v>
      </c>
      <c r="G12" s="28">
        <v>0</v>
      </c>
      <c r="H12" s="28">
        <v>0</v>
      </c>
      <c r="I12" s="28">
        <v>0</v>
      </c>
      <c r="J12" s="28">
        <v>0</v>
      </c>
      <c r="K12" s="28">
        <v>0</v>
      </c>
      <c r="L12" s="28">
        <v>0</v>
      </c>
      <c r="M12" s="28">
        <v>0</v>
      </c>
      <c r="N12" s="28">
        <v>0</v>
      </c>
      <c r="O12" s="28">
        <v>0</v>
      </c>
      <c r="P12" s="11">
        <f t="shared" si="6"/>
        <v>0</v>
      </c>
      <c r="Q12" s="30">
        <f>P12/36</f>
        <v>0</v>
      </c>
      <c r="R12" s="7">
        <v>155.833</v>
      </c>
      <c r="S12" s="10">
        <f t="shared" si="1"/>
        <v>171.41630000000001</v>
      </c>
      <c r="T12" s="10">
        <f t="shared" si="2"/>
        <v>0</v>
      </c>
      <c r="U12" s="28">
        <v>0</v>
      </c>
      <c r="V12" s="28">
        <v>0</v>
      </c>
      <c r="W12" s="28">
        <v>0</v>
      </c>
      <c r="X12" s="28">
        <v>0</v>
      </c>
      <c r="Y12" s="28">
        <v>0</v>
      </c>
      <c r="Z12" s="28">
        <v>0</v>
      </c>
      <c r="AA12" s="28">
        <v>0</v>
      </c>
      <c r="AB12" s="28">
        <v>0</v>
      </c>
      <c r="AC12" s="28">
        <v>0</v>
      </c>
      <c r="AD12" s="28">
        <v>0</v>
      </c>
      <c r="AE12" s="28">
        <v>0</v>
      </c>
      <c r="AF12" s="28">
        <v>0</v>
      </c>
      <c r="AG12" s="6">
        <f t="shared" si="0"/>
        <v>0</v>
      </c>
      <c r="AH12" s="30">
        <f>AG12/36</f>
        <v>0</v>
      </c>
      <c r="AI12" s="7">
        <f t="shared" si="3"/>
        <v>155.833</v>
      </c>
      <c r="AJ12" s="10">
        <f t="shared" si="4"/>
        <v>171.41630000000001</v>
      </c>
      <c r="AK12" s="10">
        <f t="shared" si="5"/>
        <v>0</v>
      </c>
    </row>
    <row r="13" spans="1:37" x14ac:dyDescent="0.25">
      <c r="A13" s="13">
        <v>3</v>
      </c>
      <c r="B13" s="13">
        <v>19219</v>
      </c>
      <c r="C13" s="14" t="s">
        <v>240</v>
      </c>
      <c r="D13" s="15">
        <v>3529248</v>
      </c>
      <c r="E13" s="26" t="s">
        <v>259</v>
      </c>
      <c r="F13" s="28">
        <v>300</v>
      </c>
      <c r="G13" s="28">
        <v>60</v>
      </c>
      <c r="H13" s="28">
        <v>120</v>
      </c>
      <c r="I13" s="28">
        <v>180</v>
      </c>
      <c r="J13" s="28">
        <v>60</v>
      </c>
      <c r="K13" s="28">
        <v>0</v>
      </c>
      <c r="L13" s="28">
        <v>0</v>
      </c>
      <c r="M13" s="28">
        <v>0</v>
      </c>
      <c r="N13" s="28">
        <v>180</v>
      </c>
      <c r="O13" s="28">
        <v>60</v>
      </c>
      <c r="P13" s="11">
        <f t="shared" si="6"/>
        <v>960</v>
      </c>
      <c r="Q13" s="30">
        <f t="shared" ref="Q13:Q14" si="7">P13/60</f>
        <v>16</v>
      </c>
      <c r="R13" s="7">
        <v>270.11099999999999</v>
      </c>
      <c r="S13" s="10">
        <f t="shared" si="1"/>
        <v>297.12209999999999</v>
      </c>
      <c r="T13" s="10">
        <f t="shared" si="2"/>
        <v>4753.9535999999998</v>
      </c>
      <c r="U13" s="28">
        <v>0</v>
      </c>
      <c r="V13" s="28">
        <v>180</v>
      </c>
      <c r="W13" s="28">
        <v>60</v>
      </c>
      <c r="X13" s="28">
        <v>120</v>
      </c>
      <c r="Y13" s="28">
        <v>0</v>
      </c>
      <c r="Z13" s="28">
        <v>0</v>
      </c>
      <c r="AA13" s="28">
        <v>60</v>
      </c>
      <c r="AB13" s="28">
        <v>120</v>
      </c>
      <c r="AC13" s="28">
        <v>0</v>
      </c>
      <c r="AD13" s="28">
        <v>0</v>
      </c>
      <c r="AE13" s="28">
        <v>0</v>
      </c>
      <c r="AF13" s="28">
        <v>60</v>
      </c>
      <c r="AG13" s="6">
        <f t="shared" si="0"/>
        <v>600</v>
      </c>
      <c r="AH13" s="30">
        <f>AG13/60</f>
        <v>10</v>
      </c>
      <c r="AI13" s="7">
        <f t="shared" si="3"/>
        <v>270.11099999999999</v>
      </c>
      <c r="AJ13" s="10">
        <f t="shared" si="4"/>
        <v>297.12209999999999</v>
      </c>
      <c r="AK13" s="10">
        <f t="shared" si="5"/>
        <v>2971.221</v>
      </c>
    </row>
    <row r="14" spans="1:37" x14ac:dyDescent="0.25">
      <c r="A14" s="13">
        <v>3</v>
      </c>
      <c r="B14" s="13">
        <v>19219</v>
      </c>
      <c r="C14" s="14" t="s">
        <v>240</v>
      </c>
      <c r="D14" s="15">
        <v>3530491</v>
      </c>
      <c r="E14" s="26" t="s">
        <v>260</v>
      </c>
      <c r="F14" s="28">
        <v>0</v>
      </c>
      <c r="G14" s="28">
        <v>0</v>
      </c>
      <c r="H14" s="28">
        <v>180</v>
      </c>
      <c r="I14" s="28">
        <v>120</v>
      </c>
      <c r="J14" s="28">
        <v>120</v>
      </c>
      <c r="K14" s="28">
        <v>0</v>
      </c>
      <c r="L14" s="28">
        <v>0</v>
      </c>
      <c r="M14" s="28">
        <v>0</v>
      </c>
      <c r="N14" s="28">
        <v>0</v>
      </c>
      <c r="O14" s="28">
        <v>0</v>
      </c>
      <c r="P14" s="11">
        <f t="shared" si="6"/>
        <v>420</v>
      </c>
      <c r="Q14" s="30">
        <f t="shared" si="7"/>
        <v>7</v>
      </c>
      <c r="R14" s="7">
        <v>270.11099999999999</v>
      </c>
      <c r="S14" s="10">
        <f t="shared" si="1"/>
        <v>297.12209999999999</v>
      </c>
      <c r="T14" s="10">
        <f t="shared" si="2"/>
        <v>2079.8546999999999</v>
      </c>
      <c r="U14" s="28">
        <v>0</v>
      </c>
      <c r="V14" s="28">
        <v>180</v>
      </c>
      <c r="W14" s="28">
        <v>60</v>
      </c>
      <c r="X14" s="28">
        <v>120</v>
      </c>
      <c r="Y14" s="28">
        <v>0</v>
      </c>
      <c r="Z14" s="28">
        <v>0</v>
      </c>
      <c r="AA14" s="28">
        <v>60</v>
      </c>
      <c r="AB14" s="28">
        <v>0</v>
      </c>
      <c r="AC14" s="28">
        <v>0</v>
      </c>
      <c r="AD14" s="28">
        <v>0</v>
      </c>
      <c r="AE14" s="28">
        <v>0</v>
      </c>
      <c r="AF14" s="28">
        <v>0</v>
      </c>
      <c r="AG14" s="6">
        <f t="shared" si="0"/>
        <v>420</v>
      </c>
      <c r="AH14" s="30">
        <f>AG14/60</f>
        <v>7</v>
      </c>
      <c r="AI14" s="7">
        <f t="shared" si="3"/>
        <v>270.11099999999999</v>
      </c>
      <c r="AJ14" s="10">
        <f t="shared" si="4"/>
        <v>297.12209999999999</v>
      </c>
      <c r="AK14" s="10">
        <f t="shared" si="5"/>
        <v>2079.8546999999999</v>
      </c>
    </row>
    <row r="15" spans="1:37" x14ac:dyDescent="0.25">
      <c r="A15" s="13">
        <v>3</v>
      </c>
      <c r="B15" s="13">
        <v>19219</v>
      </c>
      <c r="C15" s="14" t="s">
        <v>240</v>
      </c>
      <c r="D15" s="15">
        <v>3538108</v>
      </c>
      <c r="E15" s="26" t="s">
        <v>261</v>
      </c>
      <c r="F15" s="28">
        <v>30</v>
      </c>
      <c r="G15" s="28">
        <v>0</v>
      </c>
      <c r="H15" s="28">
        <v>48</v>
      </c>
      <c r="I15" s="28">
        <v>0</v>
      </c>
      <c r="J15" s="28">
        <v>18</v>
      </c>
      <c r="K15" s="28">
        <v>0</v>
      </c>
      <c r="L15" s="28">
        <v>12</v>
      </c>
      <c r="M15" s="28">
        <v>0</v>
      </c>
      <c r="N15" s="28">
        <v>18</v>
      </c>
      <c r="O15" s="28">
        <v>6</v>
      </c>
      <c r="P15" s="11">
        <f t="shared" si="6"/>
        <v>132</v>
      </c>
      <c r="Q15" s="30">
        <f>P15/6</f>
        <v>22</v>
      </c>
      <c r="R15" s="7">
        <v>179.208</v>
      </c>
      <c r="S15" s="10">
        <f t="shared" si="1"/>
        <v>197.12880000000001</v>
      </c>
      <c r="T15" s="10">
        <f t="shared" si="2"/>
        <v>4336.8335999999999</v>
      </c>
      <c r="U15" s="28">
        <v>0</v>
      </c>
      <c r="V15" s="28">
        <v>60</v>
      </c>
      <c r="W15" s="28">
        <v>6</v>
      </c>
      <c r="X15" s="28">
        <v>18</v>
      </c>
      <c r="Y15" s="28">
        <v>18</v>
      </c>
      <c r="Z15" s="28">
        <v>0</v>
      </c>
      <c r="AA15" s="28">
        <v>0</v>
      </c>
      <c r="AB15" s="28">
        <v>0</v>
      </c>
      <c r="AC15" s="28">
        <v>0</v>
      </c>
      <c r="AD15" s="28">
        <v>0</v>
      </c>
      <c r="AE15" s="28">
        <v>0</v>
      </c>
      <c r="AF15" s="28">
        <v>0</v>
      </c>
      <c r="AG15" s="6">
        <f t="shared" si="0"/>
        <v>102</v>
      </c>
      <c r="AH15" s="30">
        <f>AG15/6</f>
        <v>17</v>
      </c>
      <c r="AI15" s="7">
        <f t="shared" si="3"/>
        <v>179.208</v>
      </c>
      <c r="AJ15" s="10">
        <f t="shared" si="4"/>
        <v>197.12880000000001</v>
      </c>
      <c r="AK15" s="10">
        <f t="shared" si="5"/>
        <v>3351.1896000000002</v>
      </c>
    </row>
    <row r="16" spans="1:37" x14ac:dyDescent="0.25">
      <c r="A16" s="13">
        <v>3</v>
      </c>
      <c r="B16" s="13">
        <v>19219</v>
      </c>
      <c r="C16" s="37" t="s">
        <v>265</v>
      </c>
      <c r="D16" s="38">
        <v>3529246</v>
      </c>
      <c r="E16" s="37" t="s">
        <v>276</v>
      </c>
      <c r="F16" s="28"/>
      <c r="G16" s="28"/>
      <c r="H16" s="28"/>
      <c r="I16" s="28"/>
      <c r="J16" s="28"/>
      <c r="K16" s="28"/>
      <c r="L16" s="28"/>
      <c r="M16" s="28"/>
      <c r="N16" s="28"/>
      <c r="O16" s="28"/>
      <c r="P16" s="11">
        <f t="shared" si="6"/>
        <v>0</v>
      </c>
      <c r="Q16" s="30"/>
      <c r="R16" s="7">
        <v>216.44</v>
      </c>
      <c r="S16" s="10">
        <f t="shared" si="1"/>
        <v>238.084</v>
      </c>
      <c r="T16" s="10">
        <f t="shared" si="2"/>
        <v>0</v>
      </c>
      <c r="U16">
        <v>-6</v>
      </c>
      <c r="AG16" s="6">
        <f>SUM(U16:AF16)</f>
        <v>-6</v>
      </c>
      <c r="AH16" s="30">
        <f t="shared" ref="AH16:AH18" si="8">AG16/6</f>
        <v>-1</v>
      </c>
      <c r="AI16" s="7">
        <f t="shared" si="3"/>
        <v>216.44</v>
      </c>
      <c r="AJ16" s="10">
        <f t="shared" ref="AJ16:AJ18" si="9">AI16*1.1</f>
        <v>238.084</v>
      </c>
      <c r="AK16" s="10">
        <f t="shared" si="5"/>
        <v>-238.084</v>
      </c>
    </row>
    <row r="17" spans="1:37" x14ac:dyDescent="0.25">
      <c r="A17" s="13">
        <v>3</v>
      </c>
      <c r="B17" s="13">
        <v>19219</v>
      </c>
      <c r="C17" s="37" t="s">
        <v>265</v>
      </c>
      <c r="D17" s="38">
        <v>3529247</v>
      </c>
      <c r="E17" s="37" t="s">
        <v>277</v>
      </c>
      <c r="F17" s="28"/>
      <c r="G17" s="28"/>
      <c r="H17" s="28"/>
      <c r="I17" s="28"/>
      <c r="J17" s="28"/>
      <c r="K17" s="28"/>
      <c r="L17" s="28"/>
      <c r="M17" s="28"/>
      <c r="N17" s="28"/>
      <c r="O17" s="28"/>
      <c r="P17" s="11">
        <f t="shared" si="6"/>
        <v>0</v>
      </c>
      <c r="Q17" s="30"/>
      <c r="R17" s="7">
        <v>216.44</v>
      </c>
      <c r="S17" s="10">
        <f t="shared" si="1"/>
        <v>238.084</v>
      </c>
      <c r="T17" s="10">
        <f t="shared" si="2"/>
        <v>0</v>
      </c>
      <c r="U17">
        <v>-17</v>
      </c>
      <c r="AG17" s="6">
        <f t="shared" ref="AG16:AG18" si="10">SUM(U17:AF17)</f>
        <v>-17</v>
      </c>
      <c r="AH17" s="30">
        <f t="shared" si="8"/>
        <v>-2.8333333333333335</v>
      </c>
      <c r="AI17" s="7">
        <f t="shared" si="3"/>
        <v>216.44</v>
      </c>
      <c r="AJ17" s="10">
        <f t="shared" si="9"/>
        <v>238.084</v>
      </c>
      <c r="AK17" s="10">
        <f t="shared" si="5"/>
        <v>-674.57133333333343</v>
      </c>
    </row>
    <row r="18" spans="1:37" x14ac:dyDescent="0.25">
      <c r="T18" s="16"/>
      <c r="AG18"/>
      <c r="AH18"/>
      <c r="AI18"/>
      <c r="AJ18"/>
      <c r="AK18" s="12">
        <f>SUM(AK3:AK17)</f>
        <v>36896.87246666666</v>
      </c>
    </row>
    <row r="19" spans="1:37" x14ac:dyDescent="0.25">
      <c r="F19" s="36">
        <f>+SUM(F3:F15)</f>
        <v>900</v>
      </c>
      <c r="G19" s="36">
        <f>+SUM(G3:G15)</f>
        <v>822</v>
      </c>
      <c r="H19" s="36">
        <f>+SUM(H3:H15)</f>
        <v>1266</v>
      </c>
      <c r="I19" s="36">
        <f>+SUM(I3:I15)</f>
        <v>1542</v>
      </c>
      <c r="J19" s="36">
        <f>+SUM(J3:J15)</f>
        <v>766</v>
      </c>
      <c r="K19" s="36">
        <f>+SUM(K3:K15)</f>
        <v>0</v>
      </c>
      <c r="L19" s="36">
        <f>+SUM(L3:L15)</f>
        <v>392</v>
      </c>
      <c r="M19" s="36">
        <f>+SUM(M3:M15)</f>
        <v>176</v>
      </c>
      <c r="N19" s="36">
        <f>+SUM(N3:N15)</f>
        <v>1080</v>
      </c>
      <c r="O19" s="36">
        <f>+SUM(O3:O15)</f>
        <v>260</v>
      </c>
      <c r="T19" s="39">
        <f>+SUM(T3:T17)</f>
        <v>87777.226899999994</v>
      </c>
      <c r="U19" s="36">
        <f>+SUM(U3:U17)</f>
        <v>-23</v>
      </c>
      <c r="V19" s="36">
        <f t="shared" ref="V19:AF19" si="11">+SUM(V3:V17)</f>
        <v>1890</v>
      </c>
      <c r="W19" s="36">
        <f t="shared" si="11"/>
        <v>324</v>
      </c>
      <c r="X19" s="36">
        <f t="shared" si="11"/>
        <v>708</v>
      </c>
      <c r="Y19" s="36">
        <f t="shared" si="11"/>
        <v>66</v>
      </c>
      <c r="Z19" s="36">
        <f t="shared" si="11"/>
        <v>0</v>
      </c>
      <c r="AA19" s="36">
        <f t="shared" si="11"/>
        <v>212</v>
      </c>
      <c r="AB19" s="36">
        <f t="shared" si="11"/>
        <v>540</v>
      </c>
      <c r="AC19" s="36">
        <f t="shared" si="11"/>
        <v>0</v>
      </c>
      <c r="AD19" s="36">
        <f t="shared" si="11"/>
        <v>0</v>
      </c>
      <c r="AE19" s="36">
        <f t="shared" si="11"/>
        <v>12</v>
      </c>
      <c r="AF19" s="36">
        <f t="shared" si="11"/>
        <v>412</v>
      </c>
      <c r="AG19"/>
      <c r="AH19"/>
      <c r="AI19"/>
      <c r="AJ19" s="31"/>
      <c r="AK19" s="31"/>
    </row>
    <row r="20" spans="1:37" x14ac:dyDescent="0.25">
      <c r="AG20"/>
      <c r="AH20"/>
      <c r="AI20"/>
      <c r="AJ20" s="31"/>
      <c r="AK20" s="32"/>
    </row>
    <row r="21" spans="1:37" x14ac:dyDescent="0.25">
      <c r="AG21"/>
      <c r="AH21"/>
      <c r="AI21"/>
      <c r="AJ21" s="31"/>
      <c r="AK21" s="31"/>
    </row>
    <row r="22" spans="1:37" x14ac:dyDescent="0.25">
      <c r="AG22"/>
      <c r="AH22"/>
      <c r="AI22"/>
      <c r="AJ22" s="31" t="s">
        <v>271</v>
      </c>
      <c r="AK22" s="32">
        <f>+T19</f>
        <v>87777.226899999994</v>
      </c>
    </row>
    <row r="23" spans="1:37" x14ac:dyDescent="0.25">
      <c r="AG23"/>
      <c r="AH23"/>
      <c r="AI23"/>
      <c r="AJ23" s="33"/>
      <c r="AK23" s="33"/>
    </row>
    <row r="24" spans="1:37" x14ac:dyDescent="0.25">
      <c r="AG24"/>
      <c r="AH24"/>
      <c r="AI24"/>
      <c r="AJ24" s="31" t="s">
        <v>272</v>
      </c>
      <c r="AK24" s="32">
        <f>+AK18</f>
        <v>36896.87246666666</v>
      </c>
    </row>
    <row r="25" spans="1:37" x14ac:dyDescent="0.25">
      <c r="AG25"/>
      <c r="AH25"/>
      <c r="AI25"/>
      <c r="AJ25"/>
      <c r="AK25"/>
    </row>
    <row r="26" spans="1:37" x14ac:dyDescent="0.25">
      <c r="AG26"/>
      <c r="AH26"/>
      <c r="AI26"/>
      <c r="AJ26" s="31" t="s">
        <v>273</v>
      </c>
      <c r="AK26" s="32">
        <f>+AK28-AK22-AK24</f>
        <v>2599641.697633333</v>
      </c>
    </row>
    <row r="28" spans="1:37" x14ac:dyDescent="0.25">
      <c r="AJ28" s="33" t="s">
        <v>274</v>
      </c>
      <c r="AK28" s="40">
        <v>2724315.7969999998</v>
      </c>
    </row>
  </sheetData>
  <mergeCells count="3">
    <mergeCell ref="A1:E1"/>
    <mergeCell ref="P1:T1"/>
    <mergeCell ref="AG1:AK1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SODA</vt:lpstr>
      <vt:lpstr>TF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Phan Thi Ngoc Anh</dc:creator>
  <cp:lastModifiedBy>SA VP</cp:lastModifiedBy>
  <cp:lastPrinted>2021-06-15T07:27:53Z</cp:lastPrinted>
  <dcterms:created xsi:type="dcterms:W3CDTF">2021-06-15T01:23:09Z</dcterms:created>
  <dcterms:modified xsi:type="dcterms:W3CDTF">2023-04-14T08:23:05Z</dcterms:modified>
</cp:coreProperties>
</file>