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Incentive\T2\"/>
    </mc:Choice>
  </mc:AlternateContent>
  <xr:revisionPtr revIDLastSave="0" documentId="13_ncr:1_{3675E31A-093B-4E9F-9ACE-C67D541EC2C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HX_ACT T2" sheetId="13" r:id="rId1"/>
    <sheet name="HT_ALL ACC_DC" sheetId="10" r:id="rId2"/>
    <sheet name="HT_ALL ACC_DC (2)" sheetId="14" state="hidden" r:id="rId3"/>
    <sheet name="HT_ALL ACC CHI TIET" sheetId="12" r:id="rId4"/>
    <sheet name="Huong Thuy_T2" sheetId="9" r:id="rId5"/>
  </sheets>
  <externalReferences>
    <externalReference r:id="rId6"/>
  </externalReferences>
  <definedNames>
    <definedName name="_" localSheetId="0" hidden="1">#REF!</definedName>
    <definedName name="_" hidden="1">#REF!</definedName>
    <definedName name="_1" localSheetId="0" hidden="1">#REF!</definedName>
    <definedName name="_1" hidden="1">#REF!</definedName>
    <definedName name="_146436\" localSheetId="0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Fill" hidden="1">#REF!</definedName>
    <definedName name="_xlnm._FilterDatabase" localSheetId="3" hidden="1">'HT_ALL ACC CHI TIET'!$A$1:$O$1764</definedName>
    <definedName name="_xlnm._FilterDatabase" localSheetId="1" hidden="1">'HT_ALL ACC_DC'!$B$1:$J$92</definedName>
    <definedName name="_xlnm._FilterDatabase" localSheetId="2" hidden="1">'HT_ALL ACC_DC (2)'!$B$1:$J$92</definedName>
    <definedName name="adasda\" localSheetId="0" hidden="1">#REF!</definedName>
    <definedName name="adasda\" hidden="1">#REF!</definedName>
    <definedName name="as" localSheetId="0" hidden="1">#REF!</definedName>
    <definedName name="as" hidden="1">#REF!</definedName>
    <definedName name="Avail_3" localSheetId="0" hidden="1">#REF!</definedName>
    <definedName name="Avail_3" hidden="1">#REF!</definedName>
    <definedName name="Avail_4" hidden="1">#REF!</definedName>
    <definedName name="Availble" hidden="1">#REF!</definedName>
    <definedName name="CEN_2">[1]ASO!$C$249:$F$265</definedName>
    <definedName name="DÒ" localSheetId="0">#REF!</definedName>
    <definedName name="DÒ">#REF!</definedName>
    <definedName name="MK_1">[1]ASO!$C$105:$F$121</definedName>
    <definedName name="MK_2">[1]ASO!$C$123:$F$139</definedName>
    <definedName name="NOR1_">[1]ASO!$C$159:$F$175</definedName>
    <definedName name="NOR2_">[1]ASO!$C$177:$F$192</definedName>
    <definedName name="NOR3_">[1]ASO!$C$195:$F$211</definedName>
    <definedName name="ò82" localSheetId="0">#REF!</definedName>
    <definedName name="ò82">#REF!</definedName>
    <definedName name="SE_2">[1]ASO!$C$69:$F$85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1" i="10" l="1"/>
  <c r="H86" i="10"/>
  <c r="I91" i="10"/>
  <c r="L1516" i="12" l="1"/>
  <c r="A1516" i="12"/>
  <c r="J1703" i="12"/>
  <c r="D3" i="9"/>
  <c r="D9" i="9" l="1"/>
  <c r="D6" i="9"/>
  <c r="D8" i="9"/>
  <c r="D5" i="9"/>
  <c r="D11" i="9"/>
  <c r="D10" i="9"/>
  <c r="D7" i="9"/>
  <c r="D4" i="9"/>
  <c r="A6" i="12"/>
  <c r="L6" i="12"/>
  <c r="K6" i="12"/>
  <c r="J1495" i="12"/>
  <c r="J1494" i="12"/>
  <c r="J1493" i="12"/>
  <c r="J1492" i="12"/>
  <c r="J1491" i="12"/>
  <c r="J1490" i="12"/>
  <c r="J1489" i="12"/>
  <c r="K1704" i="12" l="1"/>
  <c r="K1516" i="12"/>
  <c r="J1702" i="12"/>
  <c r="J1701" i="12"/>
  <c r="J1700" i="12"/>
  <c r="J1488" i="12"/>
  <c r="J1487" i="12"/>
  <c r="J1486" i="12"/>
  <c r="J1485" i="12"/>
  <c r="J1484" i="12"/>
  <c r="J1483" i="12"/>
  <c r="J1482" i="12"/>
  <c r="L1756" i="12" l="1"/>
  <c r="L83" i="10"/>
  <c r="K83" i="10"/>
  <c r="I1" i="13" l="1"/>
  <c r="G65" i="13" l="1"/>
  <c r="G66" i="13"/>
  <c r="G63" i="13"/>
  <c r="G59" i="13"/>
  <c r="G56" i="13"/>
  <c r="G52" i="13"/>
  <c r="G42" i="13"/>
  <c r="G40" i="13"/>
  <c r="G37" i="13"/>
  <c r="G34" i="13"/>
  <c r="G31" i="13"/>
  <c r="G29" i="13"/>
  <c r="G26" i="13"/>
  <c r="G21" i="13"/>
  <c r="G17" i="13"/>
  <c r="G14" i="13"/>
  <c r="G11" i="13"/>
  <c r="G7" i="13"/>
  <c r="G3" i="13"/>
  <c r="F68" i="13" l="1"/>
  <c r="I1764" i="12" l="1"/>
  <c r="H1764" i="12"/>
  <c r="J1763" i="12"/>
  <c r="J1762" i="12"/>
  <c r="K1761" i="12"/>
  <c r="K1756" i="12"/>
  <c r="M1756" i="12" s="1"/>
  <c r="K1755" i="12"/>
  <c r="K1752" i="12"/>
  <c r="J1481" i="12"/>
  <c r="L1761" i="12"/>
  <c r="A1761" i="12"/>
  <c r="A1759" i="12"/>
  <c r="L1759" i="12"/>
  <c r="A1757" i="12"/>
  <c r="L1757" i="12"/>
  <c r="A1756" i="12"/>
  <c r="L1755" i="12"/>
  <c r="A1755" i="12"/>
  <c r="L1752" i="12"/>
  <c r="A1752" i="12"/>
  <c r="A1749" i="12"/>
  <c r="L1749" i="12"/>
  <c r="K1749" i="12"/>
  <c r="A1734" i="12"/>
  <c r="L1734" i="12"/>
  <c r="K1734" i="12"/>
  <c r="A1723" i="12"/>
  <c r="L1723" i="12"/>
  <c r="K1723" i="12"/>
  <c r="A1704" i="12"/>
  <c r="L1704" i="12"/>
  <c r="K1499" i="12"/>
  <c r="K1496" i="12"/>
  <c r="K2" i="12"/>
  <c r="M1761" i="12" l="1"/>
  <c r="M1755" i="12"/>
  <c r="M1752" i="12"/>
  <c r="M1749" i="12"/>
  <c r="K1759" i="12"/>
  <c r="M1759" i="12" s="1"/>
  <c r="M1704" i="12"/>
  <c r="M1734" i="12"/>
  <c r="M1723" i="12"/>
  <c r="M1516" i="12"/>
  <c r="J1761" i="12"/>
  <c r="J1760" i="12"/>
  <c r="J1759" i="12"/>
  <c r="J1756" i="12"/>
  <c r="J1755" i="12"/>
  <c r="J1754" i="12"/>
  <c r="J1753" i="12"/>
  <c r="J1752" i="12"/>
  <c r="J1751" i="12"/>
  <c r="J1750" i="12"/>
  <c r="J1749" i="12"/>
  <c r="J1748" i="12"/>
  <c r="J1747" i="12"/>
  <c r="J1746" i="12"/>
  <c r="J1745" i="12"/>
  <c r="J1744" i="12"/>
  <c r="J1743" i="12"/>
  <c r="J1742" i="12"/>
  <c r="J1741" i="12"/>
  <c r="J1740" i="12"/>
  <c r="J1739" i="12"/>
  <c r="J1738" i="12"/>
  <c r="J1737" i="12"/>
  <c r="J1736" i="12"/>
  <c r="J1735" i="12"/>
  <c r="J1734" i="12"/>
  <c r="J1733" i="12"/>
  <c r="J1732" i="12"/>
  <c r="J1731" i="12"/>
  <c r="J1730" i="12"/>
  <c r="J1729" i="12"/>
  <c r="J1728" i="12"/>
  <c r="J1727" i="12"/>
  <c r="J1726" i="12"/>
  <c r="J1725" i="12"/>
  <c r="J1724" i="12"/>
  <c r="J1723" i="12"/>
  <c r="J1722" i="12"/>
  <c r="J1721" i="12"/>
  <c r="J1720" i="12"/>
  <c r="J1719" i="12"/>
  <c r="J1718" i="12"/>
  <c r="J1717" i="12"/>
  <c r="J1716" i="12"/>
  <c r="J1715" i="12"/>
  <c r="J1714" i="12"/>
  <c r="J1713" i="12"/>
  <c r="J1712" i="12"/>
  <c r="J1711" i="12"/>
  <c r="J1710" i="12"/>
  <c r="J1709" i="12"/>
  <c r="J1708" i="12"/>
  <c r="J1707" i="12"/>
  <c r="A1499" i="12"/>
  <c r="A2" i="12"/>
  <c r="A1496" i="12"/>
  <c r="L1496" i="12"/>
  <c r="M1496" i="12" s="1"/>
  <c r="L2" i="12"/>
  <c r="M2" i="12" s="1"/>
  <c r="J1323" i="12"/>
  <c r="J1322" i="12"/>
  <c r="J1319" i="12"/>
  <c r="J1317" i="12"/>
  <c r="J1315" i="12"/>
  <c r="J1314" i="12"/>
  <c r="J1313" i="12"/>
  <c r="J1311" i="12"/>
  <c r="J1310" i="12"/>
  <c r="J1309" i="12"/>
  <c r="J1307" i="12"/>
  <c r="J1306" i="12"/>
  <c r="J1305" i="12"/>
  <c r="J1303" i="12"/>
  <c r="J1302" i="12"/>
  <c r="J1301" i="12"/>
  <c r="J1300" i="12"/>
  <c r="J1299" i="12"/>
  <c r="J1298" i="12"/>
  <c r="J1297" i="12"/>
  <c r="J1295" i="12"/>
  <c r="J1294" i="12"/>
  <c r="J1293" i="12"/>
  <c r="J1281" i="12"/>
  <c r="J1230" i="12"/>
  <c r="J1226" i="12"/>
  <c r="J1222" i="12"/>
  <c r="J1220" i="12"/>
  <c r="J1214" i="12"/>
  <c r="J1211" i="12"/>
  <c r="J1202" i="12"/>
  <c r="J1186" i="12"/>
  <c r="J1182" i="12"/>
  <c r="J1174" i="12"/>
  <c r="J1154" i="12"/>
  <c r="J1146" i="12"/>
  <c r="J1142" i="12"/>
  <c r="J1132" i="12"/>
  <c r="J1126" i="12"/>
  <c r="J1115" i="12"/>
  <c r="J1102" i="12"/>
  <c r="J1094" i="12"/>
  <c r="J1082" i="12"/>
  <c r="J1078" i="12"/>
  <c r="J1074" i="12"/>
  <c r="J1070" i="12"/>
  <c r="J1058" i="12"/>
  <c r="J1054" i="12"/>
  <c r="J1022" i="12"/>
  <c r="J1014" i="12"/>
  <c r="J998" i="12"/>
  <c r="J990" i="12"/>
  <c r="J982" i="12"/>
  <c r="J958" i="12"/>
  <c r="J954" i="12"/>
  <c r="J945" i="12"/>
  <c r="J938" i="12"/>
  <c r="J934" i="12"/>
  <c r="J914" i="12"/>
  <c r="J910" i="12"/>
  <c r="J902" i="12"/>
  <c r="J797" i="12"/>
  <c r="J742" i="12"/>
  <c r="J736" i="12"/>
  <c r="J726" i="12"/>
  <c r="J702" i="12"/>
  <c r="J692" i="12"/>
  <c r="J677" i="12"/>
  <c r="J672" i="12"/>
  <c r="J667" i="12"/>
  <c r="J648" i="12"/>
  <c r="J1292" i="12"/>
  <c r="J1291" i="12"/>
  <c r="J1290" i="12"/>
  <c r="J1288" i="12"/>
  <c r="J1287" i="12"/>
  <c r="J1286" i="12"/>
  <c r="J1284" i="12"/>
  <c r="J1283" i="12"/>
  <c r="J1282" i="12"/>
  <c r="J1280" i="12"/>
  <c r="J1279" i="12"/>
  <c r="J1278" i="12"/>
  <c r="J1276" i="12"/>
  <c r="J1275" i="12"/>
  <c r="J1274" i="12"/>
  <c r="J1272" i="12"/>
  <c r="J1271" i="12"/>
  <c r="J1270" i="12"/>
  <c r="J1267" i="12"/>
  <c r="J1266" i="12"/>
  <c r="J1264" i="12"/>
  <c r="J1262" i="12"/>
  <c r="J1260" i="12"/>
  <c r="J1259" i="12"/>
  <c r="J1256" i="12"/>
  <c r="J1255" i="12"/>
  <c r="J1251" i="12"/>
  <c r="J1248" i="12"/>
  <c r="J1244" i="12"/>
  <c r="J1243" i="12"/>
  <c r="J1240" i="12"/>
  <c r="J1239" i="12"/>
  <c r="J1235" i="12"/>
  <c r="J1232" i="12"/>
  <c r="J1229" i="12"/>
  <c r="J1228" i="12"/>
  <c r="J1227" i="12"/>
  <c r="J1219" i="12"/>
  <c r="J1215" i="12"/>
  <c r="J1207" i="12"/>
  <c r="J1204" i="12"/>
  <c r="J1197" i="12"/>
  <c r="J1196" i="12"/>
  <c r="J1191" i="12"/>
  <c r="J1188" i="12"/>
  <c r="J1183" i="12"/>
  <c r="J1180" i="12"/>
  <c r="J1175" i="12"/>
  <c r="J1172" i="12"/>
  <c r="J1167" i="12"/>
  <c r="J1165" i="12"/>
  <c r="J1159" i="12"/>
  <c r="J1155" i="12"/>
  <c r="J1147" i="12"/>
  <c r="J1144" i="12"/>
  <c r="J1136" i="12"/>
  <c r="J1135" i="12"/>
  <c r="J1133" i="12"/>
  <c r="J1131" i="12"/>
  <c r="J1127" i="12"/>
  <c r="J1119" i="12"/>
  <c r="J1116" i="12"/>
  <c r="J1108" i="12"/>
  <c r="J1107" i="12"/>
  <c r="J1096" i="12"/>
  <c r="J1095" i="12"/>
  <c r="J1087" i="12"/>
  <c r="J1083" i="12"/>
  <c r="J1075" i="12"/>
  <c r="J1072" i="12"/>
  <c r="J1069" i="12"/>
  <c r="J1068" i="12"/>
  <c r="J1067" i="12"/>
  <c r="J1059" i="12"/>
  <c r="J1055" i="12"/>
  <c r="J1033" i="12"/>
  <c r="J1031" i="12"/>
  <c r="J999" i="12"/>
  <c r="J979" i="12"/>
  <c r="J968" i="12"/>
  <c r="J947" i="12"/>
  <c r="J944" i="12"/>
  <c r="J936" i="12"/>
  <c r="J927" i="12"/>
  <c r="J912" i="12"/>
  <c r="J909" i="12"/>
  <c r="J904" i="12"/>
  <c r="J896" i="12"/>
  <c r="J895" i="12"/>
  <c r="J890" i="12"/>
  <c r="J860" i="12"/>
  <c r="J843" i="12"/>
  <c r="J842" i="12"/>
  <c r="J814" i="12"/>
  <c r="J786" i="12"/>
  <c r="J762" i="12"/>
  <c r="J748" i="12"/>
  <c r="J730" i="12"/>
  <c r="J704" i="12"/>
  <c r="J639" i="12"/>
  <c r="L1499" i="12" l="1"/>
  <c r="M1499" i="12" s="1"/>
  <c r="M6" i="12"/>
  <c r="J682" i="12"/>
  <c r="J770" i="12"/>
  <c r="J798" i="12"/>
  <c r="J822" i="12"/>
  <c r="J862" i="12"/>
  <c r="J1234" i="12"/>
  <c r="J1246" i="12"/>
  <c r="J1254" i="12"/>
  <c r="J703" i="12"/>
  <c r="J750" i="12"/>
  <c r="J774" i="12"/>
  <c r="J802" i="12"/>
  <c r="J826" i="12"/>
  <c r="J850" i="12"/>
  <c r="J874" i="12"/>
  <c r="J1242" i="12"/>
  <c r="J758" i="12"/>
  <c r="J782" i="12"/>
  <c r="J811" i="12"/>
  <c r="J838" i="12"/>
  <c r="J851" i="12"/>
  <c r="J878" i="12"/>
  <c r="J1238" i="12"/>
  <c r="J1250" i="12"/>
  <c r="J1308" i="12"/>
  <c r="J1321" i="12"/>
  <c r="J727" i="12"/>
  <c r="J775" i="12"/>
  <c r="J683" i="12"/>
  <c r="J1296" i="12"/>
  <c r="J1312" i="12"/>
  <c r="J655" i="12"/>
  <c r="J746" i="12"/>
  <c r="J754" i="12"/>
  <c r="J766" i="12"/>
  <c r="J790" i="12"/>
  <c r="J806" i="12"/>
  <c r="J818" i="12"/>
  <c r="J830" i="12"/>
  <c r="J854" i="12"/>
  <c r="J866" i="12"/>
  <c r="J882" i="12"/>
  <c r="J1316" i="12"/>
  <c r="J666" i="12"/>
  <c r="J747" i="12"/>
  <c r="J755" i="12"/>
  <c r="J767" i="12"/>
  <c r="J778" i="12"/>
  <c r="J794" i="12"/>
  <c r="J810" i="12"/>
  <c r="J819" i="12"/>
  <c r="J834" i="12"/>
  <c r="J846" i="12"/>
  <c r="J858" i="12"/>
  <c r="J870" i="12"/>
  <c r="J886" i="12"/>
  <c r="J935" i="12"/>
  <c r="J955" i="12"/>
  <c r="J1011" i="12"/>
  <c r="J1258" i="12"/>
  <c r="J1304" i="12"/>
  <c r="J1320" i="12"/>
  <c r="J735" i="12"/>
  <c r="J791" i="12"/>
  <c r="J803" i="12"/>
  <c r="J835" i="12"/>
  <c r="J887" i="12"/>
  <c r="J915" i="12"/>
  <c r="J959" i="12"/>
  <c r="J983" i="12"/>
  <c r="J1015" i="12"/>
  <c r="J1039" i="12"/>
  <c r="J1318" i="12"/>
  <c r="J627" i="12"/>
  <c r="J719" i="12"/>
  <c r="J739" i="12"/>
  <c r="J783" i="12"/>
  <c r="J827" i="12"/>
  <c r="J859" i="12"/>
  <c r="J867" i="12"/>
  <c r="J879" i="12"/>
  <c r="J907" i="12"/>
  <c r="J923" i="12"/>
  <c r="J967" i="12"/>
  <c r="J995" i="12"/>
  <c r="J1027" i="12"/>
  <c r="J1043" i="12"/>
  <c r="J651" i="12"/>
  <c r="J691" i="12"/>
  <c r="J711" i="12"/>
  <c r="J728" i="12"/>
  <c r="J743" i="12"/>
  <c r="J812" i="12"/>
  <c r="J831" i="12"/>
  <c r="J839" i="12"/>
  <c r="J847" i="12"/>
  <c r="J855" i="12"/>
  <c r="J871" i="12"/>
  <c r="J899" i="12"/>
  <c r="J919" i="12"/>
  <c r="J928" i="12"/>
  <c r="J939" i="12"/>
  <c r="J951" i="12"/>
  <c r="J960" i="12"/>
  <c r="J971" i="12"/>
  <c r="J987" i="12"/>
  <c r="J1003" i="12"/>
  <c r="J1019" i="12"/>
  <c r="J1047" i="12"/>
  <c r="J1060" i="12"/>
  <c r="J1079" i="12"/>
  <c r="J1088" i="12"/>
  <c r="J1099" i="12"/>
  <c r="J1111" i="12"/>
  <c r="J1123" i="12"/>
  <c r="J1139" i="12"/>
  <c r="J1151" i="12"/>
  <c r="J1160" i="12"/>
  <c r="J1168" i="12"/>
  <c r="J1176" i="12"/>
  <c r="J1184" i="12"/>
  <c r="J1192" i="12"/>
  <c r="J1199" i="12"/>
  <c r="J623" i="12"/>
  <c r="J652" i="12"/>
  <c r="J679" i="12"/>
  <c r="J695" i="12"/>
  <c r="J715" i="12"/>
  <c r="J763" i="12"/>
  <c r="J771" i="12"/>
  <c r="J779" i="12"/>
  <c r="J799" i="12"/>
  <c r="J807" i="12"/>
  <c r="J883" i="12"/>
  <c r="J891" i="12"/>
  <c r="J903" i="12"/>
  <c r="J911" i="12"/>
  <c r="J920" i="12"/>
  <c r="J931" i="12"/>
  <c r="J943" i="12"/>
  <c r="J952" i="12"/>
  <c r="J963" i="12"/>
  <c r="J975" i="12"/>
  <c r="J991" i="12"/>
  <c r="J1007" i="12"/>
  <c r="J1023" i="12"/>
  <c r="J1035" i="12"/>
  <c r="J1051" i="12"/>
  <c r="J1063" i="12"/>
  <c r="J1071" i="12"/>
  <c r="J1080" i="12"/>
  <c r="J1091" i="12"/>
  <c r="J1103" i="12"/>
  <c r="J1124" i="12"/>
  <c r="J1143" i="12"/>
  <c r="J1152" i="12"/>
  <c r="J1163" i="12"/>
  <c r="J1171" i="12"/>
  <c r="J1179" i="12"/>
  <c r="J1187" i="12"/>
  <c r="J1195" i="12"/>
  <c r="J1203" i="12"/>
  <c r="J1212" i="12"/>
  <c r="J1223" i="12"/>
  <c r="J1231" i="12"/>
  <c r="J1236" i="12"/>
  <c r="J1247" i="12"/>
  <c r="J1252" i="12"/>
  <c r="J1263" i="12"/>
  <c r="J1268" i="12"/>
  <c r="J628" i="12"/>
  <c r="J644" i="12"/>
  <c r="J696" i="12"/>
  <c r="J720" i="12"/>
  <c r="J764" i="12"/>
  <c r="J828" i="12"/>
  <c r="J848" i="12"/>
  <c r="J884" i="12"/>
  <c r="J980" i="12"/>
  <c r="J988" i="12"/>
  <c r="J996" i="12"/>
  <c r="J1004" i="12"/>
  <c r="J1012" i="12"/>
  <c r="J1020" i="12"/>
  <c r="J1028" i="12"/>
  <c r="J1044" i="12"/>
  <c r="J1052" i="12"/>
  <c r="J635" i="12"/>
  <c r="J647" i="12"/>
  <c r="J659" i="12"/>
  <c r="J671" i="12"/>
  <c r="J688" i="12"/>
  <c r="J699" i="12"/>
  <c r="J712" i="12"/>
  <c r="J723" i="12"/>
  <c r="J731" i="12"/>
  <c r="J751" i="12"/>
  <c r="J759" i="12"/>
  <c r="J780" i="12"/>
  <c r="J787" i="12"/>
  <c r="J795" i="12"/>
  <c r="J815" i="12"/>
  <c r="J823" i="12"/>
  <c r="J844" i="12"/>
  <c r="J863" i="12"/>
  <c r="J868" i="12"/>
  <c r="J875" i="12"/>
  <c r="J880" i="12"/>
  <c r="J892" i="12"/>
  <c r="J900" i="12"/>
  <c r="J916" i="12"/>
  <c r="J924" i="12"/>
  <c r="J932" i="12"/>
  <c r="J940" i="12"/>
  <c r="J948" i="12"/>
  <c r="J956" i="12"/>
  <c r="J964" i="12"/>
  <c r="J1076" i="12"/>
  <c r="J1084" i="12"/>
  <c r="J1092" i="12"/>
  <c r="J1140" i="12"/>
  <c r="J1148" i="12"/>
  <c r="J1156" i="12"/>
  <c r="J1164" i="12"/>
  <c r="J1200" i="12"/>
  <c r="J1208" i="12"/>
  <c r="J1216" i="12"/>
  <c r="J1224" i="12"/>
  <c r="J636" i="12"/>
  <c r="J660" i="12"/>
  <c r="J796" i="12"/>
  <c r="J864" i="12"/>
  <c r="J876" i="12"/>
  <c r="J976" i="12"/>
  <c r="J984" i="12"/>
  <c r="J992" i="12"/>
  <c r="J1000" i="12"/>
  <c r="J1008" i="12"/>
  <c r="J1016" i="12"/>
  <c r="J1024" i="12"/>
  <c r="J1032" i="12"/>
  <c r="J1040" i="12"/>
  <c r="J1048" i="12"/>
  <c r="J1056" i="12"/>
  <c r="J1064" i="12"/>
  <c r="J1104" i="12"/>
  <c r="J1112" i="12"/>
  <c r="J1120" i="12"/>
  <c r="J1128" i="12"/>
  <c r="J905" i="12"/>
  <c r="J941" i="12"/>
  <c r="J1001" i="12"/>
  <c r="J1037" i="12"/>
  <c r="J1117" i="12"/>
  <c r="J1149" i="12"/>
  <c r="J1181" i="12"/>
  <c r="J1213" i="12"/>
  <c r="J937" i="12"/>
  <c r="J973" i="12"/>
  <c r="J1097" i="12"/>
  <c r="J1145" i="12"/>
  <c r="J1177" i="12"/>
  <c r="J1209" i="12"/>
  <c r="J631" i="12"/>
  <c r="J643" i="12"/>
  <c r="J663" i="12"/>
  <c r="J675" i="12"/>
  <c r="J687" i="12"/>
  <c r="J707" i="12"/>
  <c r="J969" i="12"/>
  <c r="J1005" i="12"/>
  <c r="J1065" i="12"/>
  <c r="J1101" i="12"/>
  <c r="J1129" i="12"/>
  <c r="J1161" i="12"/>
  <c r="J1193" i="12"/>
  <c r="J1225" i="12"/>
  <c r="J668" i="12"/>
  <c r="J676" i="12"/>
  <c r="J744" i="12"/>
  <c r="J760" i="12"/>
  <c r="J776" i="12"/>
  <c r="J792" i="12"/>
  <c r="J808" i="12"/>
  <c r="J824" i="12"/>
  <c r="J840" i="12"/>
  <c r="J856" i="12"/>
  <c r="J872" i="12"/>
  <c r="J888" i="12"/>
  <c r="J908" i="12"/>
  <c r="J972" i="12"/>
  <c r="J1036" i="12"/>
  <c r="J1100" i="12"/>
  <c r="J624" i="12"/>
  <c r="J632" i="12"/>
  <c r="J640" i="12"/>
  <c r="J656" i="12"/>
  <c r="J664" i="12"/>
  <c r="J684" i="12"/>
  <c r="J700" i="12"/>
  <c r="J708" i="12"/>
  <c r="J716" i="12"/>
  <c r="J724" i="12"/>
  <c r="J756" i="12"/>
  <c r="J772" i="12"/>
  <c r="J788" i="12"/>
  <c r="J804" i="12"/>
  <c r="J820" i="12"/>
  <c r="J836" i="12"/>
  <c r="J852" i="12"/>
  <c r="J680" i="12"/>
  <c r="J732" i="12"/>
  <c r="J740" i="12"/>
  <c r="J752" i="12"/>
  <c r="J768" i="12"/>
  <c r="J784" i="12"/>
  <c r="J800" i="12"/>
  <c r="J816" i="12"/>
  <c r="J832" i="12"/>
  <c r="J921" i="12"/>
  <c r="J953" i="12"/>
  <c r="J985" i="12"/>
  <c r="J1017" i="12"/>
  <c r="J1049" i="12"/>
  <c r="J1081" i="12"/>
  <c r="J1113" i="12"/>
  <c r="J625" i="12"/>
  <c r="J629" i="12"/>
  <c r="J633" i="12"/>
  <c r="J637" i="12"/>
  <c r="J641" i="12"/>
  <c r="J645" i="12"/>
  <c r="J649" i="12"/>
  <c r="J653" i="12"/>
  <c r="J657" i="12"/>
  <c r="J661" i="12"/>
  <c r="J665" i="12"/>
  <c r="J669" i="12"/>
  <c r="J673" i="12"/>
  <c r="J681" i="12"/>
  <c r="J685" i="12"/>
  <c r="J689" i="12"/>
  <c r="J693" i="12"/>
  <c r="J697" i="12"/>
  <c r="J701" i="12"/>
  <c r="J705" i="12"/>
  <c r="J709" i="12"/>
  <c r="J713" i="12"/>
  <c r="J717" i="12"/>
  <c r="J721" i="12"/>
  <c r="J725" i="12"/>
  <c r="J729" i="12"/>
  <c r="J733" i="12"/>
  <c r="J737" i="12"/>
  <c r="J741" i="12"/>
  <c r="J745" i="12"/>
  <c r="J897" i="12"/>
  <c r="J901" i="12"/>
  <c r="J913" i="12"/>
  <c r="J917" i="12"/>
  <c r="J929" i="12"/>
  <c r="J933" i="12"/>
  <c r="J949" i="12"/>
  <c r="J961" i="12"/>
  <c r="J965" i="12"/>
  <c r="J977" i="12"/>
  <c r="J981" i="12"/>
  <c r="J993" i="12"/>
  <c r="J997" i="12"/>
  <c r="J1009" i="12"/>
  <c r="J1013" i="12"/>
  <c r="J1025" i="12"/>
  <c r="J1029" i="12"/>
  <c r="J1041" i="12"/>
  <c r="J1045" i="12"/>
  <c r="J1057" i="12"/>
  <c r="J1061" i="12"/>
  <c r="J1073" i="12"/>
  <c r="J1077" i="12"/>
  <c r="J1089" i="12"/>
  <c r="J1093" i="12"/>
  <c r="J1105" i="12"/>
  <c r="J1109" i="12"/>
  <c r="J1121" i="12"/>
  <c r="J1125" i="12"/>
  <c r="J1137" i="12"/>
  <c r="J1141" i="12"/>
  <c r="J1153" i="12"/>
  <c r="J1157" i="12"/>
  <c r="J1169" i="12"/>
  <c r="J1173" i="12"/>
  <c r="J1185" i="12"/>
  <c r="J1189" i="12"/>
  <c r="J1201" i="12"/>
  <c r="J1205" i="12"/>
  <c r="J1217" i="12"/>
  <c r="J1221" i="12"/>
  <c r="J1233" i="12"/>
  <c r="J1237" i="12"/>
  <c r="J1241" i="12"/>
  <c r="J1245" i="12"/>
  <c r="J1249" i="12"/>
  <c r="J1253" i="12"/>
  <c r="J1257" i="12"/>
  <c r="J1261" i="12"/>
  <c r="J1265" i="12"/>
  <c r="J1269" i="12"/>
  <c r="J1273" i="12"/>
  <c r="J1277" i="12"/>
  <c r="J622" i="12"/>
  <c r="J626" i="12"/>
  <c r="J630" i="12"/>
  <c r="J634" i="12"/>
  <c r="J638" i="12"/>
  <c r="J642" i="12"/>
  <c r="J646" i="12"/>
  <c r="J650" i="12"/>
  <c r="J654" i="12"/>
  <c r="J658" i="12"/>
  <c r="J662" i="12"/>
  <c r="J749" i="12"/>
  <c r="J753" i="12"/>
  <c r="J757" i="12"/>
  <c r="J761" i="12"/>
  <c r="J765" i="12"/>
  <c r="J769" i="12"/>
  <c r="J773" i="12"/>
  <c r="J777" i="12"/>
  <c r="J781" i="12"/>
  <c r="J785" i="12"/>
  <c r="J789" i="12"/>
  <c r="J793" i="12"/>
  <c r="J801" i="12"/>
  <c r="J805" i="12"/>
  <c r="J809" i="12"/>
  <c r="J813" i="12"/>
  <c r="J817" i="12"/>
  <c r="J821" i="12"/>
  <c r="J825" i="12"/>
  <c r="J829" i="12"/>
  <c r="J833" i="12"/>
  <c r="J837" i="12"/>
  <c r="J841" i="12"/>
  <c r="J845" i="12"/>
  <c r="J849" i="12"/>
  <c r="J853" i="12"/>
  <c r="J857" i="12"/>
  <c r="J861" i="12"/>
  <c r="J865" i="12"/>
  <c r="J869" i="12"/>
  <c r="J873" i="12"/>
  <c r="J877" i="12"/>
  <c r="J881" i="12"/>
  <c r="J885" i="12"/>
  <c r="J889" i="12"/>
  <c r="J893" i="12"/>
  <c r="J925" i="12"/>
  <c r="J957" i="12"/>
  <c r="J989" i="12"/>
  <c r="J1021" i="12"/>
  <c r="J1053" i="12"/>
  <c r="J1085" i="12"/>
  <c r="J670" i="12"/>
  <c r="J674" i="12"/>
  <c r="J678" i="12"/>
  <c r="J686" i="12"/>
  <c r="J690" i="12"/>
  <c r="J694" i="12"/>
  <c r="J706" i="12"/>
  <c r="J710" i="12"/>
  <c r="J718" i="12"/>
  <c r="J722" i="12"/>
  <c r="J734" i="12"/>
  <c r="J738" i="12"/>
  <c r="J894" i="12"/>
  <c r="J898" i="12"/>
  <c r="J906" i="12"/>
  <c r="J918" i="12"/>
  <c r="J922" i="12"/>
  <c r="J926" i="12"/>
  <c r="J930" i="12"/>
  <c r="J942" i="12"/>
  <c r="J946" i="12"/>
  <c r="J950" i="12"/>
  <c r="J962" i="12"/>
  <c r="J966" i="12"/>
  <c r="J970" i="12"/>
  <c r="J974" i="12"/>
  <c r="J978" i="12"/>
  <c r="J986" i="12"/>
  <c r="J994" i="12"/>
  <c r="J1002" i="12"/>
  <c r="J1006" i="12"/>
  <c r="J1010" i="12"/>
  <c r="J1018" i="12"/>
  <c r="J1026" i="12"/>
  <c r="J1030" i="12"/>
  <c r="J1034" i="12"/>
  <c r="J1038" i="12"/>
  <c r="J1042" i="12"/>
  <c r="J1046" i="12"/>
  <c r="J1050" i="12"/>
  <c r="J1062" i="12"/>
  <c r="J1066" i="12"/>
  <c r="J1086" i="12"/>
  <c r="J1090" i="12"/>
  <c r="J1098" i="12"/>
  <c r="J1106" i="12"/>
  <c r="J1110" i="12"/>
  <c r="J1114" i="12"/>
  <c r="J1118" i="12"/>
  <c r="J1122" i="12"/>
  <c r="J1130" i="12"/>
  <c r="J1134" i="12"/>
  <c r="J1138" i="12"/>
  <c r="J1150" i="12"/>
  <c r="J1158" i="12"/>
  <c r="J1162" i="12"/>
  <c r="J698" i="12"/>
  <c r="J714" i="12"/>
  <c r="J1285" i="12"/>
  <c r="J1289" i="12"/>
  <c r="J1166" i="12"/>
  <c r="J1170" i="12"/>
  <c r="J1178" i="12"/>
  <c r="J1190" i="12"/>
  <c r="J1194" i="12"/>
  <c r="J1198" i="12"/>
  <c r="J1206" i="12"/>
  <c r="J1210" i="12"/>
  <c r="J1218" i="12"/>
  <c r="E68" i="13" l="1"/>
  <c r="D68" i="13"/>
  <c r="J108" i="14" l="1"/>
  <c r="J107" i="14"/>
  <c r="J106" i="14"/>
  <c r="J105" i="14"/>
  <c r="J104" i="14"/>
  <c r="J103" i="14"/>
  <c r="J102" i="14"/>
  <c r="J101" i="14"/>
  <c r="J100" i="14"/>
  <c r="H93" i="14"/>
  <c r="L92" i="14"/>
  <c r="K92" i="14"/>
  <c r="I91" i="14"/>
  <c r="J91" i="14" s="1"/>
  <c r="H91" i="14"/>
  <c r="I90" i="14"/>
  <c r="J90" i="14" s="1"/>
  <c r="H90" i="14"/>
  <c r="I89" i="14"/>
  <c r="J89" i="14" s="1"/>
  <c r="H89" i="14"/>
  <c r="I88" i="14"/>
  <c r="J88" i="14" s="1"/>
  <c r="H88" i="14"/>
  <c r="I87" i="14"/>
  <c r="J87" i="14" s="1"/>
  <c r="H87" i="14"/>
  <c r="I86" i="14"/>
  <c r="J86" i="14" s="1"/>
  <c r="H86" i="14"/>
  <c r="A86" i="14"/>
  <c r="J85" i="14"/>
  <c r="I85" i="14"/>
  <c r="H85" i="14"/>
  <c r="J84" i="14"/>
  <c r="I84" i="14"/>
  <c r="H84" i="14"/>
  <c r="B84" i="14"/>
  <c r="B85" i="14" s="1"/>
  <c r="B86" i="14" s="1"/>
  <c r="B87" i="14" s="1"/>
  <c r="B88" i="14" s="1"/>
  <c r="B89" i="14" s="1"/>
  <c r="B90" i="14" s="1"/>
  <c r="B91" i="14" s="1"/>
  <c r="M83" i="14"/>
  <c r="I83" i="14"/>
  <c r="J83" i="14" s="1"/>
  <c r="H83" i="14"/>
  <c r="A83" i="14"/>
  <c r="I82" i="14"/>
  <c r="I81" i="14"/>
  <c r="I80" i="14"/>
  <c r="I79" i="14"/>
  <c r="I78" i="14"/>
  <c r="I77" i="14"/>
  <c r="A77" i="14"/>
  <c r="H82" i="14" s="1"/>
  <c r="H76" i="14"/>
  <c r="H75" i="14"/>
  <c r="B75" i="14"/>
  <c r="B76" i="14" s="1"/>
  <c r="B77" i="14" s="1"/>
  <c r="B78" i="14" s="1"/>
  <c r="B79" i="14" s="1"/>
  <c r="B80" i="14" s="1"/>
  <c r="B81" i="14" s="1"/>
  <c r="B82" i="14" s="1"/>
  <c r="M74" i="14"/>
  <c r="I74" i="14"/>
  <c r="J74" i="14" s="1"/>
  <c r="H74" i="14"/>
  <c r="I73" i="14"/>
  <c r="J73" i="14" s="1"/>
  <c r="H73" i="14"/>
  <c r="I72" i="14"/>
  <c r="J72" i="14" s="1"/>
  <c r="H72" i="14"/>
  <c r="I71" i="14"/>
  <c r="J71" i="14" s="1"/>
  <c r="H71" i="14"/>
  <c r="I70" i="14"/>
  <c r="J70" i="14" s="1"/>
  <c r="H70" i="14"/>
  <c r="I69" i="14"/>
  <c r="J69" i="14" s="1"/>
  <c r="H69" i="14"/>
  <c r="I68" i="14"/>
  <c r="J68" i="14" s="1"/>
  <c r="H68" i="14"/>
  <c r="A68" i="14"/>
  <c r="J67" i="14"/>
  <c r="I67" i="14"/>
  <c r="H67" i="14"/>
  <c r="J66" i="14"/>
  <c r="I66" i="14"/>
  <c r="H66" i="14"/>
  <c r="B66" i="14"/>
  <c r="B67" i="14" s="1"/>
  <c r="B68" i="14" s="1"/>
  <c r="B69" i="14" s="1"/>
  <c r="B70" i="14" s="1"/>
  <c r="B71" i="14" s="1"/>
  <c r="B72" i="14" s="1"/>
  <c r="B73" i="14" s="1"/>
  <c r="M65" i="14"/>
  <c r="I65" i="14"/>
  <c r="J65" i="14" s="1"/>
  <c r="H65" i="14"/>
  <c r="A65" i="14"/>
  <c r="I64" i="14"/>
  <c r="J64" i="14" s="1"/>
  <c r="I63" i="14"/>
  <c r="I62" i="14"/>
  <c r="I61" i="14"/>
  <c r="I60" i="14"/>
  <c r="I59" i="14"/>
  <c r="A59" i="14"/>
  <c r="H64" i="14" s="1"/>
  <c r="H58" i="14"/>
  <c r="H57" i="14"/>
  <c r="B57" i="14"/>
  <c r="B58" i="14" s="1"/>
  <c r="B59" i="14" s="1"/>
  <c r="B60" i="14" s="1"/>
  <c r="B61" i="14" s="1"/>
  <c r="B62" i="14" s="1"/>
  <c r="B63" i="14" s="1"/>
  <c r="B64" i="14" s="1"/>
  <c r="M56" i="14"/>
  <c r="I56" i="14"/>
  <c r="J56" i="14" s="1"/>
  <c r="H56" i="14"/>
  <c r="I55" i="14"/>
  <c r="J55" i="14" s="1"/>
  <c r="H55" i="14"/>
  <c r="I54" i="14"/>
  <c r="J54" i="14" s="1"/>
  <c r="H54" i="14"/>
  <c r="I53" i="14"/>
  <c r="J53" i="14" s="1"/>
  <c r="H53" i="14"/>
  <c r="I52" i="14"/>
  <c r="J52" i="14" s="1"/>
  <c r="H52" i="14"/>
  <c r="I51" i="14"/>
  <c r="J51" i="14" s="1"/>
  <c r="H51" i="14"/>
  <c r="I50" i="14"/>
  <c r="J50" i="14" s="1"/>
  <c r="H50" i="14"/>
  <c r="A50" i="14"/>
  <c r="J49" i="14"/>
  <c r="I49" i="14"/>
  <c r="H49" i="14"/>
  <c r="J48" i="14"/>
  <c r="I48" i="14"/>
  <c r="H48" i="14"/>
  <c r="B48" i="14"/>
  <c r="B49" i="14" s="1"/>
  <c r="B50" i="14" s="1"/>
  <c r="B51" i="14" s="1"/>
  <c r="B52" i="14" s="1"/>
  <c r="B53" i="14" s="1"/>
  <c r="B54" i="14" s="1"/>
  <c r="B55" i="14" s="1"/>
  <c r="M47" i="14"/>
  <c r="I47" i="14"/>
  <c r="J47" i="14" s="1"/>
  <c r="H47" i="14"/>
  <c r="A47" i="14"/>
  <c r="I46" i="14"/>
  <c r="J46" i="14" s="1"/>
  <c r="I45" i="14"/>
  <c r="I44" i="14"/>
  <c r="I43" i="14"/>
  <c r="I42" i="14"/>
  <c r="I41" i="14"/>
  <c r="A41" i="14"/>
  <c r="H46" i="14" s="1"/>
  <c r="H40" i="14"/>
  <c r="H39" i="14"/>
  <c r="B39" i="14"/>
  <c r="B40" i="14" s="1"/>
  <c r="B41" i="14" s="1"/>
  <c r="B42" i="14" s="1"/>
  <c r="B43" i="14" s="1"/>
  <c r="B44" i="14" s="1"/>
  <c r="B45" i="14" s="1"/>
  <c r="B46" i="14" s="1"/>
  <c r="M38" i="14"/>
  <c r="I38" i="14"/>
  <c r="J38" i="14" s="1"/>
  <c r="H38" i="14"/>
  <c r="I37" i="14"/>
  <c r="J37" i="14" s="1"/>
  <c r="H37" i="14"/>
  <c r="I36" i="14"/>
  <c r="J36" i="14" s="1"/>
  <c r="H36" i="14"/>
  <c r="I35" i="14"/>
  <c r="J35" i="14" s="1"/>
  <c r="H35" i="14"/>
  <c r="I34" i="14"/>
  <c r="J34" i="14" s="1"/>
  <c r="H34" i="14"/>
  <c r="I33" i="14"/>
  <c r="J33" i="14" s="1"/>
  <c r="H33" i="14"/>
  <c r="I32" i="14"/>
  <c r="J32" i="14" s="1"/>
  <c r="H32" i="14"/>
  <c r="A32" i="14"/>
  <c r="J31" i="14"/>
  <c r="I31" i="14"/>
  <c r="H31" i="14"/>
  <c r="J30" i="14"/>
  <c r="I30" i="14"/>
  <c r="H30" i="14"/>
  <c r="B30" i="14"/>
  <c r="B31" i="14" s="1"/>
  <c r="B32" i="14" s="1"/>
  <c r="B33" i="14" s="1"/>
  <c r="B34" i="14" s="1"/>
  <c r="B35" i="14" s="1"/>
  <c r="B36" i="14" s="1"/>
  <c r="B37" i="14" s="1"/>
  <c r="M29" i="14"/>
  <c r="I29" i="14"/>
  <c r="J29" i="14" s="1"/>
  <c r="H29" i="14"/>
  <c r="A29" i="14"/>
  <c r="I28" i="14"/>
  <c r="I27" i="14"/>
  <c r="I26" i="14"/>
  <c r="I25" i="14"/>
  <c r="I24" i="14"/>
  <c r="I23" i="14"/>
  <c r="A23" i="14"/>
  <c r="H28" i="14" s="1"/>
  <c r="H22" i="14"/>
  <c r="H21" i="14"/>
  <c r="B21" i="14"/>
  <c r="B22" i="14" s="1"/>
  <c r="B23" i="14" s="1"/>
  <c r="B24" i="14" s="1"/>
  <c r="B25" i="14" s="1"/>
  <c r="B26" i="14" s="1"/>
  <c r="B27" i="14" s="1"/>
  <c r="B28" i="14" s="1"/>
  <c r="M20" i="14"/>
  <c r="I20" i="14"/>
  <c r="J20" i="14" s="1"/>
  <c r="H20" i="14"/>
  <c r="I19" i="14"/>
  <c r="J19" i="14" s="1"/>
  <c r="H19" i="14"/>
  <c r="I18" i="14"/>
  <c r="J18" i="14" s="1"/>
  <c r="H18" i="14"/>
  <c r="I17" i="14"/>
  <c r="J17" i="14" s="1"/>
  <c r="H17" i="14"/>
  <c r="I16" i="14"/>
  <c r="H16" i="14"/>
  <c r="S15" i="14"/>
  <c r="J15" i="14"/>
  <c r="I15" i="14"/>
  <c r="H15" i="14"/>
  <c r="J14" i="14"/>
  <c r="I14" i="14"/>
  <c r="H14" i="14"/>
  <c r="J13" i="14"/>
  <c r="I13" i="14"/>
  <c r="H13" i="14"/>
  <c r="J12" i="14"/>
  <c r="I12" i="14"/>
  <c r="H12" i="14"/>
  <c r="B12" i="14"/>
  <c r="B13" i="14" s="1"/>
  <c r="B14" i="14" s="1"/>
  <c r="B15" i="14" s="1"/>
  <c r="B16" i="14" s="1"/>
  <c r="B17" i="14" s="1"/>
  <c r="B18" i="14" s="1"/>
  <c r="B19" i="14" s="1"/>
  <c r="M11" i="14"/>
  <c r="I11" i="14"/>
  <c r="J11" i="14" s="1"/>
  <c r="H11" i="14"/>
  <c r="A11" i="14"/>
  <c r="J10" i="14"/>
  <c r="J9" i="14"/>
  <c r="J8" i="14"/>
  <c r="J7" i="14"/>
  <c r="J6" i="14"/>
  <c r="J5" i="14"/>
  <c r="A5" i="14"/>
  <c r="J4" i="14"/>
  <c r="J3" i="14"/>
  <c r="B3" i="14"/>
  <c r="B4" i="14" s="1"/>
  <c r="B5" i="14" s="1"/>
  <c r="B6" i="14" s="1"/>
  <c r="B7" i="14" s="1"/>
  <c r="B8" i="14" s="1"/>
  <c r="B9" i="14" s="1"/>
  <c r="B10" i="14" s="1"/>
  <c r="J2" i="14"/>
  <c r="A2" i="14"/>
  <c r="R23" i="13"/>
  <c r="J24" i="14" l="1"/>
  <c r="J28" i="14"/>
  <c r="J25" i="14"/>
  <c r="J42" i="14"/>
  <c r="J43" i="14"/>
  <c r="J27" i="14"/>
  <c r="J78" i="14"/>
  <c r="J82" i="14"/>
  <c r="J16" i="14"/>
  <c r="I21" i="14"/>
  <c r="J21" i="14" s="1"/>
  <c r="I22" i="14"/>
  <c r="J22" i="14" s="1"/>
  <c r="H23" i="14"/>
  <c r="A20" i="14" s="1"/>
  <c r="H24" i="14"/>
  <c r="H92" i="14" s="1"/>
  <c r="H25" i="14"/>
  <c r="H26" i="14"/>
  <c r="J26" i="14" s="1"/>
  <c r="H27" i="14"/>
  <c r="I39" i="14"/>
  <c r="J39" i="14" s="1"/>
  <c r="I40" i="14"/>
  <c r="J40" i="14" s="1"/>
  <c r="H41" i="14"/>
  <c r="J41" i="14" s="1"/>
  <c r="H42" i="14"/>
  <c r="H43" i="14"/>
  <c r="H44" i="14"/>
  <c r="J44" i="14" s="1"/>
  <c r="H45" i="14"/>
  <c r="J45" i="14" s="1"/>
  <c r="I57" i="14"/>
  <c r="J57" i="14" s="1"/>
  <c r="I58" i="14"/>
  <c r="J58" i="14" s="1"/>
  <c r="H59" i="14"/>
  <c r="J59" i="14" s="1"/>
  <c r="H60" i="14"/>
  <c r="J60" i="14" s="1"/>
  <c r="H61" i="14"/>
  <c r="J61" i="14" s="1"/>
  <c r="H62" i="14"/>
  <c r="J62" i="14" s="1"/>
  <c r="H63" i="14"/>
  <c r="J63" i="14" s="1"/>
  <c r="I75" i="14"/>
  <c r="J75" i="14" s="1"/>
  <c r="I76" i="14"/>
  <c r="J76" i="14" s="1"/>
  <c r="H77" i="14"/>
  <c r="A74" i="14" s="1"/>
  <c r="H78" i="14"/>
  <c r="H79" i="14"/>
  <c r="J79" i="14" s="1"/>
  <c r="H80" i="14"/>
  <c r="J80" i="14" s="1"/>
  <c r="H81" i="14"/>
  <c r="J81" i="14" s="1"/>
  <c r="I93" i="14"/>
  <c r="J77" i="14" l="1"/>
  <c r="J23" i="14"/>
  <c r="A38" i="14"/>
  <c r="A92" i="14" s="1"/>
  <c r="A56" i="14"/>
  <c r="I92" i="14"/>
  <c r="J92" i="14" l="1"/>
  <c r="L97" i="13" l="1"/>
  <c r="L93" i="13"/>
  <c r="L88" i="13"/>
  <c r="L84" i="13"/>
  <c r="L80" i="13"/>
  <c r="L75" i="13"/>
  <c r="L72" i="13"/>
  <c r="C72" i="13"/>
  <c r="C73" i="13" s="1"/>
  <c r="L69" i="13"/>
  <c r="G67" i="13"/>
  <c r="I66" i="13"/>
  <c r="I67" i="13" s="1"/>
  <c r="L64" i="13"/>
  <c r="I64" i="13"/>
  <c r="G64" i="13"/>
  <c r="L63" i="13"/>
  <c r="L62" i="13"/>
  <c r="G62" i="13"/>
  <c r="L61" i="13"/>
  <c r="G61" i="13"/>
  <c r="L60" i="13"/>
  <c r="I60" i="13"/>
  <c r="G60" i="13"/>
  <c r="L59" i="13"/>
  <c r="L58" i="13"/>
  <c r="G58" i="13"/>
  <c r="L57" i="13"/>
  <c r="I57" i="13"/>
  <c r="I58" i="13" s="1"/>
  <c r="G57" i="13"/>
  <c r="L56" i="13"/>
  <c r="L55" i="13"/>
  <c r="G55" i="13"/>
  <c r="L54" i="13"/>
  <c r="G54" i="13"/>
  <c r="L53" i="13"/>
  <c r="I53" i="13"/>
  <c r="I54" i="13" s="1"/>
  <c r="I55" i="13" s="1"/>
  <c r="G53" i="13"/>
  <c r="L52" i="13"/>
  <c r="L51" i="13"/>
  <c r="G51" i="13"/>
  <c r="L50" i="13"/>
  <c r="G50" i="13"/>
  <c r="L49" i="13"/>
  <c r="G49" i="13"/>
  <c r="L48" i="13"/>
  <c r="G48" i="13"/>
  <c r="L47" i="13"/>
  <c r="G47" i="13"/>
  <c r="L46" i="13"/>
  <c r="G46" i="13"/>
  <c r="L45" i="13"/>
  <c r="G45" i="13"/>
  <c r="L44" i="13"/>
  <c r="G44" i="13"/>
  <c r="L43" i="13"/>
  <c r="I43" i="13"/>
  <c r="I44" i="13" s="1"/>
  <c r="I45" i="13" s="1"/>
  <c r="I46" i="13" s="1"/>
  <c r="I47" i="13" s="1"/>
  <c r="I48" i="13" s="1"/>
  <c r="I49" i="13" s="1"/>
  <c r="I50" i="13" s="1"/>
  <c r="I51" i="13" s="1"/>
  <c r="G43" i="13"/>
  <c r="I41" i="13"/>
  <c r="G41" i="13"/>
  <c r="M40" i="13"/>
  <c r="P39" i="13"/>
  <c r="G39" i="13"/>
  <c r="P38" i="13"/>
  <c r="I38" i="13"/>
  <c r="G38" i="13"/>
  <c r="G36" i="13"/>
  <c r="I35" i="13"/>
  <c r="I36" i="13" s="1"/>
  <c r="R9" i="13" s="1"/>
  <c r="G35" i="13"/>
  <c r="G33" i="13"/>
  <c r="I32" i="13"/>
  <c r="G32" i="13"/>
  <c r="I30" i="13"/>
  <c r="G30" i="13"/>
  <c r="G28" i="13"/>
  <c r="I27" i="13"/>
  <c r="I28" i="13" s="1"/>
  <c r="G27" i="13"/>
  <c r="G25" i="13"/>
  <c r="G24" i="13"/>
  <c r="P23" i="13"/>
  <c r="G23" i="13"/>
  <c r="I22" i="13"/>
  <c r="I23" i="13" s="1"/>
  <c r="I24" i="13" s="1"/>
  <c r="I25" i="13" s="1"/>
  <c r="G22" i="13"/>
  <c r="P20" i="13"/>
  <c r="G20" i="13"/>
  <c r="G19" i="13"/>
  <c r="I18" i="13"/>
  <c r="I19" i="13" s="1"/>
  <c r="I20" i="13" s="1"/>
  <c r="G18" i="13"/>
  <c r="G16" i="13"/>
  <c r="I15" i="13"/>
  <c r="I16" i="13" s="1"/>
  <c r="G15" i="13"/>
  <c r="G13" i="13"/>
  <c r="I12" i="13"/>
  <c r="I13" i="13" s="1"/>
  <c r="G12" i="13"/>
  <c r="G10" i="13"/>
  <c r="P9" i="13"/>
  <c r="G9" i="13"/>
  <c r="I8" i="13"/>
  <c r="I9" i="13" s="1"/>
  <c r="I10" i="13" s="1"/>
  <c r="G8" i="13"/>
  <c r="G6" i="13"/>
  <c r="G5" i="13"/>
  <c r="P4" i="13"/>
  <c r="I4" i="13"/>
  <c r="G4" i="13"/>
  <c r="O12" i="13" l="1"/>
  <c r="L66" i="13"/>
  <c r="L100" i="13" s="1"/>
  <c r="L101" i="13" s="1"/>
  <c r="L102" i="13" s="1"/>
  <c r="I61" i="13"/>
  <c r="I62" i="13" s="1"/>
  <c r="R38" i="13"/>
  <c r="O38" i="13" s="1"/>
  <c r="I39" i="13"/>
  <c r="R20" i="13"/>
  <c r="O21" i="13" s="1"/>
  <c r="O17" i="13"/>
  <c r="O54" i="13" s="1"/>
  <c r="O76" i="13" s="1"/>
  <c r="O11" i="13"/>
  <c r="O15" i="13"/>
  <c r="O16" i="13"/>
  <c r="I33" i="13"/>
  <c r="R4" i="13"/>
  <c r="G68" i="13"/>
  <c r="H7" i="13" s="1"/>
  <c r="H8" i="13" s="1"/>
  <c r="H9" i="13" s="1"/>
  <c r="H10" i="13" s="1"/>
  <c r="O20" i="13"/>
  <c r="O56" i="13" s="1"/>
  <c r="O86" i="13" s="1"/>
  <c r="O29" i="13"/>
  <c r="O60" i="13" s="1"/>
  <c r="O30" i="13"/>
  <c r="O61" i="13" s="1"/>
  <c r="O89" i="13" s="1"/>
  <c r="O32" i="13"/>
  <c r="O62" i="13" s="1"/>
  <c r="O95" i="13" s="1"/>
  <c r="O25" i="13"/>
  <c r="O57" i="13" s="1"/>
  <c r="O34" i="13"/>
  <c r="O63" i="13" s="1"/>
  <c r="O78" i="13" s="1"/>
  <c r="O33" i="13"/>
  <c r="O27" i="13"/>
  <c r="O59" i="13" s="1"/>
  <c r="O81" i="13" s="1"/>
  <c r="O23" i="13"/>
  <c r="O26" i="13"/>
  <c r="O58" i="13" s="1"/>
  <c r="O94" i="13" s="1"/>
  <c r="I5" i="13"/>
  <c r="I6" i="13" s="1"/>
  <c r="O3" i="13" s="1"/>
  <c r="O37" i="13"/>
  <c r="O31" i="13"/>
  <c r="O35" i="13"/>
  <c r="O64" i="13" s="1"/>
  <c r="O92" i="13" s="1"/>
  <c r="P40" i="13"/>
  <c r="O19" i="13"/>
  <c r="O14" i="13"/>
  <c r="O13" i="13"/>
  <c r="O9" i="13"/>
  <c r="O18" i="13"/>
  <c r="O10" i="13"/>
  <c r="O50" i="13" s="1"/>
  <c r="O24" i="13"/>
  <c r="O28" i="13"/>
  <c r="O36" i="13"/>
  <c r="O53" i="13" s="1"/>
  <c r="O77" i="13" s="1"/>
  <c r="O22" i="13" l="1"/>
  <c r="O52" i="13" s="1"/>
  <c r="O87" i="13" s="1"/>
  <c r="O49" i="13"/>
  <c r="O85" i="13" s="1"/>
  <c r="R39" i="13"/>
  <c r="O39" i="13" s="1"/>
  <c r="O102" i="13" s="1"/>
  <c r="H31" i="13"/>
  <c r="H32" i="13" s="1"/>
  <c r="H29" i="13"/>
  <c r="H30" i="13" s="1"/>
  <c r="H42" i="13"/>
  <c r="H43" i="13" s="1"/>
  <c r="H44" i="13" s="1"/>
  <c r="H45" i="13" s="1"/>
  <c r="H46" i="13" s="1"/>
  <c r="H47" i="13" s="1"/>
  <c r="H48" i="13" s="1"/>
  <c r="H49" i="13" s="1"/>
  <c r="H50" i="13" s="1"/>
  <c r="H51" i="13" s="1"/>
  <c r="H52" i="13"/>
  <c r="H53" i="13" s="1"/>
  <c r="H54" i="13" s="1"/>
  <c r="H55" i="13" s="1"/>
  <c r="H37" i="13"/>
  <c r="H38" i="13" s="1"/>
  <c r="H17" i="13"/>
  <c r="H18" i="13" s="1"/>
  <c r="H19" i="13" s="1"/>
  <c r="H20" i="13" s="1"/>
  <c r="H59" i="13"/>
  <c r="H60" i="13" s="1"/>
  <c r="H21" i="13"/>
  <c r="H22" i="13" s="1"/>
  <c r="H23" i="13" s="1"/>
  <c r="H24" i="13" s="1"/>
  <c r="H25" i="13" s="1"/>
  <c r="H11" i="13"/>
  <c r="H12" i="13" s="1"/>
  <c r="H13" i="13" s="1"/>
  <c r="H40" i="13"/>
  <c r="O73" i="13"/>
  <c r="O74" i="13"/>
  <c r="R3" i="13"/>
  <c r="O43" i="13"/>
  <c r="O51" i="13"/>
  <c r="O83" i="13" s="1"/>
  <c r="O55" i="13"/>
  <c r="O79" i="13" s="1"/>
  <c r="O75" i="13" s="1"/>
  <c r="I89" i="10" s="1"/>
  <c r="I68" i="13"/>
  <c r="H65" i="13"/>
  <c r="H66" i="13" s="1"/>
  <c r="H67" i="13" s="1"/>
  <c r="H56" i="13"/>
  <c r="H57" i="13" s="1"/>
  <c r="H58" i="13" s="1"/>
  <c r="H26" i="13"/>
  <c r="H27" i="13" s="1"/>
  <c r="H28" i="13" s="1"/>
  <c r="H63" i="13"/>
  <c r="H64" i="13" s="1"/>
  <c r="H34" i="13"/>
  <c r="H35" i="13" s="1"/>
  <c r="H36" i="13" s="1"/>
  <c r="Q9" i="13" s="1"/>
  <c r="H14" i="13"/>
  <c r="H15" i="13" s="1"/>
  <c r="H16" i="13" s="1"/>
  <c r="H3" i="13"/>
  <c r="O84" i="13" l="1"/>
  <c r="I85" i="10" s="1"/>
  <c r="R40" i="13"/>
  <c r="H61" i="13"/>
  <c r="H62" i="13" s="1"/>
  <c r="Q38" i="13"/>
  <c r="N38" i="13" s="1"/>
  <c r="N14" i="13"/>
  <c r="N12" i="13"/>
  <c r="N11" i="13"/>
  <c r="N10" i="13"/>
  <c r="N50" i="13" s="1"/>
  <c r="N13" i="13"/>
  <c r="N9" i="13"/>
  <c r="N16" i="13"/>
  <c r="N17" i="13"/>
  <c r="N54" i="13" s="1"/>
  <c r="N76" i="13" s="1"/>
  <c r="N19" i="13"/>
  <c r="N15" i="13"/>
  <c r="N18" i="13"/>
  <c r="H41" i="13"/>
  <c r="Q23" i="13"/>
  <c r="H39" i="13"/>
  <c r="Q20" i="13"/>
  <c r="H33" i="13"/>
  <c r="Q4" i="13"/>
  <c r="O72" i="13"/>
  <c r="I88" i="10" s="1"/>
  <c r="O71" i="13"/>
  <c r="O70" i="13"/>
  <c r="O82" i="13"/>
  <c r="O80" i="13" s="1"/>
  <c r="I90" i="10" s="1"/>
  <c r="H4" i="13"/>
  <c r="H5" i="13" l="1"/>
  <c r="H6" i="13" s="1"/>
  <c r="N3" i="13" s="1"/>
  <c r="Q3" i="13" s="1"/>
  <c r="N37" i="13"/>
  <c r="N34" i="13"/>
  <c r="N63" i="13" s="1"/>
  <c r="N78" i="13" s="1"/>
  <c r="N36" i="13"/>
  <c r="N53" i="13" s="1"/>
  <c r="N77" i="13" s="1"/>
  <c r="N26" i="13"/>
  <c r="N58" i="13" s="1"/>
  <c r="N94" i="13" s="1"/>
  <c r="N33" i="13"/>
  <c r="N29" i="13"/>
  <c r="N60" i="13" s="1"/>
  <c r="N30" i="13"/>
  <c r="N61" i="13" s="1"/>
  <c r="N89" i="13" s="1"/>
  <c r="N35" i="13"/>
  <c r="N64" i="13" s="1"/>
  <c r="N92" i="13" s="1"/>
  <c r="N24" i="13"/>
  <c r="N51" i="13" s="1"/>
  <c r="N83" i="13" s="1"/>
  <c r="N32" i="13"/>
  <c r="N62" i="13" s="1"/>
  <c r="N95" i="13" s="1"/>
  <c r="N27" i="13"/>
  <c r="N59" i="13" s="1"/>
  <c r="N81" i="13" s="1"/>
  <c r="N25" i="13"/>
  <c r="N57" i="13" s="1"/>
  <c r="N23" i="13"/>
  <c r="N31" i="13"/>
  <c r="N28" i="13"/>
  <c r="N55" i="13" s="1"/>
  <c r="N79" i="13" s="1"/>
  <c r="N73" i="13"/>
  <c r="N74" i="13"/>
  <c r="N21" i="13"/>
  <c r="N49" i="13" s="1"/>
  <c r="N85" i="13" s="1"/>
  <c r="N22" i="13"/>
  <c r="N52" i="13" s="1"/>
  <c r="N87" i="13" s="1"/>
  <c r="N20" i="13"/>
  <c r="N56" i="13" s="1"/>
  <c r="N86" i="13" s="1"/>
  <c r="O69" i="13"/>
  <c r="I87" i="10" s="1"/>
  <c r="Q39" i="13" l="1"/>
  <c r="N39" i="13" s="1"/>
  <c r="N102" i="13" s="1"/>
  <c r="N43" i="13"/>
  <c r="N71" i="13" s="1"/>
  <c r="H68" i="13"/>
  <c r="N75" i="13"/>
  <c r="H89" i="10" s="1"/>
  <c r="N84" i="13"/>
  <c r="H85" i="10" s="1"/>
  <c r="N72" i="13"/>
  <c r="N70" i="13" l="1"/>
  <c r="N69" i="13" s="1"/>
  <c r="N82" i="13"/>
  <c r="N80" i="13" s="1"/>
  <c r="P80" i="13" s="1"/>
  <c r="P75" i="13"/>
  <c r="P84" i="13"/>
  <c r="H88" i="10"/>
  <c r="P72" i="13"/>
  <c r="H90" i="10" l="1"/>
  <c r="P69" i="13"/>
  <c r="H87" i="10"/>
  <c r="A77" i="10"/>
  <c r="B75" i="10"/>
  <c r="B76" i="10" s="1"/>
  <c r="B77" i="10" s="1"/>
  <c r="B78" i="10" s="1"/>
  <c r="B79" i="10" s="1"/>
  <c r="B80" i="10" s="1"/>
  <c r="B81" i="10" s="1"/>
  <c r="B82" i="10" s="1"/>
  <c r="M74" i="10"/>
  <c r="I78" i="10" l="1"/>
  <c r="I74" i="10"/>
  <c r="H79" i="10"/>
  <c r="H75" i="10"/>
  <c r="I81" i="10"/>
  <c r="H78" i="10"/>
  <c r="I80" i="10"/>
  <c r="I76" i="10"/>
  <c r="H81" i="10"/>
  <c r="H77" i="10"/>
  <c r="I77" i="10"/>
  <c r="H74" i="10"/>
  <c r="I79" i="10"/>
  <c r="I75" i="10"/>
  <c r="H80" i="10"/>
  <c r="H76" i="10"/>
  <c r="H82" i="10"/>
  <c r="J1706" i="12"/>
  <c r="J1705" i="12"/>
  <c r="J1704" i="12"/>
  <c r="J1699" i="12"/>
  <c r="J1698" i="12"/>
  <c r="J1697" i="12"/>
  <c r="J1696" i="12"/>
  <c r="J1695" i="12"/>
  <c r="J1694" i="12"/>
  <c r="J1693" i="12"/>
  <c r="J1692" i="12"/>
  <c r="J1691" i="12"/>
  <c r="J1690" i="12"/>
  <c r="J1689" i="12"/>
  <c r="J1688" i="12"/>
  <c r="J1687" i="12"/>
  <c r="J1686" i="12"/>
  <c r="J1685" i="12"/>
  <c r="J1684" i="12"/>
  <c r="J1683" i="12"/>
  <c r="J1682" i="12"/>
  <c r="J1681" i="12"/>
  <c r="J1680" i="12"/>
  <c r="J1679" i="12"/>
  <c r="J1678" i="12"/>
  <c r="J1677" i="12"/>
  <c r="J1676" i="12"/>
  <c r="J1675" i="12"/>
  <c r="J1674" i="12"/>
  <c r="J1673" i="12"/>
  <c r="J1672" i="12"/>
  <c r="J1671" i="12"/>
  <c r="J1670" i="12"/>
  <c r="J1669" i="12"/>
  <c r="J1668" i="12"/>
  <c r="J1667" i="12"/>
  <c r="J1666" i="12"/>
  <c r="J1665" i="12"/>
  <c r="J1664" i="12"/>
  <c r="J1663" i="12"/>
  <c r="J1662" i="12"/>
  <c r="J1661" i="12"/>
  <c r="J1660" i="12"/>
  <c r="J1659" i="12"/>
  <c r="J1658" i="12"/>
  <c r="J1657" i="12"/>
  <c r="J1656" i="12"/>
  <c r="J1655" i="12"/>
  <c r="J1654" i="12"/>
  <c r="J1653" i="12"/>
  <c r="J1652" i="12"/>
  <c r="J1651" i="12"/>
  <c r="J1650" i="12"/>
  <c r="J1649" i="12"/>
  <c r="J1648" i="12"/>
  <c r="J1647" i="12"/>
  <c r="J1646" i="12"/>
  <c r="J1645" i="12"/>
  <c r="J1644" i="12"/>
  <c r="J1643" i="12"/>
  <c r="J1642" i="12"/>
  <c r="J1641" i="12"/>
  <c r="J1640" i="12"/>
  <c r="J1639" i="12"/>
  <c r="J1638" i="12"/>
  <c r="J1637" i="12"/>
  <c r="J1636" i="12"/>
  <c r="J1635" i="12"/>
  <c r="J1634" i="12"/>
  <c r="J1633" i="12"/>
  <c r="J1632" i="12"/>
  <c r="J1631" i="12"/>
  <c r="J1630" i="12"/>
  <c r="J1629" i="12"/>
  <c r="J1628" i="12"/>
  <c r="J1627" i="12"/>
  <c r="J1626" i="12"/>
  <c r="J1625" i="12"/>
  <c r="J1624" i="12"/>
  <c r="J1623" i="12"/>
  <c r="J1622" i="12"/>
  <c r="J1621" i="12"/>
  <c r="J1620" i="12"/>
  <c r="J1619" i="12"/>
  <c r="J1618" i="12"/>
  <c r="J1617" i="12"/>
  <c r="J1616" i="12"/>
  <c r="J1615" i="12"/>
  <c r="J1614" i="12"/>
  <c r="J1613" i="12"/>
  <c r="J1612" i="12"/>
  <c r="J1611" i="12"/>
  <c r="J1610" i="12"/>
  <c r="J1609" i="12"/>
  <c r="J1608" i="12"/>
  <c r="J1607" i="12"/>
  <c r="J1606" i="12"/>
  <c r="J1605" i="12"/>
  <c r="J1604" i="12"/>
  <c r="J1603" i="12"/>
  <c r="J1602" i="12"/>
  <c r="J1601" i="12"/>
  <c r="J1600" i="12"/>
  <c r="J1599" i="12"/>
  <c r="J1598" i="12"/>
  <c r="J1597" i="12"/>
  <c r="J1596" i="12"/>
  <c r="J1595" i="12"/>
  <c r="J1594" i="12"/>
  <c r="J1593" i="12"/>
  <c r="J1592" i="12"/>
  <c r="J1591" i="12"/>
  <c r="J1590" i="12"/>
  <c r="J1589" i="12"/>
  <c r="J1588" i="12"/>
  <c r="J1587" i="12"/>
  <c r="J1586" i="12"/>
  <c r="J1585" i="12"/>
  <c r="J1584" i="12"/>
  <c r="J1583" i="12"/>
  <c r="J1582" i="12"/>
  <c r="J1581" i="12"/>
  <c r="J1580" i="12"/>
  <c r="J1579" i="12"/>
  <c r="J1578" i="12"/>
  <c r="J1577" i="12"/>
  <c r="J1576" i="12"/>
  <c r="J1575" i="12"/>
  <c r="J1574" i="12"/>
  <c r="J1573" i="12"/>
  <c r="J1572" i="12"/>
  <c r="J1571" i="12"/>
  <c r="J1570" i="12"/>
  <c r="J1569" i="12"/>
  <c r="J1568" i="12"/>
  <c r="J1567" i="12"/>
  <c r="J1566" i="12"/>
  <c r="J1565" i="12"/>
  <c r="J1564" i="12"/>
  <c r="J1563" i="12"/>
  <c r="J1562" i="12"/>
  <c r="J1561" i="12"/>
  <c r="J1560" i="12"/>
  <c r="J1559" i="12"/>
  <c r="J1558" i="12"/>
  <c r="J1557" i="12"/>
  <c r="J1556" i="12"/>
  <c r="J1555" i="12"/>
  <c r="J1554" i="12"/>
  <c r="J1553" i="12"/>
  <c r="J1552" i="12"/>
  <c r="J1551" i="12"/>
  <c r="J1550" i="12"/>
  <c r="J1549" i="12"/>
  <c r="J1548" i="12"/>
  <c r="J1547" i="12"/>
  <c r="J1546" i="12"/>
  <c r="J1545" i="12"/>
  <c r="J1544" i="12"/>
  <c r="J1543" i="12"/>
  <c r="J1542" i="12"/>
  <c r="J1541" i="12"/>
  <c r="J1540" i="12"/>
  <c r="J1539" i="12"/>
  <c r="J1538" i="12"/>
  <c r="J1537" i="12"/>
  <c r="J1536" i="12"/>
  <c r="J1535" i="12"/>
  <c r="J1534" i="12"/>
  <c r="J1533" i="12"/>
  <c r="J1532" i="12"/>
  <c r="J1531" i="12"/>
  <c r="J1530" i="12"/>
  <c r="J1529" i="12"/>
  <c r="J1528" i="12"/>
  <c r="J1527" i="12"/>
  <c r="J1526" i="12"/>
  <c r="J1525" i="12"/>
  <c r="J1524" i="12"/>
  <c r="J1523" i="12"/>
  <c r="J1522" i="12"/>
  <c r="J1521" i="12"/>
  <c r="J1520" i="12"/>
  <c r="J1519" i="12"/>
  <c r="J1518" i="12"/>
  <c r="J1517" i="12"/>
  <c r="J1516" i="12"/>
  <c r="J1515" i="12"/>
  <c r="J1514" i="12"/>
  <c r="J1513" i="12"/>
  <c r="J1512" i="12"/>
  <c r="J1511" i="12"/>
  <c r="J1510" i="12"/>
  <c r="J1509" i="12"/>
  <c r="J1508" i="12"/>
  <c r="J1507" i="12"/>
  <c r="J1506" i="12"/>
  <c r="J1505" i="12"/>
  <c r="J1504" i="12"/>
  <c r="J1503" i="12"/>
  <c r="J1502" i="12"/>
  <c r="J1501" i="12"/>
  <c r="J1500" i="12"/>
  <c r="J1499" i="12"/>
  <c r="J1498" i="12"/>
  <c r="J1497" i="12"/>
  <c r="J1496" i="12"/>
  <c r="J1480" i="12"/>
  <c r="J1479" i="12"/>
  <c r="J1478" i="12"/>
  <c r="J1477" i="12"/>
  <c r="J1476" i="12"/>
  <c r="J1475" i="12"/>
  <c r="J1474" i="12"/>
  <c r="J1473" i="12"/>
  <c r="J1472" i="12"/>
  <c r="J1471" i="12"/>
  <c r="J1470" i="12"/>
  <c r="J1469" i="12"/>
  <c r="J1468" i="12"/>
  <c r="J1467" i="12"/>
  <c r="J1466" i="12"/>
  <c r="J1465" i="12"/>
  <c r="J1464" i="12"/>
  <c r="J1463" i="12"/>
  <c r="J1462" i="12"/>
  <c r="J1461" i="12"/>
  <c r="J1460" i="12"/>
  <c r="J1459" i="12"/>
  <c r="J1458" i="12"/>
  <c r="J1457" i="12"/>
  <c r="J1456" i="12"/>
  <c r="J1455" i="12"/>
  <c r="J1454" i="12"/>
  <c r="J1453" i="12"/>
  <c r="J1452" i="12"/>
  <c r="J1451" i="12"/>
  <c r="J1450" i="12"/>
  <c r="J1449" i="12"/>
  <c r="J1448" i="12"/>
  <c r="J1447" i="12"/>
  <c r="J1446" i="12"/>
  <c r="J1445" i="12"/>
  <c r="J1444" i="12"/>
  <c r="J1443" i="12"/>
  <c r="J1442" i="12"/>
  <c r="J1441" i="12"/>
  <c r="J1440" i="12"/>
  <c r="J1439" i="12"/>
  <c r="J1438" i="12"/>
  <c r="J1437" i="12"/>
  <c r="J1436" i="12"/>
  <c r="J1435" i="12"/>
  <c r="J1434" i="12"/>
  <c r="J1433" i="12"/>
  <c r="J1432" i="12"/>
  <c r="J1431" i="12"/>
  <c r="J1430" i="12"/>
  <c r="J1429" i="12"/>
  <c r="J1428" i="12"/>
  <c r="J1427" i="12"/>
  <c r="J1426" i="12"/>
  <c r="J1425" i="12"/>
  <c r="J1424" i="12"/>
  <c r="J1423" i="12"/>
  <c r="J1422" i="12"/>
  <c r="J1421" i="12"/>
  <c r="J1420" i="12"/>
  <c r="J1419" i="12"/>
  <c r="J1418" i="12"/>
  <c r="J1417" i="12"/>
  <c r="J1416" i="12"/>
  <c r="J1415" i="12"/>
  <c r="J1414" i="12"/>
  <c r="J1413" i="12"/>
  <c r="J1412" i="12"/>
  <c r="J1411" i="12"/>
  <c r="J1410" i="12"/>
  <c r="J1409" i="12"/>
  <c r="J1408" i="12"/>
  <c r="J1407" i="12"/>
  <c r="J1406" i="12"/>
  <c r="J1405" i="12"/>
  <c r="J1404" i="12"/>
  <c r="J1403" i="12"/>
  <c r="J1402" i="12"/>
  <c r="J1401" i="12"/>
  <c r="J1400" i="12"/>
  <c r="J1399" i="12"/>
  <c r="J1398" i="12"/>
  <c r="J1397" i="12"/>
  <c r="J1396" i="12"/>
  <c r="J1395" i="12"/>
  <c r="J1394" i="12"/>
  <c r="J1393" i="12"/>
  <c r="J1392" i="12"/>
  <c r="J1391" i="12"/>
  <c r="J1390" i="12"/>
  <c r="J1389" i="12"/>
  <c r="J1388" i="12"/>
  <c r="J1387" i="12"/>
  <c r="J1386" i="12"/>
  <c r="J1385" i="12"/>
  <c r="J1384" i="12"/>
  <c r="J1383" i="12"/>
  <c r="J1382" i="12"/>
  <c r="J1381" i="12"/>
  <c r="J1380" i="12"/>
  <c r="J1379" i="12"/>
  <c r="J1378" i="12"/>
  <c r="J1377" i="12"/>
  <c r="J1376" i="12"/>
  <c r="J1375" i="12"/>
  <c r="J1374" i="12"/>
  <c r="J1373" i="12"/>
  <c r="J1372" i="12"/>
  <c r="J1371" i="12"/>
  <c r="J1370" i="12"/>
  <c r="J1369" i="12"/>
  <c r="J1368" i="12"/>
  <c r="J1367" i="12"/>
  <c r="J1366" i="12"/>
  <c r="J1365" i="12"/>
  <c r="J1364" i="12"/>
  <c r="J1363" i="12"/>
  <c r="J1362" i="12"/>
  <c r="J1361" i="12"/>
  <c r="J1360" i="12"/>
  <c r="J1359" i="12"/>
  <c r="J1358" i="12"/>
  <c r="J1357" i="12"/>
  <c r="J1356" i="12"/>
  <c r="J1355" i="12"/>
  <c r="J1354" i="12"/>
  <c r="J1353" i="12"/>
  <c r="J1352" i="12"/>
  <c r="J1351" i="12"/>
  <c r="J1350" i="12"/>
  <c r="J1349" i="12"/>
  <c r="J1348" i="12"/>
  <c r="J1347" i="12"/>
  <c r="J1346" i="12"/>
  <c r="J1345" i="12"/>
  <c r="J1344" i="12"/>
  <c r="J1340" i="12"/>
  <c r="J1336" i="12"/>
  <c r="J1332" i="12"/>
  <c r="J1328" i="12"/>
  <c r="J1341" i="12"/>
  <c r="J1337" i="12"/>
  <c r="J1333" i="12"/>
  <c r="J1329" i="12"/>
  <c r="J1325" i="12"/>
  <c r="J619" i="12"/>
  <c r="J615" i="12"/>
  <c r="J611" i="12"/>
  <c r="J607" i="12"/>
  <c r="J603" i="12"/>
  <c r="J6" i="12"/>
  <c r="J601" i="12"/>
  <c r="J605" i="12"/>
  <c r="J609" i="12"/>
  <c r="J613" i="12"/>
  <c r="J614" i="12"/>
  <c r="J617" i="12"/>
  <c r="J618" i="12"/>
  <c r="J621" i="12"/>
  <c r="J1324" i="12"/>
  <c r="J1343" i="12"/>
  <c r="J1342" i="12"/>
  <c r="J1339" i="12"/>
  <c r="J1338" i="12"/>
  <c r="J1335" i="12"/>
  <c r="J1334" i="12"/>
  <c r="J1331" i="12"/>
  <c r="J1330" i="12"/>
  <c r="J1326" i="12"/>
  <c r="J620" i="12"/>
  <c r="J616" i="12"/>
  <c r="J612" i="12"/>
  <c r="J610" i="12"/>
  <c r="J608" i="12"/>
  <c r="J606" i="12"/>
  <c r="J604" i="12"/>
  <c r="J602" i="12"/>
  <c r="J600" i="12"/>
  <c r="J599" i="12"/>
  <c r="J598" i="12"/>
  <c r="J597" i="12"/>
  <c r="J596" i="12"/>
  <c r="J595" i="12"/>
  <c r="J594" i="12"/>
  <c r="J593" i="12"/>
  <c r="J592" i="12"/>
  <c r="J591" i="12"/>
  <c r="J590" i="12"/>
  <c r="J589" i="12"/>
  <c r="J588" i="12"/>
  <c r="J587" i="12"/>
  <c r="J586" i="12"/>
  <c r="J585" i="12"/>
  <c r="J584" i="12"/>
  <c r="J583" i="12"/>
  <c r="J582" i="12"/>
  <c r="J581" i="12"/>
  <c r="J580" i="12"/>
  <c r="J579" i="12"/>
  <c r="J578" i="12"/>
  <c r="J577" i="12"/>
  <c r="J576" i="12"/>
  <c r="J575" i="12"/>
  <c r="J574" i="12"/>
  <c r="J573" i="12"/>
  <c r="J572" i="12"/>
  <c r="J571" i="12"/>
  <c r="J570" i="12"/>
  <c r="J569" i="12"/>
  <c r="J568" i="12"/>
  <c r="J567" i="12"/>
  <c r="J566" i="12"/>
  <c r="J565" i="12"/>
  <c r="J564" i="12"/>
  <c r="J563" i="12"/>
  <c r="J562" i="12"/>
  <c r="J561" i="12"/>
  <c r="J560" i="12"/>
  <c r="J559" i="12"/>
  <c r="J558" i="12"/>
  <c r="J557" i="12"/>
  <c r="J556" i="12"/>
  <c r="J555" i="12"/>
  <c r="J554" i="12"/>
  <c r="J553" i="12"/>
  <c r="J552" i="12"/>
  <c r="J551" i="12"/>
  <c r="J550" i="12"/>
  <c r="J549" i="12"/>
  <c r="J548" i="12"/>
  <c r="J547" i="12"/>
  <c r="J546" i="12"/>
  <c r="J545" i="12"/>
  <c r="J544" i="12"/>
  <c r="J543" i="12"/>
  <c r="J542" i="12"/>
  <c r="J541" i="12"/>
  <c r="J540" i="12"/>
  <c r="J539" i="12"/>
  <c r="J538" i="12"/>
  <c r="J537" i="12"/>
  <c r="J536" i="12"/>
  <c r="J535" i="12"/>
  <c r="J534" i="12"/>
  <c r="J533" i="12"/>
  <c r="J532" i="12"/>
  <c r="J531" i="12"/>
  <c r="J530" i="12"/>
  <c r="J529" i="12"/>
  <c r="J528" i="12"/>
  <c r="J527" i="12"/>
  <c r="J526" i="12"/>
  <c r="J525" i="12"/>
  <c r="J524" i="12"/>
  <c r="J523" i="12"/>
  <c r="J522" i="12"/>
  <c r="J521" i="12"/>
  <c r="J520" i="12"/>
  <c r="J519" i="12"/>
  <c r="J518" i="12"/>
  <c r="J517" i="12"/>
  <c r="J516" i="12"/>
  <c r="J515" i="12"/>
  <c r="J514" i="12"/>
  <c r="J513" i="12"/>
  <c r="J512" i="12"/>
  <c r="J511" i="12"/>
  <c r="J510" i="12"/>
  <c r="J509" i="12"/>
  <c r="J508" i="12"/>
  <c r="J507" i="12"/>
  <c r="J506" i="12"/>
  <c r="J505" i="12"/>
  <c r="J504" i="12"/>
  <c r="J503" i="12"/>
  <c r="J502" i="12"/>
  <c r="J501" i="12"/>
  <c r="J500" i="12"/>
  <c r="J499" i="12"/>
  <c r="J498" i="12"/>
  <c r="J497" i="12"/>
  <c r="J496" i="12"/>
  <c r="J495" i="12"/>
  <c r="J494" i="12"/>
  <c r="J493" i="12"/>
  <c r="J492" i="12"/>
  <c r="J491" i="12"/>
  <c r="J490" i="12"/>
  <c r="J489" i="12"/>
  <c r="J488" i="12"/>
  <c r="J487" i="12"/>
  <c r="J486" i="12"/>
  <c r="J485" i="12"/>
  <c r="J484" i="12"/>
  <c r="J483" i="12"/>
  <c r="J482" i="12"/>
  <c r="J481" i="12"/>
  <c r="J480" i="12"/>
  <c r="J479" i="12"/>
  <c r="J478" i="12"/>
  <c r="J477" i="12"/>
  <c r="J476" i="12"/>
  <c r="J475" i="12"/>
  <c r="J474" i="12"/>
  <c r="J473" i="12"/>
  <c r="J472" i="12"/>
  <c r="J471" i="12"/>
  <c r="J470" i="12"/>
  <c r="J469" i="12"/>
  <c r="J468" i="12"/>
  <c r="J467" i="12"/>
  <c r="J466" i="12"/>
  <c r="J465" i="12"/>
  <c r="J464" i="12"/>
  <c r="J463" i="12"/>
  <c r="J462" i="12"/>
  <c r="J461" i="12"/>
  <c r="J460" i="12"/>
  <c r="J459" i="12"/>
  <c r="J458" i="12"/>
  <c r="J457" i="12"/>
  <c r="J456" i="12"/>
  <c r="J455" i="12"/>
  <c r="J454" i="12"/>
  <c r="J453" i="12"/>
  <c r="J452" i="12"/>
  <c r="J451" i="12"/>
  <c r="J450" i="12"/>
  <c r="J449" i="12"/>
  <c r="J448" i="12"/>
  <c r="J447" i="12"/>
  <c r="J446" i="12"/>
  <c r="J445" i="12"/>
  <c r="J444" i="12"/>
  <c r="J443" i="12"/>
  <c r="J442" i="12"/>
  <c r="J441" i="12"/>
  <c r="J440" i="12"/>
  <c r="J439" i="12"/>
  <c r="J438" i="12"/>
  <c r="J437" i="12"/>
  <c r="J436" i="12"/>
  <c r="J435" i="12"/>
  <c r="J434" i="12"/>
  <c r="J433" i="12"/>
  <c r="J432" i="12"/>
  <c r="J431" i="12"/>
  <c r="J430" i="12"/>
  <c r="J429" i="12"/>
  <c r="J428" i="12"/>
  <c r="J427" i="12"/>
  <c r="J426" i="12"/>
  <c r="J425" i="12"/>
  <c r="J424" i="12"/>
  <c r="J423" i="12"/>
  <c r="J422" i="12"/>
  <c r="J421" i="12"/>
  <c r="J420" i="12"/>
  <c r="J419" i="12"/>
  <c r="J418" i="12"/>
  <c r="J417" i="12"/>
  <c r="J416" i="12"/>
  <c r="J415" i="12"/>
  <c r="J414" i="12"/>
  <c r="J413" i="12"/>
  <c r="J412" i="12"/>
  <c r="J411" i="12"/>
  <c r="J410" i="12"/>
  <c r="J409" i="12"/>
  <c r="J408" i="12"/>
  <c r="J407" i="12"/>
  <c r="J406" i="12"/>
  <c r="J405" i="12"/>
  <c r="J404" i="12"/>
  <c r="J403" i="12"/>
  <c r="J402" i="12"/>
  <c r="J401" i="12"/>
  <c r="J400" i="12"/>
  <c r="J399" i="12"/>
  <c r="J398" i="12"/>
  <c r="J397" i="12"/>
  <c r="J396" i="12"/>
  <c r="J395" i="12"/>
  <c r="J394" i="12"/>
  <c r="J393" i="12"/>
  <c r="J392" i="12"/>
  <c r="J391" i="12"/>
  <c r="J390" i="12"/>
  <c r="J389" i="12"/>
  <c r="J388" i="12"/>
  <c r="J387" i="12"/>
  <c r="J386" i="12"/>
  <c r="J385" i="12"/>
  <c r="J384" i="12"/>
  <c r="J383" i="12"/>
  <c r="J382" i="12"/>
  <c r="J381" i="12"/>
  <c r="J380" i="12"/>
  <c r="J379" i="12"/>
  <c r="J378" i="12"/>
  <c r="J377" i="12"/>
  <c r="J376" i="12"/>
  <c r="J375" i="12"/>
  <c r="J374" i="12"/>
  <c r="J373" i="12"/>
  <c r="J372" i="12"/>
  <c r="J371" i="12"/>
  <c r="J370" i="12"/>
  <c r="J369" i="12"/>
  <c r="J368" i="12"/>
  <c r="J367" i="12"/>
  <c r="J366" i="12"/>
  <c r="J365" i="12"/>
  <c r="J364" i="12"/>
  <c r="J363" i="12"/>
  <c r="J362" i="12"/>
  <c r="J361" i="12"/>
  <c r="J360" i="12"/>
  <c r="J359" i="12"/>
  <c r="J358" i="12"/>
  <c r="J357" i="12"/>
  <c r="J356" i="12"/>
  <c r="J355" i="12"/>
  <c r="J354" i="12"/>
  <c r="J353" i="12"/>
  <c r="J352" i="12"/>
  <c r="J351" i="12"/>
  <c r="J350" i="12"/>
  <c r="J349" i="12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J333" i="12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B7" i="12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I95" i="14" l="1"/>
  <c r="J1327" i="12"/>
  <c r="L92" i="10"/>
  <c r="K92" i="10"/>
  <c r="I19" i="10"/>
  <c r="I18" i="10"/>
  <c r="I17" i="10"/>
  <c r="I16" i="10"/>
  <c r="I15" i="10"/>
  <c r="I14" i="10"/>
  <c r="I13" i="10"/>
  <c r="I12" i="10"/>
  <c r="I11" i="10"/>
  <c r="H11" i="10"/>
  <c r="H19" i="10"/>
  <c r="H18" i="10"/>
  <c r="H17" i="10"/>
  <c r="H16" i="10"/>
  <c r="H15" i="10"/>
  <c r="H14" i="10"/>
  <c r="H13" i="10"/>
  <c r="H12" i="10"/>
  <c r="M83" i="10"/>
  <c r="M65" i="10"/>
  <c r="M56" i="10"/>
  <c r="M47" i="10"/>
  <c r="M38" i="10"/>
  <c r="M29" i="10"/>
  <c r="M20" i="10"/>
  <c r="M11" i="10"/>
  <c r="M92" i="10" l="1"/>
  <c r="S15" i="10"/>
  <c r="A86" i="10" l="1"/>
  <c r="A68" i="10"/>
  <c r="A59" i="10"/>
  <c r="A50" i="10"/>
  <c r="A41" i="10"/>
  <c r="A32" i="10"/>
  <c r="A23" i="10"/>
  <c r="A5" i="10"/>
  <c r="J5" i="12"/>
  <c r="J4" i="12"/>
  <c r="J3" i="12"/>
  <c r="J2" i="12"/>
  <c r="I54" i="10" l="1"/>
  <c r="I50" i="10"/>
  <c r="H55" i="10"/>
  <c r="H51" i="10"/>
  <c r="H47" i="10"/>
  <c r="I53" i="10"/>
  <c r="I49" i="10"/>
  <c r="H54" i="10"/>
  <c r="H50" i="10"/>
  <c r="I51" i="10"/>
  <c r="H52" i="10"/>
  <c r="H48" i="10"/>
  <c r="I52" i="10"/>
  <c r="I48" i="10"/>
  <c r="H53" i="10"/>
  <c r="H49" i="10"/>
  <c r="I55" i="10"/>
  <c r="I47" i="10"/>
  <c r="I25" i="10"/>
  <c r="I21" i="10"/>
  <c r="H26" i="10"/>
  <c r="H22" i="10"/>
  <c r="H27" i="10"/>
  <c r="I28" i="10"/>
  <c r="I24" i="10"/>
  <c r="I20" i="10"/>
  <c r="H25" i="10"/>
  <c r="H21" i="10"/>
  <c r="I26" i="10"/>
  <c r="H23" i="10"/>
  <c r="I27" i="10"/>
  <c r="I23" i="10"/>
  <c r="H28" i="10"/>
  <c r="H24" i="10"/>
  <c r="C11" i="9" s="1"/>
  <c r="H20" i="10"/>
  <c r="I22" i="10"/>
  <c r="I61" i="10"/>
  <c r="I57" i="10"/>
  <c r="H62" i="10"/>
  <c r="H58" i="10"/>
  <c r="I64" i="10"/>
  <c r="I60" i="10"/>
  <c r="I56" i="10"/>
  <c r="H61" i="10"/>
  <c r="H57" i="10"/>
  <c r="I58" i="10"/>
  <c r="H59" i="10"/>
  <c r="I63" i="10"/>
  <c r="I59" i="10"/>
  <c r="H64" i="10"/>
  <c r="H60" i="10"/>
  <c r="H56" i="10"/>
  <c r="I62" i="10"/>
  <c r="H63" i="10"/>
  <c r="I36" i="10"/>
  <c r="I32" i="10"/>
  <c r="H37" i="10"/>
  <c r="H33" i="10"/>
  <c r="H29" i="10"/>
  <c r="I37" i="10"/>
  <c r="H30" i="10"/>
  <c r="I35" i="10"/>
  <c r="I31" i="10"/>
  <c r="H36" i="10"/>
  <c r="H32" i="10"/>
  <c r="I29" i="10"/>
  <c r="I34" i="10"/>
  <c r="I30" i="10"/>
  <c r="H35" i="10"/>
  <c r="H31" i="10"/>
  <c r="I33" i="10"/>
  <c r="H34" i="10"/>
  <c r="I82" i="10"/>
  <c r="J74" i="10"/>
  <c r="I72" i="10"/>
  <c r="I68" i="10"/>
  <c r="H73" i="10"/>
  <c r="H69" i="10"/>
  <c r="H65" i="10"/>
  <c r="I71" i="10"/>
  <c r="I67" i="10"/>
  <c r="H72" i="10"/>
  <c r="H68" i="10"/>
  <c r="I73" i="10"/>
  <c r="I69" i="10"/>
  <c r="I65" i="10"/>
  <c r="H66" i="10"/>
  <c r="I70" i="10"/>
  <c r="I66" i="10"/>
  <c r="H71" i="10"/>
  <c r="H67" i="10"/>
  <c r="H70" i="10"/>
  <c r="I43" i="10"/>
  <c r="I39" i="10"/>
  <c r="H44" i="10"/>
  <c r="H40" i="10"/>
  <c r="I46" i="10"/>
  <c r="I42" i="10"/>
  <c r="I38" i="10"/>
  <c r="H43" i="10"/>
  <c r="H39" i="10"/>
  <c r="I40" i="10"/>
  <c r="H41" i="10"/>
  <c r="I45" i="10"/>
  <c r="I41" i="10"/>
  <c r="H46" i="10"/>
  <c r="H42" i="10"/>
  <c r="H38" i="10"/>
  <c r="I44" i="10"/>
  <c r="H45" i="10"/>
  <c r="C5" i="9" l="1"/>
  <c r="C4" i="9"/>
  <c r="C6" i="9"/>
  <c r="C8" i="9"/>
  <c r="J77" i="10"/>
  <c r="J75" i="10"/>
  <c r="J80" i="10"/>
  <c r="J81" i="10"/>
  <c r="J76" i="10"/>
  <c r="J78" i="10"/>
  <c r="J82" i="10"/>
  <c r="J79" i="10"/>
  <c r="A74" i="10"/>
  <c r="J90" i="10"/>
  <c r="J89" i="10"/>
  <c r="J88" i="10"/>
  <c r="J87" i="10"/>
  <c r="J85" i="10"/>
  <c r="B84" i="10"/>
  <c r="B85" i="10" s="1"/>
  <c r="B86" i="10" s="1"/>
  <c r="B87" i="10" s="1"/>
  <c r="B88" i="10" s="1"/>
  <c r="B89" i="10" s="1"/>
  <c r="B90" i="10" s="1"/>
  <c r="B91" i="10" s="1"/>
  <c r="J73" i="10"/>
  <c r="J72" i="10"/>
  <c r="J71" i="10"/>
  <c r="J70" i="10"/>
  <c r="J69" i="10"/>
  <c r="J68" i="10"/>
  <c r="J67" i="10"/>
  <c r="J66" i="10"/>
  <c r="B66" i="10"/>
  <c r="B67" i="10" s="1"/>
  <c r="B68" i="10" s="1"/>
  <c r="B69" i="10" s="1"/>
  <c r="B70" i="10" s="1"/>
  <c r="B71" i="10" s="1"/>
  <c r="B72" i="10" s="1"/>
  <c r="B73" i="10" s="1"/>
  <c r="J65" i="10"/>
  <c r="A65" i="10"/>
  <c r="J64" i="10"/>
  <c r="J63" i="10"/>
  <c r="J62" i="10"/>
  <c r="J61" i="10"/>
  <c r="J60" i="10"/>
  <c r="J59" i="10"/>
  <c r="J58" i="10"/>
  <c r="J57" i="10"/>
  <c r="B57" i="10"/>
  <c r="B58" i="10" s="1"/>
  <c r="B59" i="10" s="1"/>
  <c r="B60" i="10" s="1"/>
  <c r="B61" i="10" s="1"/>
  <c r="B62" i="10" s="1"/>
  <c r="B63" i="10" s="1"/>
  <c r="B64" i="10" s="1"/>
  <c r="J56" i="10"/>
  <c r="A56" i="10"/>
  <c r="J55" i="10"/>
  <c r="J54" i="10"/>
  <c r="J53" i="10"/>
  <c r="J52" i="10"/>
  <c r="J51" i="10"/>
  <c r="J50" i="10"/>
  <c r="J49" i="10"/>
  <c r="J48" i="10"/>
  <c r="B48" i="10"/>
  <c r="B49" i="10" s="1"/>
  <c r="B50" i="10" s="1"/>
  <c r="B51" i="10" s="1"/>
  <c r="B52" i="10" s="1"/>
  <c r="B53" i="10" s="1"/>
  <c r="B54" i="10" s="1"/>
  <c r="B55" i="10" s="1"/>
  <c r="J47" i="10"/>
  <c r="A47" i="10"/>
  <c r="J46" i="10"/>
  <c r="J45" i="10"/>
  <c r="J44" i="10"/>
  <c r="J43" i="10"/>
  <c r="J42" i="10"/>
  <c r="J41" i="10"/>
  <c r="J40" i="10"/>
  <c r="J39" i="10"/>
  <c r="B39" i="10"/>
  <c r="B40" i="10" s="1"/>
  <c r="B41" i="10" s="1"/>
  <c r="B42" i="10" s="1"/>
  <c r="B43" i="10" s="1"/>
  <c r="B44" i="10" s="1"/>
  <c r="B45" i="10" s="1"/>
  <c r="B46" i="10" s="1"/>
  <c r="J38" i="10"/>
  <c r="A38" i="10"/>
  <c r="J37" i="10"/>
  <c r="J36" i="10"/>
  <c r="J35" i="10"/>
  <c r="J34" i="10"/>
  <c r="J33" i="10"/>
  <c r="J32" i="10"/>
  <c r="J31" i="10"/>
  <c r="J30" i="10"/>
  <c r="B30" i="10"/>
  <c r="B31" i="10" s="1"/>
  <c r="B32" i="10" s="1"/>
  <c r="B33" i="10" s="1"/>
  <c r="B34" i="10" s="1"/>
  <c r="B35" i="10" s="1"/>
  <c r="B36" i="10" s="1"/>
  <c r="B37" i="10" s="1"/>
  <c r="J29" i="10"/>
  <c r="A29" i="10"/>
  <c r="J28" i="10"/>
  <c r="J27" i="10"/>
  <c r="J26" i="10"/>
  <c r="J25" i="10"/>
  <c r="J24" i="10"/>
  <c r="J23" i="10"/>
  <c r="J22" i="10"/>
  <c r="J21" i="10"/>
  <c r="B21" i="10"/>
  <c r="B22" i="10" s="1"/>
  <c r="B23" i="10" s="1"/>
  <c r="B24" i="10" s="1"/>
  <c r="B25" i="10" s="1"/>
  <c r="B26" i="10" s="1"/>
  <c r="B27" i="10" s="1"/>
  <c r="B28" i="10" s="1"/>
  <c r="J20" i="10"/>
  <c r="A20" i="10"/>
  <c r="J19" i="10"/>
  <c r="J18" i="10"/>
  <c r="J17" i="10"/>
  <c r="J16" i="10"/>
  <c r="J15" i="10"/>
  <c r="J14" i="10"/>
  <c r="J13" i="10"/>
  <c r="J12" i="10"/>
  <c r="B12" i="10"/>
  <c r="B13" i="10" s="1"/>
  <c r="B14" i="10" s="1"/>
  <c r="B15" i="10" s="1"/>
  <c r="B16" i="10" s="1"/>
  <c r="B17" i="10" s="1"/>
  <c r="B18" i="10" s="1"/>
  <c r="B19" i="10" s="1"/>
  <c r="J11" i="10"/>
  <c r="J10" i="10"/>
  <c r="J9" i="10"/>
  <c r="J8" i="10"/>
  <c r="J7" i="10"/>
  <c r="J6" i="10"/>
  <c r="J5" i="10"/>
  <c r="J4" i="10"/>
  <c r="J3" i="10"/>
  <c r="B3" i="10"/>
  <c r="B4" i="10" s="1"/>
  <c r="B5" i="10" s="1"/>
  <c r="B6" i="10" s="1"/>
  <c r="B7" i="10" s="1"/>
  <c r="B8" i="10" s="1"/>
  <c r="B9" i="10" s="1"/>
  <c r="B10" i="10" s="1"/>
  <c r="J2" i="10"/>
  <c r="A2" i="10"/>
  <c r="E5" i="9" l="1"/>
  <c r="E8" i="9"/>
  <c r="E11" i="9"/>
  <c r="E6" i="9"/>
  <c r="O7" i="13" l="1"/>
  <c r="O47" i="13" s="1"/>
  <c r="O96" i="13" s="1"/>
  <c r="O93" i="13" s="1"/>
  <c r="I83" i="10" s="1"/>
  <c r="O6" i="13"/>
  <c r="O46" i="13" s="1"/>
  <c r="O90" i="13" s="1"/>
  <c r="O8" i="13"/>
  <c r="O48" i="13" s="1"/>
  <c r="O91" i="13" s="1"/>
  <c r="O5" i="13"/>
  <c r="O45" i="13" s="1"/>
  <c r="O99" i="13" s="1"/>
  <c r="O4" i="13"/>
  <c r="O44" i="13" s="1"/>
  <c r="O88" i="13" l="1"/>
  <c r="I86" i="10" s="1"/>
  <c r="O66" i="13"/>
  <c r="O40" i="13"/>
  <c r="O98" i="13"/>
  <c r="O97" i="13" s="1"/>
  <c r="I84" i="10" s="1"/>
  <c r="O100" i="13" l="1"/>
  <c r="N5" i="13"/>
  <c r="N45" i="13" s="1"/>
  <c r="N99" i="13" s="1"/>
  <c r="N7" i="13"/>
  <c r="N47" i="13" s="1"/>
  <c r="N96" i="13" s="1"/>
  <c r="N93" i="13" s="1"/>
  <c r="N8" i="13"/>
  <c r="N48" i="13" s="1"/>
  <c r="N91" i="13" s="1"/>
  <c r="Q40" i="13"/>
  <c r="N6" i="13"/>
  <c r="N46" i="13" s="1"/>
  <c r="N90" i="13" s="1"/>
  <c r="N4" i="13"/>
  <c r="N44" i="13" s="1"/>
  <c r="O101" i="13" l="1"/>
  <c r="O103" i="13" s="1"/>
  <c r="P93" i="13"/>
  <c r="H83" i="10"/>
  <c r="C7" i="9" s="1"/>
  <c r="N40" i="13"/>
  <c r="N66" i="13"/>
  <c r="N98" i="13"/>
  <c r="N97" i="13" s="1"/>
  <c r="N88" i="13"/>
  <c r="N100" i="13" l="1"/>
  <c r="C3" i="9" s="1"/>
  <c r="D12" i="9"/>
  <c r="I92" i="10"/>
  <c r="I93" i="10"/>
  <c r="J83" i="10"/>
  <c r="E7" i="9"/>
  <c r="P88" i="13"/>
  <c r="C10" i="9"/>
  <c r="P97" i="13"/>
  <c r="H84" i="10"/>
  <c r="C9" i="9" s="1"/>
  <c r="I95" i="10" l="1"/>
  <c r="I1766" i="12"/>
  <c r="I1769" i="12" s="1"/>
  <c r="N101" i="13"/>
  <c r="N103" i="13" s="1"/>
  <c r="J84" i="10"/>
  <c r="E9" i="9"/>
  <c r="E10" i="9"/>
  <c r="J86" i="10"/>
  <c r="A83" i="10"/>
  <c r="A92" i="10" s="1"/>
  <c r="H92" i="10"/>
  <c r="H93" i="10"/>
  <c r="J93" i="10" s="1"/>
  <c r="J91" i="10"/>
  <c r="E3" i="9"/>
  <c r="E4" i="9"/>
  <c r="J1758" i="12"/>
  <c r="J1757" i="12"/>
  <c r="J92" i="10" l="1"/>
  <c r="H1766" i="12"/>
  <c r="H95" i="10"/>
  <c r="J95" i="10" s="1"/>
  <c r="J1764" i="12"/>
  <c r="C12" i="9"/>
  <c r="E12" i="9" s="1"/>
  <c r="K1757" i="12"/>
  <c r="M1757" i="12" s="1"/>
</calcChain>
</file>

<file path=xl/sharedStrings.xml><?xml version="1.0" encoding="utf-8"?>
<sst xmlns="http://schemas.openxmlformats.org/spreadsheetml/2006/main" count="8165" uniqueCount="1923">
  <si>
    <t>Row Labels</t>
  </si>
  <si>
    <t>Count of Tên siêu thị</t>
  </si>
  <si>
    <t>BHX_BDU_TAN - Kho DC Thuận An</t>
  </si>
  <si>
    <t>BINH DUONG</t>
  </si>
  <si>
    <t>DONG NAI</t>
  </si>
  <si>
    <t>HCM</t>
  </si>
  <si>
    <t>BHX_BPH_DPH - Kho DC Đồng Phú</t>
  </si>
  <si>
    <t>BINH PHUOC</t>
  </si>
  <si>
    <t>DAK NONG</t>
  </si>
  <si>
    <t>BHX_BRV_PMY - Kho DC Phú Mỹ</t>
  </si>
  <si>
    <t>BA RIA VUNG TAU</t>
  </si>
  <si>
    <t>BHX_BTH_HTN - Kho DC Hàm Thuận Nam</t>
  </si>
  <si>
    <t>BINH THUAN</t>
  </si>
  <si>
    <t>BHX_BTR_CTH - Kho DC Bến Tre</t>
  </si>
  <si>
    <t>BEN TRE</t>
  </si>
  <si>
    <t>TIEN GIANG</t>
  </si>
  <si>
    <t>VINH LONG</t>
  </si>
  <si>
    <t>BHX_CTH_TNO - Kho DC Thốt Nốt</t>
  </si>
  <si>
    <t>AN GIANG</t>
  </si>
  <si>
    <t>CAN THO</t>
  </si>
  <si>
    <t>DONG THAP</t>
  </si>
  <si>
    <t>BHX_DLA_BMT - Kho DC Buôn Ma Thuột</t>
  </si>
  <si>
    <t>DAKLAK</t>
  </si>
  <si>
    <t>BHX_DON_BHO - Kho DC Long Bình</t>
  </si>
  <si>
    <t>BHX_HCM_BCH - Kho DC Trần Đại Nghĩa</t>
  </si>
  <si>
    <t>LONG AN</t>
  </si>
  <si>
    <t>BHX_HCM_BTA - Kho DC Vĩnh Lộc</t>
  </si>
  <si>
    <t>BHX_HCM_CCH - Kho DC Tân Phú Trung</t>
  </si>
  <si>
    <t>BHX_HCM_NBE - Kho DC Nhà Bè</t>
  </si>
  <si>
    <t>BHX_HGI_CTA - Kho DC Châu Thành A</t>
  </si>
  <si>
    <t>BAC LIEU</t>
  </si>
  <si>
    <t>CA MAU</t>
  </si>
  <si>
    <t>HAU GIANG</t>
  </si>
  <si>
    <t>SOC TRANG</t>
  </si>
  <si>
    <t>TRA VINH</t>
  </si>
  <si>
    <t>BHX_KGI_CTH - Kho DC Kiên Giang</t>
  </si>
  <si>
    <t>KIEN GIANG</t>
  </si>
  <si>
    <t>BHX_KHH_DKH - Kho DC Diên Khánh</t>
  </si>
  <si>
    <t>KHANH HOA</t>
  </si>
  <si>
    <t>NINH THUAN</t>
  </si>
  <si>
    <t>BHX_LAN_CDU - Kho DC Cần Đước (2022)</t>
  </si>
  <si>
    <t>BHX_LDO_DTR - Kho DC Đức Trọng</t>
  </si>
  <si>
    <t>LAM DONG</t>
  </si>
  <si>
    <t>BHX_TNI_HTH - Kho DC Hòa Thành</t>
  </si>
  <si>
    <t>TAY NINH</t>
  </si>
  <si>
    <t>Grand Total</t>
  </si>
  <si>
    <t>End</t>
  </si>
  <si>
    <t>Kho online</t>
  </si>
  <si>
    <t>AVR 3</t>
  </si>
  <si>
    <t>TỈNH</t>
  </si>
  <si>
    <t>STT</t>
  </si>
  <si>
    <t>ACC</t>
  </si>
  <si>
    <t>SL store</t>
  </si>
  <si>
    <t>Code NV</t>
  </si>
  <si>
    <t>Tên MTE</t>
  </si>
  <si>
    <t>Khu vực</t>
  </si>
  <si>
    <t>TAR</t>
  </si>
  <si>
    <t>ACT</t>
  </si>
  <si>
    <t>%</t>
  </si>
  <si>
    <t>BS MART</t>
  </si>
  <si>
    <t>NBTS03310</t>
  </si>
  <si>
    <t>Đàm Thị Kim Xuyến</t>
  </si>
  <si>
    <t>MT Indirect South</t>
  </si>
  <si>
    <t>NBTS04093</t>
  </si>
  <si>
    <t>Nguyễn Thị Phương Tâm</t>
  </si>
  <si>
    <t>NBTS03137</t>
  </si>
  <si>
    <t>Nguyễn Thị Như Huỳnh</t>
  </si>
  <si>
    <t>NBTS04191</t>
  </si>
  <si>
    <t>Tạ Mộng Tuyền</t>
  </si>
  <si>
    <t>NBTS04358</t>
  </si>
  <si>
    <t>Đặng Hoàng Thiên Ân</t>
  </si>
  <si>
    <t>NBTS03136</t>
  </si>
  <si>
    <t>Nguyễn Gia Bảo</t>
  </si>
  <si>
    <t>NBTS03768</t>
  </si>
  <si>
    <t>Nguyễn Ngọc Danh</t>
  </si>
  <si>
    <t>NBTS03065</t>
  </si>
  <si>
    <t>Hồ Ngọc Hiếu</t>
  </si>
  <si>
    <t>NBTB00032</t>
  </si>
  <si>
    <t>Lê Văn Thanh Khánh</t>
  </si>
  <si>
    <t>MEGA</t>
  </si>
  <si>
    <t>CIRCLE K</t>
  </si>
  <si>
    <t>FAMILYMART</t>
  </si>
  <si>
    <t>GS25</t>
  </si>
  <si>
    <t>KINGFOOD MARKET</t>
  </si>
  <si>
    <t>MINISTOP</t>
  </si>
  <si>
    <t>SEVEN ELEVEN</t>
  </si>
  <si>
    <t>BACH HOA XANH</t>
  </si>
  <si>
    <t>AEON BINH TAN</t>
  </si>
  <si>
    <t>AEON CELADON TAN PHU</t>
  </si>
  <si>
    <t>AEON CANARY</t>
  </si>
  <si>
    <t>AEON CITI</t>
  </si>
  <si>
    <t>ST: THISO PHAN HUY ICH</t>
  </si>
  <si>
    <t>ST: THISO RETAIL VIET NAM</t>
  </si>
  <si>
    <t>ST: THISO SALA THU THIEM</t>
  </si>
  <si>
    <t>CITIMART 205 LAC LONG QUAN</t>
  </si>
  <si>
    <t>CITIMART 96 CAO THANG</t>
  </si>
  <si>
    <t>CITIMART CONIC</t>
  </si>
  <si>
    <t>CITIMART GARDEN PLAZA</t>
  </si>
  <si>
    <t>CITIMART GREEN VIEW</t>
  </si>
  <si>
    <t>CITIMART HIM LAM Q6</t>
  </si>
  <si>
    <t>CITIMART HUNG VUONG</t>
  </si>
  <si>
    <t>CITIMART MART HIM LAM</t>
  </si>
  <si>
    <t>CITIMART NAM LONG</t>
  </si>
  <si>
    <t>CITIMART NEW SAIGON</t>
  </si>
  <si>
    <t>CITIMART ORCHARD GARDEN</t>
  </si>
  <si>
    <t>CITIMART PHUC YEN</t>
  </si>
  <si>
    <t>CITIMART QUAN 2</t>
  </si>
  <si>
    <t>CITIMART REGENCE (SOMMERSET)</t>
  </si>
  <si>
    <t>CITIMART SUNRISE</t>
  </si>
  <si>
    <t>CITIMART TROPIC GARDEN</t>
  </si>
  <si>
    <t>VISSAN MT 322 NGUYEN CHI THANH</t>
  </si>
  <si>
    <t>VISSAN 342 NGUYEN TRAI</t>
  </si>
  <si>
    <t>VISSAN MT 27/10 AP HUNG LAN</t>
  </si>
  <si>
    <t>VISSAN MT 36A-1 NGUYEN ANH THU</t>
  </si>
  <si>
    <t>VISSAN 65A DUONG 339</t>
  </si>
  <si>
    <t>VISSAN SO 5 DUONG SO 3</t>
  </si>
  <si>
    <t>VISSAN 290 NO TRANG LONG</t>
  </si>
  <si>
    <t>VISSAN 320 BACH DANG</t>
  </si>
  <si>
    <t>VISSAN 344 BUI HUU NGHIA</t>
  </si>
  <si>
    <t>VISSAN 10 LE VAN SY</t>
  </si>
  <si>
    <t>VISSAN 675A NGUYEN KIEM</t>
  </si>
  <si>
    <t>VISSAN MT 318-13 PHAM VAN HAI</t>
  </si>
  <si>
    <t>VISSAN MT 814 TRUONG CHINH</t>
  </si>
  <si>
    <t>VISSAN 21-23 PHAN CHU TRINH</t>
  </si>
  <si>
    <t>VISSAN 251 LE THANH TON</t>
  </si>
  <si>
    <t>VISSAN 40-42 NGUYEN THAI HOC</t>
  </si>
  <si>
    <t>VISSAN 368 NGUYEN THI DINH</t>
  </si>
  <si>
    <t>GENSHAI PICITY HIGH PARK</t>
  </si>
  <si>
    <t>GENSHAI MELODY</t>
  </si>
  <si>
    <t>GENSHAI_LAVITA CHARM</t>
  </si>
  <si>
    <t>GENSHAI RICHMOND - 207C NGUYEN XI_BINH THANH</t>
  </si>
  <si>
    <t>GENSHAI BINH THANH</t>
  </si>
  <si>
    <t>GENSHAI DONG VAN CONG Q2</t>
  </si>
  <si>
    <t>GENSHAI THU DUC</t>
  </si>
  <si>
    <t>GENSHAI_EMPIRE CITI</t>
  </si>
  <si>
    <t>NS:NHAN VAN - 1 TRUONG CHINH</t>
  </si>
  <si>
    <t>AN PHU MT</t>
  </si>
  <si>
    <t>OSI FOOD 1384 DUONG 3/2</t>
  </si>
  <si>
    <t>OSI FOOD 828A XO VIET NGHE TINH</t>
  </si>
  <si>
    <t>OSI FOOD BINH HOA</t>
  </si>
  <si>
    <t>OSI FOOD CITY GATE TOWER</t>
  </si>
  <si>
    <t>OSI FOOD DO DAC</t>
  </si>
  <si>
    <t>OSI FOOD NGUYEN KHOAI</t>
  </si>
  <si>
    <t>OSI FOOD PHUONG VIET</t>
  </si>
  <si>
    <t>OSI FOOD SKY 9</t>
  </si>
  <si>
    <t>OSIFOOD FUJI NAM LONG</t>
  </si>
  <si>
    <t>OSIFOOD NGO QUYEN</t>
  </si>
  <si>
    <t>OSIFOOD NGUYEN VAN CONG</t>
  </si>
  <si>
    <t>OSIFOOD OPAL RIVERSIDE</t>
  </si>
  <si>
    <t>OSIFOOD PHUOC LONG</t>
  </si>
  <si>
    <t>OSIFOOD VINHOME Q9</t>
  </si>
  <si>
    <t>TỔNG CỘNG</t>
  </si>
  <si>
    <t>AN</t>
  </si>
  <si>
    <t>BAO</t>
  </si>
  <si>
    <t>DANH</t>
  </si>
  <si>
    <t>NGOC HIEU</t>
  </si>
  <si>
    <t>NHU HUYNH</t>
  </si>
  <si>
    <t>TAM</t>
  </si>
  <si>
    <t>TUYEN</t>
  </si>
  <si>
    <t>XUYEN</t>
  </si>
  <si>
    <t>KHO DC</t>
  </si>
  <si>
    <t>Quan</t>
  </si>
  <si>
    <t>TDU</t>
  </si>
  <si>
    <t>BCH</t>
  </si>
  <si>
    <t>BTA</t>
  </si>
  <si>
    <t>Q06</t>
  </si>
  <si>
    <t>Q08</t>
  </si>
  <si>
    <t>TPH</t>
  </si>
  <si>
    <t>HMO</t>
  </si>
  <si>
    <t>GV</t>
  </si>
  <si>
    <t>BTH</t>
  </si>
  <si>
    <t>Q12</t>
  </si>
  <si>
    <t>TBI</t>
  </si>
  <si>
    <t>PNH</t>
  </si>
  <si>
    <t>Q03</t>
  </si>
  <si>
    <t>CCH</t>
  </si>
  <si>
    <t>CG</t>
  </si>
  <si>
    <t>NBE</t>
  </si>
  <si>
    <t>Q01</t>
  </si>
  <si>
    <t>Q04</t>
  </si>
  <si>
    <t>Q05</t>
  </si>
  <si>
    <t>Q07</t>
  </si>
  <si>
    <t>Q10</t>
  </si>
  <si>
    <t>Q11</t>
  </si>
  <si>
    <t>TINH</t>
  </si>
  <si>
    <t>Tong cong</t>
  </si>
  <si>
    <t>MTE</t>
  </si>
  <si>
    <t>SL store cover</t>
  </si>
  <si>
    <t>Q09</t>
  </si>
  <si>
    <t>Q02</t>
  </si>
  <si>
    <t>NB</t>
  </si>
  <si>
    <t>Q7</t>
  </si>
  <si>
    <t>Q8</t>
  </si>
  <si>
    <t>MTS_HCM</t>
  </si>
  <si>
    <t>TONG CONG</t>
  </si>
  <si>
    <t>Tar T11</t>
  </si>
  <si>
    <t>Act T11</t>
  </si>
  <si>
    <t>SATRAMART PHAM HUNG</t>
  </si>
  <si>
    <t>SATRAMART SAIGON</t>
  </si>
  <si>
    <t>SATRAFOODS 177 HAI THUONG</t>
  </si>
  <si>
    <t>SATRAFOODS 204-206 LE THANH TON_TTĐH SATRA</t>
  </si>
  <si>
    <t>SATRAFOODS 243 TAN HOA DONG</t>
  </si>
  <si>
    <t>SATRAFOODS 262/20 LAC LONG QUAN</t>
  </si>
  <si>
    <t>SATRAFOODS 304A-304B LE VA</t>
  </si>
  <si>
    <t>SATRAFOODS 328 HUONG LO 2</t>
  </si>
  <si>
    <t>SATRAFOODS 353 LE VAN LUONG</t>
  </si>
  <si>
    <t>SATRAFOODS 462 NO TRANG LO</t>
  </si>
  <si>
    <t>SATRAFOODS 49/51 PHAN CHU TRINH</t>
  </si>
  <si>
    <t>SATRAFOODS 52 DA NAM</t>
  </si>
  <si>
    <t>SATRAFOODS 551 THONG NHAT</t>
  </si>
  <si>
    <t>SATRAFOODS CAY DA XA</t>
  </si>
  <si>
    <t>SATRAFOODS CHUNG CU NGOC LAN</t>
  </si>
  <si>
    <t>SATRAFOODS DUONG SO 41</t>
  </si>
  <si>
    <t>SATRAFOODS HUYNH TAN PHAT</t>
  </si>
  <si>
    <t>SATRAFOODS KHA VAN CAN</t>
  </si>
  <si>
    <t>SATRAFOODS LAC LONG QUAN</t>
  </si>
  <si>
    <t>SATRAFOODS LE THI RIENG</t>
  </si>
  <si>
    <t>SATRAFOODS LE TRONG TAN</t>
  </si>
  <si>
    <t>SATRAFOODS LE VAN THO</t>
  </si>
  <si>
    <t>SATRAFOODS DUONG SO 1</t>
  </si>
  <si>
    <t>SATRAFOODS NGUYEN THI TU</t>
  </si>
  <si>
    <t>SATRAFOODS NO TRANG LONG</t>
  </si>
  <si>
    <t>SATRAFOODS PHAM THE HIEN</t>
  </si>
  <si>
    <t>SATRAFOODS PHAM VAN HAI</t>
  </si>
  <si>
    <t>SATRAFOODS PHAN DANG LUU</t>
  </si>
  <si>
    <t>SATRAFOODS PHAN HUY ICH</t>
  </si>
  <si>
    <t>SATRAFOODS QUANG TRUNG</t>
  </si>
  <si>
    <t>SATRAFOODS THACH LAM</t>
  </si>
  <si>
    <t>SATRAFOODS TRAN QUY</t>
  </si>
  <si>
    <t>SATRAFOODS VO VAN TAN</t>
  </si>
  <si>
    <t>SATRAFOODS NGUYEN DUY TRINH</t>
  </si>
  <si>
    <t>SATRAFOODS LE VAN LINH</t>
  </si>
  <si>
    <t>SATRAFOODS NGUYEN VAN QUA</t>
  </si>
  <si>
    <t>SATRAFOODS NGUYEN VAN CONG</t>
  </si>
  <si>
    <t>SATRAFOODS VUON LAI</t>
  </si>
  <si>
    <t>SATRAFOODS UNG VAN KHIEM</t>
  </si>
  <si>
    <t>SATRAFOODS 60 HO VAN TU</t>
  </si>
  <si>
    <t>SATRAFOODS 11/3 LY THUONG KIET</t>
  </si>
  <si>
    <t>SATRAFOODS PHAN DINH PHUNG</t>
  </si>
  <si>
    <t>SATRAFOODS 1438F PHAM THE HIEN</t>
  </si>
  <si>
    <t>SATRAFOODS 652 TO KY</t>
  </si>
  <si>
    <t>SATRAFOODS 312 NGUYEN THI DINH</t>
  </si>
  <si>
    <t>SATRAFOODS 30A PHAN VAN KHOE</t>
  </si>
  <si>
    <t>SATRAFOODS 177 DINH TIEN HOANG</t>
  </si>
  <si>
    <t>SATRAFOODS 1 PHU MY HUNG</t>
  </si>
  <si>
    <t>SATRAFOODS 67 TINH LO 8</t>
  </si>
  <si>
    <t>SATRAFOODS 29 DAN CHU</t>
  </si>
  <si>
    <t>SATRAFOODS 87A DO XUAN HOP</t>
  </si>
  <si>
    <t>SATRAFOODS 100A LE DUC THO</t>
  </si>
  <si>
    <t>SATRAFOODS 324 NGUYEN OANH</t>
  </si>
  <si>
    <t>SATRAFOODS 46B NGUYEN VAN DAU</t>
  </si>
  <si>
    <t>SATRAFOODS 635A DIEN BIEN PHU</t>
  </si>
  <si>
    <t>SATRAFOODS DONG NAM</t>
  </si>
  <si>
    <t>SATRAFOODS 148B GO XOAI</t>
  </si>
  <si>
    <t>SATRAFOODS 121-121A TAN HUONG</t>
  </si>
  <si>
    <t>SATRAFOODS DANG VAN BI</t>
  </si>
  <si>
    <t>SATRAFOODS TO NGOC VAN</t>
  </si>
  <si>
    <t>SATRAFOODS 404 AN DUONG VUONG</t>
  </si>
  <si>
    <t>SATRAFOODS C13/34 DINH DUC THIEN</t>
  </si>
  <si>
    <t>SATRAFOODS LE VINH HOA</t>
  </si>
  <si>
    <t>SATRAFOODS PHAM THE HIEN 3</t>
  </si>
  <si>
    <t>SATRAFOODS 296 PHAM VAN BACH</t>
  </si>
  <si>
    <t>SATRAFOODS 36 LE VAN QUOI</t>
  </si>
  <si>
    <t>SATRAFOODS NG VAN CU - CT</t>
  </si>
  <si>
    <t>SATRAFOODS 28 LO U CU XA PHU LAM D</t>
  </si>
  <si>
    <t>SATRAFOODS 1E/1 NGUYEN THI DANG</t>
  </si>
  <si>
    <t>SATRAFOODS 80 NG THUONG HIEN</t>
  </si>
  <si>
    <t>SATRAFOODS 25 NGUYEN XUAN KHOAT</t>
  </si>
  <si>
    <t>SATRAFOODS 46-46A NG T KIEU</t>
  </si>
  <si>
    <t>SATRAFOODS 75A NGUYEN VAN KHA</t>
  </si>
  <si>
    <t>SATRAFOODS 135 PHAN DINH PHUNG - CT</t>
  </si>
  <si>
    <t>SATRAFOODS 26/13C TRAN VAN MUOI</t>
  </si>
  <si>
    <t>SATRAFOODS THICH QUANG DUC</t>
  </si>
  <si>
    <t>SATRAFOODS PHAM NGU LAO - CT</t>
  </si>
  <si>
    <t>SATRAFOODS QUOC LO 22</t>
  </si>
  <si>
    <t>SATRAFOODS LE THI HA</t>
  </si>
  <si>
    <t>SATRAFOODS 37 NGUYEN VAN NI</t>
  </si>
  <si>
    <t>SATRAFOODS 204 DINH PHONG PHU</t>
  </si>
  <si>
    <t>SATRAFOODS 54B DUONG DINH HOI</t>
  </si>
  <si>
    <t>SATRAFOODS 340 NGUYEN THI KIEU</t>
  </si>
  <si>
    <t>SATRAFOODS 173 DUONG 5C</t>
  </si>
  <si>
    <t>SATRAFOODS 159 TRAN NHAN TON</t>
  </si>
  <si>
    <t>SATRAFOODS 1333 PHAN VAN TRI</t>
  </si>
  <si>
    <t>SATRAFOODS 36 DS 8 LINH XUAN</t>
  </si>
  <si>
    <t>SATRAFOODS 728 TL 8 PHUOC VINH AN</t>
  </si>
  <si>
    <t>SATRAFOODS 68 LIEU BINH HUONG</t>
  </si>
  <si>
    <t>SATRAFOODS 118A DUONG SO 2</t>
  </si>
  <si>
    <t>SATRAFOODS 46 TO VINH DIEN</t>
  </si>
  <si>
    <t>SATRAFOODS TAN CHANH HIEP 10</t>
  </si>
  <si>
    <t>SATRAFOODS 25 BUI CONG TRUNG</t>
  </si>
  <si>
    <t>SATRAFOODS 114 AN DUONG VUONG</t>
  </si>
  <si>
    <t>SATRAFOODS DUONG CONG KHI</t>
  </si>
  <si>
    <t>SATRAFOODS 306 LAC LONG QUAN</t>
  </si>
  <si>
    <t>SATRAFOODS 1403 NGUYEN DUY TRINH</t>
  </si>
  <si>
    <t>SATRAFOODS 85 CUU LONG</t>
  </si>
  <si>
    <t>SATRAFOODS 3/1 NGUYEN THI DINH</t>
  </si>
  <si>
    <t>SATRAFOODS 1614A TINH LO 8</t>
  </si>
  <si>
    <t>SATRAFOODS VAN PHUC 1</t>
  </si>
  <si>
    <t>SATRAFOODS 44 BAU CAT 8</t>
  </si>
  <si>
    <t>SATRAFOODS 2/7 QUOC LO 22</t>
  </si>
  <si>
    <t>SATRAFOODS SO 3 TO KY</t>
  </si>
  <si>
    <t>SATRAFOODS 2B BINH LOI</t>
  </si>
  <si>
    <t>SATRAFOODS QUOC LO 50 - 2</t>
  </si>
  <si>
    <t>SATRAFOODS 108/2 TRAN MAI NINH</t>
  </si>
  <si>
    <t>SATRAFOODS NGUYEN VAN KHOI</t>
  </si>
  <si>
    <t>SATRAFOODS 244 LE THI HOA</t>
  </si>
  <si>
    <t>SATRAFOODS 210 BUI HUU NGHIA</t>
  </si>
  <si>
    <t>SATRAFOODS D7/39 AN PHU TAY</t>
  </si>
  <si>
    <t>SATRAFOODS 730A HUONG LO 2</t>
  </si>
  <si>
    <t>SATRAFOODS HO VAN LONG 2</t>
  </si>
  <si>
    <t>SATRAFOODS 412 HA HUY GIAP</t>
  </si>
  <si>
    <t>SATRAFOODS AP CHIEN LUOC</t>
  </si>
  <si>
    <t>SATRAFOODS PHAM THE HIEN 4</t>
  </si>
  <si>
    <t>SATRAFOODS LO LU</t>
  </si>
  <si>
    <t>SATRAFOODS HIEP BINH</t>
  </si>
  <si>
    <t>SATRAFOODS LE VAN LUONG 2</t>
  </si>
  <si>
    <t>SATRAFOODS 281 NGUYEN THI BUP</t>
  </si>
  <si>
    <t>SATRAFOODS TUNG THIEN VUONG</t>
  </si>
  <si>
    <t>SATRAFOODS 115A D.PHONG PHU</t>
  </si>
  <si>
    <t>SATRAMART CU CHI</t>
  </si>
  <si>
    <t>SATRAFOODS NGUYEN VAN BUA</t>
  </si>
  <si>
    <t>SATRAFOODS NG.DUY TRINH 4</t>
  </si>
  <si>
    <t>SATRAFOODS 740 TINH LO 43</t>
  </si>
  <si>
    <t>SATRAFOODS 109/4E TR. THI MIENG</t>
  </si>
  <si>
    <t>SATRAFOODS 23 DUONG SO 8</t>
  </si>
  <si>
    <t>SATRAFOODS LE VAN LUONG 4</t>
  </si>
  <si>
    <t>SATRAFOODS LE MINH NHUT</t>
  </si>
  <si>
    <t>SATRAFOODS 74/4F NG.THI KIEU</t>
  </si>
  <si>
    <t>SATRAFOODS B6/14 QUOC LO 50</t>
  </si>
  <si>
    <t>SATRAFOODS DONG HUNG THUAN 2</t>
  </si>
  <si>
    <t>SATRAFOODS TAN CANG</t>
  </si>
  <si>
    <t>SATRAFOOD - 367A PHAN VAN TRI</t>
  </si>
  <si>
    <t>SATRAFOODS 555 TINH LO 7</t>
  </si>
  <si>
    <t>SATRAFOODS 260 TRAN NAO</t>
  </si>
  <si>
    <t>SATRAFOODS 47 NGUYEN HONG</t>
  </si>
  <si>
    <t>SATRAFOODS NGUYEN HIEN</t>
  </si>
  <si>
    <t>SATRAFOODS DINH DUC THIEN 2</t>
  </si>
  <si>
    <t>WINMART CONG HOA (MAXIMARK CU)</t>
  </si>
  <si>
    <t>WINMART NGUYEN DUY TRINH</t>
  </si>
  <si>
    <t>WINMART DONG KHOI</t>
  </si>
  <si>
    <t>2026_WM+ HCM NG. VAN HUONG</t>
  </si>
  <si>
    <t>2107_WM+ HCM PHAN XICH LONG</t>
  </si>
  <si>
    <t>2030_WM+ HCM TON DAN</t>
  </si>
  <si>
    <t>2023_WM+ HCM TRAN HUNG DAO</t>
  </si>
  <si>
    <t>WM+ HCM 319 LY THUONG KIET</t>
  </si>
  <si>
    <t>2035_WM+ HCM 323 BUI HUU NGHIA</t>
  </si>
  <si>
    <t>2045_WM+ HCM BACH DANG</t>
  </si>
  <si>
    <t>2043_WM+ HCM HOANG ANH 2</t>
  </si>
  <si>
    <t>2052_WM+ HCM NGUYEN TRONG TUYEN</t>
  </si>
  <si>
    <t>WINMART 190 QUANG TRUNG</t>
  </si>
  <si>
    <t>2110_WM+ HCM 110 NGO TAT TO</t>
  </si>
  <si>
    <t>WINMART THAO DIEN</t>
  </si>
  <si>
    <t>2227_WM+ HCM 54 HUYNH MAN DAT</t>
  </si>
  <si>
    <t>2226_WM+ HCM 022 TAN DA</t>
  </si>
  <si>
    <t>WINMART PHAN VAN TRI</t>
  </si>
  <si>
    <t>2386_WM+ HCM TAN CHANH HIEP</t>
  </si>
  <si>
    <t>2387_WM+ HCM SUNVIEW THU DUC</t>
  </si>
  <si>
    <t>6143_WM+ HCM 85 PHAN VAN KHOE</t>
  </si>
  <si>
    <t>2446_WM+ HCM 94 TRAN VAN DU</t>
  </si>
  <si>
    <t>2503_WM+ HCM CANH VIEN</t>
  </si>
  <si>
    <t>2507_WM+ HCM 18 TRUONG GIA MO</t>
  </si>
  <si>
    <t>WINMART 50 LE VAN VIET</t>
  </si>
  <si>
    <t>2615_WM+ HCM CC THAI SON</t>
  </si>
  <si>
    <t>2639_WM+ HCM 58 MAN THIEN</t>
  </si>
  <si>
    <t>2638_WM+ HCM 162 LINH DONG</t>
  </si>
  <si>
    <t>2641_WM+ HCM 01 LUONG DINH CUA</t>
  </si>
  <si>
    <t>3678_WM+ HCM 60 LE VAN CHI</t>
  </si>
  <si>
    <t>2669_WM+ HCM 86 TRAN QUANG DIEU</t>
  </si>
  <si>
    <t>2682_WM+ HCM DUONG D5</t>
  </si>
  <si>
    <t>2685_WM+ HCM 148EF LY CHINH THANG</t>
  </si>
  <si>
    <t>2672_WM+ HCM 218 PHAN VAN HAN</t>
  </si>
  <si>
    <t>2721_WM+ HCM 79 DAO DUY TU</t>
  </si>
  <si>
    <t>2881_WM+ HCM TOWER THAM LUONG</t>
  </si>
  <si>
    <t>2886_WM+ HCM 197 NGUYEN THI NHO</t>
  </si>
  <si>
    <t>2891_WM+ HCM 3 DUONG SO 4</t>
  </si>
  <si>
    <t>2892_WM+ HCM CC 12 VIEW</t>
  </si>
  <si>
    <t>2894_WM+ HCM 131 DANG VAN NGU</t>
  </si>
  <si>
    <t>2882_WM+ HCM NGUYEN VAN TROI</t>
  </si>
  <si>
    <t>2929_WM+ HCM HOANG ANH THANH BINH</t>
  </si>
  <si>
    <t>2954_WM+ HCM CAO OC HIM LAM</t>
  </si>
  <si>
    <t>6123_WM+ HCM 107-109 DOC LAP</t>
  </si>
  <si>
    <t>2931_WM+ HCM C.HO 01 DUONG SO 54</t>
  </si>
  <si>
    <t>2961_WM+ HCM SON KY</t>
  </si>
  <si>
    <t>3379_WM+ HCM VINHOMES CENTRAL PARK</t>
  </si>
  <si>
    <t>2965_WM+ HCM CAO OC LEXINGTON</t>
  </si>
  <si>
    <t>2980_WM+ HCM B-03 HIEP BINH PHUOC</t>
  </si>
  <si>
    <t>3010_WM+ HCM 89 HIEP BINH</t>
  </si>
  <si>
    <t>3016_WM+ HCM THE ERA TOWN</t>
  </si>
  <si>
    <t>WINMART SAI GON RES</t>
  </si>
  <si>
    <t>3019_WM+ HCM 65 LINH DONG</t>
  </si>
  <si>
    <t>WINMART NAM LONG</t>
  </si>
  <si>
    <t>3084_WM+ HCM 99 NGUYEN THI THAP</t>
  </si>
  <si>
    <t>3079_WM+ HCM 31 HOANG KIM THE GIA</t>
  </si>
  <si>
    <t>3063_WM+ HCM 70 KDC TRUNG SON</t>
  </si>
  <si>
    <t>4235_WM+ HCM CC XI RIVERVIEW</t>
  </si>
  <si>
    <t>4239_WM+ HCM CC LEXINGTON</t>
  </si>
  <si>
    <t>3907_WM+ HCM 2386-2388 H.TAN PHAT</t>
  </si>
  <si>
    <t>4264_WM+ HCM 87 TRAN QUANG DIEU</t>
  </si>
  <si>
    <t>4251_WM+ HCM 61/43 DUONG SO 48</t>
  </si>
  <si>
    <t>3988_WM+ HCM 208 BUI VAN BA</t>
  </si>
  <si>
    <t>4242_WM+ HCM 344 DAT MOI</t>
  </si>
  <si>
    <t>4336_WM+ HCM 7 NGUYEN DUY DUONG</t>
  </si>
  <si>
    <t>4303_WM+ HCM 36 TR. DINH THAO</t>
  </si>
  <si>
    <t>4313_WM+ HCM A01-05 - GOLDEN STAR</t>
  </si>
  <si>
    <t>4371_WM+ HCM CC 4S LINH DONG 1</t>
  </si>
  <si>
    <t>4378_WM+ HCM CC TOPAZ GARDEN</t>
  </si>
  <si>
    <t>4381_WM+ HCM CC RIVA PARK</t>
  </si>
  <si>
    <t>4390_WM+ HCM CC HAPPY CITY</t>
  </si>
  <si>
    <t>4250_WM+ HCM 84 GO O MOI</t>
  </si>
  <si>
    <t>4285_WM+ HCM 20H9-21H9 DUONG DD11</t>
  </si>
  <si>
    <t>4332_WM+ HCM 94 DUONG SO 4</t>
  </si>
  <si>
    <t>4366_WM+ HCM CC 237 NG. VAN HUONG</t>
  </si>
  <si>
    <t>4372_WM+ HCM CC 4S RIVERSIDE</t>
  </si>
  <si>
    <t>4376_WM+ HCM CC AN GIA STAR</t>
  </si>
  <si>
    <t>4382_WM+ HCM CC EHOME TR.TR CUNG</t>
  </si>
  <si>
    <t>4386_WM+ HCM CC LUCKY PALACE</t>
  </si>
  <si>
    <t>4393_WM+ HCM CC MORNING STAR</t>
  </si>
  <si>
    <t>4396_WM+ HCM CC THE MANOR</t>
  </si>
  <si>
    <t>4397_WM+ HCM CC THE MANOR 2</t>
  </si>
  <si>
    <t>4349_WM+ HCM 496/12 D. QUANG HAM</t>
  </si>
  <si>
    <t>4350_WM+ HCM 39 THEP MOI</t>
  </si>
  <si>
    <t>4323_WM+ HCM 563 LE VAN KHUONG</t>
  </si>
  <si>
    <t>4293_WM+ HCM 270 MAN THIEN</t>
  </si>
  <si>
    <t>4345_WM+ HCM 506/61 NGUYEN ANH THU</t>
  </si>
  <si>
    <t>4312_WM+ HCM 8A DUONG SO 12</t>
  </si>
  <si>
    <t>4435_WM+ HCM 219 TAY THANH</t>
  </si>
  <si>
    <t>4383_WM+ HCM CC JAMONA 1 -N1</t>
  </si>
  <si>
    <t>4384_WM+ HCM CC JAMONA 2 - B2</t>
  </si>
  <si>
    <t>4420_WM+ HCM 42/1 TL16</t>
  </si>
  <si>
    <t>4416_VM+ HCM 113-113A TAM CHAU</t>
  </si>
  <si>
    <t>4311_VM+ HCM 65-65 A-B-C NG.DO CUNG</t>
  </si>
  <si>
    <t>4412_VM+ HCM 34 CHU DONG TU</t>
  </si>
  <si>
    <t>4405_VM+ HCM 81B LA XUAN OAI</t>
  </si>
  <si>
    <t>4290_VM+ HCM 13/134 TRAN VAN HOANG</t>
  </si>
  <si>
    <t>4395_VM+ HCM 59 NGO TAT TO</t>
  </si>
  <si>
    <t>3848_VM+ HCM 247/34 HA HUY GIAP</t>
  </si>
  <si>
    <t>4330_VM+ HCM SCB 01-21 SUNRISE CITYVIEW</t>
  </si>
  <si>
    <t>4469_VM+ HCM 71 DUONG SO 9</t>
  </si>
  <si>
    <t>4441_VM+ HCM CC VIVA RIVERSIDE</t>
  </si>
  <si>
    <t>4462_VM+ HCM 34 CHUONG DUONG</t>
  </si>
  <si>
    <t>4578_VM+ HCM 145A LE DINH CAN</t>
  </si>
  <si>
    <t>4319_VM+ HCM 492-494 DUONG SO 7</t>
  </si>
  <si>
    <t>4569_VM+ HCM GRAND RIVERSIDE Q4</t>
  </si>
  <si>
    <t>4421_VM+ HCM 372A NO TRANG LONG</t>
  </si>
  <si>
    <t>4779_VM+ HCM CS3-CS4 PROSPER</t>
  </si>
  <si>
    <t>4463_VM+ HCM 48 DUONG SO 26, KP5</t>
  </si>
  <si>
    <t>VM+ HCM TH 950 TBĐ TA QUANG BUU</t>
  </si>
  <si>
    <t>4757_VM+ HCM 37 DONG NAI</t>
  </si>
  <si>
    <t>4858_VM+ HCM 351/29 LE DAI HANH</t>
  </si>
  <si>
    <t>WINMART LOTUS TRUNG SON</t>
  </si>
  <si>
    <t>WINMART LOTUS DIAMOND</t>
  </si>
  <si>
    <t>WINMART LOTUS HUNG GIA</t>
  </si>
  <si>
    <t>4320_VM+ HCM 85-87 DUONG SO 6</t>
  </si>
  <si>
    <t>4783_VM+ HCM 0.01 CC CH1, CITYLAND</t>
  </si>
  <si>
    <t>4704_VM+ HCM 159 TAN LAP II</t>
  </si>
  <si>
    <t>4935_VM+ HCM 339DE NGUYEN CANH CHAN</t>
  </si>
  <si>
    <t>4884_VM+ HCM 23/2 DUONG SO 9</t>
  </si>
  <si>
    <t>4808_VM+HCM RS6-SH.15 CC RICHSTAR</t>
  </si>
  <si>
    <t>4662_VM+ HCM 177 XA LO HA NOI</t>
  </si>
  <si>
    <t>4922_VM+ HCM 241/42 NGUYEN VAN LUONG</t>
  </si>
  <si>
    <t>4772_VM+ HCM 001 SAV2, CC AVENUE</t>
  </si>
  <si>
    <t>4940_VM+ HCM CC AN CU</t>
  </si>
  <si>
    <t>4943_VM+ HCM TM05 CC OSIMI</t>
  </si>
  <si>
    <t>5026_VM+ HCM 163/25/1 TO HIEN THANH</t>
  </si>
  <si>
    <t>5043_VM+ HCM 81 DUONG SO 2</t>
  </si>
  <si>
    <t>5024-WM+ HCM 33/4 AP MOI 1</t>
  </si>
  <si>
    <t>4821_VM+ HCM LAVITA GARDEN</t>
  </si>
  <si>
    <t>4846_VM+ HCM 16 DUONG SO 5A</t>
  </si>
  <si>
    <t>4895_VM+ HCM 42-44 DUONG A4</t>
  </si>
  <si>
    <t>4937_VM+ HCM A01 –TMDV01-02</t>
  </si>
  <si>
    <t>5029_VM+ HCM 42 THANG LONG</t>
  </si>
  <si>
    <t>4881_VM+ HCM BTM1-3, CC CENTANA</t>
  </si>
  <si>
    <t>4915_VM+ HCM 001 SAV4, CC AVENUE</t>
  </si>
  <si>
    <t>4785_VM+ HCM 01.04 CC PEGASUITE</t>
  </si>
  <si>
    <t>5005_VM+ HCM 09 PHAM VAN</t>
  </si>
  <si>
    <t>5019_VM+ HCM 606/144 DUONG 3/2</t>
  </si>
  <si>
    <t>5141_VM+ HCM 112/6 TAN CHANH HIEP 36</t>
  </si>
  <si>
    <t>5086_VM+ HCM 120 LO LU</t>
  </si>
  <si>
    <t>5182_VM+ HCM 8/9 AP HUNG LAN</t>
  </si>
  <si>
    <t>VM+ HCM B1.01 CC THU THIEM GARDEN</t>
  </si>
  <si>
    <t>4608_VM+ HCM 79A HUYNH TINH CUA</t>
  </si>
  <si>
    <t>5115_VM+ HCM SO 38 DUONG N5</t>
  </si>
  <si>
    <t>5006_VM+ HCM SO 185B NGUYEN THI DINH</t>
  </si>
  <si>
    <t>5230_VM+ HCM SO 2N BINH GIA</t>
  </si>
  <si>
    <t>5238_VM+ HCM SO 81 CAU XAY</t>
  </si>
  <si>
    <t>VM+ HCM SO 383-385 NGUYEN DUY TRINH</t>
  </si>
  <si>
    <t>3977_VM+ HCM SO 483 LE VAN QUOI</t>
  </si>
  <si>
    <t>5270_VM+ HCM 82 TO VINH DIEN</t>
  </si>
  <si>
    <t>5278_VM+ HCM ZEN TOWER</t>
  </si>
  <si>
    <t>5301_VM+ HCM 1033 NGUYEN XIEN</t>
  </si>
  <si>
    <t>5025_VM+ HCM 15 NGUYEN QUANG BICH</t>
  </si>
  <si>
    <t>4952_VM+ HCM 97 NGUYEN HONG</t>
  </si>
  <si>
    <t>5354_VM+ HCM CC FLORA ANH DAO</t>
  </si>
  <si>
    <t>5293_VM+ HCM SO 02 DUONG SO 3</t>
  </si>
  <si>
    <t>4132_VM+ HCM TH 526 CAO THI CHIN</t>
  </si>
  <si>
    <t>5269_VM+ HCM SO 179A NGHIA PHAT</t>
  </si>
  <si>
    <t>WINMART BAU CAT (VINATEX)</t>
  </si>
  <si>
    <t>WINMART BINH TRUNG (VINATEX)</t>
  </si>
  <si>
    <t>5447_VM+ HCM 35A DUONG TX 21</t>
  </si>
  <si>
    <t>5449_VM+ HCM 532 PHAM VAN CHIEU</t>
  </si>
  <si>
    <t>5387_VM+ HCM 51A NGUYEN TUYEN</t>
  </si>
  <si>
    <t>5420_VM+ HCM 120E XOM DAT</t>
  </si>
  <si>
    <t>5427_VM+ HCM GOLDEN MANSION</t>
  </si>
  <si>
    <t>5383_VM+ HCM 149 DOI CUNG</t>
  </si>
  <si>
    <t>5388_VM+ HCM A–01 DU AN VALORA MIZUKI</t>
  </si>
  <si>
    <t>5338_VM+ HCM 196 MA LO</t>
  </si>
  <si>
    <t>5355_VM+ HCM HOPE GARDEN</t>
  </si>
  <si>
    <t>5274_VM+ HCM 109-111 KENH NUOC DEN</t>
  </si>
  <si>
    <t>5329_VM+ HCM 120-122 DUONG SO 2</t>
  </si>
  <si>
    <t>5291_VM+ HCM 55 TRUONG PHUOC PHAN</t>
  </si>
  <si>
    <t>5007_VM+ HCM 7-9 NGUYEN HIEN</t>
  </si>
  <si>
    <t>5451_VM+ HCM 152 HOANG HOA THAM</t>
  </si>
  <si>
    <t>5334_VM+ HCM 1042 NGUYEN DUY TRINH</t>
  </si>
  <si>
    <t>5240_VM+ HCM 163 NGUYEN THI KIEU</t>
  </si>
  <si>
    <t>5436_VM+ HCM 70 LE VAN THINH</t>
  </si>
  <si>
    <t>5483_VM+ HCM CAN 0.01-B1 CC THU THIEM P1</t>
  </si>
  <si>
    <t>5493_VM+ HCM LO D KHU NHA O QUAN DOI</t>
  </si>
  <si>
    <t>5517_VM+ HCM SO 25 DUONG SO 6</t>
  </si>
  <si>
    <t>5532_VM+ HCM SO 50-52 DUONG 50A</t>
  </si>
  <si>
    <t>5414_WM+ HCM 23 NGUYEN HUU CAU</t>
  </si>
  <si>
    <t>5552_VM+ HCM 107/4A HUONG LO 80B</t>
  </si>
  <si>
    <t>5459_VM+ HCM 107 DUONG SO 1</t>
  </si>
  <si>
    <t>5548_VM+ HCM NEWTON RESIDENCE</t>
  </si>
  <si>
    <t>5360_VM+ HCM 15 VO VAN KIET</t>
  </si>
  <si>
    <t>5544_VM+ HCM TH 614 TBD 09</t>
  </si>
  <si>
    <t>5521_VM+ HCM 34 TAN THOI NHAT 21</t>
  </si>
  <si>
    <t>4590_VM+HCM SH11-SH 12 LUXGARDEN</t>
  </si>
  <si>
    <t>5545_VM+ HCM SO 0.03 AP 3</t>
  </si>
  <si>
    <t>5556_VM+ HCM SO 89/57 DUONG SO 59</t>
  </si>
  <si>
    <t>5557_VM+ HCM BAO MINH EZLAND</t>
  </si>
  <si>
    <t>5233_VM+ HCM 25 DUONG SO 17</t>
  </si>
  <si>
    <t>5499_VM+ HCM 31A-33A GO DAU</t>
  </si>
  <si>
    <t>5479_VM+HCM 290 AN DUONG VUONG</t>
  </si>
  <si>
    <t>5559_VM+ HCM 50C XA LO HA NOI</t>
  </si>
  <si>
    <t>VM+ HCM 45F1-46F1 DUONG DN5 KDC AN SUONG</t>
  </si>
  <si>
    <t>5588 - VM+ BOTANICA PREMIER</t>
  </si>
  <si>
    <t>5591 - VM+ KDC NEWCITY</t>
  </si>
  <si>
    <t>5606_VM+ HCM 685/32 - 685/30/1 XVNT</t>
  </si>
  <si>
    <t>5637_VM+ HCM CC GIA HOA</t>
  </si>
  <si>
    <t>5652-WM+ HCM S2.0501S11 VINHOMES GRAND P</t>
  </si>
  <si>
    <t>5647_VM+ HCM 24B LAM SON</t>
  </si>
  <si>
    <t>5657-VM+ HCM 1.12-1.12B LO B SAI GON GATEWAY</t>
  </si>
  <si>
    <t>5712-VM+ HCM 04 CC CONIC RIVERSIDE</t>
  </si>
  <si>
    <t>5755_VM+ HCM CC GREEN RIVER, Q8</t>
  </si>
  <si>
    <t>5717_VM+ HCM 1.01, CC B2 (9 VIEW)</t>
  </si>
  <si>
    <t>5827_VM+ HCM 26 NHAT CHI MAI</t>
  </si>
  <si>
    <t>5794_VM+ HCM 244 PHAM HUU LAU</t>
  </si>
  <si>
    <t>5920_VM+ HCM 39 DUONG 19, KDC SO 4</t>
  </si>
  <si>
    <t>VM+ HCM S3.0101S02 VINHOMES GRAND PARK</t>
  </si>
  <si>
    <t>6000_VM+ HCM 11 TRAN QUANG CO</t>
  </si>
  <si>
    <t>5809_VM+ HCM 174A TRINH DINH TRONG</t>
  </si>
  <si>
    <t>5972_VM+ HCM B4 BACH DANG</t>
  </si>
  <si>
    <t>5823_VM+ HCM 136 NGUYEN CONG HOAN</t>
  </si>
  <si>
    <t>5840_VM+ HCM 43 QUACH VAN TUAN</t>
  </si>
  <si>
    <t>6032_VM+ HCM 0.03 MOONLIGHT</t>
  </si>
  <si>
    <t>6036_VM+ HCM 232 LE VAN THINH</t>
  </si>
  <si>
    <t>6027_VM+ HCM 340 TAN CHANH HIEP 10</t>
  </si>
  <si>
    <t>6060_VM+ HCM 54 LO L, DUONG SO 7</t>
  </si>
  <si>
    <t>6067_VM+ HCM 181-183 LE CO</t>
  </si>
  <si>
    <t>6056_VM+ HCM 27 Y LAN</t>
  </si>
  <si>
    <t>5983_VM+ HCM SO 31 DUONG SO 4</t>
  </si>
  <si>
    <t>5793_VM+ HCM 0.08, TANG 1,CC SAIGON</t>
  </si>
  <si>
    <t>5786_VM+ HCM 1016/28 KHU SKY GARDEN</t>
  </si>
  <si>
    <t>6066_VM+ HCM 59-61 TAN HAI</t>
  </si>
  <si>
    <t>VM+ HCM 1.22-TMDV TANG 1 THAP A, SAPHIRE</t>
  </si>
  <si>
    <t>VM+ HCM H1-04, CAN 0.01, 0.28, 0.29 CITIHOME</t>
  </si>
  <si>
    <t>6089_VM+ HCM 151 LY THANH TONG</t>
  </si>
  <si>
    <t>6070_VM+ HCM 726 PHAM THE HIEN</t>
  </si>
  <si>
    <t>6008_VM+ HCM 125A DUONG THI MUOI</t>
  </si>
  <si>
    <t>6103_VM+ HCM 1/84 CU XA LU GIA</t>
  </si>
  <si>
    <t>5824_VM+ HCM 0.02, CC PHUC THINH</t>
  </si>
  <si>
    <t>6114_VM+ HCM 120-122 CA VAN THINH</t>
  </si>
  <si>
    <t>6058_VM+ HCM THE BOTANICA,TB-01.19</t>
  </si>
  <si>
    <t>6133-WM+ HCM 36/2–36/2B LE THI HA</t>
  </si>
  <si>
    <t>6140_VM+ HCM 18 HOANG DIEU 2</t>
  </si>
  <si>
    <t>6065_VM+ HCM 132 BEN VAN DON</t>
  </si>
  <si>
    <t>VM+ HCM 1.04 S1.06 VINHOME GRAND PARK</t>
  </si>
  <si>
    <t>5973_VM+ HCM 74 NGUYEN CHI THANH</t>
  </si>
  <si>
    <t>6188_VM+ HCM 245B HUYNH VAN BANH</t>
  </si>
  <si>
    <t>6190_VM+ HCM 108 TUNG THIEN VUONG</t>
  </si>
  <si>
    <t>6158_VM+ HCM KHU 3 TANG TRET CC B2</t>
  </si>
  <si>
    <t>6068_WM+ HCM 104 TRAN BA GIAO</t>
  </si>
  <si>
    <t>6230_VM+  122 TRUNG MY TAY 13</t>
  </si>
  <si>
    <t>5904_WM+ 5904 HCM SH-02 BLOCK A</t>
  </si>
  <si>
    <t>6220_WM+ 6220 HCM 36 -38 NGOC HAN</t>
  </si>
  <si>
    <t>6242_WM+ HCM SHOP 58-60-62, B3</t>
  </si>
  <si>
    <t>6272_WM+ HCM 151 NGUYEN DUY TRINH</t>
  </si>
  <si>
    <t>6256_WM+ HCM 24-26 TAN CANG</t>
  </si>
  <si>
    <t>WM+ 6245 HCM 06 - 07 BLOCK B3, CC TOPAZHOME</t>
  </si>
  <si>
    <t>6279_WM+ HCM 244 DIEN BIEN PHU</t>
  </si>
  <si>
    <t>WM+ 6135 HCM CC BO CONG AN, B01.05</t>
  </si>
  <si>
    <t>6305_WM+HCM 64 YEN THE</t>
  </si>
  <si>
    <t>6267_WM+HCM C10/21 DINH DUC THIEN</t>
  </si>
  <si>
    <t>6319_WM+HCM 60/14 LAM VAN BEN</t>
  </si>
  <si>
    <t>6316_WM+HCM 115 DANG THUY TRAM</t>
  </si>
  <si>
    <t>6343_WM+HCM 66 BINH LOI</t>
  </si>
  <si>
    <t>6259_WM+HCM T1-0.02, CALLA GARDEN</t>
  </si>
  <si>
    <t>6254_WM+HCM 0.01-0.02, CC IMPERIAL</t>
  </si>
  <si>
    <t>6350_WM+HCM 48 DUONG SO 53</t>
  </si>
  <si>
    <t>WM+6359 HCM THUA 842</t>
  </si>
  <si>
    <t>6389_WM+ HCM 31/55 UNG VAN KHIEM</t>
  </si>
  <si>
    <t>6382_WM+ HCM 8/1A KP4</t>
  </si>
  <si>
    <t>6373_WM+ HCM C00.01, 35 HO HOC LAM</t>
  </si>
  <si>
    <t>6409_WM+ HCM C5/BC68 DUONG TAN LIEM</t>
  </si>
  <si>
    <t>6295_WM+ HCM CC SUNWAH PEAL</t>
  </si>
  <si>
    <t>VISSAN 19 LE THACH</t>
  </si>
  <si>
    <t>GENSHAI CELADON CITY</t>
  </si>
  <si>
    <t>GENSHAI Q7 SAI GON RIVERSIDE COMPLEX</t>
  </si>
  <si>
    <t>GENSHAI RIVERSIDE - NHA BE</t>
  </si>
  <si>
    <t>SATRAFOODS TAN HOA</t>
  </si>
  <si>
    <t>2027_WM+ HCM 1.4 TANG 1, CC PHU HOANG AN</t>
  </si>
  <si>
    <t>2040_VM+ DNG 53 PHAN DANG LUU</t>
  </si>
  <si>
    <t>2041_VM+ DNG 2G NGUYEN XUAN NHI</t>
  </si>
  <si>
    <t>2047_VM+ DNG 111-113 TRAN HUNG DAO</t>
  </si>
  <si>
    <t>2048_VM+ DNG 134 BA THANG HAI</t>
  </si>
  <si>
    <t>2049_VM+ DNG 213 HOANG DIEU</t>
  </si>
  <si>
    <t>2064_VM+ DNG 55 KHUC HAO</t>
  </si>
  <si>
    <t>2089_VM+ DNG 114 QUANG TRUNG</t>
  </si>
  <si>
    <t>2120_VM+ DNG 179 HO NGHINH</t>
  </si>
  <si>
    <t>2483_VM+ DNG 408 HOANG DIEU</t>
  </si>
  <si>
    <t>2588_VM+ DNG 88 HA HUY TAP - DN</t>
  </si>
  <si>
    <t>2589_VM+ DNG 71 LE HONG PHONG</t>
  </si>
  <si>
    <t>2590_VM+ DNG 47 LY THUONG KIET - DN</t>
  </si>
  <si>
    <t>2592_VM+ DNG 55 CAO THANG</t>
  </si>
  <si>
    <t>2596_VM+ DNG 744 LE VAN HIEN</t>
  </si>
  <si>
    <t>2933_VM+ DNG 485 TRAN CAO VAN</t>
  </si>
  <si>
    <t>2934_WM+ DNI 86 VO THI SAU</t>
  </si>
  <si>
    <t>2952_WM+ KHA 8B DA TUONG</t>
  </si>
  <si>
    <t>2959_VM+ DNG 55 HO XUAN HUONG</t>
  </si>
  <si>
    <t>2A03_WM+ QNM 486 HUNG VUONG</t>
  </si>
  <si>
    <t>2A05-WM+ HCM 14-16 BANH VAN TRAN</t>
  </si>
  <si>
    <t>2A08-WM+ LDG 11 CHI LANG</t>
  </si>
  <si>
    <t>2A10-WM+ HCM S7.01-01.17 VINHOMES GRAND</t>
  </si>
  <si>
    <t>2A12-WM+ HCM EA4-01-06, CC ERA TOWN</t>
  </si>
  <si>
    <t>2A13-WM+ HCM 0.02 TANG TRET, CC AN HOA</t>
  </si>
  <si>
    <t>2A18-WM+ BPC 47 LE DUAN</t>
  </si>
  <si>
    <t>2A25-WM+ HCM 437 NGUYEN VAN TANG</t>
  </si>
  <si>
    <t>2A29-WM+ TTH 46 HAI BA TRUNG</t>
  </si>
  <si>
    <t>2A35-WM+ KHA 15 HA HUY TAP</t>
  </si>
  <si>
    <t>2A38-WM+QNM NGOC VINH,DIEN BAN</t>
  </si>
  <si>
    <t>2A39-WM+ HCM 3086-3088 PHAM THE HIEN</t>
  </si>
  <si>
    <t>2A40-WM+ HCM 31 NGUYEN THUONG HIEN</t>
  </si>
  <si>
    <t>2A46-WM+ HCM TM.03, CC CTL TOWER</t>
  </si>
  <si>
    <t>2A48-WM+ HCM 01.03-S5.01 VINHOMES GRAND</t>
  </si>
  <si>
    <t>2A49-WM+ HCM A9-10, CC SAIGON INTELA</t>
  </si>
  <si>
    <t>2A77-WM+ HCM 122 - 124 NI SU HUYNH LIEN</t>
  </si>
  <si>
    <t>2A85-WM+ BDG 245 TRUONG DINH</t>
  </si>
  <si>
    <t>2A88-WM+ HCM 60 DUONG SO 40</t>
  </si>
  <si>
    <t>2A94-WM+ GLI 1107 - 1109 QUANG TRUNG</t>
  </si>
  <si>
    <t>2AA0-WM+ TTH 44 CACH MANG THANG TAM</t>
  </si>
  <si>
    <t>2AA8-WM+ CTO 132 DUONG 3/2</t>
  </si>
  <si>
    <t>2AB0 - WM+ HCM 22 DUONG SO 3</t>
  </si>
  <si>
    <t>2AB1-WM+ HCM A1.01, CC D’LUSSO</t>
  </si>
  <si>
    <t>2AB6-WM+ CTO 380H1 TRAN NAM PHU</t>
  </si>
  <si>
    <t>2AB7-WM+ STG 4-6 PASTEUR</t>
  </si>
  <si>
    <t>2AC3-WM+ DNG 07 - 09 MAI HAC DE</t>
  </si>
  <si>
    <t>2AC8-WM+ HCM B1.01- B1.02, CC PHU GIA</t>
  </si>
  <si>
    <t>2AC9-WM+ HCM I-1.TM03, CC HA DO</t>
  </si>
  <si>
    <t>2AE2-WM+ HCM 79 DUONG SO 1</t>
  </si>
  <si>
    <t>2AF9-WM+ KHA 146 CHINH HUU</t>
  </si>
  <si>
    <t>2AG1-WM+ BDG O 87-89 DC13, KDC VIETSING</t>
  </si>
  <si>
    <t>2AG2-WM+ KGG LO A7.08-A7.09 DUONG SO 27</t>
  </si>
  <si>
    <t>2AG4-WM+ HCM 250-252 PHAM VAN CHIEU</t>
  </si>
  <si>
    <t>2AH0-WM+ HCM 4A NGUYEN VAN DUNG</t>
  </si>
  <si>
    <t>2AI1-WM+ CTO 8B DUONG SO 3</t>
  </si>
  <si>
    <t>2AL7-WM+ HCM SI.18, CC SAI GON RIVERSIDE</t>
  </si>
  <si>
    <t>2AM0-WM+ DNG 171 NGUYEN LUONG BANG</t>
  </si>
  <si>
    <t>2AN7-WM+ BTN 109 CACH MANG THANG 8</t>
  </si>
  <si>
    <t>2AP6-WM+ HCM A-0.07, CC THU THIEM DRAGON</t>
  </si>
  <si>
    <t>2AR0-WM+ HCM 118-118A TRUONG CONG DINH</t>
  </si>
  <si>
    <t>2AR4-WM+ DNG 78-80 NGUYEN BINH</t>
  </si>
  <si>
    <t>2AR7-WM+ HCM 1 DUONG N1</t>
  </si>
  <si>
    <t>2AT3-WM+ DNG 245 HAI PHONG</t>
  </si>
  <si>
    <t>3001_VM+ DNG 131 LE VAN HIEN</t>
  </si>
  <si>
    <t>3003_VM+ DNG 80 NGU HANH SON</t>
  </si>
  <si>
    <t>3006_VM+ DNG 488 TON DUC THANG</t>
  </si>
  <si>
    <t>3035_WM+ CTO 1B TRAN QUANG KHAI</t>
  </si>
  <si>
    <t>3050_WM+ CTO 119-121 DE THAM</t>
  </si>
  <si>
    <t>3069_VM+ HCM 57 QUANG TRUNG</t>
  </si>
  <si>
    <t>3078_VM+ HCM 89 HOANG QUOC VIET</t>
  </si>
  <si>
    <t>3098_VM+ DNG SUN HOME 3</t>
  </si>
  <si>
    <t>3099_VM+ KHA 53 VAN DON</t>
  </si>
  <si>
    <t>3111_VM+ KHA 48 DANG TAT</t>
  </si>
  <si>
    <t>3112_VM+ HCM DRAGON HILL RESIDENCE</t>
  </si>
  <si>
    <t>3115_VM+ HCM B2 HOANG ANH GOLD</t>
  </si>
  <si>
    <t>3126_VM+ HCM 649/115C DBP</t>
  </si>
  <si>
    <t>3128_VM+ DNG 757 TRAN CAO VAN</t>
  </si>
  <si>
    <t>3135_VM+ HCM M-ONE NAM SAI GON</t>
  </si>
  <si>
    <t>3140_VM+ HCM 220/116 XVNT</t>
  </si>
  <si>
    <t>3146_VM+ DHI 042 TO 2 BIEN HOA</t>
  </si>
  <si>
    <t>3147_VM+ HCM 145 VINH VIEN</t>
  </si>
  <si>
    <t>3156_VM+ HCM CITIBELLA</t>
  </si>
  <si>
    <t>3157_VM+ HCM 537 NGUYEN DUY TRINH</t>
  </si>
  <si>
    <t>3158_VM+ HCM 24 DOAN KET</t>
  </si>
  <si>
    <t>3163_VM+ HCM 9/3B HA HUY GIAP</t>
  </si>
  <si>
    <t>3173_VM+ HCM 192/72 NGUYEN OANH</t>
  </si>
  <si>
    <t>3175_VM+ HCM 10B-10C LE MINH XUAN</t>
  </si>
  <si>
    <t>3185_VM+ HCM CC LINH TAY</t>
  </si>
  <si>
    <t>3193_VM+ HCM 24 LE BINH</t>
  </si>
  <si>
    <t>3194_VM+ DNG 263 ONG ICH DUONG</t>
  </si>
  <si>
    <t>3202_VM+ DNG 86 NGUYEN THI DINH</t>
  </si>
  <si>
    <t>3205_VM+ HCM IDICO LUY BAN BICH</t>
  </si>
  <si>
    <t>3213_VM+ HCM B5/119K AP 2, PHONG PHU</t>
  </si>
  <si>
    <t>3218_VM+ HCM 89-91 PHAM PHU THU</t>
  </si>
  <si>
    <t>3223_VM+ HCM 596/2 TO KY</t>
  </si>
  <si>
    <t>3241_VM+ HCM 1206 LE DUC THO</t>
  </si>
  <si>
    <t>3242_VM+ HCM 4 DUONG D7</t>
  </si>
  <si>
    <t>3243_VM+ HCM 53 VUON LAI</t>
  </si>
  <si>
    <t>3252_VM+ DNG 126 VAN TIEN DUNG</t>
  </si>
  <si>
    <t>3254_VM+ HCM 54B NG. THI HUYNH</t>
  </si>
  <si>
    <t>3259_VM+ HCM FLORA-FUJI</t>
  </si>
  <si>
    <t>3272_VM+ DNG 152 TRAN CAO VAN</t>
  </si>
  <si>
    <t>3274_VM+ HCM 10B-10C NG.H.TIEN</t>
  </si>
  <si>
    <t>3282_VM+ HCM 130E-G GO DUA</t>
  </si>
  <si>
    <t>3283_VM+ HCM 1/45 NGUYEN VAN QUA</t>
  </si>
  <si>
    <t>3285-WM+ HCM 1/23B AP 3 DONG THANH</t>
  </si>
  <si>
    <t>3287_VM+ HCM 173 LIEN KHU 4-5</t>
  </si>
  <si>
    <t>3294_VM+ HCM C3/5 AP 3</t>
  </si>
  <si>
    <t>3296_VM+ HCM 25 BUI CONG TRUNG</t>
  </si>
  <si>
    <t>3297_VM+ DNG 228 KINH DUONG VUONG</t>
  </si>
  <si>
    <t>3306_VM+ DNG 41 HAI HO</t>
  </si>
  <si>
    <t>3316_VM+ HCM 126/4/1 TAY LAN</t>
  </si>
  <si>
    <t>3321_VM+ HCM 13B KDC CONIC</t>
  </si>
  <si>
    <t>3327_VM+ HCM 79 LIEN KHU 5-6</t>
  </si>
  <si>
    <t>3331_VM+ VTU 602 TRUONG CONG DINH</t>
  </si>
  <si>
    <t>3339_VM+ HCM 6 TRAN THI NGHI</t>
  </si>
  <si>
    <t>3352_VM+ HCM 23 24N NG. THI TAN</t>
  </si>
  <si>
    <t>3353_VM+ HCM 1132 QUOC LO 50</t>
  </si>
  <si>
    <t>3355_VM+ HCM 102 KP 2</t>
  </si>
  <si>
    <t>3359_VM+ VTU 72A-72B VO THI SAU</t>
  </si>
  <si>
    <t>3360_VM+ VTU 286 LE LOI</t>
  </si>
  <si>
    <t>3376_VM+ VTU 192-194 LE LAI</t>
  </si>
  <si>
    <t>3387_VM+ HCM 651-653 TL 43</t>
  </si>
  <si>
    <t>3388_VM+ HCM 602/52 DIEN BIEN PHU</t>
  </si>
  <si>
    <t>3392_VM+ HCM AP DONG LAN</t>
  </si>
  <si>
    <t>3394_VM+ HCM HCM 41 TMT2A QK7</t>
  </si>
  <si>
    <t>3396_VM+ VTU 1003/56 BINH GIA</t>
  </si>
  <si>
    <t>3399_VM+ VTU 93 LE LOI</t>
  </si>
  <si>
    <t>3411_VM+ HCM 2D-2E LUONG THE VINH</t>
  </si>
  <si>
    <t>3413_VM+ HCM 18 DUONG SO 2</t>
  </si>
  <si>
    <t>3414_VM+ HCM F12/2G AP 6 VL A</t>
  </si>
  <si>
    <t>3418_VM+ DNG 56 DOAN UAN</t>
  </si>
  <si>
    <t>3419_VM+ HCM 744 TL 43</t>
  </si>
  <si>
    <t>3422_VM+ HCM 419 BA DINH</t>
  </si>
  <si>
    <t>3424_VM+ 410-412 TRUONG CONG DINH</t>
  </si>
  <si>
    <t>3425_VM+ VTU CC CHI LINH 8</t>
  </si>
  <si>
    <t>3426-WM+ HCM 3/123 AP NHI TAN 1</t>
  </si>
  <si>
    <t>3430_VM+ HCM C12/13 LIEN AP 3</t>
  </si>
  <si>
    <t>3441_VM+ HCM E8/2H AP 5</t>
  </si>
  <si>
    <t>3443_VM+ HCM 1191 PHAM VAN BACH</t>
  </si>
  <si>
    <t>3445_VM+ HCM 41 DUONG 59</t>
  </si>
  <si>
    <t>3448_VM+ HCM 39A1 BINH CHIEU</t>
  </si>
  <si>
    <t>3449_VM+ HCM LO G9 THAP AB</t>
  </si>
  <si>
    <t>3456_VM+ HCM 77A DUONG DINH HOI</t>
  </si>
  <si>
    <t>3458_VM+ KHA 174 DBP NHA TRANG</t>
  </si>
  <si>
    <t>3459_VM+ KHA 184 DA TUONG</t>
  </si>
  <si>
    <t>3473_VM+ HCM 60 DUONG SO 9</t>
  </si>
  <si>
    <t>3481_VM+ DNG 121 CU CHINH LAN</t>
  </si>
  <si>
    <t>3484-WM+ HCM 101/2 AP 4</t>
  </si>
  <si>
    <t>3485_VM+ DNG 241 PHAN DANG LUU</t>
  </si>
  <si>
    <t>3490_VM+ CTO1B DINH TIEN HOANG</t>
  </si>
  <si>
    <t>3502_VM+ HCM 47-49-51 TRAN VAN ON</t>
  </si>
  <si>
    <t>3504_VM+ CTO 29-31 DUONG A3</t>
  </si>
  <si>
    <t>3505_VM+ HCM 152 LE LOI</t>
  </si>
  <si>
    <t>3508_VM+ HCM 15 DUONG CN6</t>
  </si>
  <si>
    <t>3510_VM+ DNG 248 DONG DA</t>
  </si>
  <si>
    <t>3514_VM+ DNG 131-133 LY THAI TONG</t>
  </si>
  <si>
    <t>3533_VM+ HCM 156A NG. HUU THO</t>
  </si>
  <si>
    <t>3534_VM+ HCM 860/80/22 XVNT</t>
  </si>
  <si>
    <t>3537_VM+ HCM GOLDEN RIVER A3.SH10</t>
  </si>
  <si>
    <t>3551_VM+ CTO 38 VO VAN KIET</t>
  </si>
  <si>
    <t>3561_VM+ DNG 45 NGUYEN DINH TU</t>
  </si>
  <si>
    <t>3562_VM+ HCM 25 LO A TRUONG SON</t>
  </si>
  <si>
    <t>3563_VM+ HCM 137 TRAN HUU TRANG</t>
  </si>
  <si>
    <t>3578_VM+ DNI 27 DUONG 643</t>
  </si>
  <si>
    <t>3581_VM+ DNG 47 NGUYEN PHONG SAC</t>
  </si>
  <si>
    <t>3590_VM+ DNI 18/30A TO 24</t>
  </si>
  <si>
    <t>3593_VM+ DNI 27 LY VAN SAM</t>
  </si>
  <si>
    <t>3594_VM+ HCM 206 DINH PHONG PHU</t>
  </si>
  <si>
    <t>3595_VM+ HCM 165 AN DUONG VUONG</t>
  </si>
  <si>
    <t>3604_VM+ TGG 152 LY THUONG KIET</t>
  </si>
  <si>
    <t>3610_VM+ KHA 513 DUONG 2/4</t>
  </si>
  <si>
    <t>3619_VM+ HCM 23 I KHUONG VIET</t>
  </si>
  <si>
    <t>3620_VM+ HCM 404 A-B-C NGUYEN OANH</t>
  </si>
  <si>
    <t>3626_VM+ DNI 4/4 TO 6</t>
  </si>
  <si>
    <t>3634_VM+ HCM 53-55 BUI TU TOAN</t>
  </si>
  <si>
    <t>3635_VM+ HCM 104 THONG NHAT</t>
  </si>
  <si>
    <t>3645_VM+ HCM 1/54 THANH DA</t>
  </si>
  <si>
    <t>3646_VM+ HCM 1266 KHA VAN CAN</t>
  </si>
  <si>
    <t>3647_VM+ HCM 28 DUONG 14</t>
  </si>
  <si>
    <t>3663_VM+ HCM 56-58 DUONG SO 23</t>
  </si>
  <si>
    <t>3665_VM+ DNG 445 TRUNG NU VUONG</t>
  </si>
  <si>
    <t>3666_VM+ HCM 14/6 HOANG DU KHUONG</t>
  </si>
  <si>
    <t>3667_VM+ HCM 117 DUONG QUANG HAM</t>
  </si>
  <si>
    <t>3670_VM+ HCM 85A QUOC LO 13</t>
  </si>
  <si>
    <t>3671_VM+ BDG 207A AP BINH DUONG</t>
  </si>
  <si>
    <t>3672_VM+ DNG 357 ONG ICH KHIEM</t>
  </si>
  <si>
    <t>3673_VM+ HCM 336/55 NG. VAN LUONG</t>
  </si>
  <si>
    <t>3674_VM+ DNG 47 CHAU THUONG VAN</t>
  </si>
  <si>
    <t>3677_VM+ HCM 135B DUONG SO 20</t>
  </si>
  <si>
    <t>3695_VM+ VTU 11 - 11A LE VAN LOC</t>
  </si>
  <si>
    <t>3704_VM+ DNG 103 NGUYEN HUY TUONG</t>
  </si>
  <si>
    <t>3705_VM+ HCM DREAM HOME RESIDENCE</t>
  </si>
  <si>
    <t>3726-WM+ HCM 8/2B TRAN VAN MUOI</t>
  </si>
  <si>
    <t>3733_VM+ DNG 148 DUONG VAN NGA</t>
  </si>
  <si>
    <t>3735_VM+ CTO 21-22 VO NGUYEN GIAP</t>
  </si>
  <si>
    <t>3736_VM+ HCM 68 HUYNH VAN NGHE</t>
  </si>
  <si>
    <t>3737_VM+ DNG 92 NGUYEN BAO</t>
  </si>
  <si>
    <t>3738_VM+ HCM HCM 97 LO LU</t>
  </si>
  <si>
    <t>3739_VM+ DNG 76B-76C BA HUYEN THANH QUAN</t>
  </si>
  <si>
    <t>3740_VM+ HCM 355A DO XUAN HOP</t>
  </si>
  <si>
    <t>3742_VM+ HCM 94/54-56 HOA BINH</t>
  </si>
  <si>
    <t>3744_VM+ DNG 324 NGU HANH SON</t>
  </si>
  <si>
    <t>3746_VM+ DNG 131 PHAM HUY THONG</t>
  </si>
  <si>
    <t>3748_VM+ KHA LO 232 KHU A-DONG NAM</t>
  </si>
  <si>
    <t>3757_VM+ HCM 39A-41 DOI CUNG</t>
  </si>
  <si>
    <t>3758_VM+ HCM 82 LY PHUC MAN</t>
  </si>
  <si>
    <t>3759_VM+ HCM 268 BUI MINH TRUC</t>
  </si>
  <si>
    <t>3760_VM+ HCM 176 TRUONG DINH HOI</t>
  </si>
  <si>
    <t>3768_VM+ HCM 298 PHAN VAN TRI</t>
  </si>
  <si>
    <t>3769_VM+ HCM 66B NGUYEN SY SACH</t>
  </si>
  <si>
    <t>3770_VM+ BDG 86 NGO THI NHAM</t>
  </si>
  <si>
    <t>3773_VM+ DNG SO 88 - 90 HUYEN TRAN CONG</t>
  </si>
  <si>
    <t>3774_VM+ HCM 965/44 QUANG TRUNG</t>
  </si>
  <si>
    <t>3775_VM+ HCM 55-57 TRAN VAN KIEU</t>
  </si>
  <si>
    <t>3782_VM+ DNG 237 LE TAN TRUNG</t>
  </si>
  <si>
    <t>3783_VM+ HCM 15 HO BA KIEN</t>
  </si>
  <si>
    <t>3784_VM+ DNG 31 THANH THAI</t>
  </si>
  <si>
    <t>3785_VM+ HCM 54 DUONG 339</t>
  </si>
  <si>
    <t>3788_VM+ VTU 209 NGUYEN HUU CANH</t>
  </si>
  <si>
    <t>3789_VM+ DNG 36 TRAN QUY HAI</t>
  </si>
  <si>
    <t>3792_VM+ DNG 125 ONG ICH DUONG</t>
  </si>
  <si>
    <t>3797_VM+ DNG 274 NGUYEN PHUOC NGUYEN</t>
  </si>
  <si>
    <t>3798_VM+ BDG 223 CMT8</t>
  </si>
  <si>
    <t>3801_VM+ DNG 135B NGUYEN CONG TRU</t>
  </si>
  <si>
    <t>3802_VM+ HCM 36/27 KINH DUONG VUONG</t>
  </si>
  <si>
    <t>3807_VM+ DHI 249 HA HUY GIAP</t>
  </si>
  <si>
    <t>3808_VM+ BDG 39 TRAN HUNG DAO</t>
  </si>
  <si>
    <t>3810_VM+ DNI 36-38 A13 NG. VAN TIEN</t>
  </si>
  <si>
    <t>3811_VM+ HCM KINGSTON RESIDENCE</t>
  </si>
  <si>
    <t>3814_VM+ HCM 63/13 GO DAU</t>
  </si>
  <si>
    <t>3816_VM+ HCM 38C/ 7-9 CAY KEO</t>
  </si>
  <si>
    <t>3819_VM+ DNG 183 HAN THUYEN</t>
  </si>
  <si>
    <t>3829_VM+ CTO 370 LE BINH</t>
  </si>
  <si>
    <t>3831_VM+ HCM 37 DUONG 385</t>
  </si>
  <si>
    <t>3834_VM+ HCM 34/33 TRAN THAI TONG</t>
  </si>
  <si>
    <t>3835_VM+ DNG 234 LE VAN HIEN</t>
  </si>
  <si>
    <t>3854_VM+ DNG 110 TIEU LA</t>
  </si>
  <si>
    <t>3855_VM+ BDG 453 LY THUONG KIET</t>
  </si>
  <si>
    <t>3868_VM+ HCM 38 DUONG TTNO2</t>
  </si>
  <si>
    <t>3870_VM+ HCM CC OPAL RIVERSIDE</t>
  </si>
  <si>
    <t>3873_VM+ HCM 121 NGUYEN VAN DAU</t>
  </si>
  <si>
    <t>3880_VM+ HCM 1E THANH DA</t>
  </si>
  <si>
    <t>3885_VM+ DNG 52 NGO THI NHAM</t>
  </si>
  <si>
    <t>3892_VM+ BDG 323A BINH THUNG</t>
  </si>
  <si>
    <t>3902_VM+ CTO THUA 12 YEN HOA</t>
  </si>
  <si>
    <t>3906_VM+ HCM 75/4B KP 6</t>
  </si>
  <si>
    <t>3911_VM+ HCM RIVERGATE RESIDENCE</t>
  </si>
  <si>
    <t>3915_VM+ DNG NGO QUYEN</t>
  </si>
  <si>
    <t>3920_VM+ BDG 108 HOANG HOA THAM</t>
  </si>
  <si>
    <t>3921_VM+ HCM 52A DUONG SO 18</t>
  </si>
  <si>
    <t>3922_VM+ HCM 11 DUONG SO 15</t>
  </si>
  <si>
    <t>3926_VM+ HCM 179 KDC KENH LUONG BEO</t>
  </si>
  <si>
    <t>3932_VM+ HCM 226/17 NG. VAN LUONG</t>
  </si>
  <si>
    <t>3933_VM+ HCM 39 DUONG SO 1</t>
  </si>
  <si>
    <t>3934_VM+ HCM 39A - 41 DUONG SO 3</t>
  </si>
  <si>
    <t>3935_VM+ DNG 61 PHAM VAN NGHI</t>
  </si>
  <si>
    <t>3937_VM+ DNG KDC NAM SAN BAY</t>
  </si>
  <si>
    <t>3938_VM+ DNG 200 NUI THANH</t>
  </si>
  <si>
    <t>3946_VM+ HCM 34 DUONG SO 12</t>
  </si>
  <si>
    <t>3947_VM+ VTU 9 NGUYEN HUU CANH</t>
  </si>
  <si>
    <t>3956_VM+ DNG 119 HUYNH NGOC HUE, TO 15</t>
  </si>
  <si>
    <t>3957_VM+ HCM 135 BINH LONG</t>
  </si>
  <si>
    <t>3964_VM+ HCM 1192 LE VAN LUONG</t>
  </si>
  <si>
    <t>3965_VM+ HCM 116 DUONG SO 10</t>
  </si>
  <si>
    <t>3970_VM+ HCM 169 NG. PHUC NGUYEN</t>
  </si>
  <si>
    <t>3971_VM+ HCM 1443 NG. DUY TRINH</t>
  </si>
  <si>
    <t>3974_VM+ HCM 520 QUOC LO 13</t>
  </si>
  <si>
    <t>3976_VM+ HCM 22A- 24 NGUYEN SUY</t>
  </si>
  <si>
    <t>3983_VM+ HCM 2672A PHAM THE HIEN</t>
  </si>
  <si>
    <t>3984_VM+ HCM 148 NG. DUY CUNG</t>
  </si>
  <si>
    <t>3985_VM+ DNG 148 ONG ICH KHIEM</t>
  </si>
  <si>
    <t>3996_VM+ HCM 66/10A BINH THANH</t>
  </si>
  <si>
    <t>4012_VM+ HCM 258/27 BONG SAO</t>
  </si>
  <si>
    <t>4013_VM+ HCM L12 KHU NHA O THOI AN</t>
  </si>
  <si>
    <t>4016_VM+ HCM 82 DUONG SO 9</t>
  </si>
  <si>
    <t>4027_VM+ HCM 4/1D AP NAM THOI</t>
  </si>
  <si>
    <t>4044_WM+ DNI 389 DUONG N6</t>
  </si>
  <si>
    <t>4045_VM+ HCM 92 DAT THANH</t>
  </si>
  <si>
    <t>4047_VM+ HCM 4 HOANG THIEU HOA</t>
  </si>
  <si>
    <t>4055_VM+ HCM 958/39 AU CO</t>
  </si>
  <si>
    <t>4056_VM+ HCM 282 NGUYEN VAN KHOI</t>
  </si>
  <si>
    <t>4058_VM+ HCM D1 KP 1</t>
  </si>
  <si>
    <t>4062_WM+ DNG 154 LE DINH LY</t>
  </si>
  <si>
    <t>4063_VM+ DNG 183 TO HIEU</t>
  </si>
  <si>
    <t>4071_VM+ DNG 164 KY DONG</t>
  </si>
  <si>
    <t>4073_VM+ HCM DU AN KNO HIM LAM</t>
  </si>
  <si>
    <t>4074_VM+ BDG 12-14-14A TAN LAP</t>
  </si>
  <si>
    <t>4075_VM+ KHA 69 TRUONG SA</t>
  </si>
  <si>
    <t>4083_WM+ DNG 74 HAM NGHI</t>
  </si>
  <si>
    <t>4091_VM+ HCM 217A LONG PHUOC</t>
  </si>
  <si>
    <t>4092_VM+ BDG C3-3A KDC HIM LAM</t>
  </si>
  <si>
    <t>4096_WM+ BDG 14A DT 743</t>
  </si>
  <si>
    <t>4100_VM+ HCM 1-3 N1, KDC LACASA</t>
  </si>
  <si>
    <t>4112_VM+ DNI 38 DANG VAN TRON</t>
  </si>
  <si>
    <t>4130_VM+ CTO 160 TRAN QUANG DIEU</t>
  </si>
  <si>
    <t>4131_VM+ HCM CC 312 LAC LONG QUAN</t>
  </si>
  <si>
    <t>4145_VM+ HCM 271 BAU CAT</t>
  </si>
  <si>
    <t>4146_VM+ HCM TANG TRET KTM B-C</t>
  </si>
  <si>
    <t>4147_VM+ HCM 17/41 THANH DA</t>
  </si>
  <si>
    <t>4148_WM+ HCM 23/2 TR.VAN MUOI</t>
  </si>
  <si>
    <t>4149_VM+ HCM 121 LE NIEM</t>
  </si>
  <si>
    <t>4150_VM+ VTU SO 7-8G1 NGO DUC KE</t>
  </si>
  <si>
    <t>4151_VM+ HCM TANG TRET BLOCK B</t>
  </si>
  <si>
    <t>4152_VM+ HCM THUA 508</t>
  </si>
  <si>
    <t>4157_VM+ DNG 119 PHAM NHU XUONG</t>
  </si>
  <si>
    <t>4158_VM+ HCM 202A QLO 13 CU</t>
  </si>
  <si>
    <t>4162_WM+ DNI SO 8 DUONG DONG KHOI</t>
  </si>
  <si>
    <t>4163_VM+ DNI 3/9 NGUYEN VAN TO</t>
  </si>
  <si>
    <t>4164_VM+ DNG 30 DO DOC BAO, TO 60</t>
  </si>
  <si>
    <t>4165_VM+ HCM 209/48 TON THAT THUYET</t>
  </si>
  <si>
    <t>4181_VM+ BDG CC HIEP THANH 3 KHOI D</t>
  </si>
  <si>
    <t>4182_VM+ BDG 6 DOAN THI KIA</t>
  </si>
  <si>
    <t>4186_VM+ DNI 89 TO 9 TAN HIEP</t>
  </si>
  <si>
    <t>4187_VM+ DNI 19/5 CMT 8</t>
  </si>
  <si>
    <t>4193_VM+ HCM 2 LE LOI</t>
  </si>
  <si>
    <t>4194_VM+ HCM 755 LE DUC THO</t>
  </si>
  <si>
    <t>4200_VM+ HCM 37 HO HAO HON</t>
  </si>
  <si>
    <t>4203_VM+ HCM CC THE TRESOR</t>
  </si>
  <si>
    <t>4204_VM+ BDG 342/2A KP CHIEU LIEU</t>
  </si>
  <si>
    <t>4205_VM+ HCM EHOME 3 TAY SAI GON</t>
  </si>
  <si>
    <t>4207_VM+ HCM 314 PHU THO HOA</t>
  </si>
  <si>
    <t>4209_WM+ BDG 116-118 DUONG SO 9</t>
  </si>
  <si>
    <t>4223_VM+ HCM 590/32 PHAN VAN TRI</t>
  </si>
  <si>
    <t>4224_WM+ VTU 1481 DUONG 30/4</t>
  </si>
  <si>
    <t>4227_WM+ DNI 869 HOANG TAM KY</t>
  </si>
  <si>
    <t>4228_VM+ BDG THUA 4128</t>
  </si>
  <si>
    <t>4229_WM+ HCM TM02-CH3, CITYLAND PH</t>
  </si>
  <si>
    <t>4240_VM+ BDG SO 7 DT746</t>
  </si>
  <si>
    <t>4254_WM+ DNG 2 DONG DA</t>
  </si>
  <si>
    <t>4257_WM+ VTU 193 BINH GIA</t>
  </si>
  <si>
    <t>4278_WM+ CTO 163H/7 NGUYEN VAN CU</t>
  </si>
  <si>
    <t>4279_WM+ DNG K48/104 LE DINH DUONG</t>
  </si>
  <si>
    <t>4286_WM+ VTU 270A BINH GIA</t>
  </si>
  <si>
    <t>4292_VM+ CTO 184 TRAN HUNG DAO</t>
  </si>
  <si>
    <t>4296_WM+ CTO 90A2-92A2 HUNG PHU 1</t>
  </si>
  <si>
    <t>4297_WM+ VTU 40 DO LUONG</t>
  </si>
  <si>
    <t>4299_WM+ BDG 68 DUONG DB8</t>
  </si>
  <si>
    <t>4310_WM+ BDG THUA 2359</t>
  </si>
  <si>
    <t>4314_VM+ CTO 83 - 85 NGUYEN HIEN</t>
  </si>
  <si>
    <t>4315_WM+ DNG 17 YEN THE</t>
  </si>
  <si>
    <t>4316_WM+ DNG LO 9 C15 LY NHAT QUANG</t>
  </si>
  <si>
    <t>4318_WM+ BDG TH. 1647 KHU MY PHUOC</t>
  </si>
  <si>
    <t>4324_WM+ DNI A32  DUONG 5</t>
  </si>
  <si>
    <t>4325_VM+ DNG 63 NUI THANH</t>
  </si>
  <si>
    <t>4346_WM+ KHA 21 NGUYEN DUC CANH</t>
  </si>
  <si>
    <t>4351_WM+ DNI H1/1 NGUYEN AI QUOC</t>
  </si>
  <si>
    <t>4352_WM+ DNI H2/4 T.34 KDC TAN PHONG</t>
  </si>
  <si>
    <t>4354_VM+ DNI 81 NGUYEN HOANG</t>
  </si>
  <si>
    <t>4359_VM+ DNG 119 PHAM TU (LO 08-D18)</t>
  </si>
  <si>
    <t>4401_WM+ BDG CAN NHA SO 4-F4</t>
  </si>
  <si>
    <t>4413_WM+ DNG 429-431 HA HUY TAP</t>
  </si>
  <si>
    <t>4415_VM+ CTO 155 LY TU TRONG</t>
  </si>
  <si>
    <t>4422_VM+ DNG 290 MAI DANG CHON</t>
  </si>
  <si>
    <t>4427_VM+ QNM 57 HUNG VUONG</t>
  </si>
  <si>
    <t>4434_VM+ DNG 43 HO QUY LY</t>
  </si>
  <si>
    <t>4438_VM+ QNM 53 DINH TIEN HOANG</t>
  </si>
  <si>
    <t>4439_WM+ DNG 376-378 K. D. VUONG</t>
  </si>
  <si>
    <t>4459_VM+ CTO 18 DUONG A1</t>
  </si>
  <si>
    <t>4465_VM+ DNI G1, KHU 94, AP LONG DUC 1</t>
  </si>
  <si>
    <t>4467_VM+ CTO SO 151/59 TRAN HOANG NA</t>
  </si>
  <si>
    <t>4468_VM+ DNI 152 DINH QUANG AN</t>
  </si>
  <si>
    <t>4471_VM+ BDG 300 NGUYEN DUC THIEU</t>
  </si>
  <si>
    <t>4472_VM+ BDG 2A NGUYEN TRAI</t>
  </si>
  <si>
    <t>4474_VM+ DNG 217 NGUYEN DUY TRINH</t>
  </si>
  <si>
    <t>4485_VM+ BDG C2-01 DUONG TC3</t>
  </si>
  <si>
    <t>4486_VM+ DNG 47 DUONG LOAN</t>
  </si>
  <si>
    <t>4488_VM+ DNG 245-247 LE THANH NGHI</t>
  </si>
  <si>
    <t>4489_VM+ DNG 253 HUYNH NGOC HUE</t>
  </si>
  <si>
    <t>4495_VM+ DNG 36 TAY SON</t>
  </si>
  <si>
    <t>4501_VM+ CTO 13 XUAN THUY</t>
  </si>
  <si>
    <t>4502_VM+ DNG 19 DINH GIA TRINH</t>
  </si>
  <si>
    <t>4506_VM+ DNI 155 TRUONG DINH</t>
  </si>
  <si>
    <t>4510_VM+ DNI 77/2 DONG KHOI</t>
  </si>
  <si>
    <t>4527_VM+ DNG 89 DONG KE</t>
  </si>
  <si>
    <t>4528_VM+ DNG 140 LY THAI TO</t>
  </si>
  <si>
    <t>4529_VM+ DNG 69 NGUYEN HOANG</t>
  </si>
  <si>
    <t>4541_VM+ QNM 127 LE HONG PHONG</t>
  </si>
  <si>
    <t>4542_VM+ QNM 134A-B TRAN NHAN TONG</t>
  </si>
  <si>
    <t>4543_VM+ QNM 450 CUA DAI</t>
  </si>
  <si>
    <t>4544_VM+ DNG 2 DINH CONG TRU</t>
  </si>
  <si>
    <t>4545_VM+ DNG 278 NGUYEN CONG TRU</t>
  </si>
  <si>
    <t>4546_VM+ CTO 28 DUONG 3/2</t>
  </si>
  <si>
    <t>4547_VM+ CTO 1056 QUOC LO 91</t>
  </si>
  <si>
    <t>4548_VM+ CTO 51 DUONG 26/3</t>
  </si>
  <si>
    <t>4549_VM+ AGG 268/4 VA 268/5 HUNG VUONG</t>
  </si>
  <si>
    <t>4550_VM+ AGG 54A LY THUONG KIET</t>
  </si>
  <si>
    <t>4557_VM+ TGG 203 LY THUONG KIET</t>
  </si>
  <si>
    <t>4558_VM+ AGG 4BIS LE MINH NGUON</t>
  </si>
  <si>
    <t>4559_VM+ DNG 133 DO BA</t>
  </si>
  <si>
    <t>4560_VM+ TGG 200 NAM KI KHOI NGHIA</t>
  </si>
  <si>
    <t>4562_VM+ AGG 244-245 HAM NGHI</t>
  </si>
  <si>
    <t>4572_VM+ AGG SO 77 UNG VAN KHIEM</t>
  </si>
  <si>
    <t>4573_VM+ AGG 535A VO THI SAU</t>
  </si>
  <si>
    <t>4576_VM+ AGG 01 BINH KHANH</t>
  </si>
  <si>
    <t>4593_VM+ TGG 915B TRAN HUNG DAO</t>
  </si>
  <si>
    <t>4606_VM+ AGG TDS 70-398, TBDS 37-026</t>
  </si>
  <si>
    <t>4607_VM+ DNI 2/11 KHU PHO 4</t>
  </si>
  <si>
    <t>4609_VM+ DTP 163 TON DUC THANG</t>
  </si>
  <si>
    <t>4619_VM+ BTN 9 NGUYEN TUONG</t>
  </si>
  <si>
    <t>4620_VM+ BTN 67 LE QUANG DAO</t>
  </si>
  <si>
    <t>4621_VM+ LAN 468 NGUYEN DINH CHIEU</t>
  </si>
  <si>
    <t>4623_VM+ LAN 69 HUNG VUONG</t>
  </si>
  <si>
    <t>4624_VM+ TTH 89 TRUONG CHINH</t>
  </si>
  <si>
    <t>4629_VM+ TTH 50 PHAN BOI CHAU</t>
  </si>
  <si>
    <t>4630_VM+ AGG 001 UNG VAN KIEM</t>
  </si>
  <si>
    <t>4648_VM+ DNG 31 NGUYEN DINH TRONG</t>
  </si>
  <si>
    <t>4659_VM+ BTN 77 NGUYEN DINH CHIEU</t>
  </si>
  <si>
    <t>4661_VM+ CTO 140B/1 NGUYEN VAN CU</t>
  </si>
  <si>
    <t>4673_VM+ DNI SO 27 PHUNG HUNG</t>
  </si>
  <si>
    <t>4674_VM+ DTP 669 PHAM HUU LAU</t>
  </si>
  <si>
    <t>4675_VM+ DTP PHAM HUU LAU</t>
  </si>
  <si>
    <t>4686_VM+ BTN SO 118 TU VAN TU</t>
  </si>
  <si>
    <t>4687_VM+ BTN 44-46 PHAM NGOC THACH</t>
  </si>
  <si>
    <t>4694_VM+ AGG 493/26 QUAN CO THANH</t>
  </si>
  <si>
    <t>4700_VM+ KHA SO 128A BACH DANG</t>
  </si>
  <si>
    <t>4718_VM+ DNG 28 PHAN CHAU TRINH</t>
  </si>
  <si>
    <t>4727_VM+ DLK 152 PHAM VAN DONG</t>
  </si>
  <si>
    <t>4730_VM+ CTO 35 NGUYEN CHI THANH</t>
  </si>
  <si>
    <t>4733_VM+ DTP 106-108 TON DUC THANG</t>
  </si>
  <si>
    <t>4751_VM+ AGI SO 017 MY XUYEN</t>
  </si>
  <si>
    <t>4752_VM+ DLK 47 NGUYEN VIET XUAN</t>
  </si>
  <si>
    <t>4755_VM+ DNG 46 LE VAN THU</t>
  </si>
  <si>
    <t>4763_VM+ AGI TH 173 MY PHUOC</t>
  </si>
  <si>
    <t>4784_VM+ VLG 68 DUONG 2/9</t>
  </si>
  <si>
    <t>4786_VM+ VLG 33/15D PHAM THAI BUONG</t>
  </si>
  <si>
    <t>4787_VM+ VLG 1 MAU THAN</t>
  </si>
  <si>
    <t>4788_VM+ STG 80 TON DUC THANG</t>
  </si>
  <si>
    <t>4802_VM+ STG 62 DUONG 30/4</t>
  </si>
  <si>
    <t>4806_VM+ DNG 64 TO HIEN THANH</t>
  </si>
  <si>
    <t>4807_VM+ DNG 92 MAI THUC LAN</t>
  </si>
  <si>
    <t>4818_VM+ KGG LO F14-30 DUONG 3/2</t>
  </si>
  <si>
    <t>4836_VM+ DNG 5 PHAN KHOANG</t>
  </si>
  <si>
    <t>4837_VM+ DNG 19-21 NGUYEN PHUOC LAN</t>
  </si>
  <si>
    <t>4859_VM+ DNG K01/51 PHAM NHU XUONG</t>
  </si>
  <si>
    <t>4860_VM+ LAN 10 TRUONG DINH</t>
  </si>
  <si>
    <t>4862_VM+ KGG D4-25 DUONG 3/2</t>
  </si>
  <si>
    <t>4879_VM+ TTH 97 TRAN PHU</t>
  </si>
  <si>
    <t>4894_VM+ QNI 39 TRUONG DINH</t>
  </si>
  <si>
    <t>4899_VM+ GLI 306 CÁCH MANG THANG 8</t>
  </si>
  <si>
    <t>4900_VM+ GLI 05-107 THONG NHAT</t>
  </si>
  <si>
    <t>4909_VM+ GLI 32 LE DUAN</t>
  </si>
  <si>
    <t>4921_VM+ VLG SO 27 A LE VAN TAM</t>
  </si>
  <si>
    <t>4938_VM+ BTN SO 213 NGUYEN HOI</t>
  </si>
  <si>
    <t>4939_VM+ DNI SO 48 NGUYEN AI QUOC</t>
  </si>
  <si>
    <t>4948_VM+ DNI SO 6 NGUYEN BAO DUC</t>
  </si>
  <si>
    <t>4949_VM+ DNG 28 LE TAN TRUNG</t>
  </si>
  <si>
    <t>4950_VM+ DNG 286 VAN TIEN DUNG</t>
  </si>
  <si>
    <t>4960_VM+ KGG 79 QUANG TRUNG</t>
  </si>
  <si>
    <t>4963_VM+ CMU SO 81 HUNG VUONG</t>
  </si>
  <si>
    <t>4980_VM+ QTI 158 LE LOI</t>
  </si>
  <si>
    <t>4981_VM+ QTI 52 TON THAT THUYET</t>
  </si>
  <si>
    <t>5011_VM+ DNG 84 BUI TA HAN</t>
  </si>
  <si>
    <t>5012_VM+ DNG SAVICO 66 VO VAN TAN</t>
  </si>
  <si>
    <t>5013_VM+ QNI 330-332 NGUYEN VAN LINH</t>
  </si>
  <si>
    <t>5017_VM+ DTP SO 98 LE LOI</t>
  </si>
  <si>
    <t>5027_VM+ BTN UNG CHIEM</t>
  </si>
  <si>
    <t>5033_VM+ QTI 35 HUNG VUONG</t>
  </si>
  <si>
    <t>5034_VM+ QTI 85 QUOC LO 9B</t>
  </si>
  <si>
    <t>5035_VM+ QTI 150 NGUYEN DU</t>
  </si>
  <si>
    <t>5046_VM+ CMU SO 418 TRAN VAN THOI</t>
  </si>
  <si>
    <t>5059_VM+ BTE SO 80 NGUYEN HUE</t>
  </si>
  <si>
    <t>5078_VM+ CTO SO 7 VU DINH LIEU</t>
  </si>
  <si>
    <t>5087_VM+ QNI 776 QUANG TRUNG</t>
  </si>
  <si>
    <t>5105_VM+ LDG SO 105 NGO QUYEN</t>
  </si>
  <si>
    <t>5106_VM+ BTE SO 298F KP 2</t>
  </si>
  <si>
    <t>5107_VM+ BTE 401B NGUYEN DINH CHIEU</t>
  </si>
  <si>
    <t>5118_VM+ BTE SO 261K DUONG SO 1</t>
  </si>
  <si>
    <t>5123_VM+ VTU SO 33A DUONG 30 THANG 4</t>
  </si>
  <si>
    <t>5126_VM+ VTU 159 LE QUANG DINH</t>
  </si>
  <si>
    <t>5127_VM+ BTE 63/2 PHAN DINH PHUNG</t>
  </si>
  <si>
    <t>5137_VM+ DNG 311 BUI TAN DIEN</t>
  </si>
  <si>
    <t>5140_VM+ DNI SO 175-177 DUONG N16</t>
  </si>
  <si>
    <t>5149_VM+ NTN SO 42C DUONG 21 THANG 8</t>
  </si>
  <si>
    <t>5150_VM+ NTN 284 DUONG 21/8</t>
  </si>
  <si>
    <t>5152_VM+ TTH 58 CHU VAN AN</t>
  </si>
  <si>
    <t>5164_VM+ TVH SO 28 HUNG VUONG</t>
  </si>
  <si>
    <t>5169_VM+ DNG 95 PHAM XUAN AN</t>
  </si>
  <si>
    <t>5170_VM+ DNG 159-161QUACH THI TRANG</t>
  </si>
  <si>
    <t>5171_VM+ QNM 114 NGUYEN DUY HIEU</t>
  </si>
  <si>
    <t>5180_VM+ QNI 10 NGUYEN THUY</t>
  </si>
  <si>
    <t>5181_VM+ DNG 96 TRINH DINH THAO</t>
  </si>
  <si>
    <t>5187_VM+ HCM 413-39 LE VAN QUOI</t>
  </si>
  <si>
    <t>5193_VM+ NTN SO 10 NGUYEN DU</t>
  </si>
  <si>
    <t>5194_VM+ BDG SO 10/9 VO THI SAU</t>
  </si>
  <si>
    <t>5198_VM+ BDG SO 23/1 KP TAN THANG</t>
  </si>
  <si>
    <t>5199_VM+ DNI 17/15A HUYNH VAN NGHE</t>
  </si>
  <si>
    <t>5200_VM+ NTN SO 143 HAI THUONG LAN ONG</t>
  </si>
  <si>
    <t>5211_VM+ TVH SO 491 NGUYEN THI MINH KHAI</t>
  </si>
  <si>
    <t>5216_VM+ TTH 43 NGUYEN CONG TRU</t>
  </si>
  <si>
    <t>5217_VM+ TTH LO C4-3, KQH XUAN PHU</t>
  </si>
  <si>
    <t>5220_VM+ TTH 47 HO DAC DI</t>
  </si>
  <si>
    <t>5229_VM+ QNI 107 PHAN CHU TRINH</t>
  </si>
  <si>
    <t>5232_VM+ CTO SO 303 NGUYEN VAN LINH</t>
  </si>
  <si>
    <t>5234_VM+ CTO SO 158 DUONG 30/4</t>
  </si>
  <si>
    <t>5235_VM+ DNG 413 TRUONG SON</t>
  </si>
  <si>
    <t>5237_VM+ CMU SO 168 LY THUONG KIET</t>
  </si>
  <si>
    <t>5241_VM+ DNI SO 8F2-9F2 DUONG N4</t>
  </si>
  <si>
    <t>5242_VM+ TVH SO 363 KHOM 8</t>
  </si>
  <si>
    <t>5243_VM+ TVH SO 214 LE LOI</t>
  </si>
  <si>
    <t>5253_VM+ STG SO 177 NGUYEN HUE</t>
  </si>
  <si>
    <t>5254_VM+ DNG 84 NGUYEN LUONG BANG</t>
  </si>
  <si>
    <t>5261_VM+ DNG 02 TON THAT DAM</t>
  </si>
  <si>
    <t>5271_VM+ CTO 399 NGUYEN DE</t>
  </si>
  <si>
    <t>5276_VM+ TVH SO 57 DONG KHOI</t>
  </si>
  <si>
    <t>5299_VM+ NTN SO 111 LE LOI</t>
  </si>
  <si>
    <t>5330_VM+ BDG SO 24/1-24/3 LE TRONG TAN</t>
  </si>
  <si>
    <t>5331_VM+ DNG 985 NGO QUYEN</t>
  </si>
  <si>
    <t>5358_VM+ NTN 9 NGUYEN VAN CU</t>
  </si>
  <si>
    <t>5362_VM+ DNG 62 NGUYEN HUU TIEN</t>
  </si>
  <si>
    <t>5384_VM+ VTU SO 83 NGUYEN CU TRINH</t>
  </si>
  <si>
    <t>5391_VM+ VTU TO 3 AP MY XUAN</t>
  </si>
  <si>
    <t>5398_VM+ TTH 26 VO LIEM SON</t>
  </si>
  <si>
    <t>5404_VM+ LDG SO 83 PHAN DINH PHUNG</t>
  </si>
  <si>
    <t>5412_VM+ DNG 91 CHAU THI VINH TE</t>
  </si>
  <si>
    <t>5421_VM+ DNG 124 NGUYEN DUC TRUNG</t>
  </si>
  <si>
    <t>5424_VM+ SO 168-170 HA HUY TAP</t>
  </si>
  <si>
    <t>5437_VM+ VTU DAT TRONG VO VAN KIET</t>
  </si>
  <si>
    <t>5450_VM+ STG SO 176 LE HONG PHONG</t>
  </si>
  <si>
    <t>5462_VM+ CMU 13 DOAN THI DIEM</t>
  </si>
  <si>
    <t>5476_VM+ CMU 127 NGUYEN CONG TRU</t>
  </si>
  <si>
    <t>5477_VM+ CMU 69 PHAM HONG THAM</t>
  </si>
  <si>
    <t>5480-WM+ VTU 408 - 410 NGUYEN HUU CANH</t>
  </si>
  <si>
    <t>5481_VM+ CTO 100-102 NG TRI PHUONG</t>
  </si>
  <si>
    <t>5494_VM+ VTU 30 DAT TRONG GIAO XU THANH PHONG</t>
  </si>
  <si>
    <t>5498_VM+ TVH 120 TRAN QUOC TUAN</t>
  </si>
  <si>
    <t>5518_VM+ AGI 141/5 NGUYEN THAI HOC</t>
  </si>
  <si>
    <t>5527_VM+ TTH 162 BUI THI XUAN</t>
  </si>
  <si>
    <t>5529_VM+ KGG 186-188 NGUYEN HUNG SON</t>
  </si>
  <si>
    <t>5531_VM+ LAN 320 QUOC LO 62</t>
  </si>
  <si>
    <t>5550_VM+ STG 78 MAC DINH CHI</t>
  </si>
  <si>
    <t>5551_VM+ VLG 86 NGUYEN HUE</t>
  </si>
  <si>
    <t>5563_VM+ DNG 249 - 251 PHAM HUNG</t>
  </si>
  <si>
    <t>5571-VM+ DNI 6/3 NGUYEN THI TON</t>
  </si>
  <si>
    <t>5626 VM+ BDG SB.07 CC MARINA TOWER</t>
  </si>
  <si>
    <t>5627_VM+ DNG 124 HOANG HOA THAM</t>
  </si>
  <si>
    <t>5639_VM+ DNG 97 NGUYEN PHAN VINH</t>
  </si>
  <si>
    <t>5641_VM+ DNG 135 NGUYEN VAN THOAI</t>
  </si>
  <si>
    <t>5645_VM+ DNG 86 CAO SON PHAO</t>
  </si>
  <si>
    <t>5648_VM+ VTU 117 NGUYEN THI MINH KHAI</t>
  </si>
  <si>
    <t>5649_VM+ DNG 296 NGUYEN HOANG</t>
  </si>
  <si>
    <t>5687_VM+ LDG 35 HOANG DIEU</t>
  </si>
  <si>
    <t>5703_VM+ HCM 876 HUYNH TAN PHAT</t>
  </si>
  <si>
    <t>5707_VM+ AGG 225 THOAI NGOC HAU</t>
  </si>
  <si>
    <t>5719 - VM+ KHA 19 DUONG A1</t>
  </si>
  <si>
    <t>5733_VM+ DNI 18 HUNG VUONG</t>
  </si>
  <si>
    <t>5769_VM+ DNG LO 160A DT 605</t>
  </si>
  <si>
    <t>5775_VM+ LDG 39 NGO QUYEN</t>
  </si>
  <si>
    <t>5776_VM+ BDG 01.01 CC MARINA</t>
  </si>
  <si>
    <t>5780_VM+ DNG 438 TRAN DAI NGHIA</t>
  </si>
  <si>
    <t>5783_VM+ DNG 02 PHAN XICH LONG</t>
  </si>
  <si>
    <t>5833_VM+ VTU 41 HAI BA TRUNG</t>
  </si>
  <si>
    <t>5834_VM+ DNG THON MIEU BONG</t>
  </si>
  <si>
    <t>5860_VM+ QNM 274 TRAN NHAN TONG</t>
  </si>
  <si>
    <t>5864_VM+ DNG 407 AU CO</t>
  </si>
  <si>
    <t>5902_VM+ KHA 155 DUONG A2 PHUOC HAI</t>
  </si>
  <si>
    <t>5962_VM+ DNG AN NGAI DONG, HOA VANG</t>
  </si>
  <si>
    <t>5975_VM+ DNG DUONG DT 602</t>
  </si>
  <si>
    <t>5979_VM+ DNI 164 PHAN TRUNG</t>
  </si>
  <si>
    <t>5984_VM+ LAN 78 NGUYEN CUU VAN</t>
  </si>
  <si>
    <t>6003_VM+ VLG 80 NGUYEN VAN THANH</t>
  </si>
  <si>
    <t>6005_WM+ KHA XH1 PHUOC LONG</t>
  </si>
  <si>
    <t>6010_WM+ CMU 758 DUONG NGO QUYEN</t>
  </si>
  <si>
    <t>6011_VM+  81B/2 MAC THIEN TICH</t>
  </si>
  <si>
    <t>6034_VM+ BDG A-S-04, A-S-05 ECOXUAN</t>
  </si>
  <si>
    <t>6035_VM+  CAN 36-37 DUONG 3/2</t>
  </si>
  <si>
    <t>6055_VM+ DNI G1/31 TO 19</t>
  </si>
  <si>
    <t>6059_VM+ CTO 56 NGUYEN VAN CU</t>
  </si>
  <si>
    <t>6080_VM+ LDG 14 NGUYEN CONG TRU</t>
  </si>
  <si>
    <t>6096_VM+ BDG 200 DUONG D1- PHU HOA</t>
  </si>
  <si>
    <t>6098_VM+ DNG 58 HA TONG QUYEN</t>
  </si>
  <si>
    <t>6115_VM+ QNM 37 LE LOI</t>
  </si>
  <si>
    <t>6124_VM+ CTO 24A HO TRUNG THANH</t>
  </si>
  <si>
    <t>6138_VM+ DNI 1706, TO 13, VUON DUA</t>
  </si>
  <si>
    <t>6145_VM+ BDG 27/2 KP TAN THANG</t>
  </si>
  <si>
    <t>6150_WM+ AGG 1 NGUYEN TRUONG TO</t>
  </si>
  <si>
    <t>6161_VM+ QNI 200 HUNG VUONG</t>
  </si>
  <si>
    <t>6170_VM+ GLI 04 TRUONG SON, PLEIKU</t>
  </si>
  <si>
    <t>6193_VM+ QTI 315 QUOC LO 9B</t>
  </si>
  <si>
    <t>6198_VM+ DNG TUY LOAN DONG 1</t>
  </si>
  <si>
    <t>6199_WM+ DNG 297-299 DUONG 29/3</t>
  </si>
  <si>
    <t>6200_VM+ QTI 163 TRAN HUNG DAO</t>
  </si>
  <si>
    <t>6203-WM+ HCM BPC-01.03-01.04 BOTANICA PR</t>
  </si>
  <si>
    <t>6216_WM+ TVH 320A PHAM NGU LAO</t>
  </si>
  <si>
    <t>6241_WM+ STG 106 TRAN HUNG DAO</t>
  </si>
  <si>
    <t>6246_WM+AGG 210 THUC PHAN</t>
  </si>
  <si>
    <t>6266_WM+ BDG 74 HUYNH THI TUOI</t>
  </si>
  <si>
    <t>6268_WM+ DNG LO B2 -11 KHU SO 4</t>
  </si>
  <si>
    <t>6277_WM+CTO 31-33 AP THI TU</t>
  </si>
  <si>
    <t>6284_WM+ TTH 27 MAI THUC LOAN</t>
  </si>
  <si>
    <t>6286_WM+KHA LO 98 – 99 O 25 LTT</t>
  </si>
  <si>
    <t>6290_WM+ BDG 97 TRAN QUANG KHAI</t>
  </si>
  <si>
    <t>6299_WM+ DNG 572 LE VAN HIEN</t>
  </si>
  <si>
    <t>6300_WM+ QNM 56 NGUYEN TAT THANH</t>
  </si>
  <si>
    <t>6301_WM+ DNG 431 NG.LUONG BANG</t>
  </si>
  <si>
    <t>6304_WM+ QNI 277 – 279 LE LOI</t>
  </si>
  <si>
    <t>6317_WM+VTU 639 VO THI SAU</t>
  </si>
  <si>
    <t>6339_WM+CMU 10 LE HONG PHONG</t>
  </si>
  <si>
    <t>6344_WM+ DNG 356 MAI CHI THO</t>
  </si>
  <si>
    <t>6355_WM+ DNG 58 MY AN 7</t>
  </si>
  <si>
    <t>6356_WM+DLK 110 Y NGONG</t>
  </si>
  <si>
    <t>6383_WM+ DNI 9/8 NGUYEN KHUYEN</t>
  </si>
  <si>
    <t>6406_WM+ VTU 31/3 AP PHUOC BINH</t>
  </si>
  <si>
    <t>6407_WM+ QNM 101 HUYNH NGOC HUE</t>
  </si>
  <si>
    <t>6412_WM+ KTM 580 TRAN PHU</t>
  </si>
  <si>
    <t>6414_WM+ QBH 204 QUANG TRUNG</t>
  </si>
  <si>
    <t>6420_WM+ KTM 209A TRAN PHU</t>
  </si>
  <si>
    <t>6421_WM+ HCM B0.01 CC GREEN VALLEY</t>
  </si>
  <si>
    <t>6422_WM+ HCM I.1.05- I.1.06 SUNRISE</t>
  </si>
  <si>
    <t>6426_WM+ VTU CC 18 TANG LO A, 199</t>
  </si>
  <si>
    <t>6429_WM+ HCM CC CITISOHO, B0.07</t>
  </si>
  <si>
    <t>6437_WM+ HCM 173/23/100 KHUONG VIET</t>
  </si>
  <si>
    <t>6445_WM+ DNG 119 HOANG VAN THAI</t>
  </si>
  <si>
    <t>6461_WM+ HCM S9.01-01.17 VINHOMES</t>
  </si>
  <si>
    <t>6463_WM+ HCM E1-09, CC BELLEZA</t>
  </si>
  <si>
    <t>6468_WM+ HCM 330 NGUYEN THUONG HIEN</t>
  </si>
  <si>
    <t>6469_WM+ HCM 38 DUONG SO 18B</t>
  </si>
  <si>
    <t>6478_WM+ HCM 2398 PHAM THE HIEN</t>
  </si>
  <si>
    <t>6483_WM+AGG 4082–4122 UVKHIEM</t>
  </si>
  <si>
    <t>6498_WM+ QTI 68 NGUYEN HUE</t>
  </si>
  <si>
    <t>6506_WM+ HCM 973 NGUYEN DUY TRINH</t>
  </si>
  <si>
    <t>6514_WM+ KHA 12D VO THI SAU</t>
  </si>
  <si>
    <t>6518_WIN HCM HR2SH21-22, ECO GREEN</t>
  </si>
  <si>
    <t>6530_WM+ AGG 107 NGUYEN TRI PHUONG</t>
  </si>
  <si>
    <t>6537_WM+ AGG 582 NGUYEN HUE</t>
  </si>
  <si>
    <t>6544_WM+ HCM 1 DUONG SO 38</t>
  </si>
  <si>
    <t>6554_WM+ LDG 04 NGUYEN TRAI</t>
  </si>
  <si>
    <t>6556_WM+ QNM 8-10 NGUYEN VAN LINH</t>
  </si>
  <si>
    <t>6558_WM+ HCM A0101, KCH HOANG ANH</t>
  </si>
  <si>
    <t>6565_WM+ HCM 12/1 DUONG TL27</t>
  </si>
  <si>
    <t>6573_WM+ CTO 162/1 PHAM NGU LAO</t>
  </si>
  <si>
    <t>6590_WM+ VTU 764 DUONG 30/4</t>
  </si>
  <si>
    <t>6598_WM+ BDH 80 VU BAO</t>
  </si>
  <si>
    <t>6599_WM+ BDH 32 HOANG VAN THU</t>
  </si>
  <si>
    <t>6607_WM+ KGG 24 MAC CUU</t>
  </si>
  <si>
    <t>6608_WM+ KGG 537 QUOC LO 80</t>
  </si>
  <si>
    <t>6616_WM+ AGG 581 DUONG VONG NUI SAM</t>
  </si>
  <si>
    <t>6617_WM+ BPC 02 TRAN PHU</t>
  </si>
  <si>
    <t>6618_VM+ HCM 666/72 DUONG 3 THANG 2</t>
  </si>
  <si>
    <t>6626_WM+ BPC 72 TRAN HUNG DAO</t>
  </si>
  <si>
    <t>6637_WM+ GLI 324 TON DUC THANG</t>
  </si>
  <si>
    <t>6638_WM+ KTM 51 NGUYEN VAN LINH</t>
  </si>
  <si>
    <t>6640_WM+ GLI 02 NO TRANG LONG</t>
  </si>
  <si>
    <t>6648_WM+ GLI 45C PHAN DINH PHUNG</t>
  </si>
  <si>
    <t>6651_WM+ TGG 378 LE THI HONG GAM</t>
  </si>
  <si>
    <t>6653_WM+ DNI 18I, P. TAN PHONG</t>
  </si>
  <si>
    <t>6654-WM+ BDG CC SKYVIEW, 212 TRAN PHU</t>
  </si>
  <si>
    <t>6655_WM+ AGG 108 TRUNG NU VUONG</t>
  </si>
  <si>
    <t>6657_WM+ LDG 32 THONG NHAT</t>
  </si>
  <si>
    <t>6661_WM+ BDH 251 HOANG VAN THU</t>
  </si>
  <si>
    <t>6662_WM+ HCM 12 – 12A CHIEN LUOC</t>
  </si>
  <si>
    <t>6672_WM+ LAN 78 HUYNH VIET THANH</t>
  </si>
  <si>
    <t>6675_WM+ HCM 148 DUONG SO 9</t>
  </si>
  <si>
    <t>6773-WM+ BDG SH R1 BLOCK A CC CHARM RUBY</t>
  </si>
  <si>
    <t>6786-WM+ TNH 17 NGUYEN VAN LINH</t>
  </si>
  <si>
    <t>6840-WM+ KGG 37 DONG DA</t>
  </si>
  <si>
    <t>6844-WM+HCM 776 - 778 THONG NHAT</t>
  </si>
  <si>
    <t>6845-WM+ DNI LK230-LK231 DUONG NGUYEN VAN HOA</t>
  </si>
  <si>
    <t>6846-WM+ HCM 275 AN DUONG VUONG</t>
  </si>
  <si>
    <t>6859-WM+ HCM 03-04, CC TOPAZHOME 2</t>
  </si>
  <si>
    <t>6860-WM+ HCM SAV.8-00.06-07, CC SUN AVEN</t>
  </si>
  <si>
    <t>6875-WM+ HCM S7.02-01.04 VINHOMES GRAND</t>
  </si>
  <si>
    <t>6886-WM+ HCM S10.03-01.04 VINHOMES GRAND</t>
  </si>
  <si>
    <t>6896-WM+ HCM GIAN HANG B2, CC RIVERSIDE</t>
  </si>
  <si>
    <t>6897-WM+ VTU 2B LUONG THE VINH</t>
  </si>
  <si>
    <t>6901-WM+ QTI 106 QL9B</t>
  </si>
  <si>
    <t>6903-WM+ QTI 321 DUONG 2/4</t>
  </si>
  <si>
    <t>6904-WM+ QTI QUOC LO 9, HUONG HOA</t>
  </si>
  <si>
    <t>6936-WM+ QTI 48 TRAN HUNG DAO</t>
  </si>
  <si>
    <t>6943-WM+ BDG 76 BUI THI XUAN</t>
  </si>
  <si>
    <t>6951-WM+ HCM C0.01, TANG 1, CC MIDTOWN</t>
  </si>
  <si>
    <t>6952-WM+ DNI KIOSK SO 14, CC THANH BINH</t>
  </si>
  <si>
    <t>6953-WM+ BDG 20-21 BCONS GREEN VIEW</t>
  </si>
  <si>
    <t>6963-WM+ KTM 112 HOANG THI LOAN</t>
  </si>
  <si>
    <t>6964-WM+ HCM 05 -06, TANG 1, CC TOPAZ EL</t>
  </si>
  <si>
    <t>6970-WM+ HCM E1 BLOCK E CC TECCO TOWN</t>
  </si>
  <si>
    <t>6974-WM+ HCM 82 TRAN MAI NINH</t>
  </si>
  <si>
    <t>6979_WM+ DNG 63 NGUYEN DUY HIEU</t>
  </si>
  <si>
    <t>6984_WM+ QNM 157 TRUNG NU VUONG</t>
  </si>
  <si>
    <t>6985-WM+ HCM 0.02 CC 243 TAN HOA DONG</t>
  </si>
  <si>
    <t>6987_WM+ TTH 65 AN CU DONG</t>
  </si>
  <si>
    <t>6992-WM+ HCM SH21, CC HOMYLAND RIVERSIDE</t>
  </si>
  <si>
    <t>6997-WM+ HCM 1F DUONG 18</t>
  </si>
  <si>
    <t>6999-WM+ HCM 73 PHAM DANG GIANG</t>
  </si>
  <si>
    <t>VM+ BTN 60 VO VAN TAN</t>
  </si>
  <si>
    <t>VM+ BTN 7 HOANG VAN THU</t>
  </si>
  <si>
    <t>VM+ BTN SO 226 TRAN HUNG DAO</t>
  </si>
  <si>
    <t>VM+ CMU SO 227-229 PHAN NGOC HIEN</t>
  </si>
  <si>
    <t>VM+ CTO THUA 1776, TBD 15, KV BINH NHUT</t>
  </si>
  <si>
    <t>VM+ DNI 27 QUANG VINH</t>
  </si>
  <si>
    <t>VM+ HCM 17/4 NGUYEN THI KIEU</t>
  </si>
  <si>
    <t>VM+ HCM 319 CHIEN LUOC</t>
  </si>
  <si>
    <t>VM+ HCM KCH EHOME 3 TAY SG</t>
  </si>
  <si>
    <t>VM+ HCM VINHOMES C. PARK P7</t>
  </si>
  <si>
    <t>VM+ HCM VINHOMES CENTRAL PARK L6</t>
  </si>
  <si>
    <t>VM+ HCM VINHOMES CENTRAL PARK P2</t>
  </si>
  <si>
    <t>VM+ KGG SO 37 3 THANG 2</t>
  </si>
  <si>
    <t>VM+ KHA BT01-18 KDT PHUOC LONG</t>
  </si>
  <si>
    <t>VM+ TVH SO 142 A NGUYEN DANG</t>
  </si>
  <si>
    <t>WM+ AGG 342 QUOC LO 91</t>
  </si>
  <si>
    <t>WM+ AGG 393 -395 HUU NGHI</t>
  </si>
  <si>
    <t>WM+ AGG 54-56 NGUYEN VAN CU</t>
  </si>
  <si>
    <t>WM+ AGG TO 1, D. TAN LO KIEU LUONG</t>
  </si>
  <si>
    <t>WM+ AGG TO 8, AP HOA HA</t>
  </si>
  <si>
    <t>WM+ BDG 108 LE HONG PHONG</t>
  </si>
  <si>
    <t>WM+ BDG 33 KHU PHO 2</t>
  </si>
  <si>
    <t>WM+ BDG 343 QUOC LO 1K</t>
  </si>
  <si>
    <t>WM+ BDG 75 - 77 DUONG N4</t>
  </si>
  <si>
    <t>WM+ BDH 210 AU CO</t>
  </si>
  <si>
    <t>WM+ BDH 292 - 294 TRAN HUNG DAO, QUY NHON</t>
  </si>
  <si>
    <t>WM+ BDH 48 CHUONG DUONG</t>
  </si>
  <si>
    <t>WM+ CMU 315 LY THUONG KIET</t>
  </si>
  <si>
    <t>WM+ CTO 09 TRAN VINH KIET</t>
  </si>
  <si>
    <t>WM+ CTO 106 – 108 TRAN BACH DANG</t>
  </si>
  <si>
    <t>WM+ CTO 118 NGUYEN VAN CU NOI DAI</t>
  </si>
  <si>
    <t>WM+ CTO 695 LE THI TAO</t>
  </si>
  <si>
    <t>WM+ DLK 32 AMA JHAO</t>
  </si>
  <si>
    <t>WM+ DNG 193 HA HUY TAP</t>
  </si>
  <si>
    <t>WM+ DNG 38 LE THANH NGHI</t>
  </si>
  <si>
    <t>WM+ DNG 40 TRAN BINH TRONG</t>
  </si>
  <si>
    <t>WM+ DNI 322 TINH LO 768</t>
  </si>
  <si>
    <t>WM+ DNI 420 PHAM VAN THUAN</t>
  </si>
  <si>
    <t>WM+ HCM 117-119 TRAN VAN KIEU</t>
  </si>
  <si>
    <t>WM+ HCM 121-123-125-127 NGUYEN QUY</t>
  </si>
  <si>
    <t>WM+ HCM 129/3 AP TAM DONG</t>
  </si>
  <si>
    <t>WM+ HCM 137 LUONG THE VINH</t>
  </si>
  <si>
    <t>WM+ HCM 15 DUONG SO 1</t>
  </si>
  <si>
    <t>WM+ HCM 174 DUONG DINH HOI</t>
  </si>
  <si>
    <t>WM+ HCM 3/22A AP 1</t>
  </si>
  <si>
    <t>WM+ HCM 33 MAI HAC DE</t>
  </si>
  <si>
    <t>WM+ HCM 34 HOANG HOA THAM</t>
  </si>
  <si>
    <t>WM+ HCM 34 TA HIEN</t>
  </si>
  <si>
    <t>WM+ HCM 34/5B TRUNG MY - TAN XUAN</t>
  </si>
  <si>
    <t>WM+ HCM 60 LIEN KHU 10-11</t>
  </si>
  <si>
    <t>WM+ HCM 662 TEN LUA</t>
  </si>
  <si>
    <t>WM+ HCM 8/17 DONG THANH 3</t>
  </si>
  <si>
    <t>WM+ HCM 9A THOAI NGOC HAU</t>
  </si>
  <si>
    <t>WM+ HCM A0.02 CC HUNG PHAT</t>
  </si>
  <si>
    <t>WM+ HCM A10/27 AP 1 QUOC LO 50</t>
  </si>
  <si>
    <t>WM+ HCM B01.02-03, CC LOVERA VISTA</t>
  </si>
  <si>
    <t>WM+ HCM B-TM01, CC HARMONA</t>
  </si>
  <si>
    <t>WM+ HCM LO G17, 33 DUONG SO 6</t>
  </si>
  <si>
    <t>WM+ HCM S3.05-01.17 VINHOMES GRAND</t>
  </si>
  <si>
    <t>WM+ HCM SH3-6, CC HQC PLAZA</t>
  </si>
  <si>
    <t>WM+ HCM SL09 CU XA PHU LAM A</t>
  </si>
  <si>
    <t>WM+ HCM TANG TRET CC THE MANSION KH</t>
  </si>
  <si>
    <t>WM+ KGG 232 DT 971</t>
  </si>
  <si>
    <t>WM+ KGG 24A TO 1</t>
  </si>
  <si>
    <t>WM+ KHA 34 HON CHONG</t>
  </si>
  <si>
    <t>WM+ QBH 17 TRAN HUNG DAO</t>
  </si>
  <si>
    <t>WM+ QBH TDP XUAN TIEN, BO TRACH</t>
  </si>
  <si>
    <t>WM+ QTI 101 HAI BA TRUNG</t>
  </si>
  <si>
    <t>WM+ QTI 87 HUNG VUONG</t>
  </si>
  <si>
    <t>WM+ QTI TĐ 22, TBĐ 23, LY THUONG KIET</t>
  </si>
  <si>
    <t>WM+ STG 133 TRUONG CONG DINH</t>
  </si>
  <si>
    <t>WM+ TGG 489 QUOC LO 50</t>
  </si>
  <si>
    <t>WM+LDG 66 HCM NGUYEN DINH CHIEU</t>
  </si>
  <si>
    <t>1702-WM HCM NOVIA THU DUC</t>
  </si>
  <si>
    <t>1704 - WM VCP TGG MY THO</t>
  </si>
  <si>
    <t>CN DA NANG – CTY CP SIEU THI WINMART</t>
  </si>
  <si>
    <t>WINMART 10 PHO QUANG</t>
  </si>
  <si>
    <t>WINMART 216 PHAM VAN THUAN</t>
  </si>
  <si>
    <t>WINMART 44 LE THANH TON - NHA TRANG</t>
  </si>
  <si>
    <t>WINMART 78 TRAN PHU-NHA TRANG</t>
  </si>
  <si>
    <t>WINMART BUON ME THUOT</t>
  </si>
  <si>
    <t>WINMART DI AN</t>
  </si>
  <si>
    <t>WINMART DI AN BD (VINATEX)</t>
  </si>
  <si>
    <t>WINMART HAU GIANG</t>
  </si>
  <si>
    <t>WINMART HCM LANDMARK 81</t>
  </si>
  <si>
    <t>WINMART HUE</t>
  </si>
  <si>
    <t>WINMART KONTUM (VINATEX)</t>
  </si>
  <si>
    <t>WINMART LDG DUC TRONG</t>
  </si>
  <si>
    <t>WINMART LONG AN</t>
  </si>
  <si>
    <t>WINMART LONG XUYEN (VINATEX)</t>
  </si>
  <si>
    <t>WINMART MY PHUOC 1 (VINATEX)</t>
  </si>
  <si>
    <t>WINMART NHA TRANG(MAXIMARK CU)</t>
  </si>
  <si>
    <t>WINMART NINH HOA</t>
  </si>
  <si>
    <t>WINMART NINH THUAN (MAXIMARK CU)</t>
  </si>
  <si>
    <t>WINMART PHU YEN</t>
  </si>
  <si>
    <t>WINMART PLEIKU (VINATEX)</t>
  </si>
  <si>
    <t>WINMART QUY NHON (VINATEX)</t>
  </si>
  <si>
    <t>WINMART RACH GIA</t>
  </si>
  <si>
    <t>WINMART SOC TRANG</t>
  </si>
  <si>
    <t>WINMART THU DUC</t>
  </si>
  <si>
    <t>WINMART VTU GATEWAY VUNG TAU</t>
  </si>
  <si>
    <t>WINMART_LDG BAO LOC</t>
  </si>
  <si>
    <t>WM VCP BLU BAC LIEU</t>
  </si>
  <si>
    <t>BEE MART - LE THANH</t>
  </si>
  <si>
    <t>Sum of TAR</t>
  </si>
  <si>
    <t>Sum of ACT</t>
  </si>
  <si>
    <t>% ACT/TAR</t>
  </si>
  <si>
    <t>Tổng cộng</t>
  </si>
  <si>
    <t>số store</t>
  </si>
  <si>
    <t>CK North</t>
  </si>
  <si>
    <t>HN</t>
  </si>
  <si>
    <t>HY</t>
  </si>
  <si>
    <t>HP</t>
  </si>
  <si>
    <t>BN</t>
  </si>
  <si>
    <t>HL</t>
  </si>
  <si>
    <t>Total CK</t>
  </si>
  <si>
    <t>South</t>
  </si>
  <si>
    <t>2042_WM+ HCM HOANG ANH GOLDHOUSE</t>
  </si>
  <si>
    <t>WM+ HCM 928 LE VAN LUONG</t>
  </si>
  <si>
    <t>WM+ HCM 1648 VO VAN KIET</t>
  </si>
  <si>
    <t>4268_WM+ HCM 188 HIEP BINH</t>
  </si>
  <si>
    <t>4321_WM+ HCM 45 GO DUA</t>
  </si>
  <si>
    <t>4388_VM+ HCM CC GIAI VIET, A0106-A0107</t>
  </si>
  <si>
    <t>4493_VM+ HCM 425 TO KY</t>
  </si>
  <si>
    <t>4823_VM+HCM RS4-SH.03 CC RICHSTAR</t>
  </si>
  <si>
    <t>5077_VM+ HCM 254/63 AU CO</t>
  </si>
  <si>
    <t>5482_VM+ HCM SO 702 LUY BAN BICH</t>
  </si>
  <si>
    <t>5559-VM+ HCM D.1.10, TANG 1 SunriseRiverside</t>
  </si>
  <si>
    <t>5767_VM+ HCM 36A CONG LO</t>
  </si>
  <si>
    <t>VM+ HCM 0.08 CHUNG CU MELODY</t>
  </si>
  <si>
    <t>5785_VM+ HCM 28/40 LE THI HONG</t>
  </si>
  <si>
    <t>5854_VM+ HCM A1/27A,  AP 1</t>
  </si>
  <si>
    <t>5841-WM+ HCM 48-49 AP HAU LAN</t>
  </si>
  <si>
    <t>6031_VM+ HCM 318 AU CO</t>
  </si>
  <si>
    <t>6030_VM+ HCM D1/1 NGUYEN THI TU</t>
  </si>
  <si>
    <t>5998_VM+ HCM 392 THONG NHAT</t>
  </si>
  <si>
    <t>6047_VM+ HCM 602 LE QUANG DINH</t>
  </si>
  <si>
    <t>6086_VM+ HCM 515-517 HUONG LO 2</t>
  </si>
  <si>
    <t>VM+ HCM 161 NGUYEN BINH</t>
  </si>
  <si>
    <t>5822_VM+ HCM HR1SH1 CC ECO GREEN</t>
  </si>
  <si>
    <t>6088_VM+ HCM 139 NGUYEN TRONG TUYEN</t>
  </si>
  <si>
    <t>VM+ HCM 152 PHAM DANG GIANG</t>
  </si>
  <si>
    <t>6020_VM+ HCM 342 NGUYEN VAN QUA</t>
  </si>
  <si>
    <t>6229_WM+ HCM 249-251 HUYNH THI HAI</t>
  </si>
  <si>
    <t>6102_WM+ HCM TM02 TANG 1+2 LAVITA</t>
  </si>
  <si>
    <t>6164_WM+ HCM C-S6, BLOCK CS DIAMOND</t>
  </si>
  <si>
    <t>6239_WM+ HCM 04 DUONG SO 2</t>
  </si>
  <si>
    <t>6275_WM+ HCM 64A DUONG SO 15</t>
  </si>
  <si>
    <t>6273_WM+ HCM 451 TAN HOA DONG</t>
  </si>
  <si>
    <t>6228_WM+HCM 98/5A-5B AP DAN THANG 2</t>
  </si>
  <si>
    <t>6416_WM+ HCM TECCO TOWN 4449 NG CUU</t>
  </si>
  <si>
    <t>6408_WM+ HCM E2/6N DUONG THOI HOA</t>
  </si>
  <si>
    <t>6415_WM+ HCM RS2-SH.13, T1-2</t>
  </si>
  <si>
    <t>WM+ HCM TANG TRET BLOCK B CC VISION</t>
  </si>
  <si>
    <t>6545_WM+ HCM 70 TAY HOA</t>
  </si>
  <si>
    <t>6508_WM+ HCM AK04-000.02 AKARI CITY</t>
  </si>
  <si>
    <t>6615_WM+ HCM B13/29B AP 2C VINH LOC</t>
  </si>
  <si>
    <t>6596_WM+ HCM 39 AP CHIEN LUOC</t>
  </si>
  <si>
    <t>6509_WM+ HCM AK5-000.06 AKARI CITY</t>
  </si>
  <si>
    <t>6670_WM+ HCM 172/16A-18 AN PHU DONG</t>
  </si>
  <si>
    <t>6658_WM+ HCM 47/8 NGUYEN HUU TIEN</t>
  </si>
  <si>
    <t>6674_WM+ HCM 302 – 304 NG.T.KIEU</t>
  </si>
  <si>
    <t>WM+ HCM S6.05-01.05 VINHOMES GRAND</t>
  </si>
  <si>
    <t>WM+ HCM 22 DUONG SO 25</t>
  </si>
  <si>
    <t>WM+ HCM 0.06, CC CARILLON 5</t>
  </si>
  <si>
    <t>6916-WM+ HCM 505 NGUYEN VAN TAO</t>
  </si>
  <si>
    <t>6920-WM+ HCM 28A TAY LAN</t>
  </si>
  <si>
    <t>6921-WM+ HCM B8/29B HUNG NHON</t>
  </si>
  <si>
    <t>6900-WM+ HCM 220/110 NGUYEN VAN KHOI</t>
  </si>
  <si>
    <t>6957-WM+ HCM U01-0.01 BLOCK A10 CC EHOME</t>
  </si>
  <si>
    <t>6993-WM+ HCM 77 TAN THOI HIEP 14</t>
  </si>
  <si>
    <t>2AA5-WM+ HCM 419 BINH THANH</t>
  </si>
  <si>
    <t>2AF7-WM+ HCM 36 DUONG SO 4D</t>
  </si>
  <si>
    <t>2AF5-WM+ HCM 74 NGUYEN THI TU</t>
  </si>
  <si>
    <t>2AF4-WIN HCM 136 LAM VAN BEN</t>
  </si>
  <si>
    <t>2AE9-WM+ HCM 36 LE QUOC TRINH</t>
  </si>
  <si>
    <t>2AL4-WM+ HCM 300 VUON LAI</t>
  </si>
  <si>
    <t>2AM6-WM+ HCM 1.01, CC PARK VIEW RESIDENCE</t>
  </si>
  <si>
    <t>3214_VM+ HCM 56 DUONG S9</t>
  </si>
  <si>
    <t>3204_VM+ HCM 106 BANH VAN TRAN</t>
  </si>
  <si>
    <t>3292_VM+ HCM 318/1 PHAM HUNG</t>
  </si>
  <si>
    <t>3258_VM+ HCM B57 KP3 DONG HUNG THUAN</t>
  </si>
  <si>
    <t>3420_VM+ HCM DUONG 27</t>
  </si>
  <si>
    <t>3469_VM+ HCM 109 DUONG 39</t>
  </si>
  <si>
    <t>3559_VM+ HCM 64-66 HUYNH THIEN LOC</t>
  </si>
  <si>
    <t>3286_VM+ HCM 108 DHT02</t>
  </si>
  <si>
    <t>3386_VM+ HCM 909 NGUYEN DUY TRINH</t>
  </si>
  <si>
    <t>3516-WM+ HCM 37/2B-2D AP MY HOA</t>
  </si>
  <si>
    <t>3605_VM+ HCM 68 HO VAN LONG</t>
  </si>
  <si>
    <t>3644_VM+ HCM 58 NGUYEN PHUC CHU</t>
  </si>
  <si>
    <t>3621_VM+ HCM 418 NGUYEN VAN CONG</t>
  </si>
  <si>
    <t>3843_VM+ HCM 911 A-B NG. ANH THU</t>
  </si>
  <si>
    <t>3904_VM+ HCM CC OCHARD GARDEN</t>
  </si>
  <si>
    <t>4046_VM+ HCM 486 LE DUC THO</t>
  </si>
  <si>
    <t>3936_VM+ HCM 19A HIEP BINH</t>
  </si>
  <si>
    <t>4097_VM+ HCM 29A NGUYEN VAN VINH</t>
  </si>
  <si>
    <t>4082_VM+ HCM SO 56 DUONG SO 6</t>
  </si>
  <si>
    <t>4154_VM+ HCM 197-199 DUONG SO 12</t>
  </si>
  <si>
    <t>4226_VM+ HCM 96 LAM VAN BEN</t>
  </si>
  <si>
    <t>3566-WM+ HCM 143C LE VAN KHUONG</t>
  </si>
  <si>
    <t>WINMART 3 THANG 2 (MAXIMART CU)</t>
  </si>
  <si>
    <t>3007_WM+ RURAL HCM 314 TINH LO 8</t>
  </si>
  <si>
    <t>5085_WM+ RURAL HCM 48 LIEU BINH HUONG</t>
  </si>
  <si>
    <t>5386_WM+ RURAL HCM 309 NGUYEN THI RANH</t>
  </si>
  <si>
    <t>5745_WM+ RURAL HCM 565G TINH LO 15</t>
  </si>
  <si>
    <t>5980_WM+ RURAL HCM 42B NGUYEN VAN KHA</t>
  </si>
  <si>
    <t>6144_WM+ RURAL HCM 21 TINH LO 8</t>
  </si>
  <si>
    <t>6278_WM+ RURAL HCM 243 TINH LO 15</t>
  </si>
  <si>
    <t>6410_WM+ RURAL HCM 154 NGUYEN THI NI</t>
  </si>
  <si>
    <t>6473_WM+ RURAL HCM 80 NGUYEN THI TIEP</t>
  </si>
  <si>
    <t>6505_WM+ RURAL HCM 318 TINH LO 2</t>
  </si>
  <si>
    <t>6500_WM+ RURAL HCM 63 PHAM HUU TAM</t>
  </si>
  <si>
    <t>WM+ RURAL HCM 1400 TINH LO 7</t>
  </si>
  <si>
    <t>2AE7-WM+RURAL HCM 6 XUAN THOI 3</t>
  </si>
  <si>
    <t>2AE6-WM+RURAL HCM 37/3A THAI THI GIU</t>
  </si>
  <si>
    <t>2AI5 - WM+ RURAL HCM GF-03 ＆GF-05,CC STOWN</t>
  </si>
  <si>
    <t>2AG3-WM+ RURAL HCM 49 DONG THANH 3-4</t>
  </si>
  <si>
    <t>3356_WM+ RURAL HCM Số 13 DUONG 78</t>
  </si>
  <si>
    <t>4202_WM+ RURAL HCM 28 TRAN TU BINH</t>
  </si>
  <si>
    <t>2AK7-WINLIFE HCM 66A DUONG SO 5</t>
  </si>
  <si>
    <t>SATRAFOODS 166 BINH THOI</t>
  </si>
  <si>
    <t>SATRAFOODS 20 CHAU VAN</t>
  </si>
  <si>
    <t>SATRAFOODS HUNG PHU</t>
  </si>
  <si>
    <t>SATRAFOODS HUNG VUONG</t>
  </si>
  <si>
    <t>SATRAFOODS BA TRIEU</t>
  </si>
  <si>
    <t>SATRAFOODS 199A TINH LO 8</t>
  </si>
  <si>
    <t>SATRAFOODS THU DUC</t>
  </si>
  <si>
    <t>SATRAFOODS 146 THAP MUOI</t>
  </si>
  <si>
    <t>SATRAFOODS 975 NGUYEN DUY TRINH</t>
  </si>
  <si>
    <t>SATRAFOODS 203A HOANG HOA THAM</t>
  </si>
  <si>
    <t>SATRAFOODS 73/1 NGUYEN VAN QUA</t>
  </si>
  <si>
    <t>SATRAFOODS NGUYEN ANH THU</t>
  </si>
  <si>
    <t>SATRAFOODS HOANG BAT DAT</t>
  </si>
  <si>
    <t>SATRAFOODS 44 DSO 1</t>
  </si>
  <si>
    <t>SATRAFOODS 228 NGUYEN VAN DAU</t>
  </si>
  <si>
    <t>SATRAFOODS 96 PHAM VAN CHIEU</t>
  </si>
  <si>
    <t>SATRAFOODS HA HUY GIAP</t>
  </si>
  <si>
    <t>SATRAFOODS THOAI NGOC HAU</t>
  </si>
  <si>
    <t>SATRAFOODS 142 NGUYEN VAN KHA</t>
  </si>
  <si>
    <t>SATRAFOODS E9/8A NGUYEN HUU TRI</t>
  </si>
  <si>
    <t>SATRAFOODS 100 NGUYEN BINH</t>
  </si>
  <si>
    <t>SATRAFOODS 86 LAM VAN BEN</t>
  </si>
  <si>
    <t>SATRAFOODS 11B NGUYEN KHOAI</t>
  </si>
  <si>
    <t>SATRAFOODS 11 DUONG SO 6</t>
  </si>
  <si>
    <t>SATRAFOODS VO VAN VAN</t>
  </si>
  <si>
    <t>SATRAFOODS 112 PHAN VAN HAN</t>
  </si>
  <si>
    <t>SATRAFOODS LE VAN LUONG 3</t>
  </si>
  <si>
    <t>SATRAFOODS LY PHUC MAN</t>
  </si>
  <si>
    <t>SATRAFOODS BUI VAN BA</t>
  </si>
  <si>
    <t>SATRAFOODS CANG PHU DINH</t>
  </si>
  <si>
    <t>SATRAFOODS THONG NHAT 2</t>
  </si>
  <si>
    <t>SATRAFOODS DUONG DINH HOI 2</t>
  </si>
  <si>
    <t>SATRAFOODS 405/10 THONG NHAT</t>
  </si>
  <si>
    <t>SATRAFOODS 464 HUYNH TAN PHAT</t>
  </si>
  <si>
    <t>SATRAFOODS THANH LOC</t>
  </si>
  <si>
    <t>SATRAFOODS MAN THIEN</t>
  </si>
  <si>
    <t>SATRAFOODS 195/9 XO VIET NGHE TINH</t>
  </si>
  <si>
    <t>VISSAN 754 XO VIET NGHE TINH</t>
  </si>
  <si>
    <t>NS:NHAN VAN - 33 TRUONG CONG DINH</t>
  </si>
  <si>
    <t>NS:NHAN VAN - 875 CMT8</t>
  </si>
  <si>
    <t>WINMART CAM RANH(MAXIMARK CU)</t>
  </si>
  <si>
    <t>WINMART LONG THANH</t>
  </si>
  <si>
    <t>WINMART QUANG BINH</t>
  </si>
  <si>
    <t>WINMART QUANG NGAI</t>
  </si>
  <si>
    <t>WINMART TAY NINH</t>
  </si>
  <si>
    <t>WINMART TRA VINH</t>
  </si>
  <si>
    <t>WINMART VINH LONG</t>
  </si>
  <si>
    <t>2A91-WM+ RURAL QNI THU XA, TU NGHIA</t>
  </si>
  <si>
    <t>2A93-WM+ RURAL QTI 40A LE DUAN</t>
  </si>
  <si>
    <t>2A96-WM+ RURAL GLI 435 NGUYEN HUE</t>
  </si>
  <si>
    <t>2AA1-WM+ RURAL GLI 160 HUNG VUONG</t>
  </si>
  <si>
    <t>2AA4-WIN+RURAL BDH 17 TRUONG CHINH</t>
  </si>
  <si>
    <t>2AB3-WM+ RURAL QNI 482 NGUYEN NGHIEM</t>
  </si>
  <si>
    <t>2AB8 - WM+ RURAL BDH 512 QUANG TRUNG</t>
  </si>
  <si>
    <t>2AC1-WM+ RURAL QTI 352 TRAN HUNG DAO</t>
  </si>
  <si>
    <t>2AD2-WM+RURAL BDH238 -240 NGUYEN CHI THANH</t>
  </si>
  <si>
    <t>2AE1-WM+RURAL BDG LO J56 DUONG NE8</t>
  </si>
  <si>
    <t>2AH5-WM+RURAL QTI KHU PHO 3, TT CUA VIET</t>
  </si>
  <si>
    <t>2AH6 - WM+ RURAL BTN 88 THONG NHAT</t>
  </si>
  <si>
    <t>2AH7-WM+ RURAL QNM 136 DT609, DIEN THO</t>
  </si>
  <si>
    <t>2AI4-WM+RURAL QTI 83 LE DUAN</t>
  </si>
  <si>
    <t>2AI8-WM+RURAL QTI KHU PHO AN DUC 2, VINH LINH</t>
  </si>
  <si>
    <t>2AK8-WM+RURAL NTN K1 KDT MOI DONG BAC</t>
  </si>
  <si>
    <t>2AK9-WM+RURAL GLI 256 TRAN HUNG DAO</t>
  </si>
  <si>
    <t>2AN5-WM+RURAL PYN 389 NGUYEN VAN LINH</t>
  </si>
  <si>
    <t>2AN6-WM+RURAL BDH 488 QUANG TRUNG</t>
  </si>
  <si>
    <t>2AN9-WM+RURAL PYN PHU LONG, TUY AN</t>
  </si>
  <si>
    <t>2AO5-WM+RURAL PYN 79 LE THANH PHUONG</t>
  </si>
  <si>
    <t>2AO7-WM+RURAL TTH 73 SONG HONG</t>
  </si>
  <si>
    <t>3357_WM+ RURAL BDG 103/1 KP 1A</t>
  </si>
  <si>
    <t>3579_WM+ RURAL BDG 62 BIS CMT8</t>
  </si>
  <si>
    <t>3669_WM+ RURAL BDG O23-DC01 KDC VIET SING</t>
  </si>
  <si>
    <t>3800_WM+ RURAL BDG 190/2 CMT8</t>
  </si>
  <si>
    <t>3812_WM+ RURAL BDG 15B NGUYEN VAN TIET</t>
  </si>
  <si>
    <t>3847_WM+ RURAL BDG THUA 448-449THUAN GIAO</t>
  </si>
  <si>
    <t>3919_WM+ RURAL BDG O 119 DC 30 DUONG D11</t>
  </si>
  <si>
    <t>4084_WM+ RURAL BDG 147/4 CMT 8</t>
  </si>
  <si>
    <t>4120_WM+ RURAL BDG 40/5A11 DUONG N2</t>
  </si>
  <si>
    <t>5103_WM+ RURAL LAN 53 PHAN VAN MANG</t>
  </si>
  <si>
    <t>5212_WM+ RURAL BDG SO 612/3C KP THANH BINH</t>
  </si>
  <si>
    <t>5971_WM+ RURAL BDG 52/13, VINH PHU 41</t>
  </si>
  <si>
    <t>6192_WM+ RURAL 6192 TGG 6A NGUYEN HUE</t>
  </si>
  <si>
    <t>6206_WM+ RURAL 6206 TGG 2  NGUYEN TRAI</t>
  </si>
  <si>
    <t>6411_WM+ RURAL TGG 46 DUONG 30/4</t>
  </si>
  <si>
    <t>6458_WM+ RURAL BDG 27-29/A66, BINH GIAO</t>
  </si>
  <si>
    <t>6536_WM+ RURAL BDG 3/80 THU KHOA HUAN</t>
  </si>
  <si>
    <t>6549_WM+ RURAL BDG A84 KP BINH DUC</t>
  </si>
  <si>
    <t>6550_WM+ RURAL TGG 1 VO THANH TAM</t>
  </si>
  <si>
    <t>6582_WM+ RURAL BDG 4/23 KP. BINH QUOI</t>
  </si>
  <si>
    <t>6810_WM+ RURAL TGG TDS 308, TBDS 19 QUOC LO 50</t>
  </si>
  <si>
    <t>6918-WM+ RURAL BDG 2/15 NGUYEN DU</t>
  </si>
  <si>
    <t>6928-WM+ RURAL BDG 164/2C KHU PHO THANH HOA B</t>
  </si>
  <si>
    <t>WM+ RURAL BDG 124/1 KHU PHO DONG TU</t>
  </si>
  <si>
    <t>WM+ RURAL CTO 154 TRAN VIET CHAU</t>
  </si>
  <si>
    <t>WM+ RURAL TGG 147A TRAN CONG TUONG</t>
  </si>
  <si>
    <t>2A04-WM+ QBH TRAN HUNG DAO</t>
  </si>
  <si>
    <t>2A32-WM+ BPC 847 TON DUC THANG</t>
  </si>
  <si>
    <t>2A68-WM+ KHA 14 NGUYEN TRAI</t>
  </si>
  <si>
    <t>2A75-WM+ QNI 936 QUANG TRUNG</t>
  </si>
  <si>
    <t>2A98-WM+ QTI 240 LY THUONG KIET</t>
  </si>
  <si>
    <t>2AC0-WM+ GLI IA MRON, IA PA</t>
  </si>
  <si>
    <t>2AM1-WM+ DNG 14 TRAN DINH NAM</t>
  </si>
  <si>
    <t>2AP1-WM+ QTI 118 TON THAT THUYET</t>
  </si>
  <si>
    <t>2AP9-WM+ DNI 93B/2 LE NGO CAT</t>
  </si>
  <si>
    <t>2AQ6-WM+ QNM GIA HUE, DAI LOC</t>
  </si>
  <si>
    <t>2AR3-WM+ QNI MINH MY, SON TINH</t>
  </si>
  <si>
    <t>2AR8-WM+ HCM 97-99 NGO THI THU MINH</t>
  </si>
  <si>
    <t>2AS4_WM+ TTH 70 DANG HUY TRU</t>
  </si>
  <si>
    <t>2AS6-WM+ TTH 26 HOANG QUOC VIET</t>
  </si>
  <si>
    <t>2AT5-WM+ QBH 220 LE LOI</t>
  </si>
  <si>
    <t>3397_VM+ VTU 921 BINH GIA</t>
  </si>
  <si>
    <t>3409_VM+ VTU 152A XVNT</t>
  </si>
  <si>
    <t>3444_VM+ VTU 890 DUONG 30/4</t>
  </si>
  <si>
    <t>3457_VM+ VTU 21A LE LOI</t>
  </si>
  <si>
    <t>3577_VM+ DNG 180 PHAM CU LUONG</t>
  </si>
  <si>
    <t>3794_VM+ KHA 8 NGUYEN XIEN</t>
  </si>
  <si>
    <t>3874_VM+ DNG 40 TRAN QUANG DIEU</t>
  </si>
  <si>
    <t>3930_VM+ DNG TRAN BACH DANG</t>
  </si>
  <si>
    <t>4399_WM+ BDG CC HIEP THANH 3 KHOI B</t>
  </si>
  <si>
    <t>4423_VM+ QNM 17 NGUYEN TRI PHUONG</t>
  </si>
  <si>
    <t>4476_VM+ DNG 351-351A TON DAN, TO 16</t>
  </si>
  <si>
    <t>4496_VM+ DNG 103 TO HIEU</t>
  </si>
  <si>
    <t>4689_VM+ TTH 156 NGUYEN TRAI</t>
  </si>
  <si>
    <t>4845_VM+ TTH 175 PHAN BOI CHAU</t>
  </si>
  <si>
    <t>4867_VM+ KGG 21 NGUYEN VAN CU</t>
  </si>
  <si>
    <t>4947_VM+ GLI 27-29 NGUYEN VAN TROI</t>
  </si>
  <si>
    <t>4985_VM+ QBH 10 LE QUY DON</t>
  </si>
  <si>
    <t>5052_VM+ CMU SO 23 NGUYEN TAT THANH</t>
  </si>
  <si>
    <t>5070_VM+ QBH 55 LE THANH DONG</t>
  </si>
  <si>
    <t>5130_VM+ KGG S0 6 HUYNH THUC KHANG</t>
  </si>
  <si>
    <t>5148_VM+ NTN SO 134 NGO GIA TU</t>
  </si>
  <si>
    <t>5201_VM+ NTN 95 TRUONG CHINH</t>
  </si>
  <si>
    <t>5213_VM+ BTE SO 116A1 TRUONG DINH</t>
  </si>
  <si>
    <t>5215_VM+ TTH 224 DINH TIEN HOANG</t>
  </si>
  <si>
    <t>5236_VM+ DNG 51 LE TRONG TAN</t>
  </si>
  <si>
    <t>5251_VM+ DNI SO 31 TAN PHONG</t>
  </si>
  <si>
    <t>5252_VM+ TGG 42/4 NGUYEN HUYNH DUC</t>
  </si>
  <si>
    <t>5258_VM+ QTI 25 TRAN HUNG DAO</t>
  </si>
  <si>
    <t>5335_VM+ CTO 365/14 NGUYEN VAN CU</t>
  </si>
  <si>
    <t>5356_VM+ BTE 600 B1 NGUYEN THI DINH</t>
  </si>
  <si>
    <t>5357_VM+ NTN 160-162 THONG NHAT</t>
  </si>
  <si>
    <t>5419_VM+ BDG TO 6 DUONG DT 746</t>
  </si>
  <si>
    <t>5435_VM+ STG SO 491 LE HONG PHONG</t>
  </si>
  <si>
    <t>5630_VM+ QBH 161 HAI BA TRUNG</t>
  </si>
  <si>
    <t>5734_VM+ DNI 79 KHU 3 LONG THANH</t>
  </si>
  <si>
    <t>5789_VM+ LAN 1B TRAN PHONG SAC</t>
  </si>
  <si>
    <t>5795_VM+ LAN 236A-238 CHAU THI KIM</t>
  </si>
  <si>
    <t>5826_VM+ DNI 507 PHUNG HUNG</t>
  </si>
  <si>
    <t>5839_VM+ VTU 55 VO TRUONG TOAN</t>
  </si>
  <si>
    <t>6069_VM+ VLG 79/9 PHO CO DIEU</t>
  </si>
  <si>
    <t>6134_VM+ VTU 928 PHAM HUNG</t>
  </si>
  <si>
    <t>6139_VM+  237 A NGUYEN CONG TRU</t>
  </si>
  <si>
    <t>6160_VM+ DNI 198 NGUYEN TRI PHUONG</t>
  </si>
  <si>
    <t>6185_WM+ 6185 DNI A4/183 B.H. NGHIA</t>
  </si>
  <si>
    <t>6191_VM+  234 NGUYEN VAN LINH</t>
  </si>
  <si>
    <t>6211_WM+ DNI 258 HOANG DIEU</t>
  </si>
  <si>
    <t>6318_WM+VTU 85 HAI BA TRUNG</t>
  </si>
  <si>
    <t>6351_WM+GLI 230 PHAN DINH PHUNG</t>
  </si>
  <si>
    <t>6358_WM+VLG 46C DINH TIEN HOANG</t>
  </si>
  <si>
    <t>6359-WM+ HCM 33/23 GO CAT</t>
  </si>
  <si>
    <t>6361_WM+ KTM 625 DUY TAN</t>
  </si>
  <si>
    <t>6365_WM+ QNM 199 LY THAI TO</t>
  </si>
  <si>
    <t>6390_WM+ DNI 167 NGO QUYEN</t>
  </si>
  <si>
    <t>6395_WM+ QBH 43 PHAN DINH PHUNG</t>
  </si>
  <si>
    <t>6404_WM+ VTU 171 NGUYEN TAT THANH</t>
  </si>
  <si>
    <t>6472_WM+ BDG S37 BLOCK D CC BCONS</t>
  </si>
  <si>
    <t>6492_WM+ QBH 169 LY THANH TONG</t>
  </si>
  <si>
    <t>6503_WM+ DNG 143 THAI THI BOI</t>
  </si>
  <si>
    <t>6504_WM+ DNI 02 KDC 4, AP CHO</t>
  </si>
  <si>
    <t>6519_WM+ VTU 146 NGUYEN THANH DANG</t>
  </si>
  <si>
    <t>6534_WM+ DNI 86 LE DAI HANH</t>
  </si>
  <si>
    <t>6547_WM+ BDG 40 DOC LAP</t>
  </si>
  <si>
    <t>6553_WM+ QNM 233 TIEU LA</t>
  </si>
  <si>
    <t>6555_WM+ QNM 65 DO DANG TUYEN</t>
  </si>
  <si>
    <t>6571_WM+ LAN 16 NGUYEN VAN TIEP</t>
  </si>
  <si>
    <t>6574_WM+ QBH 97 HUNG VUONG</t>
  </si>
  <si>
    <t>6594_WM+ TGG 74/7 LE THI HONG GAM</t>
  </si>
  <si>
    <t>6632_WM+ QBH 01 LY THUONG KIET</t>
  </si>
  <si>
    <t>6645_WM+ DNG 197 PHAN DANG LUU</t>
  </si>
  <si>
    <t>6772-WM+ TNH 617 LAC LONG QUAN</t>
  </si>
  <si>
    <t>6818-WM+ TNH 245 LAC LONG QUAN</t>
  </si>
  <si>
    <t>6906-WM+ QTI 08 TRAN HUNG DAO</t>
  </si>
  <si>
    <t>6972-WM+ GLI 435 HUNG VUONG, PHU THIEN</t>
  </si>
  <si>
    <t>6973_WM+ QTI 49 TRAN PHU</t>
  </si>
  <si>
    <t>WM+ AGG 662 TRAN HUNG DAO</t>
  </si>
  <si>
    <t>WM+ BLU 361 VO THI SAU</t>
  </si>
  <si>
    <t>WM+ BLU 6 LE DUAN</t>
  </si>
  <si>
    <t>WM+ BLU 60 NINH BINH</t>
  </si>
  <si>
    <t>WM+ KGG 39 MAC CUU</t>
  </si>
  <si>
    <t>WM+ KHA 166-168 TON DUC THANG</t>
  </si>
  <si>
    <t>WM+ KTM 258 TRAN KHANH DU</t>
  </si>
  <si>
    <t>WM+ QBH 11 NGUYEN TAT THANH</t>
  </si>
  <si>
    <t>WM+ QBH 50 HUNG VUONG</t>
  </si>
  <si>
    <t>WM+ VTU 180-182 VO THI SAU</t>
  </si>
  <si>
    <t>CITIMART TRUNG TAM SI</t>
  </si>
  <si>
    <t>1224_SATRAFOODS 34C HOANG NGOC PHACH</t>
  </si>
  <si>
    <t>x</t>
  </si>
  <si>
    <t>FARMERS MARKET DC_204 NO TRANG LONG</t>
  </si>
  <si>
    <t>K-MARKET TO HIEN THANH - NHA TRANG</t>
  </si>
  <si>
    <t>CTY CP DVHK TASECO DA NANG</t>
  </si>
  <si>
    <t>OSIFOOD HOMYLAND</t>
  </si>
  <si>
    <t>HOA THO MART</t>
  </si>
  <si>
    <t>SCHOOL_SOUTH</t>
  </si>
  <si>
    <t>AVA KIDS MT</t>
  </si>
  <si>
    <t>Option 2</t>
  </si>
  <si>
    <t>T11/23</t>
  </si>
  <si>
    <t>BHX</t>
  </si>
  <si>
    <t>Tar T1</t>
  </si>
  <si>
    <t>Act T1</t>
  </si>
  <si>
    <t>T12/23</t>
  </si>
  <si>
    <t>2039_VM+ DNG 8 CHU HUY MAN</t>
  </si>
  <si>
    <t>2594_VM+ DNG 278C TRUNG NU VUONG</t>
  </si>
  <si>
    <t>2988_WM+ DNI 468 HUYNH VAN NGHE</t>
  </si>
  <si>
    <t>2991_WM+ CTO 404/12 NG. VAN LINH</t>
  </si>
  <si>
    <t>2A07-WM+ CTO 98 NGUYEN THI MINH KHAI</t>
  </si>
  <si>
    <t>2A33-WM+ KHA 64 MAI XUAN THUONG</t>
  </si>
  <si>
    <t>2A44-WM+ QNI NGA TU THACH TRU, MO DUC</t>
  </si>
  <si>
    <t>2A61-WM+ KHA 29 DUONG TRUNG TAM XA</t>
  </si>
  <si>
    <t>2A65-WM+ CTO 28 BUI HUU NGHIA</t>
  </si>
  <si>
    <t>2A74-WM+ KHA 11 PHONG CHAU</t>
  </si>
  <si>
    <t>2A81-WM+ CTO 75A2-77A2 BUI QUANG TRINH</t>
  </si>
  <si>
    <t>2AC7-WM+BDG SH02-03 CC BCONS MIEN DONG</t>
  </si>
  <si>
    <t>2AE0-WM+ CTO T1-6 CC TAY NGUYEN PLAZA</t>
  </si>
  <si>
    <t>2AG7-WM+ DNI 119 - 121 VU HONG PHO</t>
  </si>
  <si>
    <t>2AK7-WM+ HCM 66A DUONG SO 5</t>
  </si>
  <si>
    <t>2AV7-WM+ QNM THUA 260-261, THON CAY SANH</t>
  </si>
  <si>
    <t>3058_WM+ DNI 266/5 PHAN TRUNG</t>
  </si>
  <si>
    <t>3165_VM+ CTO 9 TRAN CHIEN</t>
  </si>
  <si>
    <t>3234_VM+ KHA 124B CHUNG CU CT1</t>
  </si>
  <si>
    <t>3427_VM+ BDG 416 NG.THI MINH KHAI</t>
  </si>
  <si>
    <t>3535_VM+ DNI 20A KDC AN BINH</t>
  </si>
  <si>
    <t>3612_VM+ VTU 33 TRAN DONG</t>
  </si>
  <si>
    <t>3636_VM+ CTO216 DUONG 3/2</t>
  </si>
  <si>
    <t>3697_VM+ VTU A7 - 10/7 TT CHI LINH</t>
  </si>
  <si>
    <t>3756_VM+ DNG 522 NUI THANH</t>
  </si>
  <si>
    <t>3771_VM+ CTO SO 2 TRAN HOANG NA</t>
  </si>
  <si>
    <t>3780_VM+ BDG 27 NGUYEN DU</t>
  </si>
  <si>
    <t>3888_VM+ DNI 53 HOANG BA BICH</t>
  </si>
  <si>
    <t>4090_WM+ DNI 340 BUI TRONG NGHIA</t>
  </si>
  <si>
    <t>4139_VM+ DNI 157-159 PH. DINH PHUNG</t>
  </si>
  <si>
    <t>4195_VM+ BDG 524C/12 KHU C</t>
  </si>
  <si>
    <t>4281_WM+ HCM SUNRISE CITY - SOUTH</t>
  </si>
  <si>
    <t>4410_WM+ DNI LO17-18 KDC BINH DUONG</t>
  </si>
  <si>
    <t>4458_VM+ CTO 86A MAU THAN</t>
  </si>
  <si>
    <t>4473_VM+ DNG 51 NGUYEN NHAN</t>
  </si>
  <si>
    <t>4530_VM+ CTO 44-46 BUI QUANG TRINH</t>
  </si>
  <si>
    <t>4618_VM+ BTN 29B NGUYEN DINH CHIEU</t>
  </si>
  <si>
    <t>4717_VM+ DLK 275 PHAN BOI CHAU</t>
  </si>
  <si>
    <t>4732_VM+ DLK 349 LE THANH TONG</t>
  </si>
  <si>
    <t>4743_VM+ DLK 44 NGUYEN DINH CHIEU</t>
  </si>
  <si>
    <t>4773_VM+ DLK 211 MAI HAC DE</t>
  </si>
  <si>
    <t>4819_VM+ KGG 07 NGUYEN BINH KHIEM</t>
  </si>
  <si>
    <t>4838_VM+ DNG 588 PHAM HUNG</t>
  </si>
  <si>
    <t>4857_VM+ TTH 216 NGUYEN SINH CUNG</t>
  </si>
  <si>
    <t>4868_VM+ KGG 14 TRAN QUANG KHAI</t>
  </si>
  <si>
    <t>4873_VM+ QBH 93 TO HUU</t>
  </si>
  <si>
    <t>4907_VM+ GLI 399 TRUONG CHINH</t>
  </si>
  <si>
    <t>4910_VM+ GLI 115 CACH MANG THANG 8</t>
  </si>
  <si>
    <t>4961_VM+ KGG SO 208 NGUYEN BINH KHIEM</t>
  </si>
  <si>
    <t>4984_VM+ QBH 31 HOANG DIEU</t>
  </si>
  <si>
    <t>5151_VM+ NTN SO 117 CAY DA</t>
  </si>
  <si>
    <t>5165_VM+ LDG SO 09 BUI THI XUAN</t>
  </si>
  <si>
    <t>5179_VM+ TTH 102 DIEN BIEN PHU</t>
  </si>
  <si>
    <t>5228_VM+ KGG SO 6 MAI THI HONG HANH</t>
  </si>
  <si>
    <t>5260_VM+ QTI 51 LE LOI</t>
  </si>
  <si>
    <t>5279_VM+ DLK SO 70 Y WANG</t>
  </si>
  <si>
    <t>5314_VM+ SO 170 HOANG MINH CHANH</t>
  </si>
  <si>
    <t>5333_VM+ BTN SO 41 TRUONG VAN LY</t>
  </si>
  <si>
    <t>5364_VM+ BTN TBD 21 NGUYEN HOI</t>
  </si>
  <si>
    <t>5410_VM+ DNI SO 64 TRAN THI HOA</t>
  </si>
  <si>
    <t>5455_VM+ DNI SO 26/90 HO NAI</t>
  </si>
  <si>
    <t>5458_VM+ DNG 60 NGUYEN CHANH</t>
  </si>
  <si>
    <t>5461_VM+ BTN SO 272 THU KHOA HUAN</t>
  </si>
  <si>
    <t>5549_VM+ KGG 327 NG TRUNG TRUC</t>
  </si>
  <si>
    <t>5624_VM+ QNM 99 DIEN BIEN PHU</t>
  </si>
  <si>
    <t>5650_VM+ DNI 123 BINH MINH - QUANG TIEN</t>
  </si>
  <si>
    <t>5718_VM+ CTO 43-45 VO TRUONG TOAN</t>
  </si>
  <si>
    <t>5756_VM+ BDG CC PHUC DAT</t>
  </si>
  <si>
    <t>5781_VM+ DNI 518 BINH MINH</t>
  </si>
  <si>
    <t>5798_VM+ DNI 249 CMT8</t>
  </si>
  <si>
    <t>5883_VM+ GLI 40B HUNG VUONG</t>
  </si>
  <si>
    <t>5893_VM+ TTH 04 NHAT LE</t>
  </si>
  <si>
    <t>5999_VM+ CTO 131-133 DONG VAN CONG</t>
  </si>
  <si>
    <t>6002_VM+ BDG CH SACOM BINH THANG</t>
  </si>
  <si>
    <t>6029_VM+ KGG 841 NGUYEN TRUNG TRUC</t>
  </si>
  <si>
    <t>6097_WM+ 6097CTO 95/31 NGUYEN THONG</t>
  </si>
  <si>
    <t>6105_WM+ DNI 27 LE DUAN</t>
  </si>
  <si>
    <t>6107_VM+ QNM 97 PHAN CHAU TRINH</t>
  </si>
  <si>
    <t>6113_WM+ BDG OPAL BOULEVARD</t>
  </si>
  <si>
    <t>6126_VM+ QNM 149 LY THUONG KIET</t>
  </si>
  <si>
    <t>6151_VM+  1062 TINH LO 768</t>
  </si>
  <si>
    <t>6227_WM+ KGG 212 NGO QUYEN</t>
  </si>
  <si>
    <t>6234_WM+ BDG 16D1 TAN DONG HIEP</t>
  </si>
  <si>
    <t>6235_WM+ KGG 686 MAC CUU</t>
  </si>
  <si>
    <t>6250_WM+ CTO 51D1 DUONG 3/2</t>
  </si>
  <si>
    <t>6276_WM+CTO 91 TRAN VAN LONG</t>
  </si>
  <si>
    <t>6283_WM+DNI LK1-32 KDC LONG CHAU</t>
  </si>
  <si>
    <t>6303_WM+DNI 868 SONG THAO</t>
  </si>
  <si>
    <t>6349_WM+ DNG 723 NGUYEN LUONG BANG</t>
  </si>
  <si>
    <t>6354_WM+KGG 250 LAM QUANG KY</t>
  </si>
  <si>
    <t>6391-WM+ VTU 79A NO TRANG LONG</t>
  </si>
  <si>
    <t>6425_WM+ LDG 25 THONG THIEN HOC</t>
  </si>
  <si>
    <t>6474_WM+ DNI 291 LY THAI TO</t>
  </si>
  <si>
    <t>6488_WM+ DNI 1111 BUI VAN HOA</t>
  </si>
  <si>
    <t>6494_WM+QNM 120 TRAN THU DO</t>
  </si>
  <si>
    <t>6497_VM+ VTU 66 NGUYEN AN NINH</t>
  </si>
  <si>
    <t>6552_WM+ QBH PHUC TU DONG</t>
  </si>
  <si>
    <t>6567_WM+ DNI 1823 AP 5, X. XUAN BAC</t>
  </si>
  <si>
    <t>6572_WM+ BPC 82 DINH TIEN HOANG</t>
  </si>
  <si>
    <t>6593_WM+ VTU 221 TRAN PHU</t>
  </si>
  <si>
    <t>6650_WM+ VTU 797 BINH GIA</t>
  </si>
  <si>
    <t>6652_WM+ VTU 172A TRUONG CONG DINH</t>
  </si>
  <si>
    <t>6656_WM+ LDG 06/27 THON PHI NOM</t>
  </si>
  <si>
    <t>6679_WM+ DLK 72 Y MOAN ENUOIL</t>
  </si>
  <si>
    <t>6889-WM+ VTU 168 NGUYEN VAN CU</t>
  </si>
  <si>
    <t>6931-WM+ DNI 19 PHAN BOI CHAU</t>
  </si>
  <si>
    <t>6932-WM+ VTU 238 DUONG 30/4</t>
  </si>
  <si>
    <t>6934-WM+ BDG 39 LE THI TRUNG</t>
  </si>
  <si>
    <t>6935-WM+ DNI 08 LUU VAN VIET</t>
  </si>
  <si>
    <t>6944-WM+ DLK 45 - 47 HUNG VUONG</t>
  </si>
  <si>
    <t>6971-WM+ GLI 42 NGUYEN HUE, DOAN KET</t>
  </si>
  <si>
    <t>VM+ LDG SO D03 ME LINH</t>
  </si>
  <si>
    <t>VM+ NT LO 112 DUONG A1</t>
  </si>
  <si>
    <t>WM+ AGG 191 THU KHOA NGHIA</t>
  </si>
  <si>
    <t>WM+ BDG 65 THICH QUANG DUC</t>
  </si>
  <si>
    <t>WM+ BDH 172B NGUYEN THAI HOC, QUY NHON</t>
  </si>
  <si>
    <t>WM+ DNG 110 LUONG TRUC DAM</t>
  </si>
  <si>
    <t>WM+ DNI 106 HO HOA</t>
  </si>
  <si>
    <t>WM+ DNI 301 BAC SON</t>
  </si>
  <si>
    <t>WM+ DNI 408 DUONG SO 4</t>
  </si>
  <si>
    <t>WM+ LDG 511 - 513 THONG NHAT, DUC T</t>
  </si>
  <si>
    <t>WM+ QBH DUY LOC, QUANG TRACH</t>
  </si>
  <si>
    <t>WM+ QBH TDP 14 NAM LY</t>
  </si>
  <si>
    <t>WM+ TNH 06 HOANG LE KHA</t>
  </si>
  <si>
    <t>WM+ TNH 228 CACH MANG THANG 8</t>
  </si>
  <si>
    <t>WM+ VTU 117-119 HOANG VAN THU</t>
  </si>
  <si>
    <t>WM+ VTU LK8-16 HUYNH VAN HON</t>
  </si>
  <si>
    <t>2A82-WM+ RURAL QNI TAN AN, NGHIA AN</t>
  </si>
  <si>
    <t>WM+ RURAL TGG 93 VO DUY LINH</t>
  </si>
  <si>
    <t>WINMART BAC LIEU</t>
  </si>
  <si>
    <t>WINMART CA MAU</t>
  </si>
  <si>
    <t>WINMART CAO LANH</t>
  </si>
  <si>
    <t>WINMART NINH KIEU (VINATEX)</t>
  </si>
  <si>
    <t>WINMART CAN THO</t>
  </si>
  <si>
    <t>WINMART XUAN KHANH</t>
  </si>
  <si>
    <t>4271_WM+ CTO 45/9 LE HONG PHONG</t>
  </si>
  <si>
    <t>4616_VM+ BTN 180 VO THI SAU</t>
  </si>
  <si>
    <t>5478_VM+ DLK 544-546 NGUYEN VAN CU</t>
  </si>
  <si>
    <t>3269_VM+ DNG 904 TON DUC THANG</t>
  </si>
  <si>
    <t>4475_VM+ DNG 220 THANH THUY</t>
  </si>
  <si>
    <t>5277_VM+ DNG 226 LY TRIEN</t>
  </si>
  <si>
    <t>5850_VM+ QNM 597 PHAN CHU TRINH</t>
  </si>
  <si>
    <t>6183_WM+ QNI 658 NGUYEN VAN LINH</t>
  </si>
  <si>
    <t>6302_WM+ QNI 474 - 476 NGUYEN TRAI</t>
  </si>
  <si>
    <t>6457_WM+ QNI 351 PHAM VAN DONG</t>
  </si>
  <si>
    <t>6487_WM+ RURAL LAN 128 PHUOC LOI</t>
  </si>
  <si>
    <t>6531_WM+ DNI 21 KHONG TU</t>
  </si>
  <si>
    <t>6589_WM+ VTU 175 VO THI SAU</t>
  </si>
  <si>
    <t>WM+ DNI 1461 QL20, X. PHU XUAN</t>
  </si>
  <si>
    <t>WM+ BDG CC SKYVIEW, 212 TRAN PHU</t>
  </si>
  <si>
    <t>WM+ QBH 11 LY THUONG KIET</t>
  </si>
  <si>
    <t>WM+ BDG 107 KP. 2, DAU TIENG</t>
  </si>
  <si>
    <t>2A01-WM+ RURAL BDG 2/4 THU KHOA HUAN</t>
  </si>
  <si>
    <t>6955-WM+ DNG 12A-12B PHAN TU, NGU HANH S</t>
  </si>
  <si>
    <t>6955-WM+ DNG 12A-12B PHAN TU, NGU HANH SON</t>
  </si>
  <si>
    <t>2A19-WM+ BDG SH21-22 CC BCONS PLAZA</t>
  </si>
  <si>
    <t>2AA7-WM+ QTI 473 LE DUAN</t>
  </si>
  <si>
    <t>2AM4-WM+ CTO 92 XO VIET NGHE TINH</t>
  </si>
  <si>
    <t>2AL5-WM+ HCM 213 GO XOAI</t>
  </si>
  <si>
    <t>3596_VM+ VTU 134B NAM KY KHOI NGHIA</t>
  </si>
  <si>
    <t>WINMART SA DEC</t>
  </si>
  <si>
    <t>VM+ HCM 1648 VO VAN KIET</t>
  </si>
  <si>
    <t>4134_VM+ DNI G15 PHAM THI NGHIA</t>
  </si>
  <si>
    <t>SATRAFOODS 247 LE DUC THO</t>
  </si>
  <si>
    <t>SATRAFOODS B6/187 QL50 PHONG PHU</t>
  </si>
  <si>
    <t>1225_SATRAFOODS 803 TINH LO 7</t>
  </si>
  <si>
    <t>SATRAFOODS 90B/3 - CT</t>
  </si>
  <si>
    <t>SATRAFOODS NGUYEN VAN LINH - CT</t>
  </si>
  <si>
    <t>FARMERS MARKET-104 HAI BA TRUNG</t>
  </si>
  <si>
    <t>FARMERS MARKET-496 NTMK</t>
  </si>
  <si>
    <t>K-MARKET SOMERSET</t>
  </si>
  <si>
    <t>BEE MART AN LAC</t>
  </si>
  <si>
    <t>SANMAY - MY MARKET</t>
  </si>
  <si>
    <t>T1/24</t>
  </si>
  <si>
    <t>TARGET THÁNG 2 tính theo AVR 3 tháng T11-T1/24</t>
  </si>
  <si>
    <t>ACTUAL THÁNG 2 tính theo AVR 3 tháng T11-T1/24</t>
  </si>
  <si>
    <t>Tar T2</t>
  </si>
  <si>
    <t>Act T2</t>
  </si>
  <si>
    <t>2AT1-WM+ HCM 83 TRAN HUNG DAO</t>
  </si>
  <si>
    <t>6260_WM+ DNI 60 YEN THE</t>
  </si>
  <si>
    <t>2AQ9-WM+ QNM 1140 HUNG VUONG</t>
  </si>
  <si>
    <t>2AQ4_WM+ HCM 0.08, BLOCK A1, CC WESTGATE</t>
  </si>
  <si>
    <t>2AR9_WM+ HCM 0.08, BLOCK A1, CC WESTGATE</t>
  </si>
  <si>
    <t>2AU5_WM+ GLI 463 -465 TRAN HUNG DAO, AY</t>
  </si>
  <si>
    <t>2AW0_WM+ QNM THUA 17/1, TBD 12, DT610</t>
  </si>
  <si>
    <t>2AW2_WM+ PYN THUA 1019, TBD 38, QL29</t>
  </si>
  <si>
    <t>SATRAFOODS 43 TAY HOA</t>
  </si>
  <si>
    <t>SATRAFOODS 247 TRAN THI CO</t>
  </si>
  <si>
    <t>SATRAFOODS 444 NGUYEN VAN TAO</t>
  </si>
  <si>
    <t>2AU8-WM+ TTH 57 BAO VINH</t>
  </si>
  <si>
    <t>5082_VM+ QBH 183 LY THAI TO</t>
  </si>
  <si>
    <t>6187_WM+ 6187 DNI 55/7 PH.VAN DONG</t>
  </si>
  <si>
    <t>6535_WM+ VTU T33 TO 6, AP TAN PHUOC</t>
  </si>
  <si>
    <t>WM+ BDG 09 DUONG XC6</t>
  </si>
  <si>
    <t>WM+ DNI 289/4 NGUYEN AI QUOC</t>
  </si>
  <si>
    <t>6499_WM+ RURAL LAN 74 DUONG TINH 832</t>
  </si>
  <si>
    <t>SATRAFOODS A1/17 VINH LOC</t>
  </si>
  <si>
    <t>Nguyễn Thị Như Huỳnh</t>
  </si>
  <si>
    <t>HƯƠNG THỦY  SOUTH (THÁNG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</si>
</sst>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64" fontId="2" fillId="2" borderId="1" xfId="1" applyNumberFormat="1" applyFont="1" applyFill="1" applyBorder="1"/>
    <xf numFmtId="0" fontId="2" fillId="0" borderId="1" xfId="0" applyFont="1" applyBorder="1" applyAlignment="1">
      <alignment horizontal="left"/>
    </xf>
    <xf numFmtId="164" fontId="2" fillId="0" borderId="1" xfId="1" applyNumberFormat="1" applyFont="1" applyBorder="1"/>
    <xf numFmtId="0" fontId="0" fillId="0" borderId="1" xfId="0" applyBorder="1" applyAlignment="1">
      <alignment horizontal="left" indent="1"/>
    </xf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164" fontId="2" fillId="0" borderId="1" xfId="0" applyNumberFormat="1" applyFont="1" applyBorder="1"/>
    <xf numFmtId="164" fontId="1" fillId="0" borderId="1" xfId="1" applyNumberFormat="1" applyFont="1" applyBorder="1"/>
    <xf numFmtId="0" fontId="2" fillId="2" borderId="1" xfId="0" applyFont="1" applyFill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43" fontId="2" fillId="0" borderId="0" xfId="1" applyFont="1" applyBorder="1"/>
    <xf numFmtId="164" fontId="2" fillId="0" borderId="0" xfId="1" applyNumberFormat="1" applyFont="1"/>
    <xf numFmtId="0" fontId="2" fillId="0" borderId="0" xfId="0" applyFont="1"/>
    <xf numFmtId="164" fontId="2" fillId="0" borderId="0" xfId="0" applyNumberFormat="1" applyFont="1"/>
    <xf numFmtId="43" fontId="0" fillId="0" borderId="0" xfId="0" applyNumberFormat="1"/>
    <xf numFmtId="9" fontId="2" fillId="0" borderId="0" xfId="2" applyFont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164" fontId="0" fillId="0" borderId="1" xfId="0" applyNumberFormat="1" applyBorder="1"/>
    <xf numFmtId="0" fontId="2" fillId="0" borderId="1" xfId="0" applyFont="1" applyBorder="1"/>
    <xf numFmtId="9" fontId="2" fillId="0" borderId="1" xfId="2" applyFont="1" applyBorder="1"/>
    <xf numFmtId="0" fontId="0" fillId="0" borderId="0" xfId="0" applyAlignment="1">
      <alignment horizontal="center"/>
    </xf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0" fontId="2" fillId="4" borderId="0" xfId="0" applyFont="1" applyFill="1"/>
    <xf numFmtId="164" fontId="2" fillId="4" borderId="0" xfId="1" applyNumberFormat="1" applyFont="1" applyFill="1"/>
    <xf numFmtId="10" fontId="0" fillId="0" borderId="0" xfId="0" applyNumberFormat="1"/>
    <xf numFmtId="10" fontId="2" fillId="0" borderId="1" xfId="0" applyNumberFormat="1" applyFont="1" applyBorder="1"/>
    <xf numFmtId="10" fontId="0" fillId="0" borderId="1" xfId="2" applyNumberFormat="1" applyFont="1" applyBorder="1"/>
    <xf numFmtId="10" fontId="2" fillId="0" borderId="1" xfId="2" applyNumberFormat="1" applyFont="1" applyBorder="1"/>
    <xf numFmtId="0" fontId="0" fillId="5" borderId="1" xfId="0" applyFill="1" applyBorder="1"/>
    <xf numFmtId="164" fontId="0" fillId="5" borderId="1" xfId="1" applyNumberFormat="1" applyFont="1" applyFill="1" applyBorder="1"/>
    <xf numFmtId="9" fontId="0" fillId="5" borderId="1" xfId="2" applyFont="1" applyFill="1" applyBorder="1"/>
    <xf numFmtId="0" fontId="4" fillId="0" borderId="0" xfId="0" applyFont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164" fontId="3" fillId="0" borderId="0" xfId="1" applyNumberFormat="1" applyFont="1"/>
    <xf numFmtId="9" fontId="1" fillId="0" borderId="0" xfId="2" applyFont="1"/>
    <xf numFmtId="0" fontId="0" fillId="3" borderId="1" xfId="0" applyFill="1" applyBorder="1" applyAlignment="1">
      <alignment horizontal="center"/>
    </xf>
    <xf numFmtId="164" fontId="0" fillId="3" borderId="1" xfId="1" applyNumberFormat="1" applyFont="1" applyFill="1" applyBorder="1"/>
    <xf numFmtId="9" fontId="0" fillId="3" borderId="1" xfId="2" applyFont="1" applyFill="1" applyBorder="1"/>
    <xf numFmtId="0" fontId="2" fillId="0" borderId="0" xfId="0" applyFont="1" applyAlignment="1">
      <alignment horizontal="center"/>
    </xf>
    <xf numFmtId="0" fontId="2" fillId="5" borderId="2" xfId="0" applyFont="1" applyFill="1" applyBorder="1"/>
    <xf numFmtId="164" fontId="0" fillId="0" borderId="1" xfId="1" applyNumberFormat="1" applyFont="1" applyFill="1" applyBorder="1"/>
    <xf numFmtId="9" fontId="0" fillId="0" borderId="1" xfId="2" applyFont="1" applyFill="1" applyBorder="1"/>
    <xf numFmtId="164" fontId="2" fillId="3" borderId="1" xfId="0" applyNumberFormat="1" applyFont="1" applyFill="1" applyBorder="1"/>
    <xf numFmtId="164" fontId="1" fillId="3" borderId="1" xfId="1" applyNumberFormat="1" applyFont="1" applyFill="1" applyBorder="1"/>
    <xf numFmtId="9" fontId="1" fillId="3" borderId="1" xfId="2" applyFont="1" applyFill="1" applyBorder="1"/>
    <xf numFmtId="10" fontId="0" fillId="0" borderId="0" xfId="2" applyNumberFormat="1" applyFont="1"/>
    <xf numFmtId="0" fontId="4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xcportal-my.sharepoint.com/ttny/Work/NBT/3.%20Sales%20target/2017/01.2017/2%20V2/3.%20VN-%20ASO%20distribution%20Jan'2017%20nh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  <sheetName val="ocean voyage"/>
      <sheetName val="2002"/>
      <sheetName val="Asumsi"/>
      <sheetName val="STKBB"/>
      <sheetName val="Formulas"/>
      <sheetName val="Additional Parameter"/>
      <sheetName val="Noodles (assumptions)"/>
      <sheetName val="TT GDG"/>
      <sheetName val="TT EKSP"/>
      <sheetName val="FAA"/>
      <sheetName val="budget idr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E7FC-FD58-415D-B2DD-88ED6D631946}">
  <dimension ref="B1:S103"/>
  <sheetViews>
    <sheetView showGridLines="0" workbookViewId="0">
      <pane xSplit="2" ySplit="3" topLeftCell="C61" activePane="bottomRight" state="frozen"/>
      <selection pane="topRight" activeCell="C1" sqref="C1"/>
      <selection pane="bottomLeft" activeCell="A4" sqref="A4"/>
      <selection pane="bottomRight" activeCell="F69" sqref="F69"/>
    </sheetView>
  </sheetViews>
  <sheetFormatPr defaultRowHeight="15" x14ac:dyDescent="0.25"/>
  <cols>
    <col min="2" max="2" width="38" bestFit="1" customWidth="1"/>
    <col min="3" max="3" width="12.140625" customWidth="1"/>
    <col min="4" max="4" width="11.7109375" customWidth="1"/>
    <col min="5" max="5" width="10.5703125" bestFit="1" customWidth="1"/>
    <col min="6" max="6" width="12.42578125" customWidth="1"/>
    <col min="7" max="7" width="15" customWidth="1"/>
    <col min="8" max="8" width="16.85546875" customWidth="1"/>
    <col min="9" max="9" width="14.7109375" customWidth="1"/>
    <col min="11" max="11" width="37.28515625" bestFit="1" customWidth="1"/>
    <col min="14" max="15" width="11.140625" bestFit="1" customWidth="1"/>
    <col min="17" max="18" width="11.5703125" bestFit="1" customWidth="1"/>
  </cols>
  <sheetData>
    <row r="1" spans="2:19" x14ac:dyDescent="0.25">
      <c r="H1" s="15">
        <v>1100666.6213573904</v>
      </c>
      <c r="I1" s="15">
        <f>+I68</f>
        <v>1106061.736</v>
      </c>
    </row>
    <row r="2" spans="2:19" ht="75" x14ac:dyDescent="0.25">
      <c r="B2" s="10" t="s">
        <v>0</v>
      </c>
      <c r="C2" s="13" t="s">
        <v>1</v>
      </c>
      <c r="D2" s="11" t="s">
        <v>1719</v>
      </c>
      <c r="E2" s="11" t="s">
        <v>1723</v>
      </c>
      <c r="F2" s="11" t="s">
        <v>1897</v>
      </c>
      <c r="G2" s="11" t="s">
        <v>48</v>
      </c>
      <c r="H2" s="12" t="s">
        <v>1898</v>
      </c>
      <c r="I2" s="12" t="s">
        <v>1899</v>
      </c>
      <c r="K2" s="16" t="s">
        <v>160</v>
      </c>
      <c r="L2" s="16" t="s">
        <v>161</v>
      </c>
      <c r="M2" s="16" t="s">
        <v>52</v>
      </c>
      <c r="N2" s="16" t="s">
        <v>1900</v>
      </c>
      <c r="O2" s="16" t="s">
        <v>1901</v>
      </c>
      <c r="Q2" s="16" t="s">
        <v>1900</v>
      </c>
      <c r="R2" s="16" t="s">
        <v>1901</v>
      </c>
    </row>
    <row r="3" spans="2:19" x14ac:dyDescent="0.25">
      <c r="B3" s="2" t="s">
        <v>2</v>
      </c>
      <c r="C3" s="3">
        <v>125</v>
      </c>
      <c r="D3" s="3">
        <v>369682.53648000013</v>
      </c>
      <c r="E3" s="3">
        <v>241717.29800000004</v>
      </c>
      <c r="F3" s="3">
        <v>151022.23599999998</v>
      </c>
      <c r="G3" s="8">
        <f>+IFERROR(AVERAGE(D3:F3),0)</f>
        <v>254140.69016000009</v>
      </c>
      <c r="H3" s="3">
        <f>+$G3/$G$68*$H$1</f>
        <v>87811.880819922299</v>
      </c>
      <c r="I3" s="3">
        <v>69920.777000000016</v>
      </c>
      <c r="K3" t="s">
        <v>2</v>
      </c>
      <c r="L3" t="s">
        <v>162</v>
      </c>
      <c r="M3">
        <v>6</v>
      </c>
      <c r="N3" s="27">
        <f>H6</f>
        <v>4214.9702793562701</v>
      </c>
      <c r="O3" s="27">
        <f>I6</f>
        <v>3356.1972960000007</v>
      </c>
      <c r="P3">
        <v>6</v>
      </c>
      <c r="Q3" s="29">
        <f>N3</f>
        <v>4214.9702793562701</v>
      </c>
      <c r="R3" s="29">
        <f>O3</f>
        <v>3356.1972960000007</v>
      </c>
    </row>
    <row r="4" spans="2:19" x14ac:dyDescent="0.25">
      <c r="B4" s="4" t="s">
        <v>3</v>
      </c>
      <c r="C4" s="5">
        <v>114</v>
      </c>
      <c r="D4" s="3"/>
      <c r="E4" s="3"/>
      <c r="F4" s="3"/>
      <c r="G4" s="8">
        <f>+IFERROR(AVERAGE(D4:D4),0)</f>
        <v>0</v>
      </c>
      <c r="H4" s="9">
        <f>+$H3/$C3*$C4</f>
        <v>80084.435307769134</v>
      </c>
      <c r="I4" s="5">
        <f>+$I3/$C3*$C4</f>
        <v>63767.748624000014</v>
      </c>
      <c r="K4" t="s">
        <v>24</v>
      </c>
      <c r="L4" t="s">
        <v>163</v>
      </c>
      <c r="M4">
        <v>14</v>
      </c>
      <c r="N4" s="27">
        <f>+Q$4/$P$4*$M4</f>
        <v>10149.851165889686</v>
      </c>
      <c r="O4" s="27">
        <f t="shared" ref="O4:O8" si="0">+R$4/$P$4*$M4</f>
        <v>9159.3820652173927</v>
      </c>
      <c r="P4">
        <f>SUM(M4:M8)</f>
        <v>79</v>
      </c>
      <c r="Q4" s="27">
        <f>+H32</f>
        <v>57274.160150377509</v>
      </c>
      <c r="R4" s="27">
        <f>+I32</f>
        <v>51685.084510869572</v>
      </c>
      <c r="S4" s="29"/>
    </row>
    <row r="5" spans="2:19" x14ac:dyDescent="0.25">
      <c r="B5" s="4" t="s">
        <v>4</v>
      </c>
      <c r="C5" s="5">
        <v>5</v>
      </c>
      <c r="D5" s="3"/>
      <c r="E5" s="3"/>
      <c r="F5" s="3"/>
      <c r="G5" s="8">
        <f>+IFERROR(AVERAGE(D5:D5),0)</f>
        <v>0</v>
      </c>
      <c r="H5" s="9">
        <f>+$H4/$C4*$C5</f>
        <v>3512.4752327968918</v>
      </c>
      <c r="I5" s="5">
        <f>+$I4/$C4*$C5</f>
        <v>2796.8310800000008</v>
      </c>
      <c r="K5" t="s">
        <v>24</v>
      </c>
      <c r="L5" t="s">
        <v>164</v>
      </c>
      <c r="M5">
        <v>44</v>
      </c>
      <c r="N5" s="27">
        <f t="shared" ref="N5:N8" si="1">+Q$4/$P$4*$M5</f>
        <v>31899.532235653296</v>
      </c>
      <c r="O5" s="27">
        <f t="shared" si="0"/>
        <v>28786.629347826089</v>
      </c>
    </row>
    <row r="6" spans="2:19" x14ac:dyDescent="0.25">
      <c r="B6" s="4" t="s">
        <v>5</v>
      </c>
      <c r="C6" s="5">
        <v>6</v>
      </c>
      <c r="D6" s="3"/>
      <c r="E6" s="3"/>
      <c r="F6" s="3"/>
      <c r="G6" s="8">
        <f>+IFERROR(AVERAGE(D6:D6),0)</f>
        <v>0</v>
      </c>
      <c r="H6" s="9">
        <f>+$H5/$C5*$C6</f>
        <v>4214.9702793562701</v>
      </c>
      <c r="I6" s="5">
        <f>+$I5/$C5*$C6</f>
        <v>3356.1972960000007</v>
      </c>
      <c r="K6" t="s">
        <v>24</v>
      </c>
      <c r="L6" t="s">
        <v>165</v>
      </c>
      <c r="M6">
        <v>3</v>
      </c>
      <c r="N6" s="27">
        <f t="shared" si="1"/>
        <v>2174.968106976361</v>
      </c>
      <c r="O6" s="27">
        <f t="shared" si="0"/>
        <v>1962.7247282608696</v>
      </c>
    </row>
    <row r="7" spans="2:19" x14ac:dyDescent="0.25">
      <c r="B7" s="2" t="s">
        <v>6</v>
      </c>
      <c r="C7" s="3">
        <v>67</v>
      </c>
      <c r="D7" s="3">
        <v>168780.76499999996</v>
      </c>
      <c r="E7" s="3">
        <v>44733.524039999997</v>
      </c>
      <c r="F7" s="3">
        <v>118992.50099999997</v>
      </c>
      <c r="G7" s="8">
        <f>+IFERROR(AVERAGE(D7:F7),0)</f>
        <v>110835.59667999997</v>
      </c>
      <c r="H7" s="3">
        <f>+$G7/$G$68*$H$1</f>
        <v>38296.434152837552</v>
      </c>
      <c r="I7" s="3">
        <v>34319.415000000001</v>
      </c>
      <c r="K7" t="s">
        <v>24</v>
      </c>
      <c r="L7" t="s">
        <v>166</v>
      </c>
      <c r="M7">
        <v>9</v>
      </c>
      <c r="N7" s="27">
        <f t="shared" si="1"/>
        <v>6524.904320929083</v>
      </c>
      <c r="O7" s="27">
        <f t="shared" si="0"/>
        <v>5888.1741847826088</v>
      </c>
    </row>
    <row r="8" spans="2:19" x14ac:dyDescent="0.25">
      <c r="B8" s="4" t="s">
        <v>3</v>
      </c>
      <c r="C8" s="5">
        <v>7</v>
      </c>
      <c r="D8" s="3"/>
      <c r="E8" s="3"/>
      <c r="F8" s="3"/>
      <c r="G8" s="8">
        <f>+IFERROR(AVERAGE(D8:D8),0)</f>
        <v>0</v>
      </c>
      <c r="H8" s="9">
        <f>+$H7/$C7*$C8</f>
        <v>4001.1199861173563</v>
      </c>
      <c r="I8" s="5">
        <f>+$I7/$C7*$C8</f>
        <v>3585.6105223880595</v>
      </c>
      <c r="K8" t="s">
        <v>24</v>
      </c>
      <c r="L8" t="s">
        <v>167</v>
      </c>
      <c r="M8">
        <v>9</v>
      </c>
      <c r="N8" s="27">
        <f t="shared" si="1"/>
        <v>6524.904320929083</v>
      </c>
      <c r="O8" s="27">
        <f t="shared" si="0"/>
        <v>5888.1741847826088</v>
      </c>
    </row>
    <row r="9" spans="2:19" x14ac:dyDescent="0.25">
      <c r="B9" s="4" t="s">
        <v>7</v>
      </c>
      <c r="C9" s="5">
        <v>54</v>
      </c>
      <c r="D9" s="3"/>
      <c r="E9" s="3"/>
      <c r="F9" s="3"/>
      <c r="G9" s="8">
        <f>+IFERROR(AVERAGE(D9:D9),0)</f>
        <v>0</v>
      </c>
      <c r="H9" s="9">
        <f>+$H8/$C8*$C9</f>
        <v>30865.782750048176</v>
      </c>
      <c r="I9" s="5">
        <f>+$I8/$C8*$C9</f>
        <v>27660.424029850743</v>
      </c>
      <c r="K9" t="s">
        <v>26</v>
      </c>
      <c r="L9" t="s">
        <v>168</v>
      </c>
      <c r="M9">
        <v>13</v>
      </c>
      <c r="N9" s="27">
        <f>Q$9/$P$9*$M9</f>
        <v>7314.6655456608351</v>
      </c>
      <c r="O9" s="27">
        <f t="shared" ref="O9:O19" si="2">R$9/$P$9*$M9</f>
        <v>7317.3889479166664</v>
      </c>
      <c r="P9">
        <f>SUM(M9:M19)</f>
        <v>189</v>
      </c>
      <c r="Q9" s="27">
        <f>+H36</f>
        <v>106343.98370229983</v>
      </c>
      <c r="R9" s="27">
        <f>+I36</f>
        <v>106383.57778125</v>
      </c>
    </row>
    <row r="10" spans="2:19" x14ac:dyDescent="0.25">
      <c r="B10" s="4" t="s">
        <v>8</v>
      </c>
      <c r="C10" s="5">
        <v>6</v>
      </c>
      <c r="D10" s="3"/>
      <c r="E10" s="3"/>
      <c r="F10" s="3"/>
      <c r="G10" s="8">
        <f>+IFERROR(AVERAGE(D10:D10),0)</f>
        <v>0</v>
      </c>
      <c r="H10" s="9">
        <f>+$H9/$C9*$C10</f>
        <v>3429.5314166720195</v>
      </c>
      <c r="I10" s="5">
        <f>+$I9/$C9*$C10</f>
        <v>3073.3804477611939</v>
      </c>
      <c r="K10" t="s">
        <v>26</v>
      </c>
      <c r="L10" t="s">
        <v>169</v>
      </c>
      <c r="M10">
        <v>35</v>
      </c>
      <c r="N10" s="27">
        <f t="shared" ref="N10:N19" si="3">Q$9/$P$9*$M10</f>
        <v>19693.33031524071</v>
      </c>
      <c r="O10" s="27">
        <f t="shared" si="2"/>
        <v>19700.662552083333</v>
      </c>
    </row>
    <row r="11" spans="2:19" x14ac:dyDescent="0.25">
      <c r="B11" s="2" t="s">
        <v>9</v>
      </c>
      <c r="C11" s="3">
        <v>67</v>
      </c>
      <c r="D11" s="3">
        <v>177819.68255999999</v>
      </c>
      <c r="E11" s="3">
        <v>75238.161000000007</v>
      </c>
      <c r="F11" s="3">
        <v>76302.612000000008</v>
      </c>
      <c r="G11" s="8">
        <f>+IFERROR(AVERAGE(D11:F11),0)</f>
        <v>109786.81852000002</v>
      </c>
      <c r="H11" s="3">
        <f>+$G11/$G$68*$H$1</f>
        <v>37934.055413980452</v>
      </c>
      <c r="I11" s="3">
        <v>34538.01</v>
      </c>
      <c r="K11" t="s">
        <v>26</v>
      </c>
      <c r="L11" t="s">
        <v>163</v>
      </c>
      <c r="M11">
        <v>20</v>
      </c>
      <c r="N11" s="27">
        <f t="shared" si="3"/>
        <v>11253.331608708977</v>
      </c>
      <c r="O11" s="27">
        <f t="shared" si="2"/>
        <v>11257.521458333333</v>
      </c>
    </row>
    <row r="12" spans="2:19" x14ac:dyDescent="0.25">
      <c r="B12" s="4" t="s">
        <v>10</v>
      </c>
      <c r="C12" s="5">
        <v>51</v>
      </c>
      <c r="D12" s="3"/>
      <c r="E12" s="3"/>
      <c r="F12" s="3"/>
      <c r="G12" s="8">
        <f>+IFERROR(AVERAGE(D12:D12),0)</f>
        <v>0</v>
      </c>
      <c r="H12" s="9">
        <f>+$H11/$C11*$C12</f>
        <v>28875.176509149296</v>
      </c>
      <c r="I12" s="5">
        <f>+$I11/$C11*$C12</f>
        <v>26290.127014925376</v>
      </c>
      <c r="K12" t="s">
        <v>26</v>
      </c>
      <c r="L12" t="s">
        <v>164</v>
      </c>
      <c r="M12">
        <v>24</v>
      </c>
      <c r="N12" s="27">
        <f t="shared" si="3"/>
        <v>13503.997930450772</v>
      </c>
      <c r="O12" s="27">
        <f t="shared" si="2"/>
        <v>13509.025750000001</v>
      </c>
    </row>
    <row r="13" spans="2:19" x14ac:dyDescent="0.25">
      <c r="B13" s="4" t="s">
        <v>4</v>
      </c>
      <c r="C13" s="5">
        <v>16</v>
      </c>
      <c r="D13" s="3"/>
      <c r="E13" s="3"/>
      <c r="F13" s="3"/>
      <c r="G13" s="8">
        <f>+IFERROR(AVERAGE(D13:D13),0)</f>
        <v>0</v>
      </c>
      <c r="H13" s="9">
        <f>+$H12/$C12*$C13</f>
        <v>9058.8789048311519</v>
      </c>
      <c r="I13" s="5">
        <f>+$I12/$C12*$C13</f>
        <v>8247.8829850746279</v>
      </c>
      <c r="K13" t="s">
        <v>26</v>
      </c>
      <c r="L13" t="s">
        <v>170</v>
      </c>
      <c r="M13">
        <v>10</v>
      </c>
      <c r="N13" s="27">
        <f t="shared" si="3"/>
        <v>5626.6658043544885</v>
      </c>
      <c r="O13" s="27">
        <f t="shared" si="2"/>
        <v>5628.7607291666664</v>
      </c>
    </row>
    <row r="14" spans="2:19" x14ac:dyDescent="0.25">
      <c r="B14" s="2" t="s">
        <v>11</v>
      </c>
      <c r="C14" s="3">
        <v>56</v>
      </c>
      <c r="D14" s="3">
        <v>87608.101959999985</v>
      </c>
      <c r="E14" s="3">
        <v>59738.740000000005</v>
      </c>
      <c r="F14" s="3">
        <v>115376.93299999998</v>
      </c>
      <c r="G14" s="8">
        <f>+IFERROR(AVERAGE(D14:F14),0)</f>
        <v>87574.591653333322</v>
      </c>
      <c r="H14" s="3">
        <f>+$G14/$G$68*$H$1</f>
        <v>30259.182818282254</v>
      </c>
      <c r="I14" s="3">
        <v>46341.343000000001</v>
      </c>
      <c r="K14" t="s">
        <v>26</v>
      </c>
      <c r="L14" t="s">
        <v>167</v>
      </c>
      <c r="M14">
        <v>17</v>
      </c>
      <c r="N14" s="27">
        <f t="shared" si="3"/>
        <v>9565.3318674026305</v>
      </c>
      <c r="O14" s="27">
        <f t="shared" si="2"/>
        <v>9568.8932395833326</v>
      </c>
    </row>
    <row r="15" spans="2:19" x14ac:dyDescent="0.25">
      <c r="B15" s="4" t="s">
        <v>12</v>
      </c>
      <c r="C15" s="5">
        <v>40</v>
      </c>
      <c r="D15" s="3"/>
      <c r="E15" s="3"/>
      <c r="F15" s="3"/>
      <c r="G15" s="8">
        <f>+IFERROR(AVERAGE(D15:D15),0)</f>
        <v>0</v>
      </c>
      <c r="H15" s="9">
        <f>+$H14/$C14*$C15</f>
        <v>21613.702013058752</v>
      </c>
      <c r="I15" s="5">
        <f>+$I14/$C14*$C15</f>
        <v>33100.959285714285</v>
      </c>
      <c r="K15" t="s">
        <v>26</v>
      </c>
      <c r="L15" t="s">
        <v>171</v>
      </c>
      <c r="M15">
        <v>28</v>
      </c>
      <c r="N15" s="27">
        <f t="shared" si="3"/>
        <v>15754.664252192568</v>
      </c>
      <c r="O15" s="27">
        <f t="shared" si="2"/>
        <v>15760.530041666667</v>
      </c>
    </row>
    <row r="16" spans="2:19" x14ac:dyDescent="0.25">
      <c r="B16" s="4" t="s">
        <v>4</v>
      </c>
      <c r="C16" s="5">
        <v>16</v>
      </c>
      <c r="D16" s="3"/>
      <c r="E16" s="3"/>
      <c r="F16" s="3"/>
      <c r="G16" s="8">
        <f>+IFERROR(AVERAGE(D16:D16),0)</f>
        <v>0</v>
      </c>
      <c r="H16" s="9">
        <f>+$H15/$C15*$C16</f>
        <v>8645.4808052235003</v>
      </c>
      <c r="I16" s="5">
        <f>+$I15/$C15*$C16</f>
        <v>13240.383714285714</v>
      </c>
      <c r="K16" t="s">
        <v>26</v>
      </c>
      <c r="L16" t="s">
        <v>172</v>
      </c>
      <c r="M16">
        <v>14</v>
      </c>
      <c r="N16" s="27">
        <f t="shared" si="3"/>
        <v>7877.3321260962839</v>
      </c>
      <c r="O16" s="27">
        <f t="shared" si="2"/>
        <v>7880.2650208333334</v>
      </c>
    </row>
    <row r="17" spans="2:18" x14ac:dyDescent="0.25">
      <c r="B17" s="2" t="s">
        <v>13</v>
      </c>
      <c r="C17" s="3">
        <v>74</v>
      </c>
      <c r="D17" s="3">
        <v>130181.735</v>
      </c>
      <c r="E17" s="3">
        <v>83584.062999999995</v>
      </c>
      <c r="F17" s="3">
        <v>145616.96799999996</v>
      </c>
      <c r="G17" s="8">
        <f>+IFERROR(AVERAGE(D17:F17),0)</f>
        <v>119794.25533333332</v>
      </c>
      <c r="H17" s="3">
        <f>+$G17/$G$68*$H$1</f>
        <v>41391.871823513597</v>
      </c>
      <c r="I17" s="3">
        <v>35252.840999999993</v>
      </c>
      <c r="K17" t="s">
        <v>26</v>
      </c>
      <c r="L17" t="s">
        <v>173</v>
      </c>
      <c r="M17">
        <v>6</v>
      </c>
      <c r="N17" s="27">
        <f t="shared" si="3"/>
        <v>3375.9994826126931</v>
      </c>
      <c r="O17" s="27">
        <f t="shared" si="2"/>
        <v>3377.2564375000002</v>
      </c>
    </row>
    <row r="18" spans="2:18" x14ac:dyDescent="0.25">
      <c r="B18" s="4" t="s">
        <v>14</v>
      </c>
      <c r="C18" s="5">
        <v>54</v>
      </c>
      <c r="D18" s="3"/>
      <c r="E18" s="3"/>
      <c r="F18" s="3"/>
      <c r="G18" s="8">
        <f>+IFERROR(AVERAGE(D18:D18),0)</f>
        <v>0</v>
      </c>
      <c r="H18" s="9">
        <f>+$H17/$C17*$C18</f>
        <v>30204.879438780194</v>
      </c>
      <c r="I18" s="5">
        <f>+$I17/$C17*$C18</f>
        <v>25725.046135135133</v>
      </c>
      <c r="K18" t="s">
        <v>26</v>
      </c>
      <c r="L18" t="s">
        <v>162</v>
      </c>
      <c r="M18">
        <v>21</v>
      </c>
      <c r="N18" s="27">
        <f t="shared" si="3"/>
        <v>11815.998189144426</v>
      </c>
      <c r="O18" s="27">
        <f t="shared" si="2"/>
        <v>11820.397531250001</v>
      </c>
    </row>
    <row r="19" spans="2:18" x14ac:dyDescent="0.25">
      <c r="B19" s="4" t="s">
        <v>15</v>
      </c>
      <c r="C19" s="5">
        <v>19</v>
      </c>
      <c r="D19" s="3"/>
      <c r="E19" s="3"/>
      <c r="F19" s="3"/>
      <c r="G19" s="8">
        <f>+IFERROR(AVERAGE(D19:D19),0)</f>
        <v>0</v>
      </c>
      <c r="H19" s="9">
        <f>+$H18/$C18*$C19</f>
        <v>10627.642765496736</v>
      </c>
      <c r="I19" s="5">
        <f>+$I18/$C18*$C19</f>
        <v>9051.4051216216212</v>
      </c>
      <c r="K19" t="s">
        <v>26</v>
      </c>
      <c r="L19" t="s">
        <v>174</v>
      </c>
      <c r="M19">
        <v>1</v>
      </c>
      <c r="N19" s="27">
        <f t="shared" si="3"/>
        <v>562.66658043544885</v>
      </c>
      <c r="O19" s="27">
        <f t="shared" si="2"/>
        <v>562.87607291666666</v>
      </c>
    </row>
    <row r="20" spans="2:18" x14ac:dyDescent="0.25">
      <c r="B20" s="4" t="s">
        <v>16</v>
      </c>
      <c r="C20" s="5">
        <v>1</v>
      </c>
      <c r="D20" s="3"/>
      <c r="E20" s="3"/>
      <c r="F20" s="3"/>
      <c r="G20" s="8">
        <f>+IFERROR(AVERAGE(D20:D20),0)</f>
        <v>0</v>
      </c>
      <c r="H20" s="9">
        <f>+$H19/$C19*$C20</f>
        <v>559.34961923667026</v>
      </c>
      <c r="I20" s="5">
        <f>+$I19/$C19*$C20</f>
        <v>476.38974324324323</v>
      </c>
      <c r="K20" t="s">
        <v>27</v>
      </c>
      <c r="L20" t="s">
        <v>175</v>
      </c>
      <c r="M20">
        <v>19</v>
      </c>
      <c r="N20" s="27">
        <f>+Q$20/$P$20*$M20</f>
        <v>19575.990500371314</v>
      </c>
      <c r="O20" s="27">
        <f t="shared" ref="O20:O22" si="4">+R$20/$P$20*$M20</f>
        <v>25785.526768292679</v>
      </c>
      <c r="P20">
        <f>SUM(M20:M22)</f>
        <v>62</v>
      </c>
      <c r="Q20" s="27">
        <f>+H38</f>
        <v>63879.547948580075</v>
      </c>
      <c r="R20" s="27">
        <f>+I38</f>
        <v>84142.24524390242</v>
      </c>
    </row>
    <row r="21" spans="2:18" x14ac:dyDescent="0.25">
      <c r="B21" s="2" t="s">
        <v>17</v>
      </c>
      <c r="C21" s="3">
        <v>58</v>
      </c>
      <c r="D21" s="3">
        <v>165529.25200000001</v>
      </c>
      <c r="E21" s="3">
        <v>135472.36100000003</v>
      </c>
      <c r="F21" s="3">
        <v>74783.813000000009</v>
      </c>
      <c r="G21" s="8">
        <f>+IFERROR(AVERAGE(D21:F21),0)</f>
        <v>125261.80866666668</v>
      </c>
      <c r="H21" s="3">
        <f>+$G21/$G$68*$H$1</f>
        <v>43281.046443213301</v>
      </c>
      <c r="I21" s="3">
        <v>30783.044999999998</v>
      </c>
      <c r="K21" t="s">
        <v>27</v>
      </c>
      <c r="L21" t="s">
        <v>168</v>
      </c>
      <c r="M21">
        <v>22</v>
      </c>
      <c r="N21" s="27">
        <f t="shared" ref="N21:N22" si="5">+Q$20/$P$20*$M21</f>
        <v>22666.936368850995</v>
      </c>
      <c r="O21" s="27">
        <f t="shared" si="4"/>
        <v>29856.92573170731</v>
      </c>
    </row>
    <row r="22" spans="2:18" x14ac:dyDescent="0.25">
      <c r="B22" s="4" t="s">
        <v>18</v>
      </c>
      <c r="C22" s="5">
        <v>16</v>
      </c>
      <c r="D22" s="3"/>
      <c r="E22" s="3"/>
      <c r="F22" s="3"/>
      <c r="G22" s="8">
        <f>+IFERROR(AVERAGE(D22:D22),0)</f>
        <v>0</v>
      </c>
      <c r="H22" s="9">
        <f>+$H21/$C21*$C22</f>
        <v>11939.599018817462</v>
      </c>
      <c r="I22" s="5">
        <f>+$I21/$C21*$C22</f>
        <v>8491.8744827586197</v>
      </c>
      <c r="K22" t="s">
        <v>27</v>
      </c>
      <c r="L22" t="s">
        <v>171</v>
      </c>
      <c r="M22">
        <v>21</v>
      </c>
      <c r="N22" s="27">
        <f t="shared" si="5"/>
        <v>21636.621079357767</v>
      </c>
      <c r="O22" s="27">
        <f t="shared" si="4"/>
        <v>28499.792743902432</v>
      </c>
    </row>
    <row r="23" spans="2:18" x14ac:dyDescent="0.25">
      <c r="B23" s="4" t="s">
        <v>19</v>
      </c>
      <c r="C23" s="5">
        <v>8</v>
      </c>
      <c r="D23" s="3"/>
      <c r="E23" s="3"/>
      <c r="F23" s="3"/>
      <c r="G23" s="8">
        <f>+IFERROR(AVERAGE(D23:D23),0)</f>
        <v>0</v>
      </c>
      <c r="H23" s="9">
        <f>+$H22/$C22*$C23</f>
        <v>5969.799509408731</v>
      </c>
      <c r="I23" s="5">
        <f>+$I22/$C22*$C23</f>
        <v>4245.9372413793099</v>
      </c>
      <c r="K23" t="s">
        <v>28</v>
      </c>
      <c r="L23" t="s">
        <v>163</v>
      </c>
      <c r="M23">
        <v>5</v>
      </c>
      <c r="N23" s="27">
        <f>+Q$23/$P$23*$M23</f>
        <v>3593.1551896235492</v>
      </c>
      <c r="O23" s="27">
        <f t="shared" ref="O23:O37" si="6">+R$23/$P$23*$M23</f>
        <v>3191.0471088435379</v>
      </c>
      <c r="P23">
        <f>SUM(M23:M37)</f>
        <v>147</v>
      </c>
      <c r="Q23" s="27">
        <f>+H40</f>
        <v>105638.76257493235</v>
      </c>
      <c r="R23" s="27">
        <f>+I40</f>
        <v>93816.785000000003</v>
      </c>
    </row>
    <row r="24" spans="2:18" x14ac:dyDescent="0.25">
      <c r="B24" s="4" t="s">
        <v>20</v>
      </c>
      <c r="C24" s="5">
        <v>33</v>
      </c>
      <c r="D24" s="3"/>
      <c r="E24" s="3"/>
      <c r="F24" s="3"/>
      <c r="G24" s="8">
        <f>+IFERROR(AVERAGE(D24:D24),0)</f>
        <v>0</v>
      </c>
      <c r="H24" s="9">
        <f>+$H23/$C23*$C24</f>
        <v>24625.422976311016</v>
      </c>
      <c r="I24" s="5">
        <f>+$I23/$C23*$C24</f>
        <v>17514.491120689654</v>
      </c>
      <c r="K24" t="s">
        <v>28</v>
      </c>
      <c r="L24" t="s">
        <v>170</v>
      </c>
      <c r="M24">
        <v>9</v>
      </c>
      <c r="N24" s="27">
        <f t="shared" ref="N24:N37" si="7">+Q$23/$P$23*$M24</f>
        <v>6467.6793413223886</v>
      </c>
      <c r="O24" s="27">
        <f t="shared" si="6"/>
        <v>5743.8847959183677</v>
      </c>
    </row>
    <row r="25" spans="2:18" x14ac:dyDescent="0.25">
      <c r="B25" s="4" t="s">
        <v>15</v>
      </c>
      <c r="C25" s="5">
        <v>1</v>
      </c>
      <c r="D25" s="3"/>
      <c r="E25" s="3"/>
      <c r="F25" s="3"/>
      <c r="G25" s="8">
        <f>+IFERROR(AVERAGE(D25:D25),0)</f>
        <v>0</v>
      </c>
      <c r="H25" s="9">
        <f>+$H24/$C24*$C25</f>
        <v>746.22493867609137</v>
      </c>
      <c r="I25" s="5">
        <f>+$I24/$C24*$C25</f>
        <v>530.74215517241373</v>
      </c>
      <c r="K25" t="s">
        <v>28</v>
      </c>
      <c r="L25" t="s">
        <v>176</v>
      </c>
      <c r="M25">
        <v>4</v>
      </c>
      <c r="N25" s="27">
        <f t="shared" si="7"/>
        <v>2874.5241516988394</v>
      </c>
      <c r="O25" s="27">
        <f t="shared" si="6"/>
        <v>2552.8376870748302</v>
      </c>
    </row>
    <row r="26" spans="2:18" x14ac:dyDescent="0.25">
      <c r="B26" s="2" t="s">
        <v>21</v>
      </c>
      <c r="C26" s="3">
        <v>63</v>
      </c>
      <c r="D26" s="3">
        <v>96628.955599999987</v>
      </c>
      <c r="E26" s="3">
        <v>55494.994799999971</v>
      </c>
      <c r="F26" s="3">
        <v>120338.26559999998</v>
      </c>
      <c r="G26" s="8">
        <f>+IFERROR(AVERAGE(D26:F26),0)</f>
        <v>90820.738666666657</v>
      </c>
      <c r="H26" s="3">
        <f>+$G26/$G$68*$H$1</f>
        <v>31380.806728563264</v>
      </c>
      <c r="I26" s="3">
        <v>29572.441999999999</v>
      </c>
      <c r="K26" t="s">
        <v>28</v>
      </c>
      <c r="L26" t="s">
        <v>177</v>
      </c>
      <c r="M26">
        <v>18</v>
      </c>
      <c r="N26" s="27">
        <f t="shared" si="7"/>
        <v>12935.358682644777</v>
      </c>
      <c r="O26" s="27">
        <f t="shared" si="6"/>
        <v>11487.769591836735</v>
      </c>
    </row>
    <row r="27" spans="2:18" x14ac:dyDescent="0.25">
      <c r="B27" s="4" t="s">
        <v>8</v>
      </c>
      <c r="C27" s="5">
        <v>14</v>
      </c>
      <c r="D27" s="3"/>
      <c r="E27" s="3"/>
      <c r="F27" s="3"/>
      <c r="G27" s="8">
        <f>+IFERROR(AVERAGE(D27:D27),0)</f>
        <v>0</v>
      </c>
      <c r="H27" s="9">
        <f>+$H26/$C26*$C27</f>
        <v>6973.5126063473917</v>
      </c>
      <c r="I27" s="5">
        <f>+$I26/$C26*$C27</f>
        <v>6571.6537777777776</v>
      </c>
      <c r="K27" t="s">
        <v>28</v>
      </c>
      <c r="L27" t="s">
        <v>178</v>
      </c>
      <c r="M27">
        <v>1</v>
      </c>
      <c r="N27" s="27">
        <f t="shared" si="7"/>
        <v>718.63103792470986</v>
      </c>
      <c r="O27" s="27">
        <f t="shared" si="6"/>
        <v>638.20942176870756</v>
      </c>
    </row>
    <row r="28" spans="2:18" x14ac:dyDescent="0.25">
      <c r="B28" s="4" t="s">
        <v>22</v>
      </c>
      <c r="C28" s="5">
        <v>49</v>
      </c>
      <c r="D28" s="3"/>
      <c r="E28" s="3"/>
      <c r="F28" s="3"/>
      <c r="G28" s="8">
        <f>+IFERROR(AVERAGE(D28:D28),0)</f>
        <v>0</v>
      </c>
      <c r="H28" s="9">
        <f>+$H27/$C27*$C28</f>
        <v>24407.29412221587</v>
      </c>
      <c r="I28" s="5">
        <f>+$I27/$C27*$C28</f>
        <v>23000.788222222222</v>
      </c>
      <c r="K28" t="s">
        <v>28</v>
      </c>
      <c r="L28" t="s">
        <v>174</v>
      </c>
      <c r="M28">
        <v>1</v>
      </c>
      <c r="N28" s="27">
        <f t="shared" si="7"/>
        <v>718.63103792470986</v>
      </c>
      <c r="O28" s="27">
        <f t="shared" si="6"/>
        <v>638.20942176870756</v>
      </c>
    </row>
    <row r="29" spans="2:18" x14ac:dyDescent="0.25">
      <c r="B29" s="2" t="s">
        <v>23</v>
      </c>
      <c r="C29" s="3">
        <v>99</v>
      </c>
      <c r="D29" s="3">
        <v>367449.00499999989</v>
      </c>
      <c r="E29" s="3">
        <v>173762.40840000001</v>
      </c>
      <c r="F29" s="3">
        <v>153450.01300000004</v>
      </c>
      <c r="G29" s="8">
        <f>+IFERROR(AVERAGE(D29:F29),0)</f>
        <v>231553.8088</v>
      </c>
      <c r="H29" s="3">
        <f>+$G29/$G$68*$H$1</f>
        <v>80007.555850042976</v>
      </c>
      <c r="I29" s="3">
        <v>64137.198000000011</v>
      </c>
      <c r="K29" t="s">
        <v>28</v>
      </c>
      <c r="L29" t="s">
        <v>179</v>
      </c>
      <c r="M29">
        <v>3</v>
      </c>
      <c r="N29" s="27">
        <f t="shared" si="7"/>
        <v>2155.8931137741297</v>
      </c>
      <c r="O29" s="27">
        <f t="shared" si="6"/>
        <v>1914.6282653061226</v>
      </c>
    </row>
    <row r="30" spans="2:18" x14ac:dyDescent="0.25">
      <c r="B30" s="4" t="s">
        <v>4</v>
      </c>
      <c r="C30" s="5">
        <v>99</v>
      </c>
      <c r="D30" s="3"/>
      <c r="E30" s="3"/>
      <c r="F30" s="3"/>
      <c r="G30" s="8">
        <f>+IFERROR(AVERAGE(D30:D30),0)</f>
        <v>0</v>
      </c>
      <c r="H30" s="9">
        <f>+$H29/$C29*$C30</f>
        <v>80007.555850042976</v>
      </c>
      <c r="I30" s="5">
        <f>+$I29/$C29*$C30</f>
        <v>64137.198000000011</v>
      </c>
      <c r="K30" t="s">
        <v>28</v>
      </c>
      <c r="L30" t="s">
        <v>180</v>
      </c>
      <c r="M30">
        <v>4</v>
      </c>
      <c r="N30" s="27">
        <f t="shared" si="7"/>
        <v>2874.5241516988394</v>
      </c>
      <c r="O30" s="27">
        <f t="shared" si="6"/>
        <v>2552.8376870748302</v>
      </c>
    </row>
    <row r="31" spans="2:18" x14ac:dyDescent="0.25">
      <c r="B31" s="2" t="s">
        <v>24</v>
      </c>
      <c r="C31" s="3">
        <v>92</v>
      </c>
      <c r="D31" s="3">
        <v>293434.90464000002</v>
      </c>
      <c r="E31" s="3">
        <v>163928.19400000002</v>
      </c>
      <c r="F31" s="3">
        <v>121747.677</v>
      </c>
      <c r="G31" s="8">
        <f>+IFERROR(AVERAGE(D31:F31),0)</f>
        <v>193036.92521333334</v>
      </c>
      <c r="H31" s="3">
        <f>+$G31/$G$68*$H$1</f>
        <v>66699.021947275076</v>
      </c>
      <c r="I31" s="3">
        <v>60190.225000000006</v>
      </c>
      <c r="K31" t="s">
        <v>28</v>
      </c>
      <c r="L31" t="s">
        <v>165</v>
      </c>
      <c r="M31">
        <v>2</v>
      </c>
      <c r="N31" s="27">
        <f t="shared" si="7"/>
        <v>1437.2620758494197</v>
      </c>
      <c r="O31" s="27">
        <f t="shared" si="6"/>
        <v>1276.4188435374151</v>
      </c>
    </row>
    <row r="32" spans="2:18" x14ac:dyDescent="0.25">
      <c r="B32" s="4" t="s">
        <v>5</v>
      </c>
      <c r="C32" s="5">
        <v>79</v>
      </c>
      <c r="D32" s="3"/>
      <c r="E32" s="3"/>
      <c r="F32" s="3"/>
      <c r="G32" s="8">
        <f>+IFERROR(AVERAGE(D32:D32),0)</f>
        <v>0</v>
      </c>
      <c r="H32" s="9">
        <f>+$H31/$C31*$C32</f>
        <v>57274.160150377509</v>
      </c>
      <c r="I32" s="5">
        <f>+$I31/$C31*$C32</f>
        <v>51685.084510869572</v>
      </c>
      <c r="K32" t="s">
        <v>28</v>
      </c>
      <c r="L32" t="s">
        <v>181</v>
      </c>
      <c r="M32">
        <v>22</v>
      </c>
      <c r="N32" s="27">
        <f t="shared" si="7"/>
        <v>15809.882834343616</v>
      </c>
      <c r="O32" s="27">
        <f t="shared" si="6"/>
        <v>14040.607278911566</v>
      </c>
    </row>
    <row r="33" spans="2:18" x14ac:dyDescent="0.25">
      <c r="B33" s="4" t="s">
        <v>25</v>
      </c>
      <c r="C33" s="5">
        <v>13</v>
      </c>
      <c r="D33" s="3"/>
      <c r="E33" s="3"/>
      <c r="F33" s="3"/>
      <c r="G33" s="8">
        <f>+IFERROR(AVERAGE(D33:D33),0)</f>
        <v>0</v>
      </c>
      <c r="H33" s="9">
        <f>+$H32/$C32*$C33</f>
        <v>9424.861796897565</v>
      </c>
      <c r="I33" s="5">
        <f>+$I32/$C32*$C33</f>
        <v>8505.1404891304355</v>
      </c>
      <c r="K33" t="s">
        <v>28</v>
      </c>
      <c r="L33" t="s">
        <v>166</v>
      </c>
      <c r="M33">
        <v>10</v>
      </c>
      <c r="N33" s="27">
        <f t="shared" si="7"/>
        <v>7186.3103792470984</v>
      </c>
      <c r="O33" s="27">
        <f t="shared" si="6"/>
        <v>6382.0942176870758</v>
      </c>
    </row>
    <row r="34" spans="2:18" x14ac:dyDescent="0.25">
      <c r="B34" s="2" t="s">
        <v>26</v>
      </c>
      <c r="C34" s="3">
        <v>192</v>
      </c>
      <c r="D34" s="3">
        <v>462371.69780000008</v>
      </c>
      <c r="E34" s="3">
        <v>282418.01300000004</v>
      </c>
      <c r="F34" s="3">
        <v>193192.34500000003</v>
      </c>
      <c r="G34" s="8">
        <f>+IFERROR(AVERAGE(D34:F34),0)</f>
        <v>312660.68526666675</v>
      </c>
      <c r="H34" s="3">
        <f>+$G34/$G$68*$H$1</f>
        <v>108031.98344360618</v>
      </c>
      <c r="I34" s="3">
        <v>108072.20599999999</v>
      </c>
      <c r="K34" t="s">
        <v>28</v>
      </c>
      <c r="L34" t="s">
        <v>182</v>
      </c>
      <c r="M34">
        <v>2</v>
      </c>
      <c r="N34" s="27">
        <f t="shared" si="7"/>
        <v>1437.2620758494197</v>
      </c>
      <c r="O34" s="27">
        <f t="shared" si="6"/>
        <v>1276.4188435374151</v>
      </c>
    </row>
    <row r="35" spans="2:18" x14ac:dyDescent="0.25">
      <c r="B35" s="4" t="s">
        <v>3</v>
      </c>
      <c r="C35" s="5">
        <v>3</v>
      </c>
      <c r="D35" s="3"/>
      <c r="E35" s="3"/>
      <c r="F35" s="3"/>
      <c r="G35" s="8">
        <f>+IFERROR(AVERAGE(D35:D35),0)</f>
        <v>0</v>
      </c>
      <c r="H35" s="9">
        <f>+$H34/$C34*$C35</f>
        <v>1687.9997413063466</v>
      </c>
      <c r="I35" s="5">
        <f>+$I34/$C34*$C35</f>
        <v>1688.6282187500001</v>
      </c>
      <c r="K35" t="s">
        <v>28</v>
      </c>
      <c r="L35" t="s">
        <v>183</v>
      </c>
      <c r="M35">
        <v>7</v>
      </c>
      <c r="N35" s="27">
        <f t="shared" si="7"/>
        <v>5030.4172654729691</v>
      </c>
      <c r="O35" s="27">
        <f t="shared" si="6"/>
        <v>4467.4659523809532</v>
      </c>
    </row>
    <row r="36" spans="2:18" x14ac:dyDescent="0.25">
      <c r="B36" s="4" t="s">
        <v>5</v>
      </c>
      <c r="C36" s="5">
        <v>189</v>
      </c>
      <c r="D36" s="3"/>
      <c r="E36" s="3"/>
      <c r="F36" s="3"/>
      <c r="G36" s="8">
        <f>+IFERROR(AVERAGE(D36:D36),0)</f>
        <v>0</v>
      </c>
      <c r="H36" s="9">
        <f>+$H35/$C35*$C36</f>
        <v>106343.98370229983</v>
      </c>
      <c r="I36" s="5">
        <f>+$I35/$C35*$C36</f>
        <v>106383.57778125</v>
      </c>
      <c r="K36" t="s">
        <v>28</v>
      </c>
      <c r="L36" t="s">
        <v>172</v>
      </c>
      <c r="M36">
        <v>2</v>
      </c>
      <c r="N36" s="27">
        <f t="shared" si="7"/>
        <v>1437.2620758494197</v>
      </c>
      <c r="O36" s="27">
        <f t="shared" si="6"/>
        <v>1276.4188435374151</v>
      </c>
    </row>
    <row r="37" spans="2:18" x14ac:dyDescent="0.25">
      <c r="B37" s="2" t="s">
        <v>27</v>
      </c>
      <c r="C37" s="3">
        <v>82</v>
      </c>
      <c r="D37" s="3">
        <v>287241.38199999993</v>
      </c>
      <c r="E37" s="3">
        <v>257587.00099999999</v>
      </c>
      <c r="F37" s="3">
        <v>188715.63099999999</v>
      </c>
      <c r="G37" s="8">
        <f>+IFERROR(AVERAGE(D37:F37),0)</f>
        <v>244514.67133333333</v>
      </c>
      <c r="H37" s="3">
        <f>+$G37/$G$68*$H$1</f>
        <v>84485.85373844461</v>
      </c>
      <c r="I37" s="3">
        <v>111284.90499999997</v>
      </c>
      <c r="K37" t="s">
        <v>28</v>
      </c>
      <c r="L37" t="s">
        <v>162</v>
      </c>
      <c r="M37">
        <v>57</v>
      </c>
      <c r="N37" s="27">
        <f t="shared" si="7"/>
        <v>40961.969161708461</v>
      </c>
      <c r="O37" s="27">
        <f t="shared" si="6"/>
        <v>36377.93704081633</v>
      </c>
    </row>
    <row r="38" spans="2:18" x14ac:dyDescent="0.25">
      <c r="B38" s="4" t="s">
        <v>5</v>
      </c>
      <c r="C38" s="5">
        <v>62</v>
      </c>
      <c r="D38" s="3"/>
      <c r="E38" s="3"/>
      <c r="F38" s="3"/>
      <c r="G38" s="8">
        <f>+IFERROR(AVERAGE(D38:D38),0)</f>
        <v>0</v>
      </c>
      <c r="H38" s="9">
        <f>+$H37/$C37*$C38</f>
        <v>63879.547948580075</v>
      </c>
      <c r="I38" s="5">
        <f>+$I37/$C37*$C38</f>
        <v>84142.24524390242</v>
      </c>
      <c r="K38" t="s">
        <v>40</v>
      </c>
      <c r="L38" t="s">
        <v>163</v>
      </c>
      <c r="M38">
        <v>16</v>
      </c>
      <c r="N38" s="27">
        <f>+Q38</f>
        <v>9545.7107422253393</v>
      </c>
      <c r="O38" s="27">
        <f>+R38</f>
        <v>8012.884730434781</v>
      </c>
      <c r="P38">
        <f>M38</f>
        <v>16</v>
      </c>
      <c r="Q38" s="27">
        <f>+H60</f>
        <v>9545.7107422253393</v>
      </c>
      <c r="R38" s="27">
        <f>+I60</f>
        <v>8012.884730434781</v>
      </c>
    </row>
    <row r="39" spans="2:18" x14ac:dyDescent="0.25">
      <c r="B39" s="4" t="s">
        <v>25</v>
      </c>
      <c r="C39" s="5">
        <v>20</v>
      </c>
      <c r="D39" s="3"/>
      <c r="E39" s="3"/>
      <c r="F39" s="3"/>
      <c r="G39" s="8">
        <f>+IFERROR(AVERAGE(D39:D39),0)</f>
        <v>0</v>
      </c>
      <c r="H39" s="9">
        <f>+$H38/$C38*$C39</f>
        <v>20606.305789864542</v>
      </c>
      <c r="I39" s="5">
        <f>+$I38/$C38*$C39</f>
        <v>27142.659756097557</v>
      </c>
      <c r="K39" t="s">
        <v>184</v>
      </c>
      <c r="M39" s="29">
        <v>1205</v>
      </c>
      <c r="N39" s="29">
        <f>+Q39</f>
        <v>753769.48595961917</v>
      </c>
      <c r="O39" s="29">
        <f>+R39</f>
        <v>758664.96143754327</v>
      </c>
      <c r="P39" s="29">
        <f>+M39</f>
        <v>1205</v>
      </c>
      <c r="Q39" s="27">
        <f>+SUM(H4,H5,H8,H9,H10,H12,H13,H15,H16,H18,H19,H20,H22,H23,H24,H25,H27,H28,H30,H33,H35,H39,H42,H52,H56,H61,H62,H63,H65)</f>
        <v>753769.48595961917</v>
      </c>
      <c r="R39" s="27">
        <f>+SUM(I4,I5,I8,I9,I10,I12,I13,I15,I16,I18,I19,I20,I22,I23,I24,I25,I27,I28,I30,I33,I35,I39,I42,I52,I56,I61,I62,I63,I65)</f>
        <v>758664.96143754327</v>
      </c>
    </row>
    <row r="40" spans="2:18" x14ac:dyDescent="0.25">
      <c r="B40" s="2" t="s">
        <v>28</v>
      </c>
      <c r="C40" s="3">
        <v>147</v>
      </c>
      <c r="D40" s="3">
        <v>430332.91555999994</v>
      </c>
      <c r="E40" s="3">
        <v>304375.26500000001</v>
      </c>
      <c r="F40" s="3">
        <v>182494.86</v>
      </c>
      <c r="G40" s="8">
        <f>+IFERROR(AVERAGE(D40:F40),0)</f>
        <v>305734.34685333335</v>
      </c>
      <c r="H40" s="3">
        <f>+$G40/$G$68*$H$1</f>
        <v>105638.76257493235</v>
      </c>
      <c r="I40" s="3">
        <v>93816.785000000003</v>
      </c>
      <c r="K40" s="16" t="s">
        <v>185</v>
      </c>
      <c r="L40" s="16"/>
      <c r="M40" s="15">
        <f>+SUM(M3:M39)</f>
        <v>1704</v>
      </c>
      <c r="N40" s="15">
        <f>+SUM(N3:N39)</f>
        <v>1100666.6213573907</v>
      </c>
      <c r="O40" s="15">
        <f>+SUM(O3:O39)</f>
        <v>1106061.736</v>
      </c>
      <c r="P40" s="15">
        <f>+SUM(P3:P39)</f>
        <v>1704</v>
      </c>
      <c r="Q40" s="15">
        <f t="shared" ref="Q40:R40" si="8">+SUM(Q3:Q39)</f>
        <v>1100666.6213573907</v>
      </c>
      <c r="R40" s="15">
        <f t="shared" si="8"/>
        <v>1106061.736</v>
      </c>
    </row>
    <row r="41" spans="2:18" x14ac:dyDescent="0.25">
      <c r="B41" s="4" t="s">
        <v>5</v>
      </c>
      <c r="C41" s="5">
        <v>147</v>
      </c>
      <c r="D41" s="3"/>
      <c r="E41" s="3"/>
      <c r="F41" s="3"/>
      <c r="G41" s="8">
        <f>+IFERROR(AVERAGE(D41:D41),0)</f>
        <v>0</v>
      </c>
      <c r="H41" s="9">
        <f>+$H40/$C40*$C41</f>
        <v>105638.76257493235</v>
      </c>
      <c r="I41" s="5">
        <f>+$I40/$C40*$C41</f>
        <v>93816.785000000018</v>
      </c>
      <c r="Q41" s="29"/>
      <c r="R41" s="29"/>
    </row>
    <row r="42" spans="2:18" x14ac:dyDescent="0.25">
      <c r="B42" s="2" t="s">
        <v>29</v>
      </c>
      <c r="C42" s="3">
        <v>179</v>
      </c>
      <c r="D42" s="3">
        <v>610057.53900000011</v>
      </c>
      <c r="E42" s="3">
        <v>160788.40700000001</v>
      </c>
      <c r="F42" s="3">
        <v>184326.68500000003</v>
      </c>
      <c r="G42" s="8">
        <f>+IFERROR(AVERAGE(D42:F42),0)</f>
        <v>318390.87700000004</v>
      </c>
      <c r="H42" s="3">
        <f>+$G42/$G$68*$H$1</f>
        <v>110011.90611260492</v>
      </c>
      <c r="I42" s="3">
        <v>148578.66700000002</v>
      </c>
      <c r="K42" s="16" t="s">
        <v>161</v>
      </c>
      <c r="L42" s="16" t="s">
        <v>52</v>
      </c>
      <c r="N42" s="16" t="s">
        <v>195</v>
      </c>
      <c r="O42" s="16" t="s">
        <v>196</v>
      </c>
      <c r="Q42" s="29"/>
      <c r="R42" s="29"/>
    </row>
    <row r="43" spans="2:18" x14ac:dyDescent="0.25">
      <c r="B43" s="4" t="s">
        <v>30</v>
      </c>
      <c r="C43" s="5">
        <v>19</v>
      </c>
      <c r="D43" s="3"/>
      <c r="E43" s="3"/>
      <c r="F43" s="3"/>
      <c r="G43" s="8">
        <f t="shared" ref="G43:G51" si="9">+IFERROR(AVERAGE(D43:D43),0)</f>
        <v>0</v>
      </c>
      <c r="H43" s="9">
        <f t="shared" ref="H43:H51" si="10">+$H42/$C42*$C43</f>
        <v>11677.241430946891</v>
      </c>
      <c r="I43" s="5">
        <f t="shared" ref="I43:I51" si="11">+$I42/$C42*$C43</f>
        <v>15770.919960893856</v>
      </c>
      <c r="K43" t="s">
        <v>162</v>
      </c>
      <c r="L43">
        <f>SUMIF($L$3:$L$38,$K43,$M$3:$M$38)</f>
        <v>84</v>
      </c>
      <c r="N43" s="27">
        <f>SUMIF($L$3:$L$38,$K43,$N$3:$N$38)</f>
        <v>56992.937630209155</v>
      </c>
      <c r="O43" s="27">
        <f>SUMIF($L$3:$L$38,$K43,$O$3:$O$38)</f>
        <v>51554.531868066333</v>
      </c>
    </row>
    <row r="44" spans="2:18" x14ac:dyDescent="0.25">
      <c r="B44" s="4" t="s">
        <v>31</v>
      </c>
      <c r="C44" s="5">
        <v>2</v>
      </c>
      <c r="D44" s="3"/>
      <c r="E44" s="3"/>
      <c r="F44" s="3"/>
      <c r="G44" s="8">
        <f t="shared" si="9"/>
        <v>0</v>
      </c>
      <c r="H44" s="9">
        <f t="shared" si="10"/>
        <v>1229.1833085207254</v>
      </c>
      <c r="I44" s="5">
        <f t="shared" si="11"/>
        <v>1660.096837988827</v>
      </c>
      <c r="K44" t="s">
        <v>163</v>
      </c>
      <c r="L44">
        <f t="shared" ref="L44:L64" si="12">SUMIF($L$3:$L$38,$K44,$M$3:$M$38)</f>
        <v>55</v>
      </c>
      <c r="N44" s="27">
        <f t="shared" ref="N44:N64" si="13">SUMIF($L$3:$L$38,$K44,$N$3:$N$38)</f>
        <v>34542.048706447553</v>
      </c>
      <c r="O44" s="27">
        <f t="shared" ref="O44:O64" si="14">SUMIF($L$3:$L$38,$K44,$O$3:$O$38)</f>
        <v>31620.835362829042</v>
      </c>
    </row>
    <row r="45" spans="2:18" x14ac:dyDescent="0.25">
      <c r="B45" s="4" t="s">
        <v>19</v>
      </c>
      <c r="C45" s="5">
        <v>46</v>
      </c>
      <c r="D45" s="3"/>
      <c r="E45" s="3"/>
      <c r="F45" s="3"/>
      <c r="G45" s="8">
        <f t="shared" si="9"/>
        <v>0</v>
      </c>
      <c r="H45" s="9">
        <f t="shared" si="10"/>
        <v>28271.216095976684</v>
      </c>
      <c r="I45" s="5">
        <f t="shared" si="11"/>
        <v>38182.227273743025</v>
      </c>
      <c r="K45" t="s">
        <v>164</v>
      </c>
      <c r="L45">
        <f t="shared" si="12"/>
        <v>68</v>
      </c>
      <c r="N45" s="27">
        <f t="shared" si="13"/>
        <v>45403.530166104072</v>
      </c>
      <c r="O45" s="27">
        <f t="shared" si="14"/>
        <v>42295.655097826093</v>
      </c>
    </row>
    <row r="46" spans="2:18" x14ac:dyDescent="0.25">
      <c r="B46" s="4" t="s">
        <v>20</v>
      </c>
      <c r="C46" s="5">
        <v>11</v>
      </c>
      <c r="D46" s="3"/>
      <c r="E46" s="3"/>
      <c r="F46" s="3"/>
      <c r="G46" s="8">
        <f t="shared" si="9"/>
        <v>0</v>
      </c>
      <c r="H46" s="9">
        <f t="shared" si="10"/>
        <v>6760.5081968639897</v>
      </c>
      <c r="I46" s="5">
        <f t="shared" si="11"/>
        <v>9130.5326089385489</v>
      </c>
      <c r="K46" t="s">
        <v>165</v>
      </c>
      <c r="L46">
        <f t="shared" si="12"/>
        <v>5</v>
      </c>
      <c r="N46" s="27">
        <f t="shared" si="13"/>
        <v>3612.2301828257805</v>
      </c>
      <c r="O46" s="27">
        <f t="shared" si="14"/>
        <v>3239.1435717982849</v>
      </c>
    </row>
    <row r="47" spans="2:18" x14ac:dyDescent="0.25">
      <c r="B47" s="4" t="s">
        <v>32</v>
      </c>
      <c r="C47" s="5">
        <v>22</v>
      </c>
      <c r="D47" s="3"/>
      <c r="E47" s="3"/>
      <c r="F47" s="3"/>
      <c r="G47" s="8">
        <f t="shared" si="9"/>
        <v>0</v>
      </c>
      <c r="H47" s="9">
        <f t="shared" si="10"/>
        <v>13521.016393727979</v>
      </c>
      <c r="I47" s="5">
        <f t="shared" si="11"/>
        <v>18261.065217877098</v>
      </c>
      <c r="K47" t="s">
        <v>166</v>
      </c>
      <c r="L47">
        <f t="shared" si="12"/>
        <v>19</v>
      </c>
      <c r="N47" s="27">
        <f t="shared" si="13"/>
        <v>13711.21470017618</v>
      </c>
      <c r="O47" s="27">
        <f t="shared" si="14"/>
        <v>12270.268402469685</v>
      </c>
    </row>
    <row r="48" spans="2:18" x14ac:dyDescent="0.25">
      <c r="B48" s="4" t="s">
        <v>33</v>
      </c>
      <c r="C48" s="5">
        <v>27</v>
      </c>
      <c r="D48" s="3"/>
      <c r="E48" s="3"/>
      <c r="F48" s="3"/>
      <c r="G48" s="8">
        <f t="shared" si="9"/>
        <v>0</v>
      </c>
      <c r="H48" s="9">
        <f t="shared" si="10"/>
        <v>16593.974665029793</v>
      </c>
      <c r="I48" s="5">
        <f t="shared" si="11"/>
        <v>22411.307312849163</v>
      </c>
      <c r="K48" t="s">
        <v>167</v>
      </c>
      <c r="L48">
        <f t="shared" si="12"/>
        <v>26</v>
      </c>
      <c r="N48" s="27">
        <f t="shared" si="13"/>
        <v>16090.236188331713</v>
      </c>
      <c r="O48" s="27">
        <f t="shared" si="14"/>
        <v>15457.067424365941</v>
      </c>
    </row>
    <row r="49" spans="2:15" x14ac:dyDescent="0.25">
      <c r="B49" s="4" t="s">
        <v>15</v>
      </c>
      <c r="C49" s="5">
        <v>3</v>
      </c>
      <c r="D49" s="3"/>
      <c r="E49" s="3"/>
      <c r="F49" s="3"/>
      <c r="G49" s="8">
        <f t="shared" si="9"/>
        <v>0</v>
      </c>
      <c r="H49" s="9">
        <f t="shared" si="10"/>
        <v>1843.7749627810881</v>
      </c>
      <c r="I49" s="5">
        <f t="shared" si="11"/>
        <v>2490.1452569832404</v>
      </c>
      <c r="K49" t="s">
        <v>168</v>
      </c>
      <c r="L49">
        <f t="shared" si="12"/>
        <v>35</v>
      </c>
      <c r="N49" s="27">
        <f t="shared" si="13"/>
        <v>29981.60191451183</v>
      </c>
      <c r="O49" s="27">
        <f t="shared" si="14"/>
        <v>37174.314679623974</v>
      </c>
    </row>
    <row r="50" spans="2:15" x14ac:dyDescent="0.25">
      <c r="B50" s="4" t="s">
        <v>34</v>
      </c>
      <c r="C50" s="5">
        <v>16</v>
      </c>
      <c r="D50" s="3"/>
      <c r="E50" s="3"/>
      <c r="F50" s="3"/>
      <c r="G50" s="8">
        <f t="shared" si="9"/>
        <v>0</v>
      </c>
      <c r="H50" s="9">
        <f t="shared" si="10"/>
        <v>9833.4664681658032</v>
      </c>
      <c r="I50" s="5">
        <f t="shared" si="11"/>
        <v>13280.774703910616</v>
      </c>
      <c r="K50" t="s">
        <v>169</v>
      </c>
      <c r="L50">
        <f t="shared" si="12"/>
        <v>35</v>
      </c>
      <c r="N50" s="27">
        <f t="shared" si="13"/>
        <v>19693.33031524071</v>
      </c>
      <c r="O50" s="27">
        <f t="shared" si="14"/>
        <v>19700.662552083333</v>
      </c>
    </row>
    <row r="51" spans="2:15" x14ac:dyDescent="0.25">
      <c r="B51" s="4" t="s">
        <v>16</v>
      </c>
      <c r="C51" s="5">
        <v>33</v>
      </c>
      <c r="D51" s="3"/>
      <c r="E51" s="3"/>
      <c r="F51" s="3"/>
      <c r="G51" s="8">
        <f t="shared" si="9"/>
        <v>0</v>
      </c>
      <c r="H51" s="9">
        <f t="shared" si="10"/>
        <v>20281.524590591969</v>
      </c>
      <c r="I51" s="5">
        <f t="shared" si="11"/>
        <v>27391.597826815647</v>
      </c>
      <c r="K51" t="s">
        <v>170</v>
      </c>
      <c r="L51">
        <f t="shared" si="12"/>
        <v>19</v>
      </c>
      <c r="N51" s="27">
        <f t="shared" si="13"/>
        <v>12094.345145676878</v>
      </c>
      <c r="O51" s="27">
        <f t="shared" si="14"/>
        <v>11372.645525085034</v>
      </c>
    </row>
    <row r="52" spans="2:15" x14ac:dyDescent="0.25">
      <c r="B52" s="2" t="s">
        <v>35</v>
      </c>
      <c r="C52" s="3">
        <v>126</v>
      </c>
      <c r="D52" s="3">
        <v>382818.49400000006</v>
      </c>
      <c r="E52" s="3">
        <v>114913.557</v>
      </c>
      <c r="F52" s="3">
        <v>123531.08899999998</v>
      </c>
      <c r="G52" s="8">
        <f>+IFERROR(AVERAGE(D52:F52),0)</f>
        <v>207087.71333333338</v>
      </c>
      <c r="H52" s="3">
        <f>+$G52/$G$68*$H$1</f>
        <v>71553.916025994389</v>
      </c>
      <c r="I52" s="3">
        <v>74226.973999999987</v>
      </c>
      <c r="K52" t="s">
        <v>171</v>
      </c>
      <c r="L52">
        <f t="shared" si="12"/>
        <v>49</v>
      </c>
      <c r="N52" s="27">
        <f t="shared" si="13"/>
        <v>37391.285331550331</v>
      </c>
      <c r="O52" s="27">
        <f t="shared" si="14"/>
        <v>44260.3227855691</v>
      </c>
    </row>
    <row r="53" spans="2:15" x14ac:dyDescent="0.25">
      <c r="B53" s="4" t="s">
        <v>18</v>
      </c>
      <c r="C53" s="5">
        <v>43</v>
      </c>
      <c r="D53" s="3"/>
      <c r="E53" s="3"/>
      <c r="F53" s="3"/>
      <c r="G53" s="8">
        <f>+IFERROR(AVERAGE(D53:D53),0)</f>
        <v>0</v>
      </c>
      <c r="H53" s="9">
        <f>+$H52/$C52*$C53</f>
        <v>24419.193564426656</v>
      </c>
      <c r="I53" s="5">
        <f>+$I52/$C52*$C53</f>
        <v>25331.42763492063</v>
      </c>
      <c r="K53" t="s">
        <v>172</v>
      </c>
      <c r="L53">
        <f t="shared" si="12"/>
        <v>16</v>
      </c>
      <c r="N53" s="27">
        <f t="shared" si="13"/>
        <v>9314.5942019457034</v>
      </c>
      <c r="O53" s="27">
        <f t="shared" si="14"/>
        <v>9156.6838643707488</v>
      </c>
    </row>
    <row r="54" spans="2:15" x14ac:dyDescent="0.25">
      <c r="B54" s="4" t="s">
        <v>31</v>
      </c>
      <c r="C54" s="5">
        <v>30</v>
      </c>
      <c r="D54" s="3"/>
      <c r="E54" s="3"/>
      <c r="F54" s="3"/>
      <c r="G54" s="8">
        <f>+IFERROR(AVERAGE(D54:D54),0)</f>
        <v>0</v>
      </c>
      <c r="H54" s="9">
        <f>+$H53/$C53*$C54</f>
        <v>17036.646672855808</v>
      </c>
      <c r="I54" s="5">
        <f>+$I53/$C53*$C54</f>
        <v>17673.089047619043</v>
      </c>
      <c r="K54" t="s">
        <v>173</v>
      </c>
      <c r="L54">
        <f t="shared" si="12"/>
        <v>6</v>
      </c>
      <c r="N54" s="27">
        <f t="shared" si="13"/>
        <v>3375.9994826126931</v>
      </c>
      <c r="O54" s="27">
        <f t="shared" si="14"/>
        <v>3377.2564375000002</v>
      </c>
    </row>
    <row r="55" spans="2:15" x14ac:dyDescent="0.25">
      <c r="B55" s="4" t="s">
        <v>36</v>
      </c>
      <c r="C55" s="5">
        <v>53</v>
      </c>
      <c r="D55" s="3"/>
      <c r="E55" s="3"/>
      <c r="F55" s="3"/>
      <c r="G55" s="8">
        <f>+IFERROR(AVERAGE(D55:D55),0)</f>
        <v>0</v>
      </c>
      <c r="H55" s="9">
        <f>+$H54/$C54*$C55</f>
        <v>30098.075788711925</v>
      </c>
      <c r="I55" s="5">
        <f>+$I54/$C54*$C55</f>
        <v>31222.45731746031</v>
      </c>
      <c r="K55" t="s">
        <v>174</v>
      </c>
      <c r="L55">
        <f t="shared" si="12"/>
        <v>2</v>
      </c>
      <c r="N55" s="27">
        <f t="shared" si="13"/>
        <v>1281.2976183601586</v>
      </c>
      <c r="O55" s="27">
        <f t="shared" si="14"/>
        <v>1201.0854946853742</v>
      </c>
    </row>
    <row r="56" spans="2:15" x14ac:dyDescent="0.25">
      <c r="B56" s="2" t="s">
        <v>37</v>
      </c>
      <c r="C56" s="3">
        <v>51</v>
      </c>
      <c r="D56" s="3">
        <v>131430.73943999998</v>
      </c>
      <c r="E56" s="3">
        <v>88021.077999999994</v>
      </c>
      <c r="F56" s="3">
        <v>67471.407199999987</v>
      </c>
      <c r="G56" s="8">
        <f>+IFERROR(AVERAGE(D56:F56),0)</f>
        <v>95641.074879999971</v>
      </c>
      <c r="H56" s="3">
        <f>+$G56/$G$68*$H$1</f>
        <v>33046.351859532624</v>
      </c>
      <c r="I56" s="3">
        <v>32365.937999999998</v>
      </c>
      <c r="K56" t="s">
        <v>175</v>
      </c>
      <c r="L56">
        <f t="shared" si="12"/>
        <v>19</v>
      </c>
      <c r="N56" s="27">
        <f t="shared" si="13"/>
        <v>19575.990500371314</v>
      </c>
      <c r="O56" s="27">
        <f t="shared" si="14"/>
        <v>25785.526768292679</v>
      </c>
    </row>
    <row r="57" spans="2:15" x14ac:dyDescent="0.25">
      <c r="B57" s="4" t="s">
        <v>38</v>
      </c>
      <c r="C57" s="5">
        <v>37</v>
      </c>
      <c r="D57" s="3"/>
      <c r="E57" s="3"/>
      <c r="F57" s="3"/>
      <c r="G57" s="8">
        <f>+IFERROR(AVERAGE(D57:D57),0)</f>
        <v>0</v>
      </c>
      <c r="H57" s="9">
        <f>+$H56/$C56*$C57</f>
        <v>23974.804290249158</v>
      </c>
      <c r="I57" s="5">
        <f>+$I56/$C56*$C57</f>
        <v>23481.170705882352</v>
      </c>
      <c r="K57" t="s">
        <v>176</v>
      </c>
      <c r="L57">
        <f t="shared" si="12"/>
        <v>4</v>
      </c>
      <c r="N57" s="27">
        <f t="shared" si="13"/>
        <v>2874.5241516988394</v>
      </c>
      <c r="O57" s="27">
        <f t="shared" si="14"/>
        <v>2552.8376870748302</v>
      </c>
    </row>
    <row r="58" spans="2:15" x14ac:dyDescent="0.25">
      <c r="B58" s="4" t="s">
        <v>39</v>
      </c>
      <c r="C58" s="5">
        <v>14</v>
      </c>
      <c r="D58" s="3"/>
      <c r="E58" s="3"/>
      <c r="F58" s="3"/>
      <c r="G58" s="8">
        <f>+IFERROR(AVERAGE(D58:D58),0)</f>
        <v>0</v>
      </c>
      <c r="H58" s="9">
        <f>+$H57/$C57*$C58</f>
        <v>9071.5475692834661</v>
      </c>
      <c r="I58" s="5">
        <f>+$I57/$C57*$C58</f>
        <v>8884.7672941176461</v>
      </c>
      <c r="K58" t="s">
        <v>177</v>
      </c>
      <c r="L58">
        <f t="shared" si="12"/>
        <v>18</v>
      </c>
      <c r="N58" s="27">
        <f t="shared" si="13"/>
        <v>12935.358682644777</v>
      </c>
      <c r="O58" s="27">
        <f t="shared" si="14"/>
        <v>11487.769591836735</v>
      </c>
    </row>
    <row r="59" spans="2:15" x14ac:dyDescent="0.25">
      <c r="B59" s="2" t="s">
        <v>40</v>
      </c>
      <c r="C59" s="3">
        <v>115</v>
      </c>
      <c r="D59" s="3">
        <v>263257.04643999995</v>
      </c>
      <c r="E59" s="3">
        <v>88863.957999999984</v>
      </c>
      <c r="F59" s="3">
        <v>243579.96680000014</v>
      </c>
      <c r="G59" s="8">
        <f>+IFERROR(AVERAGE(D59:F59),0)</f>
        <v>198566.99041333338</v>
      </c>
      <c r="H59" s="3">
        <f>+$G59/$G$68*$H$1</f>
        <v>68609.795959744632</v>
      </c>
      <c r="I59" s="3">
        <v>57592.608999999989</v>
      </c>
      <c r="K59" t="s">
        <v>178</v>
      </c>
      <c r="L59">
        <f t="shared" si="12"/>
        <v>1</v>
      </c>
      <c r="N59" s="27">
        <f t="shared" si="13"/>
        <v>718.63103792470986</v>
      </c>
      <c r="O59" s="27">
        <f t="shared" si="14"/>
        <v>638.20942176870756</v>
      </c>
    </row>
    <row r="60" spans="2:15" x14ac:dyDescent="0.25">
      <c r="B60" s="4" t="s">
        <v>5</v>
      </c>
      <c r="C60" s="5">
        <v>16</v>
      </c>
      <c r="D60" s="3"/>
      <c r="E60" s="3"/>
      <c r="F60" s="3"/>
      <c r="G60" s="8">
        <f>+IFERROR(AVERAGE(D60:D60),0)</f>
        <v>0</v>
      </c>
      <c r="H60" s="9">
        <f>+$H59/$C59*$C60</f>
        <v>9545.7107422253393</v>
      </c>
      <c r="I60" s="5">
        <f>+$I59/$C59*$C60</f>
        <v>8012.884730434781</v>
      </c>
      <c r="K60" t="s">
        <v>179</v>
      </c>
      <c r="L60">
        <f t="shared" si="12"/>
        <v>3</v>
      </c>
      <c r="N60" s="27">
        <f t="shared" si="13"/>
        <v>2155.8931137741297</v>
      </c>
      <c r="O60" s="27">
        <f t="shared" si="14"/>
        <v>1914.6282653061226</v>
      </c>
    </row>
    <row r="61" spans="2:15" x14ac:dyDescent="0.25">
      <c r="B61" s="4" t="s">
        <v>25</v>
      </c>
      <c r="C61" s="5">
        <v>57</v>
      </c>
      <c r="D61" s="3"/>
      <c r="E61" s="3"/>
      <c r="F61" s="3"/>
      <c r="G61" s="8">
        <f>+IFERROR(AVERAGE(D61:D61),0)</f>
        <v>0</v>
      </c>
      <c r="H61" s="9">
        <f>+$H60/$C60*$C61</f>
        <v>34006.594519177772</v>
      </c>
      <c r="I61" s="5">
        <f>+$I60/$C60*$C61</f>
        <v>28545.901852173909</v>
      </c>
      <c r="K61" t="s">
        <v>180</v>
      </c>
      <c r="L61">
        <f t="shared" si="12"/>
        <v>4</v>
      </c>
      <c r="N61" s="27">
        <f t="shared" si="13"/>
        <v>2874.5241516988394</v>
      </c>
      <c r="O61" s="27">
        <f t="shared" si="14"/>
        <v>2552.8376870748302</v>
      </c>
    </row>
    <row r="62" spans="2:15" x14ac:dyDescent="0.25">
      <c r="B62" s="4" t="s">
        <v>15</v>
      </c>
      <c r="C62" s="5">
        <v>42</v>
      </c>
      <c r="D62" s="3"/>
      <c r="E62" s="3"/>
      <c r="F62" s="3"/>
      <c r="G62" s="8">
        <f>+IFERROR(AVERAGE(D62:D62),0)</f>
        <v>0</v>
      </c>
      <c r="H62" s="9">
        <f>+$H61/$C61*$C62</f>
        <v>25057.490698341517</v>
      </c>
      <c r="I62" s="5">
        <f>+$I61/$C61*$C62</f>
        <v>21033.822417391304</v>
      </c>
      <c r="K62" t="s">
        <v>181</v>
      </c>
      <c r="L62">
        <f t="shared" si="12"/>
        <v>22</v>
      </c>
      <c r="N62" s="27">
        <f t="shared" si="13"/>
        <v>15809.882834343616</v>
      </c>
      <c r="O62" s="27">
        <f t="shared" si="14"/>
        <v>14040.607278911566</v>
      </c>
    </row>
    <row r="63" spans="2:15" x14ac:dyDescent="0.25">
      <c r="B63" s="2" t="s">
        <v>41</v>
      </c>
      <c r="C63" s="3">
        <v>47</v>
      </c>
      <c r="D63" s="3">
        <v>80947.511800000007</v>
      </c>
      <c r="E63" s="3">
        <v>81379.397000000012</v>
      </c>
      <c r="F63" s="3">
        <v>69328.77399999999</v>
      </c>
      <c r="G63" s="8">
        <f>+IFERROR(AVERAGE(D63:F63),0)</f>
        <v>77218.560933333341</v>
      </c>
      <c r="H63" s="3">
        <f>+$G63/$G$68*$H$1</f>
        <v>26680.918610454806</v>
      </c>
      <c r="I63" s="3">
        <v>25289.532000000003</v>
      </c>
      <c r="K63" t="s">
        <v>182</v>
      </c>
      <c r="L63">
        <f t="shared" si="12"/>
        <v>2</v>
      </c>
      <c r="N63" s="27">
        <f t="shared" si="13"/>
        <v>1437.2620758494197</v>
      </c>
      <c r="O63" s="27">
        <f t="shared" si="14"/>
        <v>1276.4188435374151</v>
      </c>
    </row>
    <row r="64" spans="2:15" x14ac:dyDescent="0.25">
      <c r="B64" s="4" t="s">
        <v>42</v>
      </c>
      <c r="C64" s="5">
        <v>47</v>
      </c>
      <c r="D64" s="3"/>
      <c r="E64" s="3"/>
      <c r="F64" s="3"/>
      <c r="G64" s="8">
        <f>+IFERROR(AVERAGE(D64:D64),0)</f>
        <v>0</v>
      </c>
      <c r="H64" s="9">
        <f>+$H63/$C63*$C64</f>
        <v>26680.918610454806</v>
      </c>
      <c r="I64" s="5">
        <f>+$I63/$C63*$C64</f>
        <v>25289.532000000003</v>
      </c>
      <c r="K64" t="s">
        <v>183</v>
      </c>
      <c r="L64">
        <f t="shared" si="12"/>
        <v>7</v>
      </c>
      <c r="N64" s="27">
        <f t="shared" si="13"/>
        <v>5030.4172654729691</v>
      </c>
      <c r="O64" s="27">
        <f t="shared" si="14"/>
        <v>4467.4659523809532</v>
      </c>
    </row>
    <row r="65" spans="2:16" x14ac:dyDescent="0.25">
      <c r="B65" s="2" t="s">
        <v>43</v>
      </c>
      <c r="C65" s="3">
        <v>64</v>
      </c>
      <c r="D65" s="3">
        <v>160274.01800000001</v>
      </c>
      <c r="E65" s="3">
        <v>84387.056999999986</v>
      </c>
      <c r="F65" s="15">
        <v>63958.937000000005</v>
      </c>
      <c r="G65" s="8">
        <f>+IFERROR(AVERAGE(D65:F65),0)</f>
        <v>102873.33733333333</v>
      </c>
      <c r="H65" s="3">
        <f>+$G65/$G$68*$H$1</f>
        <v>35545.277034445302</v>
      </c>
      <c r="I65" s="3">
        <v>49778.824000000001</v>
      </c>
    </row>
    <row r="66" spans="2:16" x14ac:dyDescent="0.25">
      <c r="B66" s="4" t="s">
        <v>3</v>
      </c>
      <c r="C66" s="5">
        <v>4</v>
      </c>
      <c r="D66" s="3"/>
      <c r="E66" s="3"/>
      <c r="F66" s="3"/>
      <c r="G66" s="8">
        <f>+IFERROR(AVERAGE(D66:D66),0)</f>
        <v>0</v>
      </c>
      <c r="H66" s="9">
        <f>+$H65/$C65*$C66</f>
        <v>2221.5798146528314</v>
      </c>
      <c r="I66" s="5">
        <f>+$I65/$C65*$C66</f>
        <v>3111.1765</v>
      </c>
      <c r="K66" t="s">
        <v>185</v>
      </c>
      <c r="L66">
        <f>SUM(L43:L64)</f>
        <v>499</v>
      </c>
      <c r="N66" s="27">
        <f>SUM(N43:N64)</f>
        <v>346897.13539777137</v>
      </c>
      <c r="O66" s="27">
        <f>SUM(O43:O64)</f>
        <v>347396.77456245688</v>
      </c>
    </row>
    <row r="67" spans="2:16" x14ac:dyDescent="0.25">
      <c r="B67" s="4" t="s">
        <v>44</v>
      </c>
      <c r="C67" s="5">
        <v>60</v>
      </c>
      <c r="D67" s="3"/>
      <c r="E67" s="3"/>
      <c r="F67" s="3"/>
      <c r="G67" s="8">
        <f>+IFERROR(AVERAGE(D67:D67),0)</f>
        <v>0</v>
      </c>
      <c r="H67" s="9">
        <f>+$H66/$C66*$C67</f>
        <v>33323.69721979247</v>
      </c>
      <c r="I67" s="5">
        <f>+$I66/$C66*$C67</f>
        <v>46667.647499999999</v>
      </c>
    </row>
    <row r="68" spans="2:16" x14ac:dyDescent="0.25">
      <c r="B68" s="6" t="s">
        <v>45</v>
      </c>
      <c r="C68" s="1">
        <v>1704</v>
      </c>
      <c r="D68" s="3">
        <f t="shared" ref="D68:E68" si="15">+SUM(D3:D67)</f>
        <v>4665846.2822800009</v>
      </c>
      <c r="E68" s="3">
        <f t="shared" si="15"/>
        <v>2496403.4772400004</v>
      </c>
      <c r="F68" s="3">
        <f>+SUM(F3:F67)</f>
        <v>2394230.7135999999</v>
      </c>
      <c r="G68" s="3">
        <f t="shared" ref="G68" si="16">+SUM(G3:G67)</f>
        <v>3185493.4910399998</v>
      </c>
      <c r="H68" s="3">
        <f>+SUM(H3:H67)/2</f>
        <v>1100666.6213573907</v>
      </c>
      <c r="I68" s="3">
        <f>+SUM(I3:I67)/2</f>
        <v>1106061.736</v>
      </c>
      <c r="K68" s="16" t="s">
        <v>186</v>
      </c>
      <c r="L68" s="16" t="s">
        <v>187</v>
      </c>
      <c r="N68" s="16" t="s">
        <v>1721</v>
      </c>
      <c r="O68" s="16" t="s">
        <v>1722</v>
      </c>
      <c r="P68" s="16" t="s">
        <v>58</v>
      </c>
    </row>
    <row r="69" spans="2:16" x14ac:dyDescent="0.25">
      <c r="B69" s="7" t="s">
        <v>47</v>
      </c>
      <c r="D69" s="14">
        <v>665.75599999999997</v>
      </c>
      <c r="E69" s="14"/>
      <c r="F69" s="14">
        <v>332.87799999999999</v>
      </c>
      <c r="I69" s="16"/>
      <c r="K69" s="30" t="s">
        <v>152</v>
      </c>
      <c r="L69" s="30">
        <f>L70+L71</f>
        <v>66</v>
      </c>
      <c r="M69" s="30"/>
      <c r="N69" s="31">
        <f t="shared" ref="N69:O69" si="17">N70+N71</f>
        <v>44780.165280878617</v>
      </c>
      <c r="O69" s="31">
        <f t="shared" si="17"/>
        <v>40507.132182052119</v>
      </c>
      <c r="P69" s="28">
        <f>+O69/N69</f>
        <v>0.90457754963555026</v>
      </c>
    </row>
    <row r="70" spans="2:16" x14ac:dyDescent="0.25">
      <c r="K70" t="s">
        <v>188</v>
      </c>
      <c r="L70">
        <v>30</v>
      </c>
      <c r="N70" s="27">
        <f>+$N$43/$L$43*$L70</f>
        <v>20354.620582217554</v>
      </c>
      <c r="O70" s="27">
        <f>+$O$43/$L$43*$L70</f>
        <v>18412.33281002369</v>
      </c>
    </row>
    <row r="71" spans="2:16" x14ac:dyDescent="0.25">
      <c r="B71" t="s">
        <v>46</v>
      </c>
      <c r="C71" t="s">
        <v>46</v>
      </c>
      <c r="D71" t="s">
        <v>46</v>
      </c>
      <c r="E71" t="s">
        <v>46</v>
      </c>
      <c r="F71" t="s">
        <v>46</v>
      </c>
      <c r="G71" t="s">
        <v>46</v>
      </c>
      <c r="H71" t="s">
        <v>46</v>
      </c>
      <c r="I71" t="s">
        <v>46</v>
      </c>
      <c r="K71" t="s">
        <v>162</v>
      </c>
      <c r="L71">
        <v>36</v>
      </c>
      <c r="N71" s="27">
        <f t="shared" ref="N71" si="18">+$N$43/$L$43*$L71</f>
        <v>24425.544698661066</v>
      </c>
      <c r="O71" s="27">
        <f t="shared" ref="O71" si="19">+$O$43/$L$43*$L71</f>
        <v>22094.799372028428</v>
      </c>
    </row>
    <row r="72" spans="2:16" x14ac:dyDescent="0.25">
      <c r="B72" s="16" t="s">
        <v>5</v>
      </c>
      <c r="C72" s="15">
        <f>+SUMIFS($C$3:$C$67,$B$3:$B$67,$B72)</f>
        <v>499</v>
      </c>
      <c r="G72" s="16"/>
      <c r="H72" s="15"/>
      <c r="I72" s="15"/>
      <c r="J72" s="19"/>
      <c r="K72" s="30" t="s">
        <v>153</v>
      </c>
      <c r="L72" s="30">
        <f>L73+L74</f>
        <v>43</v>
      </c>
      <c r="M72" s="30"/>
      <c r="N72" s="31">
        <f t="shared" ref="N72:O72" si="20">N73+N74</f>
        <v>24194.662958724301</v>
      </c>
      <c r="O72" s="31">
        <f t="shared" si="20"/>
        <v>24203.671135416669</v>
      </c>
      <c r="P72" s="28">
        <f>+O72/N72</f>
        <v>1.0003723208175181</v>
      </c>
    </row>
    <row r="73" spans="2:16" x14ac:dyDescent="0.25">
      <c r="B73" s="16" t="s">
        <v>49</v>
      </c>
      <c r="C73" s="17">
        <f>+C68-C72</f>
        <v>1205</v>
      </c>
      <c r="H73" s="17"/>
      <c r="I73" s="17"/>
      <c r="J73" s="19"/>
      <c r="K73" t="s">
        <v>169</v>
      </c>
      <c r="L73">
        <v>30</v>
      </c>
      <c r="N73" s="27">
        <f>+$N$50/$L$50*$L73</f>
        <v>16879.997413063466</v>
      </c>
      <c r="O73" s="27">
        <f>+$O$50/$L$50*$L73</f>
        <v>16886.282187500001</v>
      </c>
      <c r="P73" s="28"/>
    </row>
    <row r="74" spans="2:16" x14ac:dyDescent="0.25">
      <c r="H74" s="18"/>
      <c r="K74" t="s">
        <v>170</v>
      </c>
      <c r="L74">
        <v>13</v>
      </c>
      <c r="N74" s="27">
        <f>+$N$50/$L$50*$L74</f>
        <v>7314.6655456608351</v>
      </c>
      <c r="O74" s="27">
        <f>+$O$50/$L$50*$L74</f>
        <v>7317.3889479166664</v>
      </c>
      <c r="P74" s="28"/>
    </row>
    <row r="75" spans="2:16" x14ac:dyDescent="0.25">
      <c r="H75" s="15"/>
      <c r="I75" s="17"/>
      <c r="J75" s="19"/>
      <c r="K75" s="30" t="s">
        <v>154</v>
      </c>
      <c r="L75" s="30">
        <f>SUM(L76:L79)</f>
        <v>26</v>
      </c>
      <c r="M75" s="30"/>
      <c r="N75" s="31">
        <f t="shared" ref="N75:O75" si="21">SUM(N76:N79)</f>
        <v>15409.153378767975</v>
      </c>
      <c r="O75" s="31">
        <f t="shared" si="21"/>
        <v>15011.444640093538</v>
      </c>
      <c r="P75" s="28">
        <f>+O75/N75</f>
        <v>0.9741900979957514</v>
      </c>
    </row>
    <row r="76" spans="2:16" x14ac:dyDescent="0.25">
      <c r="H76" s="15"/>
      <c r="I76" s="15"/>
      <c r="J76" s="19"/>
      <c r="K76" t="s">
        <v>173</v>
      </c>
      <c r="L76">
        <v>6</v>
      </c>
      <c r="N76" s="27">
        <f>+N54</f>
        <v>3375.9994826126931</v>
      </c>
      <c r="O76" s="27">
        <f>+O54</f>
        <v>3377.2564375000002</v>
      </c>
      <c r="P76" s="28"/>
    </row>
    <row r="77" spans="2:16" x14ac:dyDescent="0.25">
      <c r="K77" t="s">
        <v>172</v>
      </c>
      <c r="L77">
        <v>16</v>
      </c>
      <c r="N77" s="27">
        <f>+N53</f>
        <v>9314.5942019457034</v>
      </c>
      <c r="O77" s="27">
        <f>+O53</f>
        <v>9156.6838643707488</v>
      </c>
      <c r="P77" s="28"/>
    </row>
    <row r="78" spans="2:16" x14ac:dyDescent="0.25">
      <c r="K78" t="s">
        <v>182</v>
      </c>
      <c r="L78">
        <v>2</v>
      </c>
      <c r="N78" s="27">
        <f>+N63</f>
        <v>1437.2620758494197</v>
      </c>
      <c r="O78" s="27">
        <f>+O63</f>
        <v>1276.4188435374151</v>
      </c>
      <c r="P78" s="28"/>
    </row>
    <row r="79" spans="2:16" x14ac:dyDescent="0.25">
      <c r="G79" s="16"/>
      <c r="H79" s="15"/>
      <c r="K79" t="s">
        <v>174</v>
      </c>
      <c r="L79">
        <v>2</v>
      </c>
      <c r="N79" s="27">
        <f>+N55</f>
        <v>1281.2976183601586</v>
      </c>
      <c r="O79" s="27">
        <f>+O55</f>
        <v>1201.0854946853742</v>
      </c>
      <c r="P79" s="28"/>
    </row>
    <row r="80" spans="2:16" x14ac:dyDescent="0.25">
      <c r="H80" s="17"/>
      <c r="I80" s="15"/>
      <c r="J80" s="19"/>
      <c r="K80" s="30" t="s">
        <v>155</v>
      </c>
      <c r="L80" s="30">
        <f>SUM(L81:L83)</f>
        <v>17</v>
      </c>
      <c r="M80" s="30"/>
      <c r="N80" s="31">
        <f t="shared" ref="N80:O80" si="22">SUM(N81:N83)</f>
        <v>11364.714324828219</v>
      </c>
      <c r="O80" s="31">
        <f t="shared" si="22"/>
        <v>10382.19957274714</v>
      </c>
      <c r="P80" s="28">
        <f>+O80/N80</f>
        <v>0.9135469028082297</v>
      </c>
    </row>
    <row r="81" spans="11:16" x14ac:dyDescent="0.25">
      <c r="K81" t="s">
        <v>178</v>
      </c>
      <c r="L81">
        <v>1</v>
      </c>
      <c r="N81" s="27">
        <f>+N59</f>
        <v>718.63103792470986</v>
      </c>
      <c r="O81" s="27">
        <f>+O59</f>
        <v>638.20942176870756</v>
      </c>
      <c r="P81" s="28"/>
    </row>
    <row r="82" spans="11:16" x14ac:dyDescent="0.25">
      <c r="K82" t="s">
        <v>189</v>
      </c>
      <c r="L82">
        <v>11</v>
      </c>
      <c r="N82" s="27">
        <f>+$N$43/$L$43*$L82</f>
        <v>7463.360880146437</v>
      </c>
      <c r="O82" s="27">
        <f>+$O$43/$L$43*$L82</f>
        <v>6751.1886970086862</v>
      </c>
      <c r="P82" s="28"/>
    </row>
    <row r="83" spans="11:16" x14ac:dyDescent="0.25">
      <c r="K83" t="s">
        <v>170</v>
      </c>
      <c r="L83">
        <v>5</v>
      </c>
      <c r="N83" s="27">
        <f>+$N$51/$L$51*$L83</f>
        <v>3182.7224067570733</v>
      </c>
      <c r="O83" s="27">
        <f>+$O$51/$L$51*$L83</f>
        <v>2992.801453969746</v>
      </c>
      <c r="P83" s="28"/>
    </row>
    <row r="84" spans="11:16" x14ac:dyDescent="0.25">
      <c r="K84" s="30" t="s">
        <v>156</v>
      </c>
      <c r="L84" s="30">
        <f>+SUM(L85:L87)</f>
        <v>101</v>
      </c>
      <c r="M84" s="30"/>
      <c r="N84" s="31">
        <f t="shared" ref="N84:O84" si="23">+SUM(N85:N87)</f>
        <v>85235.643351318518</v>
      </c>
      <c r="O84" s="31">
        <f t="shared" si="23"/>
        <v>105095.91768036438</v>
      </c>
      <c r="P84" s="28">
        <f>+O84/N84</f>
        <v>1.2330043341983954</v>
      </c>
    </row>
    <row r="85" spans="11:16" x14ac:dyDescent="0.25">
      <c r="K85" t="s">
        <v>168</v>
      </c>
      <c r="L85">
        <v>33</v>
      </c>
      <c r="N85" s="27">
        <f>+$N$49/$L$49*$L85</f>
        <v>28268.367519396867</v>
      </c>
      <c r="O85" s="27">
        <f>+$O$49/$L$49*$L85</f>
        <v>35050.0681265026</v>
      </c>
      <c r="P85" s="28"/>
    </row>
    <row r="86" spans="11:16" x14ac:dyDescent="0.25">
      <c r="K86" t="s">
        <v>175</v>
      </c>
      <c r="L86">
        <v>19</v>
      </c>
      <c r="N86" s="27">
        <f>+N56</f>
        <v>19575.990500371314</v>
      </c>
      <c r="O86" s="27">
        <f>+O56</f>
        <v>25785.526768292679</v>
      </c>
      <c r="P86" s="28"/>
    </row>
    <row r="87" spans="11:16" x14ac:dyDescent="0.25">
      <c r="K87" t="s">
        <v>171</v>
      </c>
      <c r="L87">
        <v>49</v>
      </c>
      <c r="N87" s="29">
        <f>+N52</f>
        <v>37391.285331550331</v>
      </c>
      <c r="O87" s="29">
        <f>+O52</f>
        <v>44260.3227855691</v>
      </c>
      <c r="P87" s="28"/>
    </row>
    <row r="88" spans="11:16" x14ac:dyDescent="0.25">
      <c r="K88" s="30" t="s">
        <v>158</v>
      </c>
      <c r="L88" s="30">
        <f>+SUM(L89:L92)</f>
        <v>35</v>
      </c>
      <c r="M88" s="30"/>
      <c r="N88" s="31">
        <f t="shared" ref="N88:O88" si="24">+SUM(N89:N92)</f>
        <v>22972.278723863692</v>
      </c>
      <c r="O88" s="31">
        <f t="shared" si="24"/>
        <v>21414.256704743559</v>
      </c>
      <c r="P88" s="28">
        <f>+O88/N88</f>
        <v>0.93217816839817225</v>
      </c>
    </row>
    <row r="89" spans="11:16" x14ac:dyDescent="0.25">
      <c r="K89" t="s">
        <v>180</v>
      </c>
      <c r="L89">
        <v>3</v>
      </c>
      <c r="N89" s="27">
        <f>+$N$61/$L$61*$L89</f>
        <v>2155.8931137741297</v>
      </c>
      <c r="O89" s="27">
        <f>+$O$61/$L$61*$L89</f>
        <v>1914.6282653061226</v>
      </c>
      <c r="P89" s="28"/>
    </row>
    <row r="90" spans="11:16" x14ac:dyDescent="0.25">
      <c r="K90" t="s">
        <v>165</v>
      </c>
      <c r="L90">
        <v>4</v>
      </c>
      <c r="N90" s="27">
        <f>+$N$46/$L$46*$L90</f>
        <v>2889.7841462606243</v>
      </c>
      <c r="O90" s="27">
        <f>+$O$46/$L$46*$L90</f>
        <v>2591.3148574386278</v>
      </c>
      <c r="P90" s="28"/>
    </row>
    <row r="91" spans="11:16" x14ac:dyDescent="0.25">
      <c r="K91" t="s">
        <v>167</v>
      </c>
      <c r="L91">
        <v>22</v>
      </c>
      <c r="N91" s="27">
        <f>+$N$48/$L48*$L$91</f>
        <v>13614.815236280681</v>
      </c>
      <c r="O91" s="27">
        <f>+$O$48/$L48*$L$91</f>
        <v>13079.057051386564</v>
      </c>
      <c r="P91" s="28"/>
    </row>
    <row r="92" spans="11:16" x14ac:dyDescent="0.25">
      <c r="K92" t="s">
        <v>183</v>
      </c>
      <c r="L92">
        <v>6</v>
      </c>
      <c r="N92" s="27">
        <f>+$N$64/$L$64*$L92</f>
        <v>4311.7862275482594</v>
      </c>
      <c r="O92" s="27">
        <f>+$O$64/$L$64*$L92</f>
        <v>3829.2565306122451</v>
      </c>
      <c r="P92" s="28"/>
    </row>
    <row r="93" spans="11:16" x14ac:dyDescent="0.25">
      <c r="K93" s="30" t="s">
        <v>159</v>
      </c>
      <c r="L93" s="30">
        <f>+SUM(L94:L96)</f>
        <v>53</v>
      </c>
      <c r="M93" s="30"/>
      <c r="N93" s="31">
        <f t="shared" ref="N93:O93" si="25">+SUM(N94:N96)</f>
        <v>38144.669989616319</v>
      </c>
      <c r="O93" s="31">
        <f t="shared" si="25"/>
        <v>33969.388742605741</v>
      </c>
      <c r="P93" s="28">
        <f>+O93/N93</f>
        <v>0.89054089999606323</v>
      </c>
    </row>
    <row r="94" spans="11:16" x14ac:dyDescent="0.25">
      <c r="K94" t="s">
        <v>190</v>
      </c>
      <c r="L94">
        <v>12</v>
      </c>
      <c r="N94" s="27">
        <f>+$N$58/$L$58*$L94</f>
        <v>8623.5724550965188</v>
      </c>
      <c r="O94" s="27">
        <f>+$O$58/$L$58*$L94</f>
        <v>7658.5130612244902</v>
      </c>
      <c r="P94" s="28"/>
    </row>
    <row r="95" spans="11:16" x14ac:dyDescent="0.25">
      <c r="K95" t="s">
        <v>191</v>
      </c>
      <c r="L95">
        <v>22</v>
      </c>
      <c r="N95" s="27">
        <f>+N62</f>
        <v>15809.882834343616</v>
      </c>
      <c r="O95" s="27">
        <f>+O62</f>
        <v>14040.607278911566</v>
      </c>
      <c r="P95" s="28"/>
    </row>
    <row r="96" spans="11:16" x14ac:dyDescent="0.25">
      <c r="K96" t="s">
        <v>192</v>
      </c>
      <c r="L96">
        <v>19</v>
      </c>
      <c r="N96" s="29">
        <f>+N47</f>
        <v>13711.21470017618</v>
      </c>
      <c r="O96" s="29">
        <f>+O47</f>
        <v>12270.268402469685</v>
      </c>
      <c r="P96" s="28"/>
    </row>
    <row r="97" spans="11:16" x14ac:dyDescent="0.25">
      <c r="K97" s="30" t="s">
        <v>157</v>
      </c>
      <c r="L97" s="30">
        <f>+SUM(L98:L99)</f>
        <v>118</v>
      </c>
      <c r="M97" s="30"/>
      <c r="N97" s="31">
        <f>+SUM(N98:N99)</f>
        <v>76726.069178865335</v>
      </c>
      <c r="O97" s="31">
        <f>+SUM(O98:O99)</f>
        <v>70947.727766864235</v>
      </c>
      <c r="P97" s="28">
        <f>+O97/N97</f>
        <v>0.924688681776066</v>
      </c>
    </row>
    <row r="98" spans="11:16" x14ac:dyDescent="0.25">
      <c r="K98" t="s">
        <v>163</v>
      </c>
      <c r="L98">
        <v>52</v>
      </c>
      <c r="N98" s="27">
        <f>+$N$44/$L$44*$L98</f>
        <v>32657.936958823138</v>
      </c>
      <c r="O98" s="27">
        <f>+$O$44/$L$44*$L98</f>
        <v>29896.062524856552</v>
      </c>
      <c r="P98" s="28"/>
    </row>
    <row r="99" spans="11:16" x14ac:dyDescent="0.25">
      <c r="K99" t="s">
        <v>164</v>
      </c>
      <c r="L99">
        <v>66</v>
      </c>
      <c r="N99" s="27">
        <f>+$N$45/$L$45*$L$99</f>
        <v>44068.132220042193</v>
      </c>
      <c r="O99" s="27">
        <f>+$O$45/$L$45*$L$99</f>
        <v>41051.665242007679</v>
      </c>
      <c r="P99" s="28"/>
    </row>
    <row r="100" spans="11:16" x14ac:dyDescent="0.25">
      <c r="K100" s="16" t="s">
        <v>193</v>
      </c>
      <c r="L100" s="17">
        <f>+L66-SUM(L69,L72,L75,L80,L84,L88,L93,L97)</f>
        <v>40</v>
      </c>
      <c r="M100" s="16"/>
      <c r="N100" s="17">
        <f>+N66-SUM(N69,N72,N75,N80,N84,N88,N93,N97)</f>
        <v>28069.778210908407</v>
      </c>
      <c r="O100" s="17">
        <f>+O66-SUM(O69,O72,O75,O80,O84,O88,O93,O97)</f>
        <v>25865.036137569521</v>
      </c>
      <c r="P100" s="28"/>
    </row>
    <row r="101" spans="11:16" x14ac:dyDescent="0.25">
      <c r="K101" s="17" t="s">
        <v>194</v>
      </c>
      <c r="L101" s="17">
        <f>+SUM(L100,L88,L84,L80,L75,L72,L69,L93,L97)</f>
        <v>499</v>
      </c>
      <c r="M101" s="16"/>
      <c r="N101" s="17">
        <f>+SUM(N100,N88,N84,N80,N75,N72,N69,N93,N97)</f>
        <v>346897.13539777137</v>
      </c>
      <c r="O101" s="17">
        <f>+SUM(O100,O88,O84,O80,O75,O72,O69,O93,O97)</f>
        <v>347396.77456245688</v>
      </c>
      <c r="P101" s="28"/>
    </row>
    <row r="102" spans="11:16" x14ac:dyDescent="0.25">
      <c r="L102" s="17">
        <f>1704-L101</f>
        <v>1205</v>
      </c>
      <c r="M102" s="16"/>
      <c r="N102" s="17">
        <f>+N39</f>
        <v>753769.48595961917</v>
      </c>
      <c r="O102" s="17">
        <f>+O39</f>
        <v>758664.96143754327</v>
      </c>
      <c r="P102" s="28"/>
    </row>
    <row r="103" spans="11:16" x14ac:dyDescent="0.25">
      <c r="N103" s="17">
        <f>+N101+N102</f>
        <v>1100666.6213573907</v>
      </c>
      <c r="O103" s="17">
        <f>+O101+O102</f>
        <v>1106061.736</v>
      </c>
      <c r="P103" s="28"/>
    </row>
  </sheetData>
  <conditionalFormatting sqref="B3:B67">
    <cfRule type="containsText" dxfId="2" priority="1" operator="containsText" text="HCM">
      <formula>NOT(ISERROR(SEARCH("HCM",B3)))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DC6-6B7E-4F1B-9562-2978BE877FD8}">
  <sheetPr>
    <tabColor rgb="FF0070C0"/>
  </sheetPr>
  <dimension ref="A1:Y95"/>
  <sheetViews>
    <sheetView showGridLines="0" tabSelected="1" zoomScale="85" zoomScaleNormal="85" workbookViewId="0">
      <pane xSplit="7" ySplit="1" topLeftCell="H73" activePane="bottomRight" state="frozen"/>
      <selection pane="topRight" activeCell="H1" sqref="H1"/>
      <selection pane="bottomLeft" activeCell="A2" sqref="A2"/>
      <selection pane="bottomRight" activeCell="I90" sqref="I90"/>
    </sheetView>
  </sheetViews>
  <sheetFormatPr defaultRowHeight="15" outlineLevelRow="1" x14ac:dyDescent="0.25"/>
  <cols>
    <col min="1" max="1" width="10.5703125" bestFit="1" customWidth="1"/>
    <col min="2" max="2" width="10.42578125" style="26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27" bestFit="1" customWidth="1"/>
    <col min="10" max="10" width="9.5703125" style="28" bestFit="1" customWidth="1"/>
    <col min="11" max="11" width="14.140625" style="15" customWidth="1"/>
    <col min="12" max="12" width="12.42578125" style="15" customWidth="1"/>
    <col min="13" max="13" width="9.140625" style="43"/>
  </cols>
  <sheetData>
    <row r="1" spans="1:25" x14ac:dyDescent="0.25">
      <c r="A1" s="20"/>
      <c r="B1" s="41" t="s">
        <v>50</v>
      </c>
      <c r="C1" s="24" t="s">
        <v>51</v>
      </c>
      <c r="D1" s="24" t="s">
        <v>52</v>
      </c>
      <c r="E1" s="24" t="s">
        <v>53</v>
      </c>
      <c r="F1" s="24" t="s">
        <v>54</v>
      </c>
      <c r="G1" s="24" t="s">
        <v>55</v>
      </c>
      <c r="H1" s="24" t="s">
        <v>56</v>
      </c>
      <c r="I1" s="3" t="s">
        <v>57</v>
      </c>
      <c r="J1" s="25" t="s">
        <v>58</v>
      </c>
      <c r="K1" s="15" t="s">
        <v>56</v>
      </c>
      <c r="L1" s="15" t="s">
        <v>57</v>
      </c>
    </row>
    <row r="2" spans="1:25" hidden="1" outlineLevel="1" x14ac:dyDescent="0.25">
      <c r="A2" s="23">
        <f>+SUM(H2:H10)</f>
        <v>0</v>
      </c>
      <c r="B2" s="21">
        <v>1</v>
      </c>
      <c r="C2" s="20" t="s">
        <v>59</v>
      </c>
      <c r="D2" s="20">
        <v>11</v>
      </c>
      <c r="E2" s="20" t="s">
        <v>60</v>
      </c>
      <c r="F2" s="20" t="s">
        <v>61</v>
      </c>
      <c r="G2" s="20" t="s">
        <v>62</v>
      </c>
      <c r="H2" s="5"/>
      <c r="I2" s="5"/>
      <c r="J2" s="22">
        <f>+IFERROR(I2/H2,0)</f>
        <v>0</v>
      </c>
    </row>
    <row r="3" spans="1:25" hidden="1" outlineLevel="1" x14ac:dyDescent="0.25">
      <c r="A3" s="20"/>
      <c r="B3" s="21">
        <f>+B2+1</f>
        <v>2</v>
      </c>
      <c r="C3" s="20" t="s">
        <v>59</v>
      </c>
      <c r="D3" s="20">
        <v>2</v>
      </c>
      <c r="E3" s="20" t="s">
        <v>63</v>
      </c>
      <c r="F3" s="20" t="s">
        <v>64</v>
      </c>
      <c r="G3" s="20" t="s">
        <v>62</v>
      </c>
      <c r="H3" s="5"/>
      <c r="I3" s="5"/>
      <c r="J3" s="22">
        <f t="shared" ref="J3:J66" si="0">+IFERROR(I3/H3,0)</f>
        <v>0</v>
      </c>
    </row>
    <row r="4" spans="1:25" hidden="1" outlineLevel="1" x14ac:dyDescent="0.25">
      <c r="A4" s="20" t="s">
        <v>1402</v>
      </c>
      <c r="B4" s="21">
        <f t="shared" ref="B4:B10" si="1">+B3+1</f>
        <v>3</v>
      </c>
      <c r="C4" s="20" t="s">
        <v>59</v>
      </c>
      <c r="D4" s="20">
        <v>1</v>
      </c>
      <c r="E4" s="20" t="s">
        <v>65</v>
      </c>
      <c r="F4" s="20" t="s">
        <v>66</v>
      </c>
      <c r="G4" s="20" t="s">
        <v>62</v>
      </c>
      <c r="H4" s="5"/>
      <c r="I4" s="5"/>
      <c r="J4" s="22">
        <f t="shared" si="0"/>
        <v>0</v>
      </c>
    </row>
    <row r="5" spans="1:25" hidden="1" outlineLevel="1" x14ac:dyDescent="0.25">
      <c r="A5" s="40">
        <f>+SUM(D2:D10)</f>
        <v>79</v>
      </c>
      <c r="B5" s="21">
        <f t="shared" si="1"/>
        <v>4</v>
      </c>
      <c r="C5" s="20" t="s">
        <v>59</v>
      </c>
      <c r="D5" s="20">
        <v>12</v>
      </c>
      <c r="E5" s="20" t="s">
        <v>67</v>
      </c>
      <c r="F5" s="20" t="s">
        <v>68</v>
      </c>
      <c r="G5" s="20" t="s">
        <v>62</v>
      </c>
      <c r="H5" s="5"/>
      <c r="I5" s="5"/>
      <c r="J5" s="22">
        <f t="shared" si="0"/>
        <v>0</v>
      </c>
    </row>
    <row r="6" spans="1:25" hidden="1" outlineLevel="1" x14ac:dyDescent="0.25">
      <c r="A6" s="20"/>
      <c r="B6" s="21">
        <f t="shared" si="1"/>
        <v>5</v>
      </c>
      <c r="C6" s="20" t="s">
        <v>59</v>
      </c>
      <c r="D6" s="20">
        <v>6</v>
      </c>
      <c r="E6" s="20" t="s">
        <v>69</v>
      </c>
      <c r="F6" s="20" t="s">
        <v>70</v>
      </c>
      <c r="G6" s="20" t="s">
        <v>62</v>
      </c>
      <c r="H6" s="5"/>
      <c r="I6" s="5"/>
      <c r="J6" s="22">
        <f t="shared" si="0"/>
        <v>0</v>
      </c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idden="1" outlineLevel="1" x14ac:dyDescent="0.25">
      <c r="A7" s="20"/>
      <c r="B7" s="21">
        <f t="shared" si="1"/>
        <v>6</v>
      </c>
      <c r="C7" s="20" t="s">
        <v>59</v>
      </c>
      <c r="D7" s="20">
        <v>12</v>
      </c>
      <c r="E7" s="20" t="s">
        <v>71</v>
      </c>
      <c r="F7" s="20" t="s">
        <v>72</v>
      </c>
      <c r="G7" s="20" t="s">
        <v>62</v>
      </c>
      <c r="H7" s="5"/>
      <c r="I7" s="5"/>
      <c r="J7" s="22">
        <f t="shared" si="0"/>
        <v>0</v>
      </c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hidden="1" outlineLevel="1" x14ac:dyDescent="0.25">
      <c r="A8" s="20"/>
      <c r="B8" s="21">
        <f t="shared" si="1"/>
        <v>7</v>
      </c>
      <c r="C8" s="20" t="s">
        <v>59</v>
      </c>
      <c r="D8" s="20">
        <v>12</v>
      </c>
      <c r="E8" s="20" t="s">
        <v>73</v>
      </c>
      <c r="F8" s="20" t="s">
        <v>74</v>
      </c>
      <c r="G8" s="20" t="s">
        <v>62</v>
      </c>
      <c r="H8" s="5"/>
      <c r="I8" s="5"/>
      <c r="J8" s="22">
        <f t="shared" si="0"/>
        <v>0</v>
      </c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hidden="1" outlineLevel="1" x14ac:dyDescent="0.25">
      <c r="A9" s="20"/>
      <c r="B9" s="21">
        <f t="shared" si="1"/>
        <v>8</v>
      </c>
      <c r="C9" s="20" t="s">
        <v>59</v>
      </c>
      <c r="D9" s="20">
        <v>7</v>
      </c>
      <c r="E9" s="20" t="s">
        <v>75</v>
      </c>
      <c r="F9" s="20" t="s">
        <v>76</v>
      </c>
      <c r="G9" s="20" t="s">
        <v>62</v>
      </c>
      <c r="H9" s="5"/>
      <c r="I9" s="5"/>
      <c r="J9" s="22">
        <f t="shared" si="0"/>
        <v>0</v>
      </c>
      <c r="P9" s="39"/>
      <c r="Q9" s="39"/>
      <c r="R9" s="39"/>
      <c r="S9" s="39"/>
      <c r="T9" s="39"/>
      <c r="U9" s="39"/>
      <c r="V9" s="39"/>
      <c r="W9" s="39"/>
      <c r="X9" s="39"/>
      <c r="Y9" s="39"/>
    </row>
    <row r="10" spans="1:25" hidden="1" outlineLevel="1" x14ac:dyDescent="0.25">
      <c r="A10" s="20"/>
      <c r="B10" s="21">
        <f t="shared" si="1"/>
        <v>9</v>
      </c>
      <c r="C10" s="20" t="s">
        <v>59</v>
      </c>
      <c r="D10" s="20">
        <v>16</v>
      </c>
      <c r="E10" s="20" t="s">
        <v>77</v>
      </c>
      <c r="F10" s="20" t="s">
        <v>78</v>
      </c>
      <c r="G10" s="20" t="s">
        <v>62</v>
      </c>
      <c r="H10" s="5"/>
      <c r="I10" s="5"/>
      <c r="J10" s="22">
        <f t="shared" si="0"/>
        <v>0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1:25" collapsed="1" x14ac:dyDescent="0.25">
      <c r="A11" s="23"/>
      <c r="B11" s="21">
        <v>1</v>
      </c>
      <c r="C11" s="20" t="s">
        <v>79</v>
      </c>
      <c r="D11" s="20"/>
      <c r="E11" s="20" t="s">
        <v>60</v>
      </c>
      <c r="F11" s="20" t="s">
        <v>61</v>
      </c>
      <c r="G11" s="20" t="s">
        <v>62</v>
      </c>
      <c r="H11" s="5">
        <f>+$K$11/$A$14*$D11</f>
        <v>0</v>
      </c>
      <c r="I11" s="5">
        <f>+$L$11/$A$14*$D11</f>
        <v>0</v>
      </c>
      <c r="J11" s="22">
        <f t="shared" si="0"/>
        <v>0</v>
      </c>
      <c r="K11" s="15">
        <v>54415.834384561218</v>
      </c>
      <c r="L11" s="15">
        <v>129492.34199999999</v>
      </c>
      <c r="M11" s="19">
        <f>+L11/K11</f>
        <v>2.3796812722720904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x14ac:dyDescent="0.25">
      <c r="A12" s="20"/>
      <c r="B12" s="21">
        <f>+B11+1</f>
        <v>2</v>
      </c>
      <c r="C12" s="20" t="s">
        <v>79</v>
      </c>
      <c r="D12" s="20"/>
      <c r="E12" s="20" t="s">
        <v>63</v>
      </c>
      <c r="F12" s="20" t="s">
        <v>64</v>
      </c>
      <c r="G12" s="20" t="s">
        <v>62</v>
      </c>
      <c r="H12" s="5">
        <f t="shared" ref="H12:H19" si="2">+$K$11/$A$14*$D12</f>
        <v>0</v>
      </c>
      <c r="I12" s="5">
        <f t="shared" ref="I12:I19" si="3">+$L$11/$A$14*$D12</f>
        <v>0</v>
      </c>
      <c r="J12" s="22">
        <f t="shared" si="0"/>
        <v>0</v>
      </c>
      <c r="P12" s="39"/>
      <c r="Q12" s="39"/>
      <c r="R12" s="39"/>
      <c r="S12" s="42" t="s">
        <v>1409</v>
      </c>
      <c r="T12" s="55" t="s">
        <v>1403</v>
      </c>
      <c r="U12" s="55"/>
      <c r="V12" s="55"/>
      <c r="W12" s="55"/>
      <c r="X12" s="55"/>
      <c r="Y12" s="39"/>
    </row>
    <row r="13" spans="1:25" x14ac:dyDescent="0.25">
      <c r="A13" s="20" t="s">
        <v>1402</v>
      </c>
      <c r="B13" s="21">
        <f t="shared" ref="B13:B19" si="4">+B12+1</f>
        <v>3</v>
      </c>
      <c r="C13" s="20" t="s">
        <v>79</v>
      </c>
      <c r="D13" s="20">
        <v>1</v>
      </c>
      <c r="E13" s="20" t="s">
        <v>65</v>
      </c>
      <c r="F13" s="20" t="s">
        <v>66</v>
      </c>
      <c r="G13" s="20" t="s">
        <v>62</v>
      </c>
      <c r="H13" s="5">
        <f t="shared" si="2"/>
        <v>2591.2302087886296</v>
      </c>
      <c r="I13" s="5">
        <f t="shared" si="3"/>
        <v>6166.3019999999997</v>
      </c>
      <c r="J13" s="22">
        <f t="shared" si="0"/>
        <v>2.3796812722720899</v>
      </c>
      <c r="P13" s="39"/>
      <c r="Q13" s="39"/>
      <c r="R13" s="39"/>
      <c r="S13" s="42"/>
      <c r="T13" s="39" t="s">
        <v>1404</v>
      </c>
      <c r="U13" s="39" t="s">
        <v>1405</v>
      </c>
      <c r="V13" s="39" t="s">
        <v>1406</v>
      </c>
      <c r="W13" s="39" t="s">
        <v>1407</v>
      </c>
      <c r="X13" s="39" t="s">
        <v>1408</v>
      </c>
      <c r="Y13" s="39"/>
    </row>
    <row r="14" spans="1:25" x14ac:dyDescent="0.25">
      <c r="A14" s="40">
        <v>21</v>
      </c>
      <c r="B14" s="21">
        <f t="shared" si="4"/>
        <v>4</v>
      </c>
      <c r="C14" s="20" t="s">
        <v>79</v>
      </c>
      <c r="D14" s="20">
        <v>1</v>
      </c>
      <c r="E14" s="20" t="s">
        <v>67</v>
      </c>
      <c r="F14" s="20" t="s">
        <v>68</v>
      </c>
      <c r="G14" s="20" t="s">
        <v>62</v>
      </c>
      <c r="H14" s="5">
        <f t="shared" si="2"/>
        <v>2591.2302087886296</v>
      </c>
      <c r="I14" s="5">
        <f t="shared" si="3"/>
        <v>6166.3019999999997</v>
      </c>
      <c r="J14" s="22">
        <f t="shared" si="0"/>
        <v>2.3796812722720899</v>
      </c>
      <c r="P14" s="39"/>
      <c r="Q14" s="39"/>
      <c r="R14" s="39"/>
      <c r="S14" s="42">
        <v>444</v>
      </c>
      <c r="T14" s="39">
        <v>170</v>
      </c>
      <c r="U14" s="39">
        <v>3</v>
      </c>
      <c r="V14" s="39">
        <v>16</v>
      </c>
      <c r="W14" s="39">
        <v>1</v>
      </c>
      <c r="X14" s="39">
        <v>3</v>
      </c>
      <c r="Y14" s="39"/>
    </row>
    <row r="15" spans="1:25" x14ac:dyDescent="0.25">
      <c r="A15" s="20"/>
      <c r="B15" s="21">
        <f t="shared" si="4"/>
        <v>5</v>
      </c>
      <c r="C15" s="20" t="s">
        <v>79</v>
      </c>
      <c r="D15" s="20"/>
      <c r="E15" s="20" t="s">
        <v>69</v>
      </c>
      <c r="F15" s="20" t="s">
        <v>70</v>
      </c>
      <c r="G15" s="20" t="s">
        <v>62</v>
      </c>
      <c r="H15" s="5">
        <f t="shared" si="2"/>
        <v>0</v>
      </c>
      <c r="I15" s="5">
        <f t="shared" si="3"/>
        <v>0</v>
      </c>
      <c r="J15" s="22">
        <f t="shared" si="0"/>
        <v>0</v>
      </c>
      <c r="N15" s="39"/>
      <c r="O15" s="39"/>
      <c r="P15" s="39"/>
      <c r="Q15" s="39"/>
      <c r="R15" s="42" t="s">
        <v>1410</v>
      </c>
      <c r="S15" s="39">
        <f>+Y14-SUM(Z14:AD14)</f>
        <v>0</v>
      </c>
      <c r="T15" s="39"/>
      <c r="U15" s="39"/>
      <c r="V15" s="39"/>
      <c r="W15" s="39"/>
      <c r="X15" s="39"/>
      <c r="Y15" s="39"/>
    </row>
    <row r="16" spans="1:25" x14ac:dyDescent="0.25">
      <c r="A16" s="20"/>
      <c r="B16" s="21">
        <f t="shared" si="4"/>
        <v>6</v>
      </c>
      <c r="C16" s="20" t="s">
        <v>79</v>
      </c>
      <c r="D16" s="20"/>
      <c r="E16" s="20" t="s">
        <v>71</v>
      </c>
      <c r="F16" s="20" t="s">
        <v>72</v>
      </c>
      <c r="G16" s="20" t="s">
        <v>62</v>
      </c>
      <c r="H16" s="5">
        <f t="shared" si="2"/>
        <v>0</v>
      </c>
      <c r="I16" s="5">
        <f t="shared" si="3"/>
        <v>0</v>
      </c>
      <c r="J16" s="22">
        <f t="shared" si="0"/>
        <v>0</v>
      </c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1:25" x14ac:dyDescent="0.25">
      <c r="A17" s="20"/>
      <c r="B17" s="21">
        <f t="shared" si="4"/>
        <v>7</v>
      </c>
      <c r="C17" s="20" t="s">
        <v>79</v>
      </c>
      <c r="D17" s="20"/>
      <c r="E17" s="20" t="s">
        <v>73</v>
      </c>
      <c r="F17" s="20" t="s">
        <v>74</v>
      </c>
      <c r="G17" s="20" t="s">
        <v>62</v>
      </c>
      <c r="H17" s="5">
        <f t="shared" si="2"/>
        <v>0</v>
      </c>
      <c r="I17" s="5">
        <f t="shared" si="3"/>
        <v>0</v>
      </c>
      <c r="J17" s="22">
        <f t="shared" si="0"/>
        <v>0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 spans="1:25" x14ac:dyDescent="0.25">
      <c r="A18" s="20"/>
      <c r="B18" s="21">
        <f t="shared" si="4"/>
        <v>8</v>
      </c>
      <c r="C18" s="20" t="s">
        <v>79</v>
      </c>
      <c r="D18" s="20">
        <v>1</v>
      </c>
      <c r="E18" s="20" t="s">
        <v>75</v>
      </c>
      <c r="F18" s="20" t="s">
        <v>76</v>
      </c>
      <c r="G18" s="20" t="s">
        <v>62</v>
      </c>
      <c r="H18" s="5">
        <f t="shared" si="2"/>
        <v>2591.2302087886296</v>
      </c>
      <c r="I18" s="5">
        <f t="shared" si="3"/>
        <v>6166.3019999999997</v>
      </c>
      <c r="J18" s="22">
        <f t="shared" si="0"/>
        <v>2.3796812722720899</v>
      </c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 spans="1:25" x14ac:dyDescent="0.25">
      <c r="A19" s="20"/>
      <c r="B19" s="21">
        <f t="shared" si="4"/>
        <v>9</v>
      </c>
      <c r="C19" s="20" t="s">
        <v>79</v>
      </c>
      <c r="D19" s="40">
        <v>18</v>
      </c>
      <c r="E19" s="20" t="s">
        <v>77</v>
      </c>
      <c r="F19" s="20" t="s">
        <v>78</v>
      </c>
      <c r="G19" s="20" t="s">
        <v>62</v>
      </c>
      <c r="H19" s="5">
        <f t="shared" si="2"/>
        <v>46642.143758195336</v>
      </c>
      <c r="I19" s="5">
        <f t="shared" si="3"/>
        <v>110993.43599999999</v>
      </c>
      <c r="J19" s="22">
        <f t="shared" si="0"/>
        <v>2.3796812722720899</v>
      </c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 spans="1:25" x14ac:dyDescent="0.25">
      <c r="A20" s="23">
        <f>+SUM(H20:H28)</f>
        <v>47786.611449128221</v>
      </c>
      <c r="B20" s="21">
        <v>1</v>
      </c>
      <c r="C20" s="20" t="s">
        <v>80</v>
      </c>
      <c r="D20" s="20">
        <v>15</v>
      </c>
      <c r="E20" s="20" t="s">
        <v>60</v>
      </c>
      <c r="F20" s="20" t="s">
        <v>61</v>
      </c>
      <c r="G20" s="20" t="s">
        <v>62</v>
      </c>
      <c r="H20" s="5">
        <f>+$K$20/$A$23*$D20</f>
        <v>2855.7735925773841</v>
      </c>
      <c r="I20" s="5">
        <f>+$L$20/$A$23*$D20</f>
        <v>3406.9948207171315</v>
      </c>
      <c r="J20" s="22">
        <f t="shared" si="0"/>
        <v>1.193019933223159</v>
      </c>
      <c r="K20" s="15">
        <v>47786.611449128228</v>
      </c>
      <c r="L20" s="15">
        <v>57010.38</v>
      </c>
      <c r="M20" s="19">
        <f>+L20/K20</f>
        <v>1.1930199332231588</v>
      </c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spans="1:25" x14ac:dyDescent="0.25">
      <c r="A21" s="20"/>
      <c r="B21" s="21">
        <f>+B20+1</f>
        <v>2</v>
      </c>
      <c r="C21" s="20" t="s">
        <v>80</v>
      </c>
      <c r="D21" s="20">
        <v>9</v>
      </c>
      <c r="E21" s="20" t="s">
        <v>63</v>
      </c>
      <c r="F21" s="20" t="s">
        <v>64</v>
      </c>
      <c r="G21" s="20" t="s">
        <v>62</v>
      </c>
      <c r="H21" s="5">
        <f t="shared" ref="H21:H28" si="5">+$K$20/$A$23*$D21</f>
        <v>1713.4641555464304</v>
      </c>
      <c r="I21" s="5">
        <f t="shared" ref="I21:I28" si="6">+$L$20/$A$23*$D21</f>
        <v>2044.1968924302789</v>
      </c>
      <c r="J21" s="22">
        <f t="shared" si="0"/>
        <v>1.193019933223159</v>
      </c>
    </row>
    <row r="22" spans="1:25" x14ac:dyDescent="0.25">
      <c r="A22" s="20" t="s">
        <v>1402</v>
      </c>
      <c r="B22" s="21">
        <f t="shared" ref="B22:B28" si="7">+B21+1</f>
        <v>3</v>
      </c>
      <c r="C22" s="20" t="s">
        <v>80</v>
      </c>
      <c r="D22" s="20">
        <v>2</v>
      </c>
      <c r="E22" s="20" t="s">
        <v>65</v>
      </c>
      <c r="F22" s="20" t="s">
        <v>66</v>
      </c>
      <c r="G22" s="20" t="s">
        <v>62</v>
      </c>
      <c r="H22" s="5">
        <f t="shared" si="5"/>
        <v>380.76981234365121</v>
      </c>
      <c r="I22" s="5">
        <f t="shared" si="6"/>
        <v>454.26597609561753</v>
      </c>
      <c r="J22" s="22">
        <f t="shared" si="0"/>
        <v>1.193019933223159</v>
      </c>
    </row>
    <row r="23" spans="1:25" x14ac:dyDescent="0.25">
      <c r="A23" s="40">
        <f>+SUM(D20:D28)</f>
        <v>251</v>
      </c>
      <c r="B23" s="21">
        <f t="shared" si="7"/>
        <v>4</v>
      </c>
      <c r="C23" s="20" t="s">
        <v>80</v>
      </c>
      <c r="D23" s="20">
        <v>26</v>
      </c>
      <c r="E23" s="20" t="s">
        <v>67</v>
      </c>
      <c r="F23" s="20" t="s">
        <v>68</v>
      </c>
      <c r="G23" s="20" t="s">
        <v>62</v>
      </c>
      <c r="H23" s="5">
        <f t="shared" si="5"/>
        <v>4950.0075604674657</v>
      </c>
      <c r="I23" s="5">
        <f t="shared" si="6"/>
        <v>5905.4576892430277</v>
      </c>
      <c r="J23" s="22">
        <f t="shared" si="0"/>
        <v>1.193019933223159</v>
      </c>
    </row>
    <row r="24" spans="1:25" x14ac:dyDescent="0.25">
      <c r="A24" s="20"/>
      <c r="B24" s="21">
        <f t="shared" si="7"/>
        <v>5</v>
      </c>
      <c r="C24" s="20" t="s">
        <v>80</v>
      </c>
      <c r="D24" s="20">
        <v>9</v>
      </c>
      <c r="E24" s="20" t="s">
        <v>69</v>
      </c>
      <c r="F24" s="20" t="s">
        <v>70</v>
      </c>
      <c r="G24" s="20" t="s">
        <v>62</v>
      </c>
      <c r="H24" s="5">
        <f t="shared" si="5"/>
        <v>1713.4641555464304</v>
      </c>
      <c r="I24" s="5">
        <f t="shared" si="6"/>
        <v>2044.1968924302789</v>
      </c>
      <c r="J24" s="22">
        <f t="shared" si="0"/>
        <v>1.193019933223159</v>
      </c>
    </row>
    <row r="25" spans="1:25" x14ac:dyDescent="0.25">
      <c r="A25" s="20"/>
      <c r="B25" s="21">
        <f t="shared" si="7"/>
        <v>6</v>
      </c>
      <c r="C25" s="20" t="s">
        <v>80</v>
      </c>
      <c r="D25" s="20">
        <v>22</v>
      </c>
      <c r="E25" s="20" t="s">
        <v>71</v>
      </c>
      <c r="F25" s="20" t="s">
        <v>72</v>
      </c>
      <c r="G25" s="20" t="s">
        <v>62</v>
      </c>
      <c r="H25" s="5">
        <f t="shared" si="5"/>
        <v>4188.4679357801633</v>
      </c>
      <c r="I25" s="5">
        <f t="shared" si="6"/>
        <v>4996.9257370517926</v>
      </c>
      <c r="J25" s="22">
        <f t="shared" si="0"/>
        <v>1.1930199332231588</v>
      </c>
    </row>
    <row r="26" spans="1:25" x14ac:dyDescent="0.25">
      <c r="A26" s="20"/>
      <c r="B26" s="21">
        <f t="shared" si="7"/>
        <v>7</v>
      </c>
      <c r="C26" s="20" t="s">
        <v>80</v>
      </c>
      <c r="D26" s="20">
        <v>45</v>
      </c>
      <c r="E26" s="20" t="s">
        <v>73</v>
      </c>
      <c r="F26" s="20" t="s">
        <v>74</v>
      </c>
      <c r="G26" s="20" t="s">
        <v>62</v>
      </c>
      <c r="H26" s="5">
        <f t="shared" si="5"/>
        <v>8567.3207777321513</v>
      </c>
      <c r="I26" s="5">
        <f t="shared" si="6"/>
        <v>10220.984462151395</v>
      </c>
      <c r="J26" s="22">
        <f t="shared" si="0"/>
        <v>1.193019933223159</v>
      </c>
    </row>
    <row r="27" spans="1:25" x14ac:dyDescent="0.25">
      <c r="A27" s="20"/>
      <c r="B27" s="21">
        <f t="shared" si="7"/>
        <v>8</v>
      </c>
      <c r="C27" s="20" t="s">
        <v>80</v>
      </c>
      <c r="D27" s="20">
        <v>49</v>
      </c>
      <c r="E27" s="20" t="s">
        <v>75</v>
      </c>
      <c r="F27" s="20" t="s">
        <v>76</v>
      </c>
      <c r="G27" s="20" t="s">
        <v>62</v>
      </c>
      <c r="H27" s="5">
        <f t="shared" si="5"/>
        <v>9328.8604024194537</v>
      </c>
      <c r="I27" s="5">
        <f t="shared" si="6"/>
        <v>11129.51641434263</v>
      </c>
      <c r="J27" s="22">
        <f t="shared" si="0"/>
        <v>1.193019933223159</v>
      </c>
    </row>
    <row r="28" spans="1:25" x14ac:dyDescent="0.25">
      <c r="A28" s="20"/>
      <c r="B28" s="21">
        <f t="shared" si="7"/>
        <v>9</v>
      </c>
      <c r="C28" s="20" t="s">
        <v>80</v>
      </c>
      <c r="D28" s="20">
        <v>74</v>
      </c>
      <c r="E28" s="20" t="s">
        <v>77</v>
      </c>
      <c r="F28" s="20" t="s">
        <v>78</v>
      </c>
      <c r="G28" s="20" t="s">
        <v>62</v>
      </c>
      <c r="H28" s="5">
        <f t="shared" si="5"/>
        <v>14088.483056715095</v>
      </c>
      <c r="I28" s="5">
        <f t="shared" si="6"/>
        <v>16807.841115537849</v>
      </c>
      <c r="J28" s="22">
        <f t="shared" si="0"/>
        <v>1.193019933223159</v>
      </c>
    </row>
    <row r="29" spans="1:25" x14ac:dyDescent="0.25">
      <c r="A29" s="23">
        <f>+SUM(H29:H37)</f>
        <v>77518.007712259845</v>
      </c>
      <c r="B29" s="21">
        <v>1</v>
      </c>
      <c r="C29" s="20" t="s">
        <v>81</v>
      </c>
      <c r="D29" s="20">
        <v>10</v>
      </c>
      <c r="E29" s="20" t="s">
        <v>60</v>
      </c>
      <c r="F29" s="20" t="s">
        <v>61</v>
      </c>
      <c r="G29" s="20" t="s">
        <v>62</v>
      </c>
      <c r="H29" s="5">
        <f>+$K$29/$A$32*$D29</f>
        <v>4259.2311929813104</v>
      </c>
      <c r="I29" s="5">
        <f>+$L$29/$A$32*$D29</f>
        <v>4918.9828021978028</v>
      </c>
      <c r="J29" s="22">
        <f t="shared" si="0"/>
        <v>1.1548992246074086</v>
      </c>
      <c r="K29" s="15">
        <v>77518.007712259845</v>
      </c>
      <c r="L29" s="15">
        <v>89525.487000000008</v>
      </c>
      <c r="M29" s="19">
        <f>+L29/K29</f>
        <v>1.1548992246074086</v>
      </c>
    </row>
    <row r="30" spans="1:25" x14ac:dyDescent="0.25">
      <c r="A30" s="20"/>
      <c r="B30" s="21">
        <f>+B29+1</f>
        <v>2</v>
      </c>
      <c r="C30" s="20" t="s">
        <v>81</v>
      </c>
      <c r="D30" s="20">
        <v>1</v>
      </c>
      <c r="E30" s="20" t="s">
        <v>63</v>
      </c>
      <c r="F30" s="20" t="s">
        <v>64</v>
      </c>
      <c r="G30" s="20" t="s">
        <v>62</v>
      </c>
      <c r="H30" s="5">
        <f t="shared" ref="H30:H37" si="8">+$K$29/$A$32*$D30</f>
        <v>425.92311929813104</v>
      </c>
      <c r="I30" s="5">
        <f t="shared" ref="I30:I37" si="9">+$L$29/$A$32*$D30</f>
        <v>491.89828021978025</v>
      </c>
      <c r="J30" s="22">
        <f t="shared" si="0"/>
        <v>1.1548992246074083</v>
      </c>
    </row>
    <row r="31" spans="1:25" x14ac:dyDescent="0.25">
      <c r="A31" s="20" t="s">
        <v>1402</v>
      </c>
      <c r="B31" s="21">
        <f t="shared" ref="B31:B37" si="10">+B30+1</f>
        <v>3</v>
      </c>
      <c r="C31" s="20" t="s">
        <v>81</v>
      </c>
      <c r="D31" s="20">
        <v>8</v>
      </c>
      <c r="E31" s="20" t="s">
        <v>65</v>
      </c>
      <c r="F31" s="20" t="s">
        <v>66</v>
      </c>
      <c r="G31" s="20" t="s">
        <v>62</v>
      </c>
      <c r="H31" s="5">
        <f t="shared" si="8"/>
        <v>3407.3849543850483</v>
      </c>
      <c r="I31" s="5">
        <f t="shared" si="9"/>
        <v>3935.186241758242</v>
      </c>
      <c r="J31" s="22">
        <f t="shared" si="0"/>
        <v>1.1548992246074083</v>
      </c>
    </row>
    <row r="32" spans="1:25" x14ac:dyDescent="0.25">
      <c r="A32" s="20">
        <f>+SUM(D29:D37)</f>
        <v>182</v>
      </c>
      <c r="B32" s="21">
        <f t="shared" si="10"/>
        <v>4</v>
      </c>
      <c r="C32" s="20" t="s">
        <v>81</v>
      </c>
      <c r="D32" s="20">
        <v>21</v>
      </c>
      <c r="E32" s="20" t="s">
        <v>67</v>
      </c>
      <c r="F32" s="20" t="s">
        <v>68</v>
      </c>
      <c r="G32" s="20" t="s">
        <v>62</v>
      </c>
      <c r="H32" s="5">
        <f t="shared" si="8"/>
        <v>8944.3855052607523</v>
      </c>
      <c r="I32" s="5">
        <f t="shared" si="9"/>
        <v>10329.863884615384</v>
      </c>
      <c r="J32" s="22">
        <f t="shared" si="0"/>
        <v>1.1548992246074083</v>
      </c>
    </row>
    <row r="33" spans="1:13" x14ac:dyDescent="0.25">
      <c r="A33" s="20"/>
      <c r="B33" s="21">
        <f t="shared" si="10"/>
        <v>5</v>
      </c>
      <c r="C33" s="20" t="s">
        <v>81</v>
      </c>
      <c r="D33" s="20">
        <v>6</v>
      </c>
      <c r="E33" s="20" t="s">
        <v>69</v>
      </c>
      <c r="F33" s="20" t="s">
        <v>70</v>
      </c>
      <c r="G33" s="20" t="s">
        <v>62</v>
      </c>
      <c r="H33" s="5">
        <f t="shared" si="8"/>
        <v>2555.5387157887862</v>
      </c>
      <c r="I33" s="5">
        <f t="shared" si="9"/>
        <v>2951.3896813186816</v>
      </c>
      <c r="J33" s="22">
        <f t="shared" si="0"/>
        <v>1.1548992246074083</v>
      </c>
    </row>
    <row r="34" spans="1:13" x14ac:dyDescent="0.25">
      <c r="A34" s="20"/>
      <c r="B34" s="21">
        <f t="shared" si="10"/>
        <v>6</v>
      </c>
      <c r="C34" s="20" t="s">
        <v>81</v>
      </c>
      <c r="D34" s="20">
        <v>9</v>
      </c>
      <c r="E34" s="20" t="s">
        <v>71</v>
      </c>
      <c r="F34" s="20" t="s">
        <v>72</v>
      </c>
      <c r="G34" s="20" t="s">
        <v>62</v>
      </c>
      <c r="H34" s="5">
        <f t="shared" si="8"/>
        <v>3833.3080736831794</v>
      </c>
      <c r="I34" s="5">
        <f t="shared" si="9"/>
        <v>4427.0845219780222</v>
      </c>
      <c r="J34" s="22">
        <f t="shared" si="0"/>
        <v>1.1548992246074083</v>
      </c>
    </row>
    <row r="35" spans="1:13" x14ac:dyDescent="0.25">
      <c r="A35" s="20"/>
      <c r="B35" s="21">
        <f t="shared" si="10"/>
        <v>7</v>
      </c>
      <c r="C35" s="20" t="s">
        <v>81</v>
      </c>
      <c r="D35" s="20">
        <v>19</v>
      </c>
      <c r="E35" s="20" t="s">
        <v>73</v>
      </c>
      <c r="F35" s="20" t="s">
        <v>74</v>
      </c>
      <c r="G35" s="20" t="s">
        <v>62</v>
      </c>
      <c r="H35" s="5">
        <f t="shared" si="8"/>
        <v>8092.5392666644893</v>
      </c>
      <c r="I35" s="5">
        <f t="shared" si="9"/>
        <v>9346.067324175825</v>
      </c>
      <c r="J35" s="22">
        <f t="shared" si="0"/>
        <v>1.1548992246074086</v>
      </c>
    </row>
    <row r="36" spans="1:13" x14ac:dyDescent="0.25">
      <c r="A36" s="20"/>
      <c r="B36" s="21">
        <f t="shared" si="10"/>
        <v>8</v>
      </c>
      <c r="C36" s="20" t="s">
        <v>81</v>
      </c>
      <c r="D36" s="20">
        <v>39</v>
      </c>
      <c r="E36" s="20" t="s">
        <v>75</v>
      </c>
      <c r="F36" s="20" t="s">
        <v>76</v>
      </c>
      <c r="G36" s="20" t="s">
        <v>62</v>
      </c>
      <c r="H36" s="5">
        <f t="shared" si="8"/>
        <v>16611.00165262711</v>
      </c>
      <c r="I36" s="5">
        <f t="shared" si="9"/>
        <v>19184.032928571429</v>
      </c>
      <c r="J36" s="22">
        <f t="shared" si="0"/>
        <v>1.1548992246074083</v>
      </c>
    </row>
    <row r="37" spans="1:13" x14ac:dyDescent="0.25">
      <c r="A37" s="20"/>
      <c r="B37" s="21">
        <f t="shared" si="10"/>
        <v>9</v>
      </c>
      <c r="C37" s="20" t="s">
        <v>81</v>
      </c>
      <c r="D37" s="20">
        <v>69</v>
      </c>
      <c r="E37" s="20" t="s">
        <v>77</v>
      </c>
      <c r="F37" s="20" t="s">
        <v>78</v>
      </c>
      <c r="G37" s="20" t="s">
        <v>62</v>
      </c>
      <c r="H37" s="5">
        <f t="shared" si="8"/>
        <v>29388.69523157104</v>
      </c>
      <c r="I37" s="5">
        <f t="shared" si="9"/>
        <v>33940.981335164834</v>
      </c>
      <c r="J37" s="22">
        <f t="shared" si="0"/>
        <v>1.1548992246074083</v>
      </c>
    </row>
    <row r="38" spans="1:13" x14ac:dyDescent="0.25">
      <c r="A38" s="23">
        <f>+SUM(H38:H46)</f>
        <v>43275.405211661579</v>
      </c>
      <c r="B38" s="21">
        <v>1</v>
      </c>
      <c r="C38" s="20" t="s">
        <v>82</v>
      </c>
      <c r="D38" s="20">
        <v>19</v>
      </c>
      <c r="E38" s="20" t="s">
        <v>60</v>
      </c>
      <c r="F38" s="20" t="s">
        <v>61</v>
      </c>
      <c r="G38" s="20" t="s">
        <v>62</v>
      </c>
      <c r="H38" s="5">
        <f>+$K$38/$A$41*$D38</f>
        <v>3670.6816920605811</v>
      </c>
      <c r="I38" s="5">
        <f>+$L$38/$A$41*$D38</f>
        <v>3671.0536160714287</v>
      </c>
      <c r="J38" s="22">
        <f t="shared" si="0"/>
        <v>1.0001013228718938</v>
      </c>
      <c r="K38" s="15">
        <v>43275.405211661586</v>
      </c>
      <c r="L38" s="15">
        <v>43279.79</v>
      </c>
      <c r="M38" s="19">
        <f>+L38/K38</f>
        <v>1.0001013228718938</v>
      </c>
    </row>
    <row r="39" spans="1:13" x14ac:dyDescent="0.25">
      <c r="A39" s="20"/>
      <c r="B39" s="21">
        <f>+B38+1</f>
        <v>2</v>
      </c>
      <c r="C39" s="20" t="s">
        <v>82</v>
      </c>
      <c r="D39" s="20">
        <v>10</v>
      </c>
      <c r="E39" s="20" t="s">
        <v>63</v>
      </c>
      <c r="F39" s="20" t="s">
        <v>64</v>
      </c>
      <c r="G39" s="20" t="s">
        <v>62</v>
      </c>
      <c r="H39" s="5">
        <f t="shared" ref="H39:H46" si="11">+$K$38/$A$41*$D39</f>
        <v>1931.9377326634637</v>
      </c>
      <c r="I39" s="5">
        <f t="shared" ref="I39:I46" si="12">+$L$38/$A$41*$D39</f>
        <v>1932.1334821428572</v>
      </c>
      <c r="J39" s="22">
        <f t="shared" si="0"/>
        <v>1.0001013228718938</v>
      </c>
    </row>
    <row r="40" spans="1:13" x14ac:dyDescent="0.25">
      <c r="A40" s="20" t="s">
        <v>1402</v>
      </c>
      <c r="B40" s="21">
        <f t="shared" ref="B40:B46" si="13">+B39+1</f>
        <v>3</v>
      </c>
      <c r="C40" s="20" t="s">
        <v>82</v>
      </c>
      <c r="D40" s="20">
        <v>5</v>
      </c>
      <c r="E40" s="20" t="s">
        <v>65</v>
      </c>
      <c r="F40" s="20" t="s">
        <v>66</v>
      </c>
      <c r="G40" s="20" t="s">
        <v>62</v>
      </c>
      <c r="H40" s="5">
        <f t="shared" si="11"/>
        <v>965.96886633173187</v>
      </c>
      <c r="I40" s="5">
        <f t="shared" si="12"/>
        <v>966.06674107142862</v>
      </c>
      <c r="J40" s="22">
        <f t="shared" si="0"/>
        <v>1.0001013228718938</v>
      </c>
    </row>
    <row r="41" spans="1:13" x14ac:dyDescent="0.25">
      <c r="A41" s="20">
        <f>+SUM(D38:D46)</f>
        <v>224</v>
      </c>
      <c r="B41" s="21">
        <f t="shared" si="13"/>
        <v>4</v>
      </c>
      <c r="C41" s="20" t="s">
        <v>82</v>
      </c>
      <c r="D41" s="20">
        <v>18</v>
      </c>
      <c r="E41" s="20" t="s">
        <v>67</v>
      </c>
      <c r="F41" s="20" t="s">
        <v>68</v>
      </c>
      <c r="G41" s="20" t="s">
        <v>62</v>
      </c>
      <c r="H41" s="5">
        <f t="shared" si="11"/>
        <v>3477.4879187942347</v>
      </c>
      <c r="I41" s="5">
        <f t="shared" si="12"/>
        <v>3477.8402678571433</v>
      </c>
      <c r="J41" s="22">
        <f t="shared" si="0"/>
        <v>1.000101322871894</v>
      </c>
    </row>
    <row r="42" spans="1:13" x14ac:dyDescent="0.25">
      <c r="A42" s="20"/>
      <c r="B42" s="21">
        <f t="shared" si="13"/>
        <v>5</v>
      </c>
      <c r="C42" s="20" t="s">
        <v>82</v>
      </c>
      <c r="D42" s="20"/>
      <c r="E42" s="20" t="s">
        <v>69</v>
      </c>
      <c r="F42" s="20" t="s">
        <v>70</v>
      </c>
      <c r="G42" s="20" t="s">
        <v>62</v>
      </c>
      <c r="H42" s="5">
        <f t="shared" si="11"/>
        <v>0</v>
      </c>
      <c r="I42" s="5">
        <f t="shared" si="12"/>
        <v>0</v>
      </c>
      <c r="J42" s="22">
        <f t="shared" si="0"/>
        <v>0</v>
      </c>
    </row>
    <row r="43" spans="1:13" x14ac:dyDescent="0.25">
      <c r="A43" s="20"/>
      <c r="B43" s="21">
        <f t="shared" si="13"/>
        <v>6</v>
      </c>
      <c r="C43" s="20" t="s">
        <v>82</v>
      </c>
      <c r="D43" s="20">
        <v>11</v>
      </c>
      <c r="E43" s="20" t="s">
        <v>71</v>
      </c>
      <c r="F43" s="20" t="s">
        <v>72</v>
      </c>
      <c r="G43" s="20" t="s">
        <v>62</v>
      </c>
      <c r="H43" s="5">
        <f t="shared" si="11"/>
        <v>2125.1315059298099</v>
      </c>
      <c r="I43" s="5">
        <f t="shared" si="12"/>
        <v>2125.3468303571431</v>
      </c>
      <c r="J43" s="22">
        <f t="shared" si="0"/>
        <v>1.000101322871894</v>
      </c>
    </row>
    <row r="44" spans="1:13" x14ac:dyDescent="0.25">
      <c r="A44" s="20"/>
      <c r="B44" s="21">
        <f t="shared" si="13"/>
        <v>7</v>
      </c>
      <c r="C44" s="20" t="s">
        <v>82</v>
      </c>
      <c r="D44" s="20">
        <v>26</v>
      </c>
      <c r="E44" s="20" t="s">
        <v>73</v>
      </c>
      <c r="F44" s="20" t="s">
        <v>74</v>
      </c>
      <c r="G44" s="20" t="s">
        <v>62</v>
      </c>
      <c r="H44" s="5">
        <f t="shared" si="11"/>
        <v>5023.0381049250054</v>
      </c>
      <c r="I44" s="5">
        <f t="shared" si="12"/>
        <v>5023.5470535714294</v>
      </c>
      <c r="J44" s="22">
        <f t="shared" si="0"/>
        <v>1.000101322871894</v>
      </c>
    </row>
    <row r="45" spans="1:13" x14ac:dyDescent="0.25">
      <c r="A45" s="20"/>
      <c r="B45" s="21">
        <f t="shared" si="13"/>
        <v>8</v>
      </c>
      <c r="C45" s="20" t="s">
        <v>82</v>
      </c>
      <c r="D45" s="20">
        <v>49</v>
      </c>
      <c r="E45" s="20" t="s">
        <v>75</v>
      </c>
      <c r="F45" s="20" t="s">
        <v>76</v>
      </c>
      <c r="G45" s="20" t="s">
        <v>62</v>
      </c>
      <c r="H45" s="5">
        <f t="shared" si="11"/>
        <v>9466.4948900509717</v>
      </c>
      <c r="I45" s="5">
        <f t="shared" si="12"/>
        <v>9467.4540625000009</v>
      </c>
      <c r="J45" s="22">
        <f t="shared" si="0"/>
        <v>1.000101322871894</v>
      </c>
    </row>
    <row r="46" spans="1:13" x14ac:dyDescent="0.25">
      <c r="A46" s="20"/>
      <c r="B46" s="21">
        <f t="shared" si="13"/>
        <v>9</v>
      </c>
      <c r="C46" s="20" t="s">
        <v>82</v>
      </c>
      <c r="D46" s="20">
        <v>86</v>
      </c>
      <c r="E46" s="20" t="s">
        <v>77</v>
      </c>
      <c r="F46" s="20" t="s">
        <v>78</v>
      </c>
      <c r="G46" s="20" t="s">
        <v>62</v>
      </c>
      <c r="H46" s="5">
        <f t="shared" si="11"/>
        <v>16614.664500905787</v>
      </c>
      <c r="I46" s="5">
        <f t="shared" si="12"/>
        <v>16616.347946428574</v>
      </c>
      <c r="J46" s="22">
        <f t="shared" si="0"/>
        <v>1.000101322871894</v>
      </c>
    </row>
    <row r="47" spans="1:13" x14ac:dyDescent="0.25">
      <c r="A47" s="23">
        <f>+SUM(H47:H55)</f>
        <v>35187.896294742197</v>
      </c>
      <c r="B47" s="21">
        <v>1</v>
      </c>
      <c r="C47" s="20" t="s">
        <v>83</v>
      </c>
      <c r="D47" s="20">
        <v>6</v>
      </c>
      <c r="E47" s="20" t="s">
        <v>60</v>
      </c>
      <c r="F47" s="20" t="s">
        <v>61</v>
      </c>
      <c r="G47" s="20" t="s">
        <v>62</v>
      </c>
      <c r="H47" s="5">
        <f>+$K$47/$A$50*$D47</f>
        <v>3909.766254971355</v>
      </c>
      <c r="I47" s="5">
        <f>+$L$47/$A$50*$D47</f>
        <v>3943.9475555555568</v>
      </c>
      <c r="J47" s="22">
        <f t="shared" si="0"/>
        <v>1.0087425432506967</v>
      </c>
      <c r="K47" s="15">
        <v>35187.896294742197</v>
      </c>
      <c r="L47" s="15">
        <v>35495.528000000013</v>
      </c>
      <c r="M47" s="19">
        <f>+L47/K47</f>
        <v>1.0087425432506967</v>
      </c>
    </row>
    <row r="48" spans="1:13" x14ac:dyDescent="0.25">
      <c r="A48" s="20"/>
      <c r="B48" s="21">
        <f>+B47+1</f>
        <v>2</v>
      </c>
      <c r="C48" s="20" t="s">
        <v>83</v>
      </c>
      <c r="D48" s="20">
        <v>5</v>
      </c>
      <c r="E48" s="20" t="s">
        <v>63</v>
      </c>
      <c r="F48" s="20" t="s">
        <v>64</v>
      </c>
      <c r="G48" s="20" t="s">
        <v>62</v>
      </c>
      <c r="H48" s="5">
        <f t="shared" ref="H48:H55" si="14">+$K$47/$A$50*$D48</f>
        <v>3258.1385458094628</v>
      </c>
      <c r="I48" s="5">
        <f t="shared" ref="I48:I55" si="15">+$L$47/$A$50*$D48</f>
        <v>3286.6229629629643</v>
      </c>
      <c r="J48" s="22">
        <f t="shared" si="0"/>
        <v>1.0087425432506967</v>
      </c>
    </row>
    <row r="49" spans="1:13" x14ac:dyDescent="0.25">
      <c r="A49" s="20" t="s">
        <v>1402</v>
      </c>
      <c r="B49" s="21">
        <f t="shared" ref="B49:B55" si="16">+B48+1</f>
        <v>3</v>
      </c>
      <c r="C49" s="20" t="s">
        <v>83</v>
      </c>
      <c r="D49" s="20">
        <v>2</v>
      </c>
      <c r="E49" s="20" t="s">
        <v>65</v>
      </c>
      <c r="F49" s="20" t="s">
        <v>66</v>
      </c>
      <c r="G49" s="20" t="s">
        <v>62</v>
      </c>
      <c r="H49" s="5">
        <f t="shared" si="14"/>
        <v>1303.2554183237851</v>
      </c>
      <c r="I49" s="5">
        <f t="shared" si="15"/>
        <v>1314.6491851851856</v>
      </c>
      <c r="J49" s="22">
        <f t="shared" si="0"/>
        <v>1.0087425432506967</v>
      </c>
    </row>
    <row r="50" spans="1:13" x14ac:dyDescent="0.25">
      <c r="A50" s="20">
        <f>+SUM(D47:D55)</f>
        <v>54</v>
      </c>
      <c r="B50" s="21">
        <f t="shared" si="16"/>
        <v>4</v>
      </c>
      <c r="C50" s="20" t="s">
        <v>83</v>
      </c>
      <c r="D50" s="20">
        <v>5</v>
      </c>
      <c r="E50" s="20" t="s">
        <v>67</v>
      </c>
      <c r="F50" s="20" t="s">
        <v>68</v>
      </c>
      <c r="G50" s="20" t="s">
        <v>62</v>
      </c>
      <c r="H50" s="5">
        <f t="shared" si="14"/>
        <v>3258.1385458094628</v>
      </c>
      <c r="I50" s="5">
        <f t="shared" si="15"/>
        <v>3286.6229629629643</v>
      </c>
      <c r="J50" s="22">
        <f t="shared" si="0"/>
        <v>1.0087425432506967</v>
      </c>
    </row>
    <row r="51" spans="1:13" x14ac:dyDescent="0.25">
      <c r="A51" s="20"/>
      <c r="B51" s="21">
        <f t="shared" si="16"/>
        <v>5</v>
      </c>
      <c r="C51" s="20" t="s">
        <v>83</v>
      </c>
      <c r="D51" s="20">
        <v>4</v>
      </c>
      <c r="E51" s="20" t="s">
        <v>69</v>
      </c>
      <c r="F51" s="20" t="s">
        <v>70</v>
      </c>
      <c r="G51" s="20" t="s">
        <v>62</v>
      </c>
      <c r="H51" s="5">
        <f t="shared" si="14"/>
        <v>2606.5108366475702</v>
      </c>
      <c r="I51" s="5">
        <f t="shared" si="15"/>
        <v>2629.2983703703712</v>
      </c>
      <c r="J51" s="22">
        <f t="shared" si="0"/>
        <v>1.0087425432506967</v>
      </c>
    </row>
    <row r="52" spans="1:13" x14ac:dyDescent="0.25">
      <c r="A52" s="20"/>
      <c r="B52" s="21">
        <f t="shared" si="16"/>
        <v>6</v>
      </c>
      <c r="C52" s="20" t="s">
        <v>83</v>
      </c>
      <c r="D52" s="20">
        <v>8</v>
      </c>
      <c r="E52" s="20" t="s">
        <v>71</v>
      </c>
      <c r="F52" s="20" t="s">
        <v>72</v>
      </c>
      <c r="G52" s="20" t="s">
        <v>62</v>
      </c>
      <c r="H52" s="5">
        <f t="shared" si="14"/>
        <v>5213.0216732951403</v>
      </c>
      <c r="I52" s="5">
        <f t="shared" si="15"/>
        <v>5258.5967407407425</v>
      </c>
      <c r="J52" s="22">
        <f t="shared" si="0"/>
        <v>1.0087425432506967</v>
      </c>
    </row>
    <row r="53" spans="1:13" x14ac:dyDescent="0.25">
      <c r="A53" s="20"/>
      <c r="B53" s="21">
        <f t="shared" si="16"/>
        <v>7</v>
      </c>
      <c r="C53" s="20" t="s">
        <v>83</v>
      </c>
      <c r="D53" s="20">
        <v>4</v>
      </c>
      <c r="E53" s="20" t="s">
        <v>73</v>
      </c>
      <c r="F53" s="20" t="s">
        <v>74</v>
      </c>
      <c r="G53" s="20" t="s">
        <v>62</v>
      </c>
      <c r="H53" s="5">
        <f t="shared" si="14"/>
        <v>2606.5108366475702</v>
      </c>
      <c r="I53" s="5">
        <f t="shared" si="15"/>
        <v>2629.2983703703712</v>
      </c>
      <c r="J53" s="22">
        <f t="shared" si="0"/>
        <v>1.0087425432506967</v>
      </c>
    </row>
    <row r="54" spans="1:13" x14ac:dyDescent="0.25">
      <c r="A54" s="20"/>
      <c r="B54" s="21">
        <f t="shared" si="16"/>
        <v>8</v>
      </c>
      <c r="C54" s="20" t="s">
        <v>83</v>
      </c>
      <c r="D54" s="20">
        <v>3</v>
      </c>
      <c r="E54" s="20" t="s">
        <v>75</v>
      </c>
      <c r="F54" s="20" t="s">
        <v>76</v>
      </c>
      <c r="G54" s="20" t="s">
        <v>62</v>
      </c>
      <c r="H54" s="5">
        <f t="shared" si="14"/>
        <v>1954.8831274856775</v>
      </c>
      <c r="I54" s="5">
        <f t="shared" si="15"/>
        <v>1971.9737777777784</v>
      </c>
      <c r="J54" s="22">
        <f t="shared" si="0"/>
        <v>1.0087425432506967</v>
      </c>
    </row>
    <row r="55" spans="1:13" x14ac:dyDescent="0.25">
      <c r="A55" s="20"/>
      <c r="B55" s="21">
        <f t="shared" si="16"/>
        <v>9</v>
      </c>
      <c r="C55" s="20" t="s">
        <v>83</v>
      </c>
      <c r="D55" s="20">
        <v>17</v>
      </c>
      <c r="E55" s="20" t="s">
        <v>77</v>
      </c>
      <c r="F55" s="20" t="s">
        <v>78</v>
      </c>
      <c r="G55" s="20" t="s">
        <v>62</v>
      </c>
      <c r="H55" s="5">
        <f t="shared" si="14"/>
        <v>11077.671055752173</v>
      </c>
      <c r="I55" s="5">
        <f t="shared" si="15"/>
        <v>11174.518074074078</v>
      </c>
      <c r="J55" s="22">
        <f t="shared" si="0"/>
        <v>1.0087425432506967</v>
      </c>
    </row>
    <row r="56" spans="1:13" x14ac:dyDescent="0.25">
      <c r="A56" s="23">
        <f>+SUM(H56:H64)</f>
        <v>69793.237342605251</v>
      </c>
      <c r="B56" s="21">
        <v>1</v>
      </c>
      <c r="C56" s="20" t="s">
        <v>84</v>
      </c>
      <c r="D56" s="20">
        <v>4</v>
      </c>
      <c r="E56" s="20" t="s">
        <v>60</v>
      </c>
      <c r="F56" s="20" t="s">
        <v>61</v>
      </c>
      <c r="G56" s="20" t="s">
        <v>62</v>
      </c>
      <c r="H56" s="5">
        <f>+$K$56/$A$59*$D56</f>
        <v>1755.8047130215155</v>
      </c>
      <c r="I56" s="5">
        <f>+$L$56/$A$59*$D56</f>
        <v>1286.7861886792452</v>
      </c>
      <c r="J56" s="22">
        <f t="shared" si="0"/>
        <v>0.73287546111255775</v>
      </c>
      <c r="K56" s="15">
        <v>69793.237342605236</v>
      </c>
      <c r="L56" s="15">
        <v>51149.750999999997</v>
      </c>
      <c r="M56" s="19">
        <f>+L56/K56</f>
        <v>0.73287546111255775</v>
      </c>
    </row>
    <row r="57" spans="1:13" x14ac:dyDescent="0.25">
      <c r="A57" s="20"/>
      <c r="B57" s="21">
        <f>+B56+1</f>
        <v>2</v>
      </c>
      <c r="C57" s="20" t="s">
        <v>84</v>
      </c>
      <c r="D57" s="20">
        <v>6</v>
      </c>
      <c r="E57" s="20" t="s">
        <v>63</v>
      </c>
      <c r="F57" s="20" t="s">
        <v>64</v>
      </c>
      <c r="G57" s="20" t="s">
        <v>62</v>
      </c>
      <c r="H57" s="5">
        <f t="shared" ref="H57:H64" si="17">+$K$56/$A$59*$D57</f>
        <v>2633.7070695322732</v>
      </c>
      <c r="I57" s="5">
        <f t="shared" ref="I57:I64" si="18">+$L$56/$A$59*$D57</f>
        <v>1930.1792830188679</v>
      </c>
      <c r="J57" s="22">
        <f t="shared" si="0"/>
        <v>0.73287546111255775</v>
      </c>
    </row>
    <row r="58" spans="1:13" x14ac:dyDescent="0.25">
      <c r="A58" s="20" t="s">
        <v>1402</v>
      </c>
      <c r="B58" s="21">
        <f t="shared" ref="B58:B64" si="19">+B57+1</f>
        <v>3</v>
      </c>
      <c r="C58" s="20" t="s">
        <v>84</v>
      </c>
      <c r="D58" s="20"/>
      <c r="E58" s="20" t="s">
        <v>65</v>
      </c>
      <c r="F58" s="20" t="s">
        <v>66</v>
      </c>
      <c r="G58" s="20" t="s">
        <v>62</v>
      </c>
      <c r="H58" s="5">
        <f t="shared" si="17"/>
        <v>0</v>
      </c>
      <c r="I58" s="5">
        <f t="shared" si="18"/>
        <v>0</v>
      </c>
      <c r="J58" s="22">
        <f t="shared" si="0"/>
        <v>0</v>
      </c>
    </row>
    <row r="59" spans="1:13" x14ac:dyDescent="0.25">
      <c r="A59" s="20">
        <f>+SUM(D56:D64)</f>
        <v>159</v>
      </c>
      <c r="B59" s="21">
        <f t="shared" si="19"/>
        <v>4</v>
      </c>
      <c r="C59" s="20" t="s">
        <v>84</v>
      </c>
      <c r="D59" s="20">
        <v>29</v>
      </c>
      <c r="E59" s="20" t="s">
        <v>67</v>
      </c>
      <c r="F59" s="20" t="s">
        <v>68</v>
      </c>
      <c r="G59" s="20" t="s">
        <v>62</v>
      </c>
      <c r="H59" s="5">
        <f t="shared" si="17"/>
        <v>12729.584169405987</v>
      </c>
      <c r="I59" s="5">
        <f t="shared" si="18"/>
        <v>9329.199867924528</v>
      </c>
      <c r="J59" s="22">
        <f t="shared" si="0"/>
        <v>0.73287546111255775</v>
      </c>
    </row>
    <row r="60" spans="1:13" x14ac:dyDescent="0.25">
      <c r="A60" s="20"/>
      <c r="B60" s="21">
        <f t="shared" si="19"/>
        <v>5</v>
      </c>
      <c r="C60" s="20" t="s">
        <v>84</v>
      </c>
      <c r="D60" s="20">
        <v>1</v>
      </c>
      <c r="E60" s="20" t="s">
        <v>69</v>
      </c>
      <c r="F60" s="20" t="s">
        <v>70</v>
      </c>
      <c r="G60" s="20" t="s">
        <v>62</v>
      </c>
      <c r="H60" s="5">
        <f t="shared" si="17"/>
        <v>438.95117825537886</v>
      </c>
      <c r="I60" s="5">
        <f t="shared" si="18"/>
        <v>321.69654716981131</v>
      </c>
      <c r="J60" s="22">
        <f t="shared" si="0"/>
        <v>0.73287546111255775</v>
      </c>
    </row>
    <row r="61" spans="1:13" x14ac:dyDescent="0.25">
      <c r="A61" s="20"/>
      <c r="B61" s="21">
        <f t="shared" si="19"/>
        <v>6</v>
      </c>
      <c r="C61" s="20" t="s">
        <v>84</v>
      </c>
      <c r="D61" s="20">
        <v>31</v>
      </c>
      <c r="E61" s="20" t="s">
        <v>71</v>
      </c>
      <c r="F61" s="20" t="s">
        <v>72</v>
      </c>
      <c r="G61" s="20" t="s">
        <v>62</v>
      </c>
      <c r="H61" s="5">
        <f t="shared" si="17"/>
        <v>13607.486525916745</v>
      </c>
      <c r="I61" s="5">
        <f t="shared" si="18"/>
        <v>9972.5929622641506</v>
      </c>
      <c r="J61" s="22">
        <f t="shared" si="0"/>
        <v>0.73287546111255775</v>
      </c>
    </row>
    <row r="62" spans="1:13" x14ac:dyDescent="0.25">
      <c r="A62" s="20"/>
      <c r="B62" s="21">
        <f t="shared" si="19"/>
        <v>7</v>
      </c>
      <c r="C62" s="20" t="s">
        <v>84</v>
      </c>
      <c r="D62" s="20">
        <v>49</v>
      </c>
      <c r="E62" s="20" t="s">
        <v>73</v>
      </c>
      <c r="F62" s="20" t="s">
        <v>74</v>
      </c>
      <c r="G62" s="20" t="s">
        <v>62</v>
      </c>
      <c r="H62" s="5">
        <f t="shared" si="17"/>
        <v>21508.607734513564</v>
      </c>
      <c r="I62" s="5">
        <f t="shared" si="18"/>
        <v>15763.130811320754</v>
      </c>
      <c r="J62" s="22">
        <f t="shared" si="0"/>
        <v>0.73287546111255775</v>
      </c>
    </row>
    <row r="63" spans="1:13" x14ac:dyDescent="0.25">
      <c r="A63" s="20"/>
      <c r="B63" s="21">
        <f t="shared" si="19"/>
        <v>8</v>
      </c>
      <c r="C63" s="20" t="s">
        <v>84</v>
      </c>
      <c r="D63" s="20">
        <v>34</v>
      </c>
      <c r="E63" s="20" t="s">
        <v>75</v>
      </c>
      <c r="F63" s="20" t="s">
        <v>76</v>
      </c>
      <c r="G63" s="20" t="s">
        <v>62</v>
      </c>
      <c r="H63" s="5">
        <f t="shared" si="17"/>
        <v>14924.340060682882</v>
      </c>
      <c r="I63" s="5">
        <f t="shared" si="18"/>
        <v>10937.682603773585</v>
      </c>
      <c r="J63" s="22">
        <f t="shared" si="0"/>
        <v>0.73287546111255775</v>
      </c>
    </row>
    <row r="64" spans="1:13" x14ac:dyDescent="0.25">
      <c r="A64" s="20"/>
      <c r="B64" s="21">
        <f t="shared" si="19"/>
        <v>9</v>
      </c>
      <c r="C64" s="20" t="s">
        <v>84</v>
      </c>
      <c r="D64" s="20">
        <v>5</v>
      </c>
      <c r="E64" s="20" t="s">
        <v>77</v>
      </c>
      <c r="F64" s="20" t="s">
        <v>78</v>
      </c>
      <c r="G64" s="20" t="s">
        <v>62</v>
      </c>
      <c r="H64" s="5">
        <f t="shared" si="17"/>
        <v>2194.7558912768945</v>
      </c>
      <c r="I64" s="5">
        <f t="shared" si="18"/>
        <v>1608.4827358490566</v>
      </c>
      <c r="J64" s="22">
        <f t="shared" si="0"/>
        <v>0.73287546111255764</v>
      </c>
    </row>
    <row r="65" spans="1:13" x14ac:dyDescent="0.25">
      <c r="A65" s="23">
        <f>+SUM(H65:H73)</f>
        <v>20626.336844939866</v>
      </c>
      <c r="B65" s="21">
        <v>1</v>
      </c>
      <c r="C65" s="20" t="s">
        <v>85</v>
      </c>
      <c r="D65" s="20">
        <v>2</v>
      </c>
      <c r="E65" s="20" t="s">
        <v>60</v>
      </c>
      <c r="F65" s="20" t="s">
        <v>61</v>
      </c>
      <c r="G65" s="20" t="s">
        <v>62</v>
      </c>
      <c r="H65" s="5">
        <f>+$K$65/$A$68*$D65</f>
        <v>389.17616688565784</v>
      </c>
      <c r="I65" s="5">
        <f>+$L$65/$A$68*$D65</f>
        <v>468.86683018867916</v>
      </c>
      <c r="J65" s="22">
        <f t="shared" si="0"/>
        <v>1.2047675836388894</v>
      </c>
      <c r="K65" s="15">
        <v>20626.336844939866</v>
      </c>
      <c r="L65" s="15">
        <v>24849.941999999995</v>
      </c>
      <c r="M65" s="19">
        <f>+L65/K65</f>
        <v>1.2047675836388894</v>
      </c>
    </row>
    <row r="66" spans="1:13" x14ac:dyDescent="0.25">
      <c r="A66" s="20"/>
      <c r="B66" s="21">
        <f>+B65+1</f>
        <v>2</v>
      </c>
      <c r="C66" s="20" t="s">
        <v>85</v>
      </c>
      <c r="D66" s="20">
        <v>4</v>
      </c>
      <c r="E66" s="20" t="s">
        <v>63</v>
      </c>
      <c r="F66" s="20" t="s">
        <v>64</v>
      </c>
      <c r="G66" s="20" t="s">
        <v>62</v>
      </c>
      <c r="H66" s="5">
        <f t="shared" ref="H66:H73" si="20">+$K$65/$A$68*$D66</f>
        <v>778.35233377131567</v>
      </c>
      <c r="I66" s="5">
        <f t="shared" ref="I66:I82" si="21">+$L$65/$A$68*$D66</f>
        <v>937.73366037735832</v>
      </c>
      <c r="J66" s="22">
        <f t="shared" si="0"/>
        <v>1.2047675836388894</v>
      </c>
    </row>
    <row r="67" spans="1:13" x14ac:dyDescent="0.25">
      <c r="A67" s="20" t="s">
        <v>1402</v>
      </c>
      <c r="B67" s="21">
        <f t="shared" ref="B67:B73" si="22">+B66+1</f>
        <v>3</v>
      </c>
      <c r="C67" s="20" t="s">
        <v>85</v>
      </c>
      <c r="D67" s="20"/>
      <c r="E67" s="20" t="s">
        <v>65</v>
      </c>
      <c r="F67" s="20" t="s">
        <v>66</v>
      </c>
      <c r="G67" s="20" t="s">
        <v>62</v>
      </c>
      <c r="H67" s="5">
        <f t="shared" si="20"/>
        <v>0</v>
      </c>
      <c r="I67" s="5">
        <f t="shared" si="21"/>
        <v>0</v>
      </c>
      <c r="J67" s="22">
        <f t="shared" ref="J67:J91" si="23">+IFERROR(I67/H67,0)</f>
        <v>0</v>
      </c>
    </row>
    <row r="68" spans="1:13" x14ac:dyDescent="0.25">
      <c r="A68" s="20">
        <f>+SUM(D65:D73)</f>
        <v>106</v>
      </c>
      <c r="B68" s="21">
        <f t="shared" si="22"/>
        <v>4</v>
      </c>
      <c r="C68" s="20" t="s">
        <v>85</v>
      </c>
      <c r="D68" s="20">
        <v>5</v>
      </c>
      <c r="E68" s="20" t="s">
        <v>67</v>
      </c>
      <c r="F68" s="20" t="s">
        <v>68</v>
      </c>
      <c r="G68" s="20" t="s">
        <v>62</v>
      </c>
      <c r="H68" s="5">
        <f t="shared" si="20"/>
        <v>972.94041721414465</v>
      </c>
      <c r="I68" s="5">
        <f t="shared" si="21"/>
        <v>1172.1670754716979</v>
      </c>
      <c r="J68" s="22">
        <f t="shared" si="23"/>
        <v>1.2047675836388894</v>
      </c>
    </row>
    <row r="69" spans="1:13" x14ac:dyDescent="0.25">
      <c r="A69" s="20"/>
      <c r="B69" s="21">
        <f t="shared" si="22"/>
        <v>5</v>
      </c>
      <c r="C69" s="20" t="s">
        <v>85</v>
      </c>
      <c r="D69" s="20">
        <v>4</v>
      </c>
      <c r="E69" s="20" t="s">
        <v>69</v>
      </c>
      <c r="F69" s="20" t="s">
        <v>70</v>
      </c>
      <c r="G69" s="20" t="s">
        <v>62</v>
      </c>
      <c r="H69" s="5">
        <f t="shared" si="20"/>
        <v>778.35233377131567</v>
      </c>
      <c r="I69" s="5">
        <f t="shared" si="21"/>
        <v>937.73366037735832</v>
      </c>
      <c r="J69" s="22">
        <f t="shared" si="23"/>
        <v>1.2047675836388894</v>
      </c>
    </row>
    <row r="70" spans="1:13" x14ac:dyDescent="0.25">
      <c r="A70" s="20"/>
      <c r="B70" s="21">
        <f t="shared" si="22"/>
        <v>6</v>
      </c>
      <c r="C70" s="20" t="s">
        <v>85</v>
      </c>
      <c r="D70" s="20"/>
      <c r="E70" s="20" t="s">
        <v>71</v>
      </c>
      <c r="F70" s="20" t="s">
        <v>72</v>
      </c>
      <c r="G70" s="20" t="s">
        <v>62</v>
      </c>
      <c r="H70" s="5">
        <f t="shared" si="20"/>
        <v>0</v>
      </c>
      <c r="I70" s="5">
        <f t="shared" si="21"/>
        <v>0</v>
      </c>
      <c r="J70" s="22">
        <f t="shared" si="23"/>
        <v>0</v>
      </c>
    </row>
    <row r="71" spans="1:13" x14ac:dyDescent="0.25">
      <c r="A71" s="20"/>
      <c r="B71" s="21">
        <f t="shared" si="22"/>
        <v>7</v>
      </c>
      <c r="C71" s="20" t="s">
        <v>85</v>
      </c>
      <c r="D71" s="20">
        <v>12</v>
      </c>
      <c r="E71" s="20" t="s">
        <v>73</v>
      </c>
      <c r="F71" s="20" t="s">
        <v>74</v>
      </c>
      <c r="G71" s="20" t="s">
        <v>62</v>
      </c>
      <c r="H71" s="5">
        <f t="shared" si="20"/>
        <v>2335.0570013139468</v>
      </c>
      <c r="I71" s="5">
        <f t="shared" si="21"/>
        <v>2813.200981132075</v>
      </c>
      <c r="J71" s="22">
        <f t="shared" si="23"/>
        <v>1.2047675836388896</v>
      </c>
    </row>
    <row r="72" spans="1:13" x14ac:dyDescent="0.25">
      <c r="A72" s="20"/>
      <c r="B72" s="21">
        <f t="shared" si="22"/>
        <v>8</v>
      </c>
      <c r="C72" s="20" t="s">
        <v>85</v>
      </c>
      <c r="D72" s="20">
        <v>24</v>
      </c>
      <c r="E72" s="20" t="s">
        <v>75</v>
      </c>
      <c r="F72" s="20" t="s">
        <v>76</v>
      </c>
      <c r="G72" s="20" t="s">
        <v>62</v>
      </c>
      <c r="H72" s="5">
        <f t="shared" si="20"/>
        <v>4670.1140026278936</v>
      </c>
      <c r="I72" s="5">
        <f t="shared" si="21"/>
        <v>5626.4019622641499</v>
      </c>
      <c r="J72" s="22">
        <f t="shared" si="23"/>
        <v>1.2047675836388896</v>
      </c>
    </row>
    <row r="73" spans="1:13" x14ac:dyDescent="0.25">
      <c r="A73" s="20"/>
      <c r="B73" s="21">
        <f t="shared" si="22"/>
        <v>9</v>
      </c>
      <c r="C73" s="20" t="s">
        <v>85</v>
      </c>
      <c r="D73" s="20">
        <v>55</v>
      </c>
      <c r="E73" s="20" t="s">
        <v>77</v>
      </c>
      <c r="F73" s="20" t="s">
        <v>78</v>
      </c>
      <c r="G73" s="20" t="s">
        <v>62</v>
      </c>
      <c r="H73" s="5">
        <f t="shared" si="20"/>
        <v>10702.344589355591</v>
      </c>
      <c r="I73" s="5">
        <f t="shared" si="21"/>
        <v>12893.837830188677</v>
      </c>
      <c r="J73" s="22">
        <f t="shared" si="23"/>
        <v>1.2047675836388894</v>
      </c>
    </row>
    <row r="74" spans="1:13" x14ac:dyDescent="0.25">
      <c r="A74" s="23">
        <f>+SUM(H74:H82)</f>
        <v>661.75862258498614</v>
      </c>
      <c r="B74" s="21">
        <v>1</v>
      </c>
      <c r="C74" s="20" t="s">
        <v>1717</v>
      </c>
      <c r="D74" s="20">
        <v>2</v>
      </c>
      <c r="E74" s="20" t="s">
        <v>60</v>
      </c>
      <c r="F74" s="20" t="s">
        <v>61</v>
      </c>
      <c r="G74" s="20" t="s">
        <v>62</v>
      </c>
      <c r="H74" s="5">
        <f>+$K$74/$A$77*$D74</f>
        <v>52.940689806798893</v>
      </c>
      <c r="I74" s="5">
        <f>+$L$74/$A$77*$D74</f>
        <v>0</v>
      </c>
      <c r="J74" s="22">
        <f t="shared" si="23"/>
        <v>0</v>
      </c>
      <c r="K74" s="15">
        <v>661.75862258498614</v>
      </c>
      <c r="M74" s="19">
        <f>+L74/K74</f>
        <v>0</v>
      </c>
    </row>
    <row r="75" spans="1:13" x14ac:dyDescent="0.25">
      <c r="A75" s="20"/>
      <c r="B75" s="21">
        <f>+B74+1</f>
        <v>2</v>
      </c>
      <c r="C75" s="20" t="s">
        <v>1717</v>
      </c>
      <c r="D75" s="20">
        <v>5</v>
      </c>
      <c r="E75" s="20" t="s">
        <v>63</v>
      </c>
      <c r="F75" s="20" t="s">
        <v>64</v>
      </c>
      <c r="G75" s="20" t="s">
        <v>62</v>
      </c>
      <c r="H75" s="5">
        <f t="shared" ref="H75:H82" si="24">+$K$74/$A$77*$D75</f>
        <v>132.35172451699722</v>
      </c>
      <c r="I75" s="5">
        <f t="shared" ref="I75:I81" si="25">+$L$74/$A$77*$D75</f>
        <v>0</v>
      </c>
      <c r="J75" s="22">
        <f t="shared" si="23"/>
        <v>0</v>
      </c>
    </row>
    <row r="76" spans="1:13" x14ac:dyDescent="0.25">
      <c r="A76" s="20" t="s">
        <v>1402</v>
      </c>
      <c r="B76" s="21">
        <f t="shared" ref="B76:B82" si="26">+B75+1</f>
        <v>3</v>
      </c>
      <c r="C76" s="20" t="s">
        <v>1717</v>
      </c>
      <c r="D76" s="20">
        <v>7</v>
      </c>
      <c r="E76" s="20" t="s">
        <v>65</v>
      </c>
      <c r="F76" s="20" t="s">
        <v>66</v>
      </c>
      <c r="G76" s="20" t="s">
        <v>62</v>
      </c>
      <c r="H76" s="5">
        <f t="shared" si="24"/>
        <v>185.29241432379612</v>
      </c>
      <c r="I76" s="5">
        <f t="shared" si="25"/>
        <v>0</v>
      </c>
      <c r="J76" s="22">
        <f t="shared" ref="J76:J82" si="27">+IFERROR(I76/H76,0)</f>
        <v>0</v>
      </c>
    </row>
    <row r="77" spans="1:13" x14ac:dyDescent="0.25">
      <c r="A77" s="20">
        <f>+SUM(D74:D82)</f>
        <v>25</v>
      </c>
      <c r="B77" s="21">
        <f t="shared" si="26"/>
        <v>4</v>
      </c>
      <c r="C77" s="20" t="s">
        <v>1717</v>
      </c>
      <c r="D77" s="20">
        <v>2</v>
      </c>
      <c r="E77" s="20" t="s">
        <v>67</v>
      </c>
      <c r="F77" s="20" t="s">
        <v>68</v>
      </c>
      <c r="G77" s="20" t="s">
        <v>62</v>
      </c>
      <c r="H77" s="5">
        <f t="shared" si="24"/>
        <v>52.940689806798893</v>
      </c>
      <c r="I77" s="5">
        <f t="shared" si="25"/>
        <v>0</v>
      </c>
      <c r="J77" s="22">
        <f t="shared" si="27"/>
        <v>0</v>
      </c>
    </row>
    <row r="78" spans="1:13" x14ac:dyDescent="0.25">
      <c r="A78" s="20"/>
      <c r="B78" s="21">
        <f t="shared" si="26"/>
        <v>5</v>
      </c>
      <c r="C78" s="20" t="s">
        <v>1717</v>
      </c>
      <c r="D78" s="20">
        <v>3</v>
      </c>
      <c r="E78" s="20" t="s">
        <v>69</v>
      </c>
      <c r="F78" s="20" t="s">
        <v>70</v>
      </c>
      <c r="G78" s="20" t="s">
        <v>62</v>
      </c>
      <c r="H78" s="5">
        <f t="shared" si="24"/>
        <v>79.411034710198336</v>
      </c>
      <c r="I78" s="5">
        <f t="shared" si="25"/>
        <v>0</v>
      </c>
      <c r="J78" s="22">
        <f t="shared" si="27"/>
        <v>0</v>
      </c>
    </row>
    <row r="79" spans="1:13" x14ac:dyDescent="0.25">
      <c r="A79" s="20"/>
      <c r="B79" s="21">
        <f t="shared" si="26"/>
        <v>6</v>
      </c>
      <c r="C79" s="20" t="s">
        <v>1717</v>
      </c>
      <c r="D79" s="20">
        <v>3</v>
      </c>
      <c r="E79" s="20" t="s">
        <v>71</v>
      </c>
      <c r="F79" s="20" t="s">
        <v>72</v>
      </c>
      <c r="G79" s="20" t="s">
        <v>62</v>
      </c>
      <c r="H79" s="5">
        <f t="shared" si="24"/>
        <v>79.411034710198336</v>
      </c>
      <c r="I79" s="5">
        <f t="shared" si="25"/>
        <v>0</v>
      </c>
      <c r="J79" s="22">
        <f t="shared" si="27"/>
        <v>0</v>
      </c>
    </row>
    <row r="80" spans="1:13" x14ac:dyDescent="0.25">
      <c r="A80" s="20"/>
      <c r="B80" s="21">
        <f t="shared" si="26"/>
        <v>7</v>
      </c>
      <c r="C80" s="20" t="s">
        <v>1717</v>
      </c>
      <c r="D80" s="20">
        <v>1</v>
      </c>
      <c r="E80" s="20" t="s">
        <v>73</v>
      </c>
      <c r="F80" s="20" t="s">
        <v>74</v>
      </c>
      <c r="G80" s="20" t="s">
        <v>62</v>
      </c>
      <c r="H80" s="5">
        <f t="shared" si="24"/>
        <v>26.470344903399447</v>
      </c>
      <c r="I80" s="5">
        <f t="shared" si="25"/>
        <v>0</v>
      </c>
      <c r="J80" s="22">
        <f t="shared" si="27"/>
        <v>0</v>
      </c>
    </row>
    <row r="81" spans="1:13" x14ac:dyDescent="0.25">
      <c r="A81" s="20"/>
      <c r="B81" s="21">
        <f t="shared" si="26"/>
        <v>8</v>
      </c>
      <c r="C81" s="20" t="s">
        <v>1717</v>
      </c>
      <c r="D81" s="20">
        <v>2</v>
      </c>
      <c r="E81" s="20" t="s">
        <v>75</v>
      </c>
      <c r="F81" s="20" t="s">
        <v>76</v>
      </c>
      <c r="G81" s="20" t="s">
        <v>62</v>
      </c>
      <c r="H81" s="5">
        <f t="shared" si="24"/>
        <v>52.940689806798893</v>
      </c>
      <c r="I81" s="5">
        <f t="shared" si="25"/>
        <v>0</v>
      </c>
      <c r="J81" s="22">
        <f t="shared" si="27"/>
        <v>0</v>
      </c>
    </row>
    <row r="82" spans="1:13" x14ac:dyDescent="0.25">
      <c r="A82" s="20"/>
      <c r="B82" s="21">
        <f t="shared" si="26"/>
        <v>9</v>
      </c>
      <c r="C82" s="20" t="s">
        <v>1717</v>
      </c>
      <c r="D82" s="20"/>
      <c r="E82" s="20" t="s">
        <v>77</v>
      </c>
      <c r="F82" s="20" t="s">
        <v>78</v>
      </c>
      <c r="G82" s="20" t="s">
        <v>62</v>
      </c>
      <c r="H82" s="5">
        <f t="shared" si="24"/>
        <v>0</v>
      </c>
      <c r="I82" s="5">
        <f t="shared" si="21"/>
        <v>0</v>
      </c>
      <c r="J82" s="22">
        <f t="shared" si="27"/>
        <v>0</v>
      </c>
    </row>
    <row r="83" spans="1:13" x14ac:dyDescent="0.25">
      <c r="A83" s="23">
        <f>+SUM(H83:H91)</f>
        <v>1100666.6213573907</v>
      </c>
      <c r="B83" s="21">
        <v>1</v>
      </c>
      <c r="C83" s="36" t="s">
        <v>86</v>
      </c>
      <c r="D83" s="36">
        <v>59</v>
      </c>
      <c r="E83" s="36" t="s">
        <v>60</v>
      </c>
      <c r="F83" s="36" t="s">
        <v>61</v>
      </c>
      <c r="G83" s="36" t="s">
        <v>62</v>
      </c>
      <c r="H83" s="37">
        <f>+'BHX_ACT T2'!N93</f>
        <v>38144.669989616319</v>
      </c>
      <c r="I83" s="37">
        <f>+'BHX_ACT T2'!O93</f>
        <v>33969.388742605741</v>
      </c>
      <c r="J83" s="38">
        <f t="shared" si="23"/>
        <v>0.89054089999606323</v>
      </c>
      <c r="K83" s="15">
        <f>+SUM(H83:H91)</f>
        <v>1100666.6213573907</v>
      </c>
      <c r="L83" s="15">
        <f>+SUM(I83:I91)</f>
        <v>1106061.7360000003</v>
      </c>
      <c r="M83" s="19">
        <f>+L83/K83</f>
        <v>1.0049016791623573</v>
      </c>
    </row>
    <row r="84" spans="1:13" x14ac:dyDescent="0.25">
      <c r="A84" s="20"/>
      <c r="B84" s="21">
        <f>+B83+1</f>
        <v>2</v>
      </c>
      <c r="C84" s="36" t="s">
        <v>86</v>
      </c>
      <c r="D84" s="36">
        <v>118</v>
      </c>
      <c r="E84" s="36" t="s">
        <v>63</v>
      </c>
      <c r="F84" s="36" t="s">
        <v>64</v>
      </c>
      <c r="G84" s="36" t="s">
        <v>62</v>
      </c>
      <c r="H84" s="37">
        <f>+'BHX_ACT T2'!N97</f>
        <v>76726.069178865335</v>
      </c>
      <c r="I84" s="37">
        <f>+'BHX_ACT T2'!O97</f>
        <v>70947.727766864235</v>
      </c>
      <c r="J84" s="38">
        <f t="shared" si="23"/>
        <v>0.924688681776066</v>
      </c>
    </row>
    <row r="85" spans="1:13" x14ac:dyDescent="0.25">
      <c r="A85" s="20" t="s">
        <v>1402</v>
      </c>
      <c r="B85" s="21">
        <f t="shared" ref="B85:B91" si="28">+B84+1</f>
        <v>3</v>
      </c>
      <c r="C85" s="36" t="s">
        <v>86</v>
      </c>
      <c r="D85" s="36">
        <v>81</v>
      </c>
      <c r="E85" s="36" t="s">
        <v>65</v>
      </c>
      <c r="F85" s="36" t="s">
        <v>66</v>
      </c>
      <c r="G85" s="36" t="s">
        <v>62</v>
      </c>
      <c r="H85" s="37">
        <f>+'BHX_ACT T2'!N84</f>
        <v>85235.643351318518</v>
      </c>
      <c r="I85" s="37">
        <f>+'BHX_ACT T2'!O84</f>
        <v>105095.91768036438</v>
      </c>
      <c r="J85" s="38">
        <f t="shared" si="23"/>
        <v>1.2330043341983954</v>
      </c>
    </row>
    <row r="86" spans="1:13" x14ac:dyDescent="0.25">
      <c r="A86" s="20">
        <f>+SUM(D83:D91)</f>
        <v>1698</v>
      </c>
      <c r="B86" s="21">
        <f t="shared" si="28"/>
        <v>4</v>
      </c>
      <c r="C86" s="36" t="s">
        <v>86</v>
      </c>
      <c r="D86" s="36">
        <v>42</v>
      </c>
      <c r="E86" s="36" t="s">
        <v>67</v>
      </c>
      <c r="F86" s="36" t="s">
        <v>68</v>
      </c>
      <c r="G86" s="36" t="s">
        <v>62</v>
      </c>
      <c r="H86" s="37">
        <f>+'BHX_ACT T2'!N88</f>
        <v>22972.278723863692</v>
      </c>
      <c r="I86" s="37">
        <f>+'BHX_ACT T2'!O88</f>
        <v>21414.256704743559</v>
      </c>
      <c r="J86" s="38">
        <f t="shared" si="23"/>
        <v>0.93217816839817225</v>
      </c>
    </row>
    <row r="87" spans="1:13" x14ac:dyDescent="0.25">
      <c r="A87" s="20"/>
      <c r="B87" s="21">
        <f t="shared" si="28"/>
        <v>5</v>
      </c>
      <c r="C87" s="36" t="s">
        <v>86</v>
      </c>
      <c r="D87" s="36">
        <v>60</v>
      </c>
      <c r="E87" s="36" t="s">
        <v>69</v>
      </c>
      <c r="F87" s="36" t="s">
        <v>70</v>
      </c>
      <c r="G87" s="36" t="s">
        <v>62</v>
      </c>
      <c r="H87" s="37">
        <f>+'BHX_ACT T2'!N69</f>
        <v>44780.165280878617</v>
      </c>
      <c r="I87" s="37">
        <f>+'BHX_ACT T2'!O69</f>
        <v>40507.132182052119</v>
      </c>
      <c r="J87" s="38">
        <f t="shared" si="23"/>
        <v>0.90457754963555026</v>
      </c>
    </row>
    <row r="88" spans="1:13" x14ac:dyDescent="0.25">
      <c r="A88" s="20"/>
      <c r="B88" s="21">
        <f t="shared" si="28"/>
        <v>6</v>
      </c>
      <c r="C88" s="36" t="s">
        <v>86</v>
      </c>
      <c r="D88" s="36">
        <v>50</v>
      </c>
      <c r="E88" s="36" t="s">
        <v>71</v>
      </c>
      <c r="F88" s="36" t="s">
        <v>72</v>
      </c>
      <c r="G88" s="36" t="s">
        <v>62</v>
      </c>
      <c r="H88" s="37">
        <f>+'BHX_ACT T2'!N72</f>
        <v>24194.662958724301</v>
      </c>
      <c r="I88" s="37">
        <f>+'BHX_ACT T2'!O72</f>
        <v>24203.671135416669</v>
      </c>
      <c r="J88" s="38">
        <f t="shared" si="23"/>
        <v>1.0003723208175181</v>
      </c>
    </row>
    <row r="89" spans="1:13" x14ac:dyDescent="0.25">
      <c r="A89" s="20"/>
      <c r="B89" s="21">
        <f t="shared" si="28"/>
        <v>7</v>
      </c>
      <c r="C89" s="36" t="s">
        <v>86</v>
      </c>
      <c r="D89" s="36">
        <v>26</v>
      </c>
      <c r="E89" s="36" t="s">
        <v>73</v>
      </c>
      <c r="F89" s="36" t="s">
        <v>74</v>
      </c>
      <c r="G89" s="36" t="s">
        <v>62</v>
      </c>
      <c r="H89" s="37">
        <f>+'BHX_ACT T2'!N75</f>
        <v>15409.153378767975</v>
      </c>
      <c r="I89" s="37">
        <f>+'BHX_ACT T2'!O75</f>
        <v>15011.444640093538</v>
      </c>
      <c r="J89" s="38">
        <f t="shared" si="23"/>
        <v>0.9741900979957514</v>
      </c>
    </row>
    <row r="90" spans="1:13" x14ac:dyDescent="0.25">
      <c r="A90" s="20"/>
      <c r="B90" s="21">
        <f t="shared" si="28"/>
        <v>8</v>
      </c>
      <c r="C90" s="36" t="s">
        <v>86</v>
      </c>
      <c r="D90" s="36">
        <v>24</v>
      </c>
      <c r="E90" s="36" t="s">
        <v>75</v>
      </c>
      <c r="F90" s="36" t="s">
        <v>76</v>
      </c>
      <c r="G90" s="36" t="s">
        <v>62</v>
      </c>
      <c r="H90" s="37">
        <f>+'BHX_ACT T2'!N80</f>
        <v>11364.714324828219</v>
      </c>
      <c r="I90" s="37">
        <f>+'BHX_ACT T2'!O80</f>
        <v>10382.19957274714</v>
      </c>
      <c r="J90" s="38">
        <f t="shared" si="23"/>
        <v>0.9135469028082297</v>
      </c>
    </row>
    <row r="91" spans="1:13" x14ac:dyDescent="0.25">
      <c r="A91" s="20"/>
      <c r="B91" s="21">
        <f t="shared" si="28"/>
        <v>9</v>
      </c>
      <c r="C91" s="36" t="s">
        <v>86</v>
      </c>
      <c r="D91" s="36">
        <v>1238</v>
      </c>
      <c r="E91" s="36" t="s">
        <v>77</v>
      </c>
      <c r="F91" s="36" t="s">
        <v>78</v>
      </c>
      <c r="G91" s="36" t="s">
        <v>62</v>
      </c>
      <c r="H91" s="37">
        <f>+'BHX_ACT T2'!N100+'BHX_ACT T2'!N102</f>
        <v>781839.26417052757</v>
      </c>
      <c r="I91" s="37">
        <f>(+'BHX_ACT T2'!O100+'BHX_ACT T2'!O102)</f>
        <v>784529.99757511285</v>
      </c>
      <c r="J91" s="38">
        <f t="shared" si="23"/>
        <v>1.0034415429460939</v>
      </c>
    </row>
    <row r="92" spans="1:13" x14ac:dyDescent="0.25">
      <c r="A92" s="3">
        <f>+SUM(A11,A20,A29,A38,A47,A56,A65,A83,A74)</f>
        <v>1395515.8748353126</v>
      </c>
      <c r="B92" s="21"/>
      <c r="C92" s="24" t="s">
        <v>151</v>
      </c>
      <c r="D92" s="24"/>
      <c r="E92" s="24"/>
      <c r="F92" s="24"/>
      <c r="G92" s="24"/>
      <c r="H92" s="3">
        <f>+SUM(H1:H91)</f>
        <v>1449931.7092198739</v>
      </c>
      <c r="I92" s="3">
        <f>+SUM(I1:I91)</f>
        <v>1536864.9560000002</v>
      </c>
      <c r="J92" s="25">
        <f t="shared" ref="J92" si="29">+IFERROR(I92/H92,0)</f>
        <v>1.059956787086821</v>
      </c>
      <c r="K92" s="15">
        <f>+SUM(K1:K91)</f>
        <v>1449931.7092198739</v>
      </c>
      <c r="L92" s="15">
        <f>+SUM(L1:L91)</f>
        <v>1536864.9560000002</v>
      </c>
      <c r="M92" s="19">
        <f>+L92/K92</f>
        <v>1.059956787086821</v>
      </c>
    </row>
    <row r="93" spans="1:13" x14ac:dyDescent="0.25">
      <c r="G93" s="48" t="s">
        <v>1720</v>
      </c>
      <c r="H93" s="15">
        <f>+SUM(H83:H91)</f>
        <v>1100666.6213573907</v>
      </c>
      <c r="I93" s="15">
        <f>+SUM(I83:I91)</f>
        <v>1106061.7360000003</v>
      </c>
      <c r="J93" s="19">
        <f>+I93/H93</f>
        <v>1.0049016791623573</v>
      </c>
    </row>
    <row r="94" spans="1:13" x14ac:dyDescent="0.25">
      <c r="A94" s="16" t="s">
        <v>46</v>
      </c>
      <c r="B94" s="16" t="s">
        <v>46</v>
      </c>
      <c r="C94" s="16" t="s">
        <v>46</v>
      </c>
      <c r="D94" s="16" t="s">
        <v>46</v>
      </c>
      <c r="E94" s="16" t="s">
        <v>46</v>
      </c>
      <c r="F94" s="16" t="s">
        <v>46</v>
      </c>
      <c r="G94" s="16" t="s">
        <v>46</v>
      </c>
      <c r="H94" s="16" t="s">
        <v>46</v>
      </c>
      <c r="I94" s="16" t="s">
        <v>46</v>
      </c>
      <c r="J94" s="16" t="s">
        <v>46</v>
      </c>
      <c r="K94" s="15" t="s">
        <v>46</v>
      </c>
      <c r="L94" s="15" t="s">
        <v>46</v>
      </c>
    </row>
    <row r="95" spans="1:13" x14ac:dyDescent="0.25">
      <c r="H95" s="15">
        <f>+H92+'HT_ALL ACC CHI TIET'!H1764</f>
        <v>2167689.5059662485</v>
      </c>
      <c r="I95" s="15">
        <f>+I92+'HT_ALL ACC CHI TIET'!I1764</f>
        <v>2717626.9320000019</v>
      </c>
      <c r="J95" s="19">
        <f>+I95/H95</f>
        <v>1.2536975081164212</v>
      </c>
    </row>
  </sheetData>
  <autoFilter ref="B1:J92" xr:uid="{00000000-0009-0000-0000-000002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961D-96CC-4F87-AFF4-E3612134B510}">
  <sheetPr>
    <tabColor rgb="FF0070C0"/>
  </sheetPr>
  <dimension ref="A1:Y108"/>
  <sheetViews>
    <sheetView showGridLines="0" zoomScale="85" zoomScaleNormal="85" workbookViewId="0">
      <pane xSplit="7" ySplit="1" topLeftCell="H82" activePane="bottomRight" state="frozen"/>
      <selection pane="topRight" activeCell="H1" sqref="H1"/>
      <selection pane="bottomLeft" activeCell="A2" sqref="A2"/>
      <selection pane="bottomRight" activeCell="H83" sqref="H83:I91"/>
    </sheetView>
  </sheetViews>
  <sheetFormatPr defaultRowHeight="15" outlineLevelRow="1" x14ac:dyDescent="0.25"/>
  <cols>
    <col min="1" max="1" width="10.5703125" bestFit="1" customWidth="1"/>
    <col min="2" max="2" width="10.42578125" style="26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27" bestFit="1" customWidth="1"/>
    <col min="10" max="10" width="9.5703125" style="28" bestFit="1" customWidth="1"/>
    <col min="11" max="11" width="14.140625" style="15" customWidth="1"/>
    <col min="12" max="12" width="12.42578125" style="15" customWidth="1"/>
    <col min="13" max="13" width="9.140625" style="43"/>
  </cols>
  <sheetData>
    <row r="1" spans="1:25" x14ac:dyDescent="0.25">
      <c r="A1" s="20"/>
      <c r="B1" s="41" t="s">
        <v>50</v>
      </c>
      <c r="C1" s="24" t="s">
        <v>51</v>
      </c>
      <c r="D1" s="24" t="s">
        <v>52</v>
      </c>
      <c r="E1" s="24" t="s">
        <v>53</v>
      </c>
      <c r="F1" s="24" t="s">
        <v>54</v>
      </c>
      <c r="G1" s="24" t="s">
        <v>55</v>
      </c>
      <c r="H1" s="24" t="s">
        <v>56</v>
      </c>
      <c r="I1" s="3" t="s">
        <v>57</v>
      </c>
      <c r="J1" s="25" t="s">
        <v>58</v>
      </c>
      <c r="K1" s="15" t="s">
        <v>56</v>
      </c>
      <c r="L1" s="15" t="s">
        <v>57</v>
      </c>
    </row>
    <row r="2" spans="1:25" hidden="1" outlineLevel="1" x14ac:dyDescent="0.25">
      <c r="A2" s="23">
        <f>+SUM(H2:H10)</f>
        <v>0</v>
      </c>
      <c r="B2" s="21">
        <v>1</v>
      </c>
      <c r="C2" s="20" t="s">
        <v>59</v>
      </c>
      <c r="D2" s="20">
        <v>11</v>
      </c>
      <c r="E2" s="20" t="s">
        <v>60</v>
      </c>
      <c r="F2" s="20" t="s">
        <v>61</v>
      </c>
      <c r="G2" s="20" t="s">
        <v>62</v>
      </c>
      <c r="H2" s="5"/>
      <c r="I2" s="5"/>
      <c r="J2" s="22">
        <f>+IFERROR(I2/H2,0)</f>
        <v>0</v>
      </c>
    </row>
    <row r="3" spans="1:25" hidden="1" outlineLevel="1" x14ac:dyDescent="0.25">
      <c r="A3" s="20"/>
      <c r="B3" s="21">
        <f>+B2+1</f>
        <v>2</v>
      </c>
      <c r="C3" s="20" t="s">
        <v>59</v>
      </c>
      <c r="D3" s="20">
        <v>2</v>
      </c>
      <c r="E3" s="20" t="s">
        <v>63</v>
      </c>
      <c r="F3" s="20" t="s">
        <v>64</v>
      </c>
      <c r="G3" s="20" t="s">
        <v>62</v>
      </c>
      <c r="H3" s="5"/>
      <c r="I3" s="5"/>
      <c r="J3" s="22">
        <f t="shared" ref="J3:J66" si="0">+IFERROR(I3/H3,0)</f>
        <v>0</v>
      </c>
    </row>
    <row r="4" spans="1:25" hidden="1" outlineLevel="1" x14ac:dyDescent="0.25">
      <c r="A4" s="20" t="s">
        <v>1402</v>
      </c>
      <c r="B4" s="21">
        <f t="shared" ref="B4:B10" si="1">+B3+1</f>
        <v>3</v>
      </c>
      <c r="C4" s="20" t="s">
        <v>59</v>
      </c>
      <c r="D4" s="20">
        <v>1</v>
      </c>
      <c r="E4" s="20" t="s">
        <v>65</v>
      </c>
      <c r="F4" s="20" t="s">
        <v>66</v>
      </c>
      <c r="G4" s="20" t="s">
        <v>62</v>
      </c>
      <c r="H4" s="5"/>
      <c r="I4" s="5"/>
      <c r="J4" s="22">
        <f t="shared" si="0"/>
        <v>0</v>
      </c>
    </row>
    <row r="5" spans="1:25" hidden="1" outlineLevel="1" x14ac:dyDescent="0.25">
      <c r="A5" s="40">
        <f>+SUM(D2:D10)</f>
        <v>79</v>
      </c>
      <c r="B5" s="21">
        <f t="shared" si="1"/>
        <v>4</v>
      </c>
      <c r="C5" s="20" t="s">
        <v>59</v>
      </c>
      <c r="D5" s="20">
        <v>12</v>
      </c>
      <c r="E5" s="20" t="s">
        <v>67</v>
      </c>
      <c r="F5" s="20" t="s">
        <v>68</v>
      </c>
      <c r="G5" s="20" t="s">
        <v>62</v>
      </c>
      <c r="H5" s="5"/>
      <c r="I5" s="5"/>
      <c r="J5" s="22">
        <f t="shared" si="0"/>
        <v>0</v>
      </c>
    </row>
    <row r="6" spans="1:25" hidden="1" outlineLevel="1" x14ac:dyDescent="0.25">
      <c r="A6" s="20"/>
      <c r="B6" s="21">
        <f t="shared" si="1"/>
        <v>5</v>
      </c>
      <c r="C6" s="20" t="s">
        <v>59</v>
      </c>
      <c r="D6" s="20">
        <v>6</v>
      </c>
      <c r="E6" s="20" t="s">
        <v>69</v>
      </c>
      <c r="F6" s="20" t="s">
        <v>70</v>
      </c>
      <c r="G6" s="20" t="s">
        <v>62</v>
      </c>
      <c r="H6" s="5"/>
      <c r="I6" s="5"/>
      <c r="J6" s="22">
        <f t="shared" si="0"/>
        <v>0</v>
      </c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idden="1" outlineLevel="1" x14ac:dyDescent="0.25">
      <c r="A7" s="20"/>
      <c r="B7" s="21">
        <f t="shared" si="1"/>
        <v>6</v>
      </c>
      <c r="C7" s="20" t="s">
        <v>59</v>
      </c>
      <c r="D7" s="20">
        <v>12</v>
      </c>
      <c r="E7" s="20" t="s">
        <v>71</v>
      </c>
      <c r="F7" s="20" t="s">
        <v>72</v>
      </c>
      <c r="G7" s="20" t="s">
        <v>62</v>
      </c>
      <c r="H7" s="5"/>
      <c r="I7" s="5"/>
      <c r="J7" s="22">
        <f t="shared" si="0"/>
        <v>0</v>
      </c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hidden="1" outlineLevel="1" x14ac:dyDescent="0.25">
      <c r="A8" s="20"/>
      <c r="B8" s="21">
        <f t="shared" si="1"/>
        <v>7</v>
      </c>
      <c r="C8" s="20" t="s">
        <v>59</v>
      </c>
      <c r="D8" s="20">
        <v>12</v>
      </c>
      <c r="E8" s="20" t="s">
        <v>73</v>
      </c>
      <c r="F8" s="20" t="s">
        <v>74</v>
      </c>
      <c r="G8" s="20" t="s">
        <v>62</v>
      </c>
      <c r="H8" s="5"/>
      <c r="I8" s="5"/>
      <c r="J8" s="22">
        <f t="shared" si="0"/>
        <v>0</v>
      </c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hidden="1" outlineLevel="1" x14ac:dyDescent="0.25">
      <c r="A9" s="20"/>
      <c r="B9" s="21">
        <f t="shared" si="1"/>
        <v>8</v>
      </c>
      <c r="C9" s="20" t="s">
        <v>59</v>
      </c>
      <c r="D9" s="20">
        <v>7</v>
      </c>
      <c r="E9" s="20" t="s">
        <v>75</v>
      </c>
      <c r="F9" s="20" t="s">
        <v>76</v>
      </c>
      <c r="G9" s="20" t="s">
        <v>62</v>
      </c>
      <c r="H9" s="5"/>
      <c r="I9" s="5"/>
      <c r="J9" s="22">
        <f t="shared" si="0"/>
        <v>0</v>
      </c>
      <c r="P9" s="39"/>
      <c r="Q9" s="39"/>
      <c r="R9" s="39"/>
      <c r="S9" s="39"/>
      <c r="T9" s="39"/>
      <c r="U9" s="39"/>
      <c r="V9" s="39"/>
      <c r="W9" s="39"/>
      <c r="X9" s="39"/>
      <c r="Y9" s="39"/>
    </row>
    <row r="10" spans="1:25" hidden="1" outlineLevel="1" x14ac:dyDescent="0.25">
      <c r="A10" s="20"/>
      <c r="B10" s="21">
        <f t="shared" si="1"/>
        <v>9</v>
      </c>
      <c r="C10" s="20" t="s">
        <v>59</v>
      </c>
      <c r="D10" s="20">
        <v>16</v>
      </c>
      <c r="E10" s="20" t="s">
        <v>77</v>
      </c>
      <c r="F10" s="20" t="s">
        <v>78</v>
      </c>
      <c r="G10" s="20" t="s">
        <v>62</v>
      </c>
      <c r="H10" s="5"/>
      <c r="I10" s="5"/>
      <c r="J10" s="22">
        <f t="shared" si="0"/>
        <v>0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1:25" collapsed="1" x14ac:dyDescent="0.25">
      <c r="A11" s="23">
        <f>+SUM(H11:H19)</f>
        <v>146540.6993352783</v>
      </c>
      <c r="B11" s="21">
        <v>1</v>
      </c>
      <c r="C11" s="20" t="s">
        <v>79</v>
      </c>
      <c r="D11" s="20"/>
      <c r="E11" s="20" t="s">
        <v>60</v>
      </c>
      <c r="F11" s="20" t="s">
        <v>61</v>
      </c>
      <c r="G11" s="20" t="s">
        <v>62</v>
      </c>
      <c r="H11" s="5">
        <f>+$K$11/$A$14*$D11</f>
        <v>0</v>
      </c>
      <c r="I11" s="5">
        <f>+$L$11/$A$14*$D11</f>
        <v>0</v>
      </c>
      <c r="J11" s="22">
        <f t="shared" si="0"/>
        <v>0</v>
      </c>
      <c r="K11" s="15">
        <v>146540.6993352783</v>
      </c>
      <c r="L11" s="15">
        <v>105986.38799999999</v>
      </c>
      <c r="M11" s="19">
        <f>+L11/K11</f>
        <v>0.72325564488748662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x14ac:dyDescent="0.25">
      <c r="A12" s="20"/>
      <c r="B12" s="21">
        <f>+B11+1</f>
        <v>2</v>
      </c>
      <c r="C12" s="20" t="s">
        <v>79</v>
      </c>
      <c r="D12" s="20"/>
      <c r="E12" s="20" t="s">
        <v>63</v>
      </c>
      <c r="F12" s="20" t="s">
        <v>64</v>
      </c>
      <c r="G12" s="20" t="s">
        <v>62</v>
      </c>
      <c r="H12" s="5">
        <f t="shared" ref="H12:H19" si="2">+$K$11/$A$14*$D12</f>
        <v>0</v>
      </c>
      <c r="I12" s="5">
        <f t="shared" ref="I12:I19" si="3">+$L$11/$A$14*$D12</f>
        <v>0</v>
      </c>
      <c r="J12" s="22">
        <f t="shared" si="0"/>
        <v>0</v>
      </c>
      <c r="P12" s="39"/>
      <c r="Q12" s="39"/>
      <c r="R12" s="39"/>
      <c r="S12" s="42" t="s">
        <v>1409</v>
      </c>
      <c r="T12" s="55" t="s">
        <v>1403</v>
      </c>
      <c r="U12" s="55"/>
      <c r="V12" s="55"/>
      <c r="W12" s="55"/>
      <c r="X12" s="55"/>
      <c r="Y12" s="39"/>
    </row>
    <row r="13" spans="1:25" x14ac:dyDescent="0.25">
      <c r="A13" s="20" t="s">
        <v>1402</v>
      </c>
      <c r="B13" s="21">
        <f t="shared" ref="B13:B19" si="4">+B12+1</f>
        <v>3</v>
      </c>
      <c r="C13" s="20" t="s">
        <v>79</v>
      </c>
      <c r="D13" s="20">
        <v>1</v>
      </c>
      <c r="E13" s="20" t="s">
        <v>65</v>
      </c>
      <c r="F13" s="20" t="s">
        <v>66</v>
      </c>
      <c r="G13" s="20" t="s">
        <v>62</v>
      </c>
      <c r="H13" s="5">
        <f t="shared" si="2"/>
        <v>6105.8624723032626</v>
      </c>
      <c r="I13" s="5">
        <f t="shared" si="3"/>
        <v>4416.0994999999994</v>
      </c>
      <c r="J13" s="22">
        <f t="shared" si="0"/>
        <v>0.72325564488748662</v>
      </c>
      <c r="P13" s="39"/>
      <c r="Q13" s="39"/>
      <c r="R13" s="39"/>
      <c r="S13" s="42"/>
      <c r="T13" s="39" t="s">
        <v>1404</v>
      </c>
      <c r="U13" s="39" t="s">
        <v>1405</v>
      </c>
      <c r="V13" s="39" t="s">
        <v>1406</v>
      </c>
      <c r="W13" s="39" t="s">
        <v>1407</v>
      </c>
      <c r="X13" s="39" t="s">
        <v>1408</v>
      </c>
      <c r="Y13" s="39"/>
    </row>
    <row r="14" spans="1:25" x14ac:dyDescent="0.25">
      <c r="A14" s="40">
        <v>24</v>
      </c>
      <c r="B14" s="21">
        <f t="shared" si="4"/>
        <v>4</v>
      </c>
      <c r="C14" s="20" t="s">
        <v>79</v>
      </c>
      <c r="D14" s="20">
        <v>1</v>
      </c>
      <c r="E14" s="20" t="s">
        <v>67</v>
      </c>
      <c r="F14" s="20" t="s">
        <v>68</v>
      </c>
      <c r="G14" s="20" t="s">
        <v>62</v>
      </c>
      <c r="H14" s="5">
        <f t="shared" si="2"/>
        <v>6105.8624723032626</v>
      </c>
      <c r="I14" s="5">
        <f t="shared" si="3"/>
        <v>4416.0994999999994</v>
      </c>
      <c r="J14" s="22">
        <f t="shared" si="0"/>
        <v>0.72325564488748662</v>
      </c>
      <c r="P14" s="39"/>
      <c r="Q14" s="39"/>
      <c r="R14" s="39"/>
      <c r="S14" s="42">
        <v>444</v>
      </c>
      <c r="T14" s="39">
        <v>170</v>
      </c>
      <c r="U14" s="39">
        <v>3</v>
      </c>
      <c r="V14" s="39">
        <v>16</v>
      </c>
      <c r="W14" s="39">
        <v>1</v>
      </c>
      <c r="X14" s="39">
        <v>3</v>
      </c>
      <c r="Y14" s="39"/>
    </row>
    <row r="15" spans="1:25" x14ac:dyDescent="0.25">
      <c r="A15" s="20"/>
      <c r="B15" s="21">
        <f t="shared" si="4"/>
        <v>5</v>
      </c>
      <c r="C15" s="20" t="s">
        <v>79</v>
      </c>
      <c r="D15" s="20"/>
      <c r="E15" s="20" t="s">
        <v>69</v>
      </c>
      <c r="F15" s="20" t="s">
        <v>70</v>
      </c>
      <c r="G15" s="20" t="s">
        <v>62</v>
      </c>
      <c r="H15" s="5">
        <f t="shared" si="2"/>
        <v>0</v>
      </c>
      <c r="I15" s="5">
        <f t="shared" si="3"/>
        <v>0</v>
      </c>
      <c r="J15" s="22">
        <f t="shared" si="0"/>
        <v>0</v>
      </c>
      <c r="N15" s="39"/>
      <c r="O15" s="39"/>
      <c r="P15" s="39"/>
      <c r="Q15" s="39"/>
      <c r="R15" s="42" t="s">
        <v>1410</v>
      </c>
      <c r="S15" s="39">
        <f>+Y14-SUM(Z14:AD14)</f>
        <v>0</v>
      </c>
      <c r="T15" s="39"/>
      <c r="U15" s="39"/>
      <c r="V15" s="39"/>
      <c r="W15" s="39"/>
      <c r="X15" s="39"/>
      <c r="Y15" s="39"/>
    </row>
    <row r="16" spans="1:25" x14ac:dyDescent="0.25">
      <c r="A16" s="20"/>
      <c r="B16" s="21">
        <f t="shared" si="4"/>
        <v>6</v>
      </c>
      <c r="C16" s="20" t="s">
        <v>79</v>
      </c>
      <c r="D16" s="20"/>
      <c r="E16" s="20" t="s">
        <v>71</v>
      </c>
      <c r="F16" s="20" t="s">
        <v>72</v>
      </c>
      <c r="G16" s="20" t="s">
        <v>62</v>
      </c>
      <c r="H16" s="5">
        <f t="shared" si="2"/>
        <v>0</v>
      </c>
      <c r="I16" s="5">
        <f t="shared" si="3"/>
        <v>0</v>
      </c>
      <c r="J16" s="22">
        <f t="shared" si="0"/>
        <v>0</v>
      </c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1:25" x14ac:dyDescent="0.25">
      <c r="A17" s="20"/>
      <c r="B17" s="21">
        <f t="shared" si="4"/>
        <v>7</v>
      </c>
      <c r="C17" s="20" t="s">
        <v>79</v>
      </c>
      <c r="D17" s="20"/>
      <c r="E17" s="20" t="s">
        <v>73</v>
      </c>
      <c r="F17" s="20" t="s">
        <v>74</v>
      </c>
      <c r="G17" s="20" t="s">
        <v>62</v>
      </c>
      <c r="H17" s="5">
        <f t="shared" si="2"/>
        <v>0</v>
      </c>
      <c r="I17" s="5">
        <f t="shared" si="3"/>
        <v>0</v>
      </c>
      <c r="J17" s="22">
        <f t="shared" si="0"/>
        <v>0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 spans="1:25" x14ac:dyDescent="0.25">
      <c r="A18" s="20"/>
      <c r="B18" s="21">
        <f t="shared" si="4"/>
        <v>8</v>
      </c>
      <c r="C18" s="20" t="s">
        <v>79</v>
      </c>
      <c r="D18" s="20">
        <v>1</v>
      </c>
      <c r="E18" s="20" t="s">
        <v>75</v>
      </c>
      <c r="F18" s="20" t="s">
        <v>76</v>
      </c>
      <c r="G18" s="20" t="s">
        <v>62</v>
      </c>
      <c r="H18" s="5">
        <f t="shared" si="2"/>
        <v>6105.8624723032626</v>
      </c>
      <c r="I18" s="5">
        <f t="shared" si="3"/>
        <v>4416.0994999999994</v>
      </c>
      <c r="J18" s="22">
        <f t="shared" si="0"/>
        <v>0.72325564488748662</v>
      </c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 spans="1:25" x14ac:dyDescent="0.25">
      <c r="A19" s="20"/>
      <c r="B19" s="21">
        <f t="shared" si="4"/>
        <v>9</v>
      </c>
      <c r="C19" s="20" t="s">
        <v>79</v>
      </c>
      <c r="D19" s="20">
        <v>21</v>
      </c>
      <c r="E19" s="20" t="s">
        <v>77</v>
      </c>
      <c r="F19" s="20" t="s">
        <v>78</v>
      </c>
      <c r="G19" s="20" t="s">
        <v>62</v>
      </c>
      <c r="H19" s="5">
        <f t="shared" si="2"/>
        <v>128223.11191836852</v>
      </c>
      <c r="I19" s="5">
        <f t="shared" si="3"/>
        <v>92738.089499999987</v>
      </c>
      <c r="J19" s="22">
        <f t="shared" si="0"/>
        <v>0.7232556448874865</v>
      </c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 spans="1:25" x14ac:dyDescent="0.25">
      <c r="A20" s="23">
        <f>+SUM(H20:H28)</f>
        <v>161903.21083735611</v>
      </c>
      <c r="B20" s="21">
        <v>1</v>
      </c>
      <c r="C20" s="20" t="s">
        <v>80</v>
      </c>
      <c r="D20" s="20">
        <v>15</v>
      </c>
      <c r="E20" s="20" t="s">
        <v>60</v>
      </c>
      <c r="F20" s="20" t="s">
        <v>61</v>
      </c>
      <c r="G20" s="20" t="s">
        <v>62</v>
      </c>
      <c r="H20" s="5">
        <f>+$K$20/$A$23*$D20</f>
        <v>9675.4906874913995</v>
      </c>
      <c r="I20" s="5">
        <f>+$L$20/$A$23*$D20</f>
        <v>13971.617091633459</v>
      </c>
      <c r="J20" s="22">
        <f t="shared" si="0"/>
        <v>1.444021553314722</v>
      </c>
      <c r="K20" s="15">
        <v>161903.21083735611</v>
      </c>
      <c r="L20" s="15">
        <v>233791.72599999991</v>
      </c>
      <c r="M20" s="19">
        <f>+L20/K20</f>
        <v>1.444021553314722</v>
      </c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spans="1:25" x14ac:dyDescent="0.25">
      <c r="A21" s="20"/>
      <c r="B21" s="21">
        <f>+B20+1</f>
        <v>2</v>
      </c>
      <c r="C21" s="20" t="s">
        <v>80</v>
      </c>
      <c r="D21" s="20">
        <v>9</v>
      </c>
      <c r="E21" s="20" t="s">
        <v>63</v>
      </c>
      <c r="F21" s="20" t="s">
        <v>64</v>
      </c>
      <c r="G21" s="20" t="s">
        <v>62</v>
      </c>
      <c r="H21" s="5">
        <f t="shared" ref="H21:H28" si="5">+$K$20/$A$23*$D21</f>
        <v>5805.2944124948399</v>
      </c>
      <c r="I21" s="5">
        <f t="shared" ref="I21:I28" si="6">+$L$20/$A$23*$D21</f>
        <v>8382.9702549800768</v>
      </c>
      <c r="J21" s="22">
        <f t="shared" si="0"/>
        <v>1.4440215533147223</v>
      </c>
    </row>
    <row r="22" spans="1:25" x14ac:dyDescent="0.25">
      <c r="A22" s="20" t="s">
        <v>1402</v>
      </c>
      <c r="B22" s="21">
        <f t="shared" ref="B22:B28" si="7">+B21+1</f>
        <v>3</v>
      </c>
      <c r="C22" s="20" t="s">
        <v>80</v>
      </c>
      <c r="D22" s="20">
        <v>2</v>
      </c>
      <c r="E22" s="20" t="s">
        <v>65</v>
      </c>
      <c r="F22" s="20" t="s">
        <v>66</v>
      </c>
      <c r="G22" s="20" t="s">
        <v>62</v>
      </c>
      <c r="H22" s="5">
        <f t="shared" si="5"/>
        <v>1290.0654249988534</v>
      </c>
      <c r="I22" s="5">
        <f t="shared" si="6"/>
        <v>1862.8822788844614</v>
      </c>
      <c r="J22" s="22">
        <f t="shared" si="0"/>
        <v>1.444021553314722</v>
      </c>
    </row>
    <row r="23" spans="1:25" x14ac:dyDescent="0.25">
      <c r="A23" s="40">
        <f>+SUM(D20:D28)</f>
        <v>251</v>
      </c>
      <c r="B23" s="21">
        <f t="shared" si="7"/>
        <v>4</v>
      </c>
      <c r="C23" s="20" t="s">
        <v>80</v>
      </c>
      <c r="D23" s="20">
        <v>26</v>
      </c>
      <c r="E23" s="20" t="s">
        <v>67</v>
      </c>
      <c r="F23" s="20" t="s">
        <v>68</v>
      </c>
      <c r="G23" s="20" t="s">
        <v>62</v>
      </c>
      <c r="H23" s="5">
        <f t="shared" si="5"/>
        <v>16770.850524985093</v>
      </c>
      <c r="I23" s="5">
        <f t="shared" si="6"/>
        <v>24217.469625497997</v>
      </c>
      <c r="J23" s="22">
        <f t="shared" si="0"/>
        <v>1.444021553314722</v>
      </c>
    </row>
    <row r="24" spans="1:25" x14ac:dyDescent="0.25">
      <c r="A24" s="20"/>
      <c r="B24" s="21">
        <f t="shared" si="7"/>
        <v>5</v>
      </c>
      <c r="C24" s="20" t="s">
        <v>80</v>
      </c>
      <c r="D24" s="20">
        <v>9</v>
      </c>
      <c r="E24" s="20" t="s">
        <v>69</v>
      </c>
      <c r="F24" s="20" t="s">
        <v>70</v>
      </c>
      <c r="G24" s="20" t="s">
        <v>62</v>
      </c>
      <c r="H24" s="5">
        <f t="shared" si="5"/>
        <v>5805.2944124948399</v>
      </c>
      <c r="I24" s="5">
        <f t="shared" si="6"/>
        <v>8382.9702549800768</v>
      </c>
      <c r="J24" s="22">
        <f t="shared" si="0"/>
        <v>1.4440215533147223</v>
      </c>
    </row>
    <row r="25" spans="1:25" x14ac:dyDescent="0.25">
      <c r="A25" s="20"/>
      <c r="B25" s="21">
        <f t="shared" si="7"/>
        <v>6</v>
      </c>
      <c r="C25" s="20" t="s">
        <v>80</v>
      </c>
      <c r="D25" s="20">
        <v>22</v>
      </c>
      <c r="E25" s="20" t="s">
        <v>71</v>
      </c>
      <c r="F25" s="20" t="s">
        <v>72</v>
      </c>
      <c r="G25" s="20" t="s">
        <v>62</v>
      </c>
      <c r="H25" s="5">
        <f t="shared" si="5"/>
        <v>14190.719674987387</v>
      </c>
      <c r="I25" s="5">
        <f t="shared" si="6"/>
        <v>20491.705067729075</v>
      </c>
      <c r="J25" s="22">
        <f t="shared" si="0"/>
        <v>1.444021553314722</v>
      </c>
    </row>
    <row r="26" spans="1:25" x14ac:dyDescent="0.25">
      <c r="A26" s="20"/>
      <c r="B26" s="21">
        <f t="shared" si="7"/>
        <v>7</v>
      </c>
      <c r="C26" s="20" t="s">
        <v>80</v>
      </c>
      <c r="D26" s="20">
        <v>45</v>
      </c>
      <c r="E26" s="20" t="s">
        <v>73</v>
      </c>
      <c r="F26" s="20" t="s">
        <v>74</v>
      </c>
      <c r="G26" s="20" t="s">
        <v>62</v>
      </c>
      <c r="H26" s="5">
        <f t="shared" si="5"/>
        <v>29026.4720624742</v>
      </c>
      <c r="I26" s="5">
        <f t="shared" si="6"/>
        <v>41914.851274900378</v>
      </c>
      <c r="J26" s="22">
        <f t="shared" si="0"/>
        <v>1.444021553314722</v>
      </c>
    </row>
    <row r="27" spans="1:25" x14ac:dyDescent="0.25">
      <c r="A27" s="20"/>
      <c r="B27" s="21">
        <f t="shared" si="7"/>
        <v>8</v>
      </c>
      <c r="C27" s="20" t="s">
        <v>80</v>
      </c>
      <c r="D27" s="20">
        <v>49</v>
      </c>
      <c r="E27" s="20" t="s">
        <v>75</v>
      </c>
      <c r="F27" s="20" t="s">
        <v>76</v>
      </c>
      <c r="G27" s="20" t="s">
        <v>62</v>
      </c>
      <c r="H27" s="5">
        <f t="shared" si="5"/>
        <v>31606.602912471906</v>
      </c>
      <c r="I27" s="5">
        <f t="shared" si="6"/>
        <v>45640.615832669304</v>
      </c>
      <c r="J27" s="22">
        <f t="shared" si="0"/>
        <v>1.4440215533147223</v>
      </c>
    </row>
    <row r="28" spans="1:25" x14ac:dyDescent="0.25">
      <c r="A28" s="20"/>
      <c r="B28" s="21">
        <f t="shared" si="7"/>
        <v>9</v>
      </c>
      <c r="C28" s="20" t="s">
        <v>80</v>
      </c>
      <c r="D28" s="20">
        <v>74</v>
      </c>
      <c r="E28" s="20" t="s">
        <v>77</v>
      </c>
      <c r="F28" s="20" t="s">
        <v>78</v>
      </c>
      <c r="G28" s="20" t="s">
        <v>62</v>
      </c>
      <c r="H28" s="5">
        <f t="shared" si="5"/>
        <v>47732.420724957577</v>
      </c>
      <c r="I28" s="5">
        <f t="shared" si="6"/>
        <v>68926.64431872507</v>
      </c>
      <c r="J28" s="22">
        <f t="shared" si="0"/>
        <v>1.444021553314722</v>
      </c>
    </row>
    <row r="29" spans="1:25" x14ac:dyDescent="0.25">
      <c r="A29" s="23">
        <f>+SUM(H29:H37)</f>
        <v>174432.78141591762</v>
      </c>
      <c r="B29" s="21">
        <v>1</v>
      </c>
      <c r="C29" s="20" t="s">
        <v>81</v>
      </c>
      <c r="D29" s="20">
        <v>10</v>
      </c>
      <c r="E29" s="20" t="s">
        <v>60</v>
      </c>
      <c r="F29" s="20" t="s">
        <v>61</v>
      </c>
      <c r="G29" s="20" t="s">
        <v>62</v>
      </c>
      <c r="H29" s="5">
        <f>+$K$29/$A$32*$D29</f>
        <v>9584.2187591163529</v>
      </c>
      <c r="I29" s="5">
        <f>+$L$29/$A$32*$D29</f>
        <v>8316.3046703296677</v>
      </c>
      <c r="J29" s="22">
        <f t="shared" si="0"/>
        <v>0.86770814391306894</v>
      </c>
      <c r="K29" s="15">
        <v>174432.78141591762</v>
      </c>
      <c r="L29" s="15">
        <v>151356.74499999997</v>
      </c>
      <c r="M29" s="19">
        <f>+L29/K29</f>
        <v>0.86770814391306905</v>
      </c>
    </row>
    <row r="30" spans="1:25" x14ac:dyDescent="0.25">
      <c r="A30" s="20"/>
      <c r="B30" s="21">
        <f>+B29+1</f>
        <v>2</v>
      </c>
      <c r="C30" s="20" t="s">
        <v>81</v>
      </c>
      <c r="D30" s="20">
        <v>1</v>
      </c>
      <c r="E30" s="20" t="s">
        <v>63</v>
      </c>
      <c r="F30" s="20" t="s">
        <v>64</v>
      </c>
      <c r="G30" s="20" t="s">
        <v>62</v>
      </c>
      <c r="H30" s="5">
        <f t="shared" ref="H30:H37" si="8">+$K$29/$A$32*$D30</f>
        <v>958.42187591163531</v>
      </c>
      <c r="I30" s="5">
        <f t="shared" ref="I30:I37" si="9">+$L$29/$A$32*$D30</f>
        <v>831.63046703296686</v>
      </c>
      <c r="J30" s="22">
        <f t="shared" si="0"/>
        <v>0.86770814391306905</v>
      </c>
    </row>
    <row r="31" spans="1:25" x14ac:dyDescent="0.25">
      <c r="A31" s="20" t="s">
        <v>1402</v>
      </c>
      <c r="B31" s="21">
        <f t="shared" ref="B31:B37" si="10">+B30+1</f>
        <v>3</v>
      </c>
      <c r="C31" s="20" t="s">
        <v>81</v>
      </c>
      <c r="D31" s="20">
        <v>8</v>
      </c>
      <c r="E31" s="20" t="s">
        <v>65</v>
      </c>
      <c r="F31" s="20" t="s">
        <v>66</v>
      </c>
      <c r="G31" s="20" t="s">
        <v>62</v>
      </c>
      <c r="H31" s="5">
        <f t="shared" si="8"/>
        <v>7667.3750072930825</v>
      </c>
      <c r="I31" s="5">
        <f t="shared" si="9"/>
        <v>6653.0437362637349</v>
      </c>
      <c r="J31" s="22">
        <f t="shared" si="0"/>
        <v>0.86770814391306905</v>
      </c>
    </row>
    <row r="32" spans="1:25" x14ac:dyDescent="0.25">
      <c r="A32" s="20">
        <f>+SUM(D29:D37)</f>
        <v>182</v>
      </c>
      <c r="B32" s="21">
        <f t="shared" si="10"/>
        <v>4</v>
      </c>
      <c r="C32" s="20" t="s">
        <v>81</v>
      </c>
      <c r="D32" s="20">
        <v>21</v>
      </c>
      <c r="E32" s="20" t="s">
        <v>67</v>
      </c>
      <c r="F32" s="20" t="s">
        <v>68</v>
      </c>
      <c r="G32" s="20" t="s">
        <v>62</v>
      </c>
      <c r="H32" s="5">
        <f t="shared" si="8"/>
        <v>20126.859394144343</v>
      </c>
      <c r="I32" s="5">
        <f t="shared" si="9"/>
        <v>17464.239807692305</v>
      </c>
      <c r="J32" s="22">
        <f t="shared" si="0"/>
        <v>0.86770814391306905</v>
      </c>
    </row>
    <row r="33" spans="1:13" x14ac:dyDescent="0.25">
      <c r="A33" s="20"/>
      <c r="B33" s="21">
        <f t="shared" si="10"/>
        <v>5</v>
      </c>
      <c r="C33" s="20" t="s">
        <v>81</v>
      </c>
      <c r="D33" s="20">
        <v>6</v>
      </c>
      <c r="E33" s="20" t="s">
        <v>69</v>
      </c>
      <c r="F33" s="20" t="s">
        <v>70</v>
      </c>
      <c r="G33" s="20" t="s">
        <v>62</v>
      </c>
      <c r="H33" s="5">
        <f t="shared" si="8"/>
        <v>5750.5312554698121</v>
      </c>
      <c r="I33" s="5">
        <f t="shared" si="9"/>
        <v>4989.7828021978012</v>
      </c>
      <c r="J33" s="22">
        <f t="shared" si="0"/>
        <v>0.86770814391306905</v>
      </c>
    </row>
    <row r="34" spans="1:13" x14ac:dyDescent="0.25">
      <c r="A34" s="20"/>
      <c r="B34" s="21">
        <f t="shared" si="10"/>
        <v>6</v>
      </c>
      <c r="C34" s="20" t="s">
        <v>81</v>
      </c>
      <c r="D34" s="20">
        <v>9</v>
      </c>
      <c r="E34" s="20" t="s">
        <v>71</v>
      </c>
      <c r="F34" s="20" t="s">
        <v>72</v>
      </c>
      <c r="G34" s="20" t="s">
        <v>62</v>
      </c>
      <c r="H34" s="5">
        <f t="shared" si="8"/>
        <v>8625.7968832047172</v>
      </c>
      <c r="I34" s="5">
        <f t="shared" si="9"/>
        <v>7484.6742032967013</v>
      </c>
      <c r="J34" s="22">
        <f t="shared" si="0"/>
        <v>0.86770814391306905</v>
      </c>
    </row>
    <row r="35" spans="1:13" x14ac:dyDescent="0.25">
      <c r="A35" s="20"/>
      <c r="B35" s="21">
        <f t="shared" si="10"/>
        <v>7</v>
      </c>
      <c r="C35" s="20" t="s">
        <v>81</v>
      </c>
      <c r="D35" s="20">
        <v>19</v>
      </c>
      <c r="E35" s="20" t="s">
        <v>73</v>
      </c>
      <c r="F35" s="20" t="s">
        <v>74</v>
      </c>
      <c r="G35" s="20" t="s">
        <v>62</v>
      </c>
      <c r="H35" s="5">
        <f t="shared" si="8"/>
        <v>18210.015642321072</v>
      </c>
      <c r="I35" s="5">
        <f t="shared" si="9"/>
        <v>15800.978873626371</v>
      </c>
      <c r="J35" s="22">
        <f t="shared" si="0"/>
        <v>0.86770814391306905</v>
      </c>
    </row>
    <row r="36" spans="1:13" x14ac:dyDescent="0.25">
      <c r="A36" s="20"/>
      <c r="B36" s="21">
        <f t="shared" si="10"/>
        <v>8</v>
      </c>
      <c r="C36" s="20" t="s">
        <v>81</v>
      </c>
      <c r="D36" s="20">
        <v>39</v>
      </c>
      <c r="E36" s="20" t="s">
        <v>75</v>
      </c>
      <c r="F36" s="20" t="s">
        <v>76</v>
      </c>
      <c r="G36" s="20" t="s">
        <v>62</v>
      </c>
      <c r="H36" s="5">
        <f t="shared" si="8"/>
        <v>37378.453160553778</v>
      </c>
      <c r="I36" s="5">
        <f t="shared" si="9"/>
        <v>32433.588214285708</v>
      </c>
      <c r="J36" s="22">
        <f t="shared" si="0"/>
        <v>0.86770814391306905</v>
      </c>
    </row>
    <row r="37" spans="1:13" x14ac:dyDescent="0.25">
      <c r="A37" s="20"/>
      <c r="B37" s="21">
        <f t="shared" si="10"/>
        <v>9</v>
      </c>
      <c r="C37" s="20" t="s">
        <v>81</v>
      </c>
      <c r="D37" s="20">
        <v>69</v>
      </c>
      <c r="E37" s="20" t="s">
        <v>77</v>
      </c>
      <c r="F37" s="20" t="s">
        <v>78</v>
      </c>
      <c r="G37" s="20" t="s">
        <v>62</v>
      </c>
      <c r="H37" s="5">
        <f t="shared" si="8"/>
        <v>66131.109437902836</v>
      </c>
      <c r="I37" s="5">
        <f t="shared" si="9"/>
        <v>57382.502225274715</v>
      </c>
      <c r="J37" s="22">
        <f t="shared" si="0"/>
        <v>0.86770814391306905</v>
      </c>
    </row>
    <row r="38" spans="1:13" x14ac:dyDescent="0.25">
      <c r="A38" s="23">
        <f>+SUM(H38:H46)</f>
        <v>119145.7375823207</v>
      </c>
      <c r="B38" s="21">
        <v>1</v>
      </c>
      <c r="C38" s="20" t="s">
        <v>82</v>
      </c>
      <c r="D38" s="20">
        <v>19</v>
      </c>
      <c r="E38" s="20" t="s">
        <v>60</v>
      </c>
      <c r="F38" s="20" t="s">
        <v>61</v>
      </c>
      <c r="G38" s="20" t="s">
        <v>62</v>
      </c>
      <c r="H38" s="5">
        <f>+$K$38/$A$41*$D38</f>
        <v>10106.111669928989</v>
      </c>
      <c r="I38" s="5">
        <f>+$L$38/$A$41*$D38</f>
        <v>4645.1308571428572</v>
      </c>
      <c r="J38" s="22">
        <f t="shared" si="0"/>
        <v>0.45963581334298637</v>
      </c>
      <c r="K38" s="15">
        <v>119145.7375823207</v>
      </c>
      <c r="L38" s="15">
        <v>54763.648000000001</v>
      </c>
      <c r="M38" s="19">
        <f>+L38/K38</f>
        <v>0.45963581334298642</v>
      </c>
    </row>
    <row r="39" spans="1:13" x14ac:dyDescent="0.25">
      <c r="A39" s="20"/>
      <c r="B39" s="21">
        <f>+B38+1</f>
        <v>2</v>
      </c>
      <c r="C39" s="20" t="s">
        <v>82</v>
      </c>
      <c r="D39" s="20">
        <v>10</v>
      </c>
      <c r="E39" s="20" t="s">
        <v>63</v>
      </c>
      <c r="F39" s="20" t="s">
        <v>64</v>
      </c>
      <c r="G39" s="20" t="s">
        <v>62</v>
      </c>
      <c r="H39" s="5">
        <f t="shared" ref="H39:H46" si="11">+$K$38/$A$41*$D39</f>
        <v>5319.0061420678885</v>
      </c>
      <c r="I39" s="5">
        <f t="shared" ref="I39:I46" si="12">+$L$38/$A$41*$D39</f>
        <v>2444.8057142857142</v>
      </c>
      <c r="J39" s="22">
        <f t="shared" si="0"/>
        <v>0.45963581334298642</v>
      </c>
    </row>
    <row r="40" spans="1:13" x14ac:dyDescent="0.25">
      <c r="A40" s="20" t="s">
        <v>1402</v>
      </c>
      <c r="B40" s="21">
        <f t="shared" ref="B40:B46" si="13">+B39+1</f>
        <v>3</v>
      </c>
      <c r="C40" s="20" t="s">
        <v>82</v>
      </c>
      <c r="D40" s="20">
        <v>5</v>
      </c>
      <c r="E40" s="20" t="s">
        <v>65</v>
      </c>
      <c r="F40" s="20" t="s">
        <v>66</v>
      </c>
      <c r="G40" s="20" t="s">
        <v>62</v>
      </c>
      <c r="H40" s="5">
        <f t="shared" si="11"/>
        <v>2659.5030710339443</v>
      </c>
      <c r="I40" s="5">
        <f t="shared" si="12"/>
        <v>1222.4028571428571</v>
      </c>
      <c r="J40" s="22">
        <f t="shared" si="0"/>
        <v>0.45963581334298642</v>
      </c>
    </row>
    <row r="41" spans="1:13" x14ac:dyDescent="0.25">
      <c r="A41" s="20">
        <f>+SUM(D38:D46)</f>
        <v>224</v>
      </c>
      <c r="B41" s="21">
        <f t="shared" si="13"/>
        <v>4</v>
      </c>
      <c r="C41" s="20" t="s">
        <v>82</v>
      </c>
      <c r="D41" s="20">
        <v>18</v>
      </c>
      <c r="E41" s="20" t="s">
        <v>67</v>
      </c>
      <c r="F41" s="20" t="s">
        <v>68</v>
      </c>
      <c r="G41" s="20" t="s">
        <v>62</v>
      </c>
      <c r="H41" s="5">
        <f t="shared" si="11"/>
        <v>9574.2110557222004</v>
      </c>
      <c r="I41" s="5">
        <f t="shared" si="12"/>
        <v>4400.6502857142859</v>
      </c>
      <c r="J41" s="22">
        <f t="shared" si="0"/>
        <v>0.45963581334298637</v>
      </c>
    </row>
    <row r="42" spans="1:13" x14ac:dyDescent="0.25">
      <c r="A42" s="20"/>
      <c r="B42" s="21">
        <f t="shared" si="13"/>
        <v>5</v>
      </c>
      <c r="C42" s="20" t="s">
        <v>82</v>
      </c>
      <c r="D42" s="20"/>
      <c r="E42" s="20" t="s">
        <v>69</v>
      </c>
      <c r="F42" s="20" t="s">
        <v>70</v>
      </c>
      <c r="G42" s="20" t="s">
        <v>62</v>
      </c>
      <c r="H42" s="5">
        <f t="shared" si="11"/>
        <v>0</v>
      </c>
      <c r="I42" s="5">
        <f t="shared" si="12"/>
        <v>0</v>
      </c>
      <c r="J42" s="22">
        <f t="shared" si="0"/>
        <v>0</v>
      </c>
    </row>
    <row r="43" spans="1:13" x14ac:dyDescent="0.25">
      <c r="A43" s="20"/>
      <c r="B43" s="21">
        <f t="shared" si="13"/>
        <v>6</v>
      </c>
      <c r="C43" s="20" t="s">
        <v>82</v>
      </c>
      <c r="D43" s="20">
        <v>11</v>
      </c>
      <c r="E43" s="20" t="s">
        <v>71</v>
      </c>
      <c r="F43" s="20" t="s">
        <v>72</v>
      </c>
      <c r="G43" s="20" t="s">
        <v>62</v>
      </c>
      <c r="H43" s="5">
        <f t="shared" si="11"/>
        <v>5850.9067562746777</v>
      </c>
      <c r="I43" s="5">
        <f t="shared" si="12"/>
        <v>2689.2862857142859</v>
      </c>
      <c r="J43" s="22">
        <f t="shared" si="0"/>
        <v>0.45963581334298642</v>
      </c>
    </row>
    <row r="44" spans="1:13" x14ac:dyDescent="0.25">
      <c r="A44" s="20"/>
      <c r="B44" s="21">
        <f t="shared" si="13"/>
        <v>7</v>
      </c>
      <c r="C44" s="20" t="s">
        <v>82</v>
      </c>
      <c r="D44" s="20">
        <v>26</v>
      </c>
      <c r="E44" s="20" t="s">
        <v>73</v>
      </c>
      <c r="F44" s="20" t="s">
        <v>74</v>
      </c>
      <c r="G44" s="20" t="s">
        <v>62</v>
      </c>
      <c r="H44" s="5">
        <f t="shared" si="11"/>
        <v>13829.41596937651</v>
      </c>
      <c r="I44" s="5">
        <f t="shared" si="12"/>
        <v>6356.4948571428577</v>
      </c>
      <c r="J44" s="22">
        <f t="shared" si="0"/>
        <v>0.45963581334298642</v>
      </c>
    </row>
    <row r="45" spans="1:13" x14ac:dyDescent="0.25">
      <c r="A45" s="20"/>
      <c r="B45" s="21">
        <f t="shared" si="13"/>
        <v>8</v>
      </c>
      <c r="C45" s="20" t="s">
        <v>82</v>
      </c>
      <c r="D45" s="20">
        <v>49</v>
      </c>
      <c r="E45" s="20" t="s">
        <v>75</v>
      </c>
      <c r="F45" s="20" t="s">
        <v>76</v>
      </c>
      <c r="G45" s="20" t="s">
        <v>62</v>
      </c>
      <c r="H45" s="5">
        <f t="shared" si="11"/>
        <v>26063.130096132656</v>
      </c>
      <c r="I45" s="5">
        <f t="shared" si="12"/>
        <v>11979.548000000001</v>
      </c>
      <c r="J45" s="22">
        <f t="shared" si="0"/>
        <v>0.45963581334298642</v>
      </c>
    </row>
    <row r="46" spans="1:13" x14ac:dyDescent="0.25">
      <c r="A46" s="20"/>
      <c r="B46" s="21">
        <f t="shared" si="13"/>
        <v>9</v>
      </c>
      <c r="C46" s="20" t="s">
        <v>82</v>
      </c>
      <c r="D46" s="20">
        <v>86</v>
      </c>
      <c r="E46" s="20" t="s">
        <v>77</v>
      </c>
      <c r="F46" s="20" t="s">
        <v>78</v>
      </c>
      <c r="G46" s="20" t="s">
        <v>62</v>
      </c>
      <c r="H46" s="5">
        <f t="shared" si="11"/>
        <v>45743.452821783845</v>
      </c>
      <c r="I46" s="5">
        <f t="shared" si="12"/>
        <v>21025.329142857143</v>
      </c>
      <c r="J46" s="22">
        <f t="shared" si="0"/>
        <v>0.45963581334298637</v>
      </c>
    </row>
    <row r="47" spans="1:13" x14ac:dyDescent="0.25">
      <c r="A47" s="23">
        <f>+SUM(H47:H55)</f>
        <v>82442.323373333333</v>
      </c>
      <c r="B47" s="21">
        <v>1</v>
      </c>
      <c r="C47" s="20" t="s">
        <v>83</v>
      </c>
      <c r="D47" s="20">
        <v>6</v>
      </c>
      <c r="E47" s="20" t="s">
        <v>60</v>
      </c>
      <c r="F47" s="20" t="s">
        <v>61</v>
      </c>
      <c r="G47" s="20" t="s">
        <v>62</v>
      </c>
      <c r="H47" s="5">
        <f>+$K$47/$A$50*$D47</f>
        <v>9160.2581525925925</v>
      </c>
      <c r="I47" s="5">
        <f>+$L$47/$A$50*$D47</f>
        <v>11133.062</v>
      </c>
      <c r="J47" s="22">
        <f t="shared" si="0"/>
        <v>1.2153655295019226</v>
      </c>
      <c r="K47" s="15">
        <v>82442.323373333333</v>
      </c>
      <c r="L47" s="15">
        <v>100197.558</v>
      </c>
      <c r="M47" s="19">
        <f>+L47/K47</f>
        <v>1.2153655295019228</v>
      </c>
    </row>
    <row r="48" spans="1:13" x14ac:dyDescent="0.25">
      <c r="A48" s="20"/>
      <c r="B48" s="21">
        <f>+B47+1</f>
        <v>2</v>
      </c>
      <c r="C48" s="20" t="s">
        <v>83</v>
      </c>
      <c r="D48" s="20">
        <v>5</v>
      </c>
      <c r="E48" s="20" t="s">
        <v>63</v>
      </c>
      <c r="F48" s="20" t="s">
        <v>64</v>
      </c>
      <c r="G48" s="20" t="s">
        <v>62</v>
      </c>
      <c r="H48" s="5">
        <f t="shared" ref="H48:H55" si="14">+$K$47/$A$50*$D48</f>
        <v>7633.5484604938265</v>
      </c>
      <c r="I48" s="5">
        <f t="shared" ref="I48:I55" si="15">+$L$47/$A$50*$D48</f>
        <v>9277.5516666666663</v>
      </c>
      <c r="J48" s="22">
        <f t="shared" si="0"/>
        <v>1.2153655295019228</v>
      </c>
    </row>
    <row r="49" spans="1:13" x14ac:dyDescent="0.25">
      <c r="A49" s="20" t="s">
        <v>1402</v>
      </c>
      <c r="B49" s="21">
        <f t="shared" ref="B49:B55" si="16">+B48+1</f>
        <v>3</v>
      </c>
      <c r="C49" s="20" t="s">
        <v>83</v>
      </c>
      <c r="D49" s="20">
        <v>2</v>
      </c>
      <c r="E49" s="20" t="s">
        <v>65</v>
      </c>
      <c r="F49" s="20" t="s">
        <v>66</v>
      </c>
      <c r="G49" s="20" t="s">
        <v>62</v>
      </c>
      <c r="H49" s="5">
        <f t="shared" si="14"/>
        <v>3053.4193841975307</v>
      </c>
      <c r="I49" s="5">
        <f t="shared" si="15"/>
        <v>3711.0206666666668</v>
      </c>
      <c r="J49" s="22">
        <f t="shared" si="0"/>
        <v>1.2153655295019228</v>
      </c>
    </row>
    <row r="50" spans="1:13" x14ac:dyDescent="0.25">
      <c r="A50" s="20">
        <f>+SUM(D47:D55)</f>
        <v>54</v>
      </c>
      <c r="B50" s="21">
        <f t="shared" si="16"/>
        <v>4</v>
      </c>
      <c r="C50" s="20" t="s">
        <v>83</v>
      </c>
      <c r="D50" s="20">
        <v>5</v>
      </c>
      <c r="E50" s="20" t="s">
        <v>67</v>
      </c>
      <c r="F50" s="20" t="s">
        <v>68</v>
      </c>
      <c r="G50" s="20" t="s">
        <v>62</v>
      </c>
      <c r="H50" s="5">
        <f t="shared" si="14"/>
        <v>7633.5484604938265</v>
      </c>
      <c r="I50" s="5">
        <f t="shared" si="15"/>
        <v>9277.5516666666663</v>
      </c>
      <c r="J50" s="22">
        <f t="shared" si="0"/>
        <v>1.2153655295019228</v>
      </c>
    </row>
    <row r="51" spans="1:13" x14ac:dyDescent="0.25">
      <c r="A51" s="20"/>
      <c r="B51" s="21">
        <f t="shared" si="16"/>
        <v>5</v>
      </c>
      <c r="C51" s="20" t="s">
        <v>83</v>
      </c>
      <c r="D51" s="20">
        <v>4</v>
      </c>
      <c r="E51" s="20" t="s">
        <v>69</v>
      </c>
      <c r="F51" s="20" t="s">
        <v>70</v>
      </c>
      <c r="G51" s="20" t="s">
        <v>62</v>
      </c>
      <c r="H51" s="5">
        <f t="shared" si="14"/>
        <v>6106.8387683950614</v>
      </c>
      <c r="I51" s="5">
        <f t="shared" si="15"/>
        <v>7422.0413333333336</v>
      </c>
      <c r="J51" s="22">
        <f t="shared" si="0"/>
        <v>1.2153655295019228</v>
      </c>
    </row>
    <row r="52" spans="1:13" x14ac:dyDescent="0.25">
      <c r="A52" s="20"/>
      <c r="B52" s="21">
        <f t="shared" si="16"/>
        <v>6</v>
      </c>
      <c r="C52" s="20" t="s">
        <v>83</v>
      </c>
      <c r="D52" s="20">
        <v>8</v>
      </c>
      <c r="E52" s="20" t="s">
        <v>71</v>
      </c>
      <c r="F52" s="20" t="s">
        <v>72</v>
      </c>
      <c r="G52" s="20" t="s">
        <v>62</v>
      </c>
      <c r="H52" s="5">
        <f t="shared" si="14"/>
        <v>12213.677536790123</v>
      </c>
      <c r="I52" s="5">
        <f t="shared" si="15"/>
        <v>14844.082666666667</v>
      </c>
      <c r="J52" s="22">
        <f t="shared" si="0"/>
        <v>1.2153655295019228</v>
      </c>
    </row>
    <row r="53" spans="1:13" x14ac:dyDescent="0.25">
      <c r="A53" s="20"/>
      <c r="B53" s="21">
        <f t="shared" si="16"/>
        <v>7</v>
      </c>
      <c r="C53" s="20" t="s">
        <v>83</v>
      </c>
      <c r="D53" s="20">
        <v>4</v>
      </c>
      <c r="E53" s="20" t="s">
        <v>73</v>
      </c>
      <c r="F53" s="20" t="s">
        <v>74</v>
      </c>
      <c r="G53" s="20" t="s">
        <v>62</v>
      </c>
      <c r="H53" s="5">
        <f t="shared" si="14"/>
        <v>6106.8387683950614</v>
      </c>
      <c r="I53" s="5">
        <f t="shared" si="15"/>
        <v>7422.0413333333336</v>
      </c>
      <c r="J53" s="22">
        <f t="shared" si="0"/>
        <v>1.2153655295019228</v>
      </c>
    </row>
    <row r="54" spans="1:13" x14ac:dyDescent="0.25">
      <c r="A54" s="20"/>
      <c r="B54" s="21">
        <f t="shared" si="16"/>
        <v>8</v>
      </c>
      <c r="C54" s="20" t="s">
        <v>83</v>
      </c>
      <c r="D54" s="20">
        <v>3</v>
      </c>
      <c r="E54" s="20" t="s">
        <v>75</v>
      </c>
      <c r="F54" s="20" t="s">
        <v>76</v>
      </c>
      <c r="G54" s="20" t="s">
        <v>62</v>
      </c>
      <c r="H54" s="5">
        <f t="shared" si="14"/>
        <v>4580.1290762962963</v>
      </c>
      <c r="I54" s="5">
        <f t="shared" si="15"/>
        <v>5566.5309999999999</v>
      </c>
      <c r="J54" s="22">
        <f t="shared" si="0"/>
        <v>1.2153655295019226</v>
      </c>
    </row>
    <row r="55" spans="1:13" x14ac:dyDescent="0.25">
      <c r="A55" s="20"/>
      <c r="B55" s="21">
        <f t="shared" si="16"/>
        <v>9</v>
      </c>
      <c r="C55" s="20" t="s">
        <v>83</v>
      </c>
      <c r="D55" s="20">
        <v>17</v>
      </c>
      <c r="E55" s="20" t="s">
        <v>77</v>
      </c>
      <c r="F55" s="20" t="s">
        <v>78</v>
      </c>
      <c r="G55" s="20" t="s">
        <v>62</v>
      </c>
      <c r="H55" s="5">
        <f t="shared" si="14"/>
        <v>25954.06476567901</v>
      </c>
      <c r="I55" s="5">
        <f t="shared" si="15"/>
        <v>31543.675666666666</v>
      </c>
      <c r="J55" s="22">
        <f t="shared" si="0"/>
        <v>1.2153655295019228</v>
      </c>
    </row>
    <row r="56" spans="1:13" x14ac:dyDescent="0.25">
      <c r="A56" s="23">
        <f>+SUM(H56:H64)</f>
        <v>155602.3139710417</v>
      </c>
      <c r="B56" s="21">
        <v>1</v>
      </c>
      <c r="C56" s="20" t="s">
        <v>84</v>
      </c>
      <c r="D56" s="20">
        <v>4</v>
      </c>
      <c r="E56" s="20" t="s">
        <v>60</v>
      </c>
      <c r="F56" s="20" t="s">
        <v>61</v>
      </c>
      <c r="G56" s="20" t="s">
        <v>62</v>
      </c>
      <c r="H56" s="5">
        <f>+$K$56/$A$59*$D56</f>
        <v>3914.5236219129988</v>
      </c>
      <c r="I56" s="5">
        <f>+$L$56/$A$59*$D56</f>
        <v>3328.9528553459118</v>
      </c>
      <c r="J56" s="22">
        <f t="shared" si="0"/>
        <v>0.85041072091399905</v>
      </c>
      <c r="K56" s="15">
        <v>155602.3139710417</v>
      </c>
      <c r="L56" s="15">
        <v>132325.87599999999</v>
      </c>
      <c r="M56" s="19">
        <f>+L56/K56</f>
        <v>0.85041072091399894</v>
      </c>
    </row>
    <row r="57" spans="1:13" x14ac:dyDescent="0.25">
      <c r="A57" s="20"/>
      <c r="B57" s="21">
        <f>+B56+1</f>
        <v>2</v>
      </c>
      <c r="C57" s="20" t="s">
        <v>84</v>
      </c>
      <c r="D57" s="20">
        <v>6</v>
      </c>
      <c r="E57" s="20" t="s">
        <v>63</v>
      </c>
      <c r="F57" s="20" t="s">
        <v>64</v>
      </c>
      <c r="G57" s="20" t="s">
        <v>62</v>
      </c>
      <c r="H57" s="5">
        <f t="shared" ref="H57:H64" si="17">+$K$56/$A$59*$D57</f>
        <v>5871.7854328694984</v>
      </c>
      <c r="I57" s="5">
        <f t="shared" ref="I57:I64" si="18">+$L$56/$A$59*$D57</f>
        <v>4993.4292830188679</v>
      </c>
      <c r="J57" s="22">
        <f t="shared" si="0"/>
        <v>0.85041072091399905</v>
      </c>
    </row>
    <row r="58" spans="1:13" x14ac:dyDescent="0.25">
      <c r="A58" s="20" t="s">
        <v>1402</v>
      </c>
      <c r="B58" s="21">
        <f t="shared" ref="B58:B64" si="19">+B57+1</f>
        <v>3</v>
      </c>
      <c r="C58" s="20" t="s">
        <v>84</v>
      </c>
      <c r="D58" s="20"/>
      <c r="E58" s="20" t="s">
        <v>65</v>
      </c>
      <c r="F58" s="20" t="s">
        <v>66</v>
      </c>
      <c r="G58" s="20" t="s">
        <v>62</v>
      </c>
      <c r="H58" s="5">
        <f t="shared" si="17"/>
        <v>0</v>
      </c>
      <c r="I58" s="5">
        <f t="shared" si="18"/>
        <v>0</v>
      </c>
      <c r="J58" s="22">
        <f t="shared" si="0"/>
        <v>0</v>
      </c>
    </row>
    <row r="59" spans="1:13" x14ac:dyDescent="0.25">
      <c r="A59" s="20">
        <f>+SUM(D56:D64)</f>
        <v>159</v>
      </c>
      <c r="B59" s="21">
        <f t="shared" si="19"/>
        <v>4</v>
      </c>
      <c r="C59" s="20" t="s">
        <v>84</v>
      </c>
      <c r="D59" s="20">
        <v>29</v>
      </c>
      <c r="E59" s="20" t="s">
        <v>67</v>
      </c>
      <c r="F59" s="20" t="s">
        <v>68</v>
      </c>
      <c r="G59" s="20" t="s">
        <v>62</v>
      </c>
      <c r="H59" s="5">
        <f t="shared" si="17"/>
        <v>28380.296258869243</v>
      </c>
      <c r="I59" s="5">
        <f t="shared" si="18"/>
        <v>24134.908201257862</v>
      </c>
      <c r="J59" s="22">
        <f t="shared" si="0"/>
        <v>0.85041072091399905</v>
      </c>
    </row>
    <row r="60" spans="1:13" x14ac:dyDescent="0.25">
      <c r="A60" s="20"/>
      <c r="B60" s="21">
        <f t="shared" si="19"/>
        <v>5</v>
      </c>
      <c r="C60" s="20" t="s">
        <v>84</v>
      </c>
      <c r="D60" s="20">
        <v>1</v>
      </c>
      <c r="E60" s="20" t="s">
        <v>69</v>
      </c>
      <c r="F60" s="20" t="s">
        <v>70</v>
      </c>
      <c r="G60" s="20" t="s">
        <v>62</v>
      </c>
      <c r="H60" s="5">
        <f t="shared" si="17"/>
        <v>978.6309054782497</v>
      </c>
      <c r="I60" s="5">
        <f t="shared" si="18"/>
        <v>832.23821383647794</v>
      </c>
      <c r="J60" s="22">
        <f t="shared" si="0"/>
        <v>0.85041072091399905</v>
      </c>
    </row>
    <row r="61" spans="1:13" x14ac:dyDescent="0.25">
      <c r="A61" s="20"/>
      <c r="B61" s="21">
        <f t="shared" si="19"/>
        <v>6</v>
      </c>
      <c r="C61" s="20" t="s">
        <v>84</v>
      </c>
      <c r="D61" s="20">
        <v>31</v>
      </c>
      <c r="E61" s="20" t="s">
        <v>71</v>
      </c>
      <c r="F61" s="20" t="s">
        <v>72</v>
      </c>
      <c r="G61" s="20" t="s">
        <v>62</v>
      </c>
      <c r="H61" s="5">
        <f t="shared" si="17"/>
        <v>30337.55806982574</v>
      </c>
      <c r="I61" s="5">
        <f t="shared" si="18"/>
        <v>25799.384628930817</v>
      </c>
      <c r="J61" s="22">
        <f t="shared" si="0"/>
        <v>0.85041072091399905</v>
      </c>
    </row>
    <row r="62" spans="1:13" x14ac:dyDescent="0.25">
      <c r="A62" s="20"/>
      <c r="B62" s="21">
        <f t="shared" si="19"/>
        <v>7</v>
      </c>
      <c r="C62" s="20" t="s">
        <v>84</v>
      </c>
      <c r="D62" s="20">
        <v>49</v>
      </c>
      <c r="E62" s="20" t="s">
        <v>73</v>
      </c>
      <c r="F62" s="20" t="s">
        <v>74</v>
      </c>
      <c r="G62" s="20" t="s">
        <v>62</v>
      </c>
      <c r="H62" s="5">
        <f t="shared" si="17"/>
        <v>47952.914368434234</v>
      </c>
      <c r="I62" s="5">
        <f t="shared" si="18"/>
        <v>40779.67247798742</v>
      </c>
      <c r="J62" s="22">
        <f t="shared" si="0"/>
        <v>0.85041072091399905</v>
      </c>
    </row>
    <row r="63" spans="1:13" x14ac:dyDescent="0.25">
      <c r="A63" s="20"/>
      <c r="B63" s="21">
        <f t="shared" si="19"/>
        <v>8</v>
      </c>
      <c r="C63" s="20" t="s">
        <v>84</v>
      </c>
      <c r="D63" s="20">
        <v>34</v>
      </c>
      <c r="E63" s="20" t="s">
        <v>75</v>
      </c>
      <c r="F63" s="20" t="s">
        <v>76</v>
      </c>
      <c r="G63" s="20" t="s">
        <v>62</v>
      </c>
      <c r="H63" s="5">
        <f t="shared" si="17"/>
        <v>33273.450786260488</v>
      </c>
      <c r="I63" s="5">
        <f t="shared" si="18"/>
        <v>28296.099270440249</v>
      </c>
      <c r="J63" s="22">
        <f t="shared" si="0"/>
        <v>0.85041072091399905</v>
      </c>
    </row>
    <row r="64" spans="1:13" x14ac:dyDescent="0.25">
      <c r="A64" s="20"/>
      <c r="B64" s="21">
        <f t="shared" si="19"/>
        <v>9</v>
      </c>
      <c r="C64" s="20" t="s">
        <v>84</v>
      </c>
      <c r="D64" s="20">
        <v>5</v>
      </c>
      <c r="E64" s="20" t="s">
        <v>77</v>
      </c>
      <c r="F64" s="20" t="s">
        <v>78</v>
      </c>
      <c r="G64" s="20" t="s">
        <v>62</v>
      </c>
      <c r="H64" s="5">
        <f t="shared" si="17"/>
        <v>4893.1545273912488</v>
      </c>
      <c r="I64" s="5">
        <f t="shared" si="18"/>
        <v>4161.1910691823896</v>
      </c>
      <c r="J64" s="22">
        <f t="shared" si="0"/>
        <v>0.85041072091399894</v>
      </c>
    </row>
    <row r="65" spans="1:13" x14ac:dyDescent="0.25">
      <c r="A65" s="23">
        <f>+SUM(H65:H73)</f>
        <v>38115.087264675618</v>
      </c>
      <c r="B65" s="21">
        <v>1</v>
      </c>
      <c r="C65" s="20" t="s">
        <v>85</v>
      </c>
      <c r="D65" s="20">
        <v>2</v>
      </c>
      <c r="E65" s="20" t="s">
        <v>60</v>
      </c>
      <c r="F65" s="20" t="s">
        <v>61</v>
      </c>
      <c r="G65" s="20" t="s">
        <v>62</v>
      </c>
      <c r="H65" s="5">
        <f>+$K$65/$A$68*$D65</f>
        <v>719.15258989953998</v>
      </c>
      <c r="I65" s="5">
        <f>+$L$65/$A$68*$D65</f>
        <v>503.07191924528303</v>
      </c>
      <c r="J65" s="22">
        <f t="shared" si="0"/>
        <v>0.69953432179888031</v>
      </c>
      <c r="K65" s="15">
        <v>38115.087264675618</v>
      </c>
      <c r="L65" s="15">
        <v>26662.811720000002</v>
      </c>
      <c r="M65" s="19">
        <f>+L65/K65</f>
        <v>0.69953432179888042</v>
      </c>
    </row>
    <row r="66" spans="1:13" x14ac:dyDescent="0.25">
      <c r="A66" s="20"/>
      <c r="B66" s="21">
        <f>+B65+1</f>
        <v>2</v>
      </c>
      <c r="C66" s="20" t="s">
        <v>85</v>
      </c>
      <c r="D66" s="20">
        <v>4</v>
      </c>
      <c r="E66" s="20" t="s">
        <v>63</v>
      </c>
      <c r="F66" s="20" t="s">
        <v>64</v>
      </c>
      <c r="G66" s="20" t="s">
        <v>62</v>
      </c>
      <c r="H66" s="5">
        <f t="shared" ref="H66:H73" si="20">+$K$65/$A$68*$D66</f>
        <v>1438.30517979908</v>
      </c>
      <c r="I66" s="5">
        <f t="shared" ref="I66:I82" si="21">+$L$65/$A$68*$D66</f>
        <v>1006.1438384905661</v>
      </c>
      <c r="J66" s="22">
        <f t="shared" si="0"/>
        <v>0.69953432179888031</v>
      </c>
    </row>
    <row r="67" spans="1:13" x14ac:dyDescent="0.25">
      <c r="A67" s="20" t="s">
        <v>1402</v>
      </c>
      <c r="B67" s="21">
        <f t="shared" ref="B67:B73" si="22">+B66+1</f>
        <v>3</v>
      </c>
      <c r="C67" s="20" t="s">
        <v>85</v>
      </c>
      <c r="D67" s="20"/>
      <c r="E67" s="20" t="s">
        <v>65</v>
      </c>
      <c r="F67" s="20" t="s">
        <v>66</v>
      </c>
      <c r="G67" s="20" t="s">
        <v>62</v>
      </c>
      <c r="H67" s="5">
        <f t="shared" si="20"/>
        <v>0</v>
      </c>
      <c r="I67" s="5">
        <f t="shared" si="21"/>
        <v>0</v>
      </c>
      <c r="J67" s="22">
        <f t="shared" ref="J67:J92" si="23">+IFERROR(I67/H67,0)</f>
        <v>0</v>
      </c>
    </row>
    <row r="68" spans="1:13" x14ac:dyDescent="0.25">
      <c r="A68" s="20">
        <f>+SUM(D65:D73)</f>
        <v>106</v>
      </c>
      <c r="B68" s="21">
        <f t="shared" si="22"/>
        <v>4</v>
      </c>
      <c r="C68" s="20" t="s">
        <v>85</v>
      </c>
      <c r="D68" s="20">
        <v>5</v>
      </c>
      <c r="E68" s="20" t="s">
        <v>67</v>
      </c>
      <c r="F68" s="20" t="s">
        <v>68</v>
      </c>
      <c r="G68" s="20" t="s">
        <v>62</v>
      </c>
      <c r="H68" s="5">
        <f t="shared" si="20"/>
        <v>1797.88147474885</v>
      </c>
      <c r="I68" s="5">
        <f t="shared" si="21"/>
        <v>1257.6797981132077</v>
      </c>
      <c r="J68" s="22">
        <f t="shared" si="23"/>
        <v>0.69953432179888042</v>
      </c>
    </row>
    <row r="69" spans="1:13" x14ac:dyDescent="0.25">
      <c r="A69" s="20"/>
      <c r="B69" s="21">
        <f t="shared" si="22"/>
        <v>5</v>
      </c>
      <c r="C69" s="20" t="s">
        <v>85</v>
      </c>
      <c r="D69" s="20">
        <v>4</v>
      </c>
      <c r="E69" s="20" t="s">
        <v>69</v>
      </c>
      <c r="F69" s="20" t="s">
        <v>70</v>
      </c>
      <c r="G69" s="20" t="s">
        <v>62</v>
      </c>
      <c r="H69" s="5">
        <f t="shared" si="20"/>
        <v>1438.30517979908</v>
      </c>
      <c r="I69" s="5">
        <f t="shared" si="21"/>
        <v>1006.1438384905661</v>
      </c>
      <c r="J69" s="22">
        <f t="shared" si="23"/>
        <v>0.69953432179888031</v>
      </c>
    </row>
    <row r="70" spans="1:13" x14ac:dyDescent="0.25">
      <c r="A70" s="20"/>
      <c r="B70" s="21">
        <f t="shared" si="22"/>
        <v>6</v>
      </c>
      <c r="C70" s="20" t="s">
        <v>85</v>
      </c>
      <c r="D70" s="20"/>
      <c r="E70" s="20" t="s">
        <v>71</v>
      </c>
      <c r="F70" s="20" t="s">
        <v>72</v>
      </c>
      <c r="G70" s="20" t="s">
        <v>62</v>
      </c>
      <c r="H70" s="5">
        <f t="shared" si="20"/>
        <v>0</v>
      </c>
      <c r="I70" s="5">
        <f t="shared" si="21"/>
        <v>0</v>
      </c>
      <c r="J70" s="22">
        <f t="shared" si="23"/>
        <v>0</v>
      </c>
    </row>
    <row r="71" spans="1:13" x14ac:dyDescent="0.25">
      <c r="A71" s="20"/>
      <c r="B71" s="21">
        <f t="shared" si="22"/>
        <v>7</v>
      </c>
      <c r="C71" s="20" t="s">
        <v>85</v>
      </c>
      <c r="D71" s="20">
        <v>12</v>
      </c>
      <c r="E71" s="20" t="s">
        <v>73</v>
      </c>
      <c r="F71" s="20" t="s">
        <v>74</v>
      </c>
      <c r="G71" s="20" t="s">
        <v>62</v>
      </c>
      <c r="H71" s="5">
        <f t="shared" si="20"/>
        <v>4314.9155393972396</v>
      </c>
      <c r="I71" s="5">
        <f t="shared" si="21"/>
        <v>3018.4315154716983</v>
      </c>
      <c r="J71" s="22">
        <f t="shared" si="23"/>
        <v>0.69953432179888042</v>
      </c>
    </row>
    <row r="72" spans="1:13" x14ac:dyDescent="0.25">
      <c r="A72" s="20"/>
      <c r="B72" s="21">
        <f t="shared" si="22"/>
        <v>8</v>
      </c>
      <c r="C72" s="20" t="s">
        <v>85</v>
      </c>
      <c r="D72" s="20">
        <v>24</v>
      </c>
      <c r="E72" s="20" t="s">
        <v>75</v>
      </c>
      <c r="F72" s="20" t="s">
        <v>76</v>
      </c>
      <c r="G72" s="20" t="s">
        <v>62</v>
      </c>
      <c r="H72" s="5">
        <f t="shared" si="20"/>
        <v>8629.8310787944793</v>
      </c>
      <c r="I72" s="5">
        <f t="shared" si="21"/>
        <v>6036.8630309433966</v>
      </c>
      <c r="J72" s="22">
        <f t="shared" si="23"/>
        <v>0.69953432179888042</v>
      </c>
    </row>
    <row r="73" spans="1:13" x14ac:dyDescent="0.25">
      <c r="A73" s="20"/>
      <c r="B73" s="21">
        <f t="shared" si="22"/>
        <v>9</v>
      </c>
      <c r="C73" s="20" t="s">
        <v>85</v>
      </c>
      <c r="D73" s="20">
        <v>55</v>
      </c>
      <c r="E73" s="20" t="s">
        <v>77</v>
      </c>
      <c r="F73" s="20" t="s">
        <v>78</v>
      </c>
      <c r="G73" s="20" t="s">
        <v>62</v>
      </c>
      <c r="H73" s="5">
        <f t="shared" si="20"/>
        <v>19776.696222237348</v>
      </c>
      <c r="I73" s="5">
        <f t="shared" si="21"/>
        <v>13834.477779245282</v>
      </c>
      <c r="J73" s="22">
        <f t="shared" si="23"/>
        <v>0.69953432179888031</v>
      </c>
    </row>
    <row r="74" spans="1:13" x14ac:dyDescent="0.25">
      <c r="A74" s="23">
        <f>+SUM(H74:H82)</f>
        <v>3201.5284999999994</v>
      </c>
      <c r="B74" s="21">
        <v>1</v>
      </c>
      <c r="C74" s="20" t="s">
        <v>1717</v>
      </c>
      <c r="D74" s="20">
        <v>2</v>
      </c>
      <c r="E74" s="20" t="s">
        <v>60</v>
      </c>
      <c r="F74" s="20" t="s">
        <v>61</v>
      </c>
      <c r="G74" s="20" t="s">
        <v>62</v>
      </c>
      <c r="H74" s="5">
        <f>+$K$74/$A$77*$D74</f>
        <v>256.12227999999999</v>
      </c>
      <c r="I74" s="5">
        <f>+$L$74/$A$77*$D74</f>
        <v>290.25576000000001</v>
      </c>
      <c r="J74" s="22">
        <f t="shared" si="23"/>
        <v>1.1332702488826822</v>
      </c>
      <c r="K74" s="15">
        <v>3201.5284999999999</v>
      </c>
      <c r="L74" s="15">
        <v>3628.1970000000001</v>
      </c>
      <c r="M74" s="19">
        <f>+L74/K74</f>
        <v>1.1332702488826822</v>
      </c>
    </row>
    <row r="75" spans="1:13" x14ac:dyDescent="0.25">
      <c r="A75" s="20"/>
      <c r="B75" s="21">
        <f>+B74+1</f>
        <v>2</v>
      </c>
      <c r="C75" s="20" t="s">
        <v>1717</v>
      </c>
      <c r="D75" s="20">
        <v>5</v>
      </c>
      <c r="E75" s="20" t="s">
        <v>63</v>
      </c>
      <c r="F75" s="20" t="s">
        <v>64</v>
      </c>
      <c r="G75" s="20" t="s">
        <v>62</v>
      </c>
      <c r="H75" s="5">
        <f t="shared" ref="H75:H82" si="24">+$K$74/$A$77*$D75</f>
        <v>640.3057</v>
      </c>
      <c r="I75" s="5">
        <f t="shared" ref="I75:I81" si="25">+$L$74/$A$77*$D75</f>
        <v>725.63940000000002</v>
      </c>
      <c r="J75" s="22">
        <f t="shared" si="23"/>
        <v>1.1332702488826822</v>
      </c>
    </row>
    <row r="76" spans="1:13" x14ac:dyDescent="0.25">
      <c r="A76" s="20" t="s">
        <v>1402</v>
      </c>
      <c r="B76" s="21">
        <f t="shared" ref="B76:B82" si="26">+B75+1</f>
        <v>3</v>
      </c>
      <c r="C76" s="20" t="s">
        <v>1717</v>
      </c>
      <c r="D76" s="20">
        <v>7</v>
      </c>
      <c r="E76" s="20" t="s">
        <v>65</v>
      </c>
      <c r="F76" s="20" t="s">
        <v>66</v>
      </c>
      <c r="G76" s="20" t="s">
        <v>62</v>
      </c>
      <c r="H76" s="5">
        <f t="shared" si="24"/>
        <v>896.42797999999993</v>
      </c>
      <c r="I76" s="5">
        <f t="shared" si="25"/>
        <v>1015.89516</v>
      </c>
      <c r="J76" s="22">
        <f t="shared" si="23"/>
        <v>1.1332702488826822</v>
      </c>
    </row>
    <row r="77" spans="1:13" x14ac:dyDescent="0.25">
      <c r="A77" s="20">
        <f>+SUM(D74:D82)</f>
        <v>25</v>
      </c>
      <c r="B77" s="21">
        <f t="shared" si="26"/>
        <v>4</v>
      </c>
      <c r="C77" s="20" t="s">
        <v>1717</v>
      </c>
      <c r="D77" s="20">
        <v>2</v>
      </c>
      <c r="E77" s="20" t="s">
        <v>67</v>
      </c>
      <c r="F77" s="20" t="s">
        <v>68</v>
      </c>
      <c r="G77" s="20" t="s">
        <v>62</v>
      </c>
      <c r="H77" s="5">
        <f t="shared" si="24"/>
        <v>256.12227999999999</v>
      </c>
      <c r="I77" s="5">
        <f t="shared" si="25"/>
        <v>290.25576000000001</v>
      </c>
      <c r="J77" s="22">
        <f t="shared" si="23"/>
        <v>1.1332702488826822</v>
      </c>
    </row>
    <row r="78" spans="1:13" x14ac:dyDescent="0.25">
      <c r="A78" s="20"/>
      <c r="B78" s="21">
        <f t="shared" si="26"/>
        <v>5</v>
      </c>
      <c r="C78" s="20" t="s">
        <v>1717</v>
      </c>
      <c r="D78" s="20">
        <v>3</v>
      </c>
      <c r="E78" s="20" t="s">
        <v>69</v>
      </c>
      <c r="F78" s="20" t="s">
        <v>70</v>
      </c>
      <c r="G78" s="20" t="s">
        <v>62</v>
      </c>
      <c r="H78" s="5">
        <f t="shared" si="24"/>
        <v>384.18341999999996</v>
      </c>
      <c r="I78" s="5">
        <f t="shared" si="25"/>
        <v>435.38364000000001</v>
      </c>
      <c r="J78" s="22">
        <f t="shared" si="23"/>
        <v>1.1332702488826822</v>
      </c>
    </row>
    <row r="79" spans="1:13" x14ac:dyDescent="0.25">
      <c r="A79" s="20"/>
      <c r="B79" s="21">
        <f t="shared" si="26"/>
        <v>6</v>
      </c>
      <c r="C79" s="20" t="s">
        <v>1717</v>
      </c>
      <c r="D79" s="20">
        <v>3</v>
      </c>
      <c r="E79" s="20" t="s">
        <v>71</v>
      </c>
      <c r="F79" s="20" t="s">
        <v>72</v>
      </c>
      <c r="G79" s="20" t="s">
        <v>62</v>
      </c>
      <c r="H79" s="5">
        <f t="shared" si="24"/>
        <v>384.18341999999996</v>
      </c>
      <c r="I79" s="5">
        <f t="shared" si="25"/>
        <v>435.38364000000001</v>
      </c>
      <c r="J79" s="22">
        <f t="shared" si="23"/>
        <v>1.1332702488826822</v>
      </c>
    </row>
    <row r="80" spans="1:13" x14ac:dyDescent="0.25">
      <c r="A80" s="20"/>
      <c r="B80" s="21">
        <f t="shared" si="26"/>
        <v>7</v>
      </c>
      <c r="C80" s="20" t="s">
        <v>1717</v>
      </c>
      <c r="D80" s="20">
        <v>1</v>
      </c>
      <c r="E80" s="20" t="s">
        <v>73</v>
      </c>
      <c r="F80" s="20" t="s">
        <v>74</v>
      </c>
      <c r="G80" s="20" t="s">
        <v>62</v>
      </c>
      <c r="H80" s="5">
        <f t="shared" si="24"/>
        <v>128.06113999999999</v>
      </c>
      <c r="I80" s="5">
        <f t="shared" si="25"/>
        <v>145.12788</v>
      </c>
      <c r="J80" s="22">
        <f t="shared" si="23"/>
        <v>1.1332702488826822</v>
      </c>
    </row>
    <row r="81" spans="1:13" x14ac:dyDescent="0.25">
      <c r="A81" s="20"/>
      <c r="B81" s="21">
        <f t="shared" si="26"/>
        <v>8</v>
      </c>
      <c r="C81" s="20" t="s">
        <v>1717</v>
      </c>
      <c r="D81" s="20">
        <v>2</v>
      </c>
      <c r="E81" s="20" t="s">
        <v>75</v>
      </c>
      <c r="F81" s="20" t="s">
        <v>76</v>
      </c>
      <c r="G81" s="20" t="s">
        <v>62</v>
      </c>
      <c r="H81" s="5">
        <f t="shared" si="24"/>
        <v>256.12227999999999</v>
      </c>
      <c r="I81" s="5">
        <f t="shared" si="25"/>
        <v>290.25576000000001</v>
      </c>
      <c r="J81" s="22">
        <f t="shared" si="23"/>
        <v>1.1332702488826822</v>
      </c>
    </row>
    <row r="82" spans="1:13" x14ac:dyDescent="0.25">
      <c r="A82" s="20"/>
      <c r="B82" s="21">
        <f t="shared" si="26"/>
        <v>9</v>
      </c>
      <c r="C82" s="20" t="s">
        <v>1717</v>
      </c>
      <c r="D82" s="20"/>
      <c r="E82" s="20" t="s">
        <v>77</v>
      </c>
      <c r="F82" s="20" t="s">
        <v>78</v>
      </c>
      <c r="G82" s="20" t="s">
        <v>62</v>
      </c>
      <c r="H82" s="5">
        <f t="shared" si="24"/>
        <v>0</v>
      </c>
      <c r="I82" s="5">
        <f t="shared" si="21"/>
        <v>0</v>
      </c>
      <c r="J82" s="22">
        <f t="shared" si="23"/>
        <v>0</v>
      </c>
    </row>
    <row r="83" spans="1:13" x14ac:dyDescent="0.25">
      <c r="A83" s="23">
        <f>+SUM(H83:H91)</f>
        <v>3717235.4188074199</v>
      </c>
      <c r="B83" s="21">
        <v>1</v>
      </c>
      <c r="C83" s="36" t="s">
        <v>86</v>
      </c>
      <c r="D83" s="36">
        <v>59</v>
      </c>
      <c r="E83" s="36" t="s">
        <v>60</v>
      </c>
      <c r="F83" s="36" t="s">
        <v>61</v>
      </c>
      <c r="G83" s="36" t="s">
        <v>62</v>
      </c>
      <c r="H83" s="37">
        <f>+$K$83/$A$86*$D83</f>
        <v>129161.89028836148</v>
      </c>
      <c r="I83" s="37">
        <f>+$L$83/$A$86*$D83</f>
        <v>86741.934721531245</v>
      </c>
      <c r="J83" s="38">
        <f t="shared" si="23"/>
        <v>0.67157529614869216</v>
      </c>
      <c r="K83" s="15">
        <v>3717235.4188074199</v>
      </c>
      <c r="L83" s="15">
        <v>2496403.4772400009</v>
      </c>
      <c r="M83" s="19">
        <f>+L83/K83</f>
        <v>0.67157529614869216</v>
      </c>
    </row>
    <row r="84" spans="1:13" x14ac:dyDescent="0.25">
      <c r="A84" s="20"/>
      <c r="B84" s="21">
        <f>+B83+1</f>
        <v>2</v>
      </c>
      <c r="C84" s="36" t="s">
        <v>86</v>
      </c>
      <c r="D84" s="36">
        <v>118</v>
      </c>
      <c r="E84" s="36" t="s">
        <v>63</v>
      </c>
      <c r="F84" s="36" t="s">
        <v>64</v>
      </c>
      <c r="G84" s="36" t="s">
        <v>62</v>
      </c>
      <c r="H84" s="37">
        <f t="shared" ref="H84:H91" si="27">+$K$83/$A$86*$D84</f>
        <v>258323.78057672296</v>
      </c>
      <c r="I84" s="37">
        <f t="shared" ref="I84:I91" si="28">+$L$83/$A$86*$D84</f>
        <v>173483.86944306249</v>
      </c>
      <c r="J84" s="38">
        <f t="shared" si="23"/>
        <v>0.67157529614869216</v>
      </c>
    </row>
    <row r="85" spans="1:13" x14ac:dyDescent="0.25">
      <c r="A85" s="20" t="s">
        <v>1402</v>
      </c>
      <c r="B85" s="21">
        <f t="shared" ref="B85:B91" si="29">+B84+1</f>
        <v>3</v>
      </c>
      <c r="C85" s="36" t="s">
        <v>86</v>
      </c>
      <c r="D85" s="36">
        <v>81</v>
      </c>
      <c r="E85" s="36" t="s">
        <v>65</v>
      </c>
      <c r="F85" s="36" t="s">
        <v>66</v>
      </c>
      <c r="G85" s="36" t="s">
        <v>62</v>
      </c>
      <c r="H85" s="37">
        <f t="shared" si="27"/>
        <v>177323.95107385219</v>
      </c>
      <c r="I85" s="37">
        <f t="shared" si="28"/>
        <v>119086.38495667849</v>
      </c>
      <c r="J85" s="38">
        <f t="shared" si="23"/>
        <v>0.67157529614869216</v>
      </c>
    </row>
    <row r="86" spans="1:13" x14ac:dyDescent="0.25">
      <c r="A86" s="20">
        <f>+SUM(D83:D91)</f>
        <v>1698</v>
      </c>
      <c r="B86" s="21">
        <f t="shared" si="29"/>
        <v>4</v>
      </c>
      <c r="C86" s="36" t="s">
        <v>86</v>
      </c>
      <c r="D86" s="36">
        <v>42</v>
      </c>
      <c r="E86" s="36" t="s">
        <v>67</v>
      </c>
      <c r="F86" s="36" t="s">
        <v>68</v>
      </c>
      <c r="G86" s="36" t="s">
        <v>62</v>
      </c>
      <c r="H86" s="37">
        <f t="shared" si="27"/>
        <v>91945.752408664106</v>
      </c>
      <c r="I86" s="37">
        <f t="shared" si="28"/>
        <v>61748.495903462921</v>
      </c>
      <c r="J86" s="38">
        <f t="shared" si="23"/>
        <v>0.67157529614869216</v>
      </c>
    </row>
    <row r="87" spans="1:13" x14ac:dyDescent="0.25">
      <c r="A87" s="20"/>
      <c r="B87" s="21">
        <f t="shared" si="29"/>
        <v>5</v>
      </c>
      <c r="C87" s="36" t="s">
        <v>86</v>
      </c>
      <c r="D87" s="36">
        <v>60</v>
      </c>
      <c r="E87" s="36" t="s">
        <v>69</v>
      </c>
      <c r="F87" s="36" t="s">
        <v>70</v>
      </c>
      <c r="G87" s="36" t="s">
        <v>62</v>
      </c>
      <c r="H87" s="37">
        <f t="shared" si="27"/>
        <v>131351.07486952015</v>
      </c>
      <c r="I87" s="37">
        <f t="shared" si="28"/>
        <v>88212.137004947028</v>
      </c>
      <c r="J87" s="38">
        <f t="shared" si="23"/>
        <v>0.67157529614869216</v>
      </c>
    </row>
    <row r="88" spans="1:13" x14ac:dyDescent="0.25">
      <c r="A88" s="20"/>
      <c r="B88" s="21">
        <f t="shared" si="29"/>
        <v>6</v>
      </c>
      <c r="C88" s="36" t="s">
        <v>86</v>
      </c>
      <c r="D88" s="36">
        <v>50</v>
      </c>
      <c r="E88" s="36" t="s">
        <v>71</v>
      </c>
      <c r="F88" s="36" t="s">
        <v>72</v>
      </c>
      <c r="G88" s="36" t="s">
        <v>62</v>
      </c>
      <c r="H88" s="37">
        <f t="shared" si="27"/>
        <v>109459.22905793345</v>
      </c>
      <c r="I88" s="37">
        <f t="shared" si="28"/>
        <v>73510.114170789195</v>
      </c>
      <c r="J88" s="38">
        <f t="shared" si="23"/>
        <v>0.67157529614869227</v>
      </c>
    </row>
    <row r="89" spans="1:13" x14ac:dyDescent="0.25">
      <c r="A89" s="20"/>
      <c r="B89" s="21">
        <f t="shared" si="29"/>
        <v>7</v>
      </c>
      <c r="C89" s="36" t="s">
        <v>86</v>
      </c>
      <c r="D89" s="36">
        <v>26</v>
      </c>
      <c r="E89" s="36" t="s">
        <v>73</v>
      </c>
      <c r="F89" s="36" t="s">
        <v>74</v>
      </c>
      <c r="G89" s="36" t="s">
        <v>62</v>
      </c>
      <c r="H89" s="37">
        <f t="shared" si="27"/>
        <v>56918.799110125394</v>
      </c>
      <c r="I89" s="37">
        <f t="shared" si="28"/>
        <v>38225.259368810381</v>
      </c>
      <c r="J89" s="38">
        <f t="shared" si="23"/>
        <v>0.67157529614869227</v>
      </c>
    </row>
    <row r="90" spans="1:13" x14ac:dyDescent="0.25">
      <c r="A90" s="20"/>
      <c r="B90" s="21">
        <f t="shared" si="29"/>
        <v>8</v>
      </c>
      <c r="C90" s="36" t="s">
        <v>86</v>
      </c>
      <c r="D90" s="36">
        <v>24</v>
      </c>
      <c r="E90" s="36" t="s">
        <v>75</v>
      </c>
      <c r="F90" s="36" t="s">
        <v>76</v>
      </c>
      <c r="G90" s="36" t="s">
        <v>62</v>
      </c>
      <c r="H90" s="37">
        <f t="shared" si="27"/>
        <v>52540.429947808057</v>
      </c>
      <c r="I90" s="37">
        <f t="shared" si="28"/>
        <v>35284.854801978814</v>
      </c>
      <c r="J90" s="38">
        <f t="shared" si="23"/>
        <v>0.67157529614869227</v>
      </c>
    </row>
    <row r="91" spans="1:13" x14ac:dyDescent="0.25">
      <c r="A91" s="20"/>
      <c r="B91" s="21">
        <f t="shared" si="29"/>
        <v>9</v>
      </c>
      <c r="C91" s="36" t="s">
        <v>86</v>
      </c>
      <c r="D91" s="36">
        <v>1238</v>
      </c>
      <c r="E91" s="36" t="s">
        <v>77</v>
      </c>
      <c r="F91" s="36" t="s">
        <v>78</v>
      </c>
      <c r="G91" s="36" t="s">
        <v>62</v>
      </c>
      <c r="H91" s="37">
        <f t="shared" si="27"/>
        <v>2710210.5114744324</v>
      </c>
      <c r="I91" s="37">
        <f t="shared" si="28"/>
        <v>1820110.4268687402</v>
      </c>
      <c r="J91" s="38">
        <f t="shared" si="23"/>
        <v>0.67157529614869205</v>
      </c>
    </row>
    <row r="92" spans="1:13" x14ac:dyDescent="0.25">
      <c r="A92" s="3">
        <f>+SUM(A11,A20,A29,A38,A47,A56,A65,A83,A74)</f>
        <v>4598619.1010873429</v>
      </c>
      <c r="B92" s="21"/>
      <c r="C92" s="24" t="s">
        <v>151</v>
      </c>
      <c r="D92" s="24"/>
      <c r="E92" s="24"/>
      <c r="F92" s="24"/>
      <c r="G92" s="24"/>
      <c r="H92" s="3">
        <f>+SUM(H1:H91)</f>
        <v>4598619.1010873439</v>
      </c>
      <c r="I92" s="3">
        <f>+SUM(I1:I91)</f>
        <v>3305116.4269600008</v>
      </c>
      <c r="J92" s="25">
        <f t="shared" si="23"/>
        <v>0.71871932732556731</v>
      </c>
      <c r="K92" s="15">
        <f>+SUM(K1:K91)</f>
        <v>4598619.1010873429</v>
      </c>
      <c r="L92" s="15">
        <f>+SUM(L1:L91)</f>
        <v>3305116.4269600008</v>
      </c>
    </row>
    <row r="93" spans="1:13" x14ac:dyDescent="0.25">
      <c r="H93" s="27">
        <f>+SUM(H83:H91)</f>
        <v>3717235.4188074199</v>
      </c>
      <c r="I93" s="27">
        <f>+SUM(I83:I91)</f>
        <v>2496403.4772400009</v>
      </c>
    </row>
    <row r="94" spans="1:13" x14ac:dyDescent="0.25">
      <c r="A94" s="16" t="s">
        <v>46</v>
      </c>
      <c r="B94" s="16" t="s">
        <v>46</v>
      </c>
      <c r="C94" s="16" t="s">
        <v>46</v>
      </c>
      <c r="D94" s="16" t="s">
        <v>46</v>
      </c>
      <c r="E94" s="16" t="s">
        <v>46</v>
      </c>
      <c r="F94" s="16" t="s">
        <v>46</v>
      </c>
      <c r="G94" s="16" t="s">
        <v>46</v>
      </c>
      <c r="H94" s="16" t="s">
        <v>46</v>
      </c>
      <c r="I94" s="16" t="s">
        <v>46</v>
      </c>
      <c r="J94" s="16" t="s">
        <v>46</v>
      </c>
      <c r="K94" s="15" t="s">
        <v>46</v>
      </c>
      <c r="L94" s="15" t="s">
        <v>46</v>
      </c>
    </row>
    <row r="95" spans="1:13" x14ac:dyDescent="0.25">
      <c r="I95" s="15">
        <f>+I92+'HT_ALL ACC CHI TIET'!I1764</f>
        <v>4485878.4029600024</v>
      </c>
    </row>
    <row r="99" spans="2:10" x14ac:dyDescent="0.25">
      <c r="B99" s="47" t="s">
        <v>1718</v>
      </c>
      <c r="C99" s="24" t="s">
        <v>51</v>
      </c>
      <c r="D99" s="24" t="s">
        <v>52</v>
      </c>
      <c r="E99" s="24" t="s">
        <v>53</v>
      </c>
      <c r="F99" s="24" t="s">
        <v>54</v>
      </c>
      <c r="G99" s="24" t="s">
        <v>55</v>
      </c>
      <c r="H99" s="24" t="s">
        <v>56</v>
      </c>
      <c r="I99" s="3" t="s">
        <v>57</v>
      </c>
      <c r="J99" s="25" t="s">
        <v>58</v>
      </c>
    </row>
    <row r="100" spans="2:10" x14ac:dyDescent="0.25">
      <c r="C100" s="36" t="s">
        <v>86</v>
      </c>
      <c r="D100" s="36">
        <v>59</v>
      </c>
      <c r="E100" s="36" t="s">
        <v>60</v>
      </c>
      <c r="F100" s="36" t="s">
        <v>61</v>
      </c>
      <c r="G100" s="36" t="s">
        <v>62</v>
      </c>
      <c r="H100" s="37"/>
      <c r="I100" s="37"/>
      <c r="J100" s="38">
        <f t="shared" ref="J100:J108" si="30">+IFERROR(I100/H100,0)</f>
        <v>0</v>
      </c>
    </row>
    <row r="101" spans="2:10" x14ac:dyDescent="0.25">
      <c r="C101" s="36" t="s">
        <v>86</v>
      </c>
      <c r="D101" s="36">
        <v>118</v>
      </c>
      <c r="E101" s="36" t="s">
        <v>63</v>
      </c>
      <c r="F101" s="36" t="s">
        <v>64</v>
      </c>
      <c r="G101" s="36" t="s">
        <v>62</v>
      </c>
      <c r="H101" s="37"/>
      <c r="I101" s="37"/>
      <c r="J101" s="38">
        <f t="shared" si="30"/>
        <v>0</v>
      </c>
    </row>
    <row r="102" spans="2:10" x14ac:dyDescent="0.25">
      <c r="C102" s="36" t="s">
        <v>86</v>
      </c>
      <c r="D102" s="36">
        <v>81</v>
      </c>
      <c r="E102" s="36" t="s">
        <v>65</v>
      </c>
      <c r="F102" s="36" t="s">
        <v>66</v>
      </c>
      <c r="G102" s="36" t="s">
        <v>62</v>
      </c>
      <c r="H102" s="37"/>
      <c r="I102" s="37"/>
      <c r="J102" s="38">
        <f t="shared" si="30"/>
        <v>0</v>
      </c>
    </row>
    <row r="103" spans="2:10" x14ac:dyDescent="0.25">
      <c r="C103" s="36" t="s">
        <v>86</v>
      </c>
      <c r="D103" s="36">
        <v>42</v>
      </c>
      <c r="E103" s="36" t="s">
        <v>67</v>
      </c>
      <c r="F103" s="36" t="s">
        <v>68</v>
      </c>
      <c r="G103" s="36" t="s">
        <v>62</v>
      </c>
      <c r="H103" s="37"/>
      <c r="I103" s="37"/>
      <c r="J103" s="38">
        <f t="shared" si="30"/>
        <v>0</v>
      </c>
    </row>
    <row r="104" spans="2:10" x14ac:dyDescent="0.25">
      <c r="C104" s="36" t="s">
        <v>86</v>
      </c>
      <c r="D104" s="36">
        <v>60</v>
      </c>
      <c r="E104" s="36" t="s">
        <v>69</v>
      </c>
      <c r="F104" s="36" t="s">
        <v>70</v>
      </c>
      <c r="G104" s="36" t="s">
        <v>62</v>
      </c>
      <c r="H104" s="37"/>
      <c r="I104" s="37"/>
      <c r="J104" s="38">
        <f t="shared" si="30"/>
        <v>0</v>
      </c>
    </row>
    <row r="105" spans="2:10" x14ac:dyDescent="0.25">
      <c r="C105" s="36" t="s">
        <v>86</v>
      </c>
      <c r="D105" s="36">
        <v>50</v>
      </c>
      <c r="E105" s="36" t="s">
        <v>71</v>
      </c>
      <c r="F105" s="36" t="s">
        <v>72</v>
      </c>
      <c r="G105" s="36" t="s">
        <v>62</v>
      </c>
      <c r="H105" s="37"/>
      <c r="I105" s="37"/>
      <c r="J105" s="38">
        <f t="shared" si="30"/>
        <v>0</v>
      </c>
    </row>
    <row r="106" spans="2:10" x14ac:dyDescent="0.25">
      <c r="C106" s="36" t="s">
        <v>86</v>
      </c>
      <c r="D106" s="36">
        <v>26</v>
      </c>
      <c r="E106" s="36" t="s">
        <v>73</v>
      </c>
      <c r="F106" s="36" t="s">
        <v>74</v>
      </c>
      <c r="G106" s="36" t="s">
        <v>62</v>
      </c>
      <c r="H106" s="37"/>
      <c r="I106" s="37"/>
      <c r="J106" s="38">
        <f t="shared" si="30"/>
        <v>0</v>
      </c>
    </row>
    <row r="107" spans="2:10" x14ac:dyDescent="0.25">
      <c r="C107" s="36" t="s">
        <v>86</v>
      </c>
      <c r="D107" s="36">
        <v>24</v>
      </c>
      <c r="E107" s="36" t="s">
        <v>75</v>
      </c>
      <c r="F107" s="36" t="s">
        <v>76</v>
      </c>
      <c r="G107" s="36" t="s">
        <v>62</v>
      </c>
      <c r="H107" s="37"/>
      <c r="I107" s="37"/>
      <c r="J107" s="38">
        <f t="shared" si="30"/>
        <v>0</v>
      </c>
    </row>
    <row r="108" spans="2:10" x14ac:dyDescent="0.25">
      <c r="C108" s="36" t="s">
        <v>86</v>
      </c>
      <c r="D108" s="36">
        <v>1238</v>
      </c>
      <c r="E108" s="36" t="s">
        <v>77</v>
      </c>
      <c r="F108" s="36" t="s">
        <v>78</v>
      </c>
      <c r="G108" s="36" t="s">
        <v>62</v>
      </c>
      <c r="H108" s="37"/>
      <c r="I108" s="37"/>
      <c r="J108" s="38">
        <f t="shared" si="30"/>
        <v>0</v>
      </c>
    </row>
  </sheetData>
  <autoFilter ref="B1:J92" xr:uid="{00000000-0009-0000-0000-000002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F535-475C-4512-9DFA-5BA4DB791597}">
  <sheetPr filterMode="1">
    <tabColor rgb="FF0070C0"/>
  </sheetPr>
  <dimension ref="A1:M1769"/>
  <sheetViews>
    <sheetView showGridLines="0" zoomScale="70" zoomScaleNormal="7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3" sqref="H3"/>
    </sheetView>
  </sheetViews>
  <sheetFormatPr defaultRowHeight="15" x14ac:dyDescent="0.25"/>
  <cols>
    <col min="1" max="1" width="13.85546875" style="16" customWidth="1"/>
    <col min="2" max="2" width="9.140625" style="26"/>
    <col min="3" max="3" width="57.7109375" bestFit="1" customWidth="1"/>
    <col min="4" max="4" width="11.28515625" customWidth="1"/>
    <col min="5" max="5" width="14.85546875" bestFit="1" customWidth="1"/>
    <col min="6" max="6" width="27.28515625" customWidth="1"/>
    <col min="7" max="7" width="17.85546875" bestFit="1" customWidth="1"/>
    <col min="8" max="8" width="14.28515625" bestFit="1" customWidth="1"/>
    <col min="9" max="9" width="14.28515625" style="27" bestFit="1" customWidth="1"/>
    <col min="10" max="10" width="14.5703125" style="28" bestFit="1" customWidth="1"/>
    <col min="11" max="11" width="19" bestFit="1" customWidth="1"/>
    <col min="12" max="12" width="12.85546875" bestFit="1" customWidth="1"/>
    <col min="13" max="13" width="10.140625" bestFit="1" customWidth="1"/>
    <col min="14" max="14" width="26.85546875" bestFit="1" customWidth="1"/>
    <col min="15" max="15" width="19.5703125" bestFit="1" customWidth="1"/>
  </cols>
  <sheetData>
    <row r="1" spans="1:13" x14ac:dyDescent="0.25">
      <c r="A1" s="24"/>
      <c r="B1" s="41" t="s">
        <v>50</v>
      </c>
      <c r="C1" s="24" t="s">
        <v>51</v>
      </c>
      <c r="D1" s="24" t="s">
        <v>52</v>
      </c>
      <c r="E1" s="24" t="s">
        <v>53</v>
      </c>
      <c r="F1" s="24" t="s">
        <v>54</v>
      </c>
      <c r="G1" s="24" t="s">
        <v>55</v>
      </c>
      <c r="H1" s="24" t="s">
        <v>56</v>
      </c>
      <c r="I1" s="3" t="s">
        <v>57</v>
      </c>
      <c r="J1" s="25" t="s">
        <v>58</v>
      </c>
    </row>
    <row r="2" spans="1:13" hidden="1" x14ac:dyDescent="0.25">
      <c r="A2" s="51">
        <f>+SUM(I2:I5)</f>
        <v>183092.71400000001</v>
      </c>
      <c r="B2" s="44">
        <v>1</v>
      </c>
      <c r="C2" s="40" t="s">
        <v>87</v>
      </c>
      <c r="D2" s="40">
        <v>1</v>
      </c>
      <c r="E2" s="40" t="s">
        <v>63</v>
      </c>
      <c r="F2" s="40" t="s">
        <v>64</v>
      </c>
      <c r="G2" s="40" t="s">
        <v>62</v>
      </c>
      <c r="H2" s="45">
        <v>20823.559698990841</v>
      </c>
      <c r="I2" s="45">
        <v>17046.225000000002</v>
      </c>
      <c r="J2" s="46">
        <f t="shared" ref="J2:J212" si="0">+IFERROR(I2/H2,0)</f>
        <v>0.81860283478939011</v>
      </c>
      <c r="K2" s="17">
        <f>+SUM(H2:H5)</f>
        <v>59405.999999999993</v>
      </c>
      <c r="L2" s="17">
        <f>+SUM(I2:I5)</f>
        <v>183092.71400000001</v>
      </c>
      <c r="M2" s="19">
        <f>+L2/K2</f>
        <v>3.0820576036090634</v>
      </c>
    </row>
    <row r="3" spans="1:13" x14ac:dyDescent="0.25">
      <c r="A3" s="24"/>
      <c r="B3" s="21">
        <v>2</v>
      </c>
      <c r="C3" s="20" t="s">
        <v>88</v>
      </c>
      <c r="D3" s="20">
        <v>1</v>
      </c>
      <c r="E3" s="20" t="s">
        <v>67</v>
      </c>
      <c r="F3" s="20" t="s">
        <v>68</v>
      </c>
      <c r="G3" s="20" t="s">
        <v>62</v>
      </c>
      <c r="H3" s="5">
        <v>20619.763752457704</v>
      </c>
      <c r="I3" s="5">
        <v>83082.39</v>
      </c>
      <c r="J3" s="22">
        <f t="shared" si="0"/>
        <v>4.0292600340824603</v>
      </c>
    </row>
    <row r="4" spans="1:13" hidden="1" x14ac:dyDescent="0.25">
      <c r="A4" s="24"/>
      <c r="B4" s="21">
        <v>3</v>
      </c>
      <c r="C4" s="20" t="s">
        <v>89</v>
      </c>
      <c r="D4" s="20">
        <v>1</v>
      </c>
      <c r="E4" s="20" t="s">
        <v>69</v>
      </c>
      <c r="F4" s="20" t="s">
        <v>70</v>
      </c>
      <c r="G4" s="20" t="s">
        <v>62</v>
      </c>
      <c r="H4" s="5">
        <v>13462.527075928541</v>
      </c>
      <c r="I4" s="5">
        <v>50315.19</v>
      </c>
      <c r="J4" s="22">
        <f t="shared" si="0"/>
        <v>3.7374253523296739</v>
      </c>
    </row>
    <row r="5" spans="1:13" hidden="1" x14ac:dyDescent="0.25">
      <c r="A5" s="24"/>
      <c r="B5" s="21">
        <v>4</v>
      </c>
      <c r="C5" s="20" t="s">
        <v>90</v>
      </c>
      <c r="D5" s="20">
        <v>1</v>
      </c>
      <c r="E5" s="20" t="s">
        <v>77</v>
      </c>
      <c r="F5" s="20" t="s">
        <v>78</v>
      </c>
      <c r="G5" s="20" t="s">
        <v>62</v>
      </c>
      <c r="H5" s="5">
        <v>4500.1494726229084</v>
      </c>
      <c r="I5" s="5">
        <v>32648.909000000014</v>
      </c>
      <c r="J5" s="22">
        <f t="shared" si="0"/>
        <v>7.2550721256311128</v>
      </c>
    </row>
    <row r="6" spans="1:13" hidden="1" x14ac:dyDescent="0.25">
      <c r="A6" s="51">
        <f>+SUM(I6:I1495)</f>
        <v>704310.44499999785</v>
      </c>
      <c r="B6" s="44">
        <v>1</v>
      </c>
      <c r="C6" s="40" t="s">
        <v>340</v>
      </c>
      <c r="D6" s="40"/>
      <c r="E6" s="40" t="s">
        <v>75</v>
      </c>
      <c r="F6" s="40" t="s">
        <v>76</v>
      </c>
      <c r="G6" s="40" t="s">
        <v>62</v>
      </c>
      <c r="H6" s="45">
        <v>299.19067177173781</v>
      </c>
      <c r="I6" s="45">
        <v>179.52799999999999</v>
      </c>
      <c r="J6" s="46">
        <f t="shared" si="0"/>
        <v>0.60004544572488439</v>
      </c>
      <c r="K6" s="17">
        <f>+SUM(H6:H1495)</f>
        <v>455302.00000000058</v>
      </c>
      <c r="L6" s="17">
        <f>+SUM(I6:I1495)</f>
        <v>704310.44499999785</v>
      </c>
      <c r="M6" s="19">
        <f>+L6/K6</f>
        <v>1.5469083048174552</v>
      </c>
    </row>
    <row r="7" spans="1:13" hidden="1" x14ac:dyDescent="0.25">
      <c r="A7" s="24"/>
      <c r="B7" s="21">
        <f>+B6+1</f>
        <v>2</v>
      </c>
      <c r="C7" s="20" t="s">
        <v>341</v>
      </c>
      <c r="D7" s="20"/>
      <c r="E7" s="20" t="s">
        <v>73</v>
      </c>
      <c r="F7" s="20" t="s">
        <v>74</v>
      </c>
      <c r="G7" s="20" t="s">
        <v>62</v>
      </c>
      <c r="H7" s="5">
        <v>555.75934437735987</v>
      </c>
      <c r="I7" s="5">
        <v>0</v>
      </c>
      <c r="J7" s="22">
        <f t="shared" si="0"/>
        <v>0</v>
      </c>
    </row>
    <row r="8" spans="1:13" hidden="1" x14ac:dyDescent="0.25">
      <c r="A8" s="24"/>
      <c r="B8" s="21">
        <f t="shared" ref="B8:B71" si="1">+B7+1</f>
        <v>3</v>
      </c>
      <c r="C8" s="20" t="s">
        <v>342</v>
      </c>
      <c r="D8" s="20"/>
      <c r="E8" s="20" t="s">
        <v>75</v>
      </c>
      <c r="F8" s="20" t="s">
        <v>76</v>
      </c>
      <c r="G8" s="20" t="s">
        <v>62</v>
      </c>
      <c r="H8" s="5">
        <v>228.37923579388229</v>
      </c>
      <c r="I8" s="5">
        <v>966.05200000000002</v>
      </c>
      <c r="J8" s="22">
        <f t="shared" si="0"/>
        <v>4.2300342964273909</v>
      </c>
      <c r="K8" s="29"/>
    </row>
    <row r="9" spans="1:13" hidden="1" x14ac:dyDescent="0.25">
      <c r="A9" s="24"/>
      <c r="B9" s="21">
        <f t="shared" si="1"/>
        <v>4</v>
      </c>
      <c r="C9" s="20" t="s">
        <v>343</v>
      </c>
      <c r="D9" s="20"/>
      <c r="E9" s="20" t="s">
        <v>75</v>
      </c>
      <c r="F9" s="20" t="s">
        <v>76</v>
      </c>
      <c r="G9" s="20" t="s">
        <v>62</v>
      </c>
      <c r="H9" s="5">
        <v>336.76118819550186</v>
      </c>
      <c r="I9" s="5">
        <v>419.06200000000001</v>
      </c>
      <c r="J9" s="22">
        <f t="shared" si="0"/>
        <v>1.2443892428503953</v>
      </c>
    </row>
    <row r="10" spans="1:13" x14ac:dyDescent="0.25">
      <c r="A10" s="24"/>
      <c r="B10" s="21">
        <f t="shared" si="1"/>
        <v>5</v>
      </c>
      <c r="C10" s="20" t="s">
        <v>344</v>
      </c>
      <c r="D10" s="20"/>
      <c r="E10" s="20" t="s">
        <v>67</v>
      </c>
      <c r="F10" s="20" t="s">
        <v>68</v>
      </c>
      <c r="G10" s="20" t="s">
        <v>62</v>
      </c>
      <c r="H10" s="5">
        <v>338.51431370487484</v>
      </c>
      <c r="I10" s="5">
        <v>360.12599999999998</v>
      </c>
      <c r="J10" s="22">
        <f t="shared" si="0"/>
        <v>1.0638427547083482</v>
      </c>
    </row>
    <row r="11" spans="1:13" hidden="1" x14ac:dyDescent="0.25">
      <c r="A11" s="24"/>
      <c r="B11" s="21">
        <f t="shared" si="1"/>
        <v>6</v>
      </c>
      <c r="C11" s="20" t="s">
        <v>345</v>
      </c>
      <c r="D11" s="20"/>
      <c r="E11" s="20" t="s">
        <v>71</v>
      </c>
      <c r="F11" s="20" t="s">
        <v>72</v>
      </c>
      <c r="G11" s="20" t="s">
        <v>62</v>
      </c>
      <c r="H11" s="5">
        <v>226.32388203631356</v>
      </c>
      <c r="I11" s="5">
        <v>597.52099999999996</v>
      </c>
      <c r="J11" s="22">
        <f t="shared" si="0"/>
        <v>2.6401146649832032</v>
      </c>
    </row>
    <row r="12" spans="1:13" hidden="1" x14ac:dyDescent="0.25">
      <c r="A12" s="24"/>
      <c r="B12" s="21">
        <f t="shared" si="1"/>
        <v>7</v>
      </c>
      <c r="C12" s="20" t="s">
        <v>346</v>
      </c>
      <c r="D12" s="20"/>
      <c r="E12" s="20" t="s">
        <v>73</v>
      </c>
      <c r="F12" s="20" t="s">
        <v>74</v>
      </c>
      <c r="G12" s="20" t="s">
        <v>62</v>
      </c>
      <c r="H12" s="5">
        <v>137.48734026614673</v>
      </c>
      <c r="I12" s="5">
        <v>179.52799999999999</v>
      </c>
      <c r="J12" s="22">
        <f t="shared" si="0"/>
        <v>1.3057784058697428</v>
      </c>
    </row>
    <row r="13" spans="1:13" hidden="1" x14ac:dyDescent="0.25">
      <c r="A13" s="24"/>
      <c r="B13" s="21">
        <f t="shared" si="1"/>
        <v>8</v>
      </c>
      <c r="C13" s="20" t="s">
        <v>347</v>
      </c>
      <c r="D13" s="20"/>
      <c r="E13" s="20" t="s">
        <v>60</v>
      </c>
      <c r="F13" s="20" t="s">
        <v>61</v>
      </c>
      <c r="G13" s="20" t="s">
        <v>62</v>
      </c>
      <c r="H13" s="5">
        <v>200.05758457171058</v>
      </c>
      <c r="I13" s="5">
        <v>0</v>
      </c>
      <c r="J13" s="22">
        <f t="shared" si="0"/>
        <v>0</v>
      </c>
    </row>
    <row r="14" spans="1:13" hidden="1" x14ac:dyDescent="0.25">
      <c r="A14" s="24"/>
      <c r="B14" s="21">
        <f t="shared" si="1"/>
        <v>9</v>
      </c>
      <c r="C14" s="20" t="s">
        <v>1411</v>
      </c>
      <c r="D14" s="20"/>
      <c r="E14" s="20" t="s">
        <v>60</v>
      </c>
      <c r="F14" s="20" t="s">
        <v>61</v>
      </c>
      <c r="G14" s="20" t="s">
        <v>62</v>
      </c>
      <c r="H14" s="5">
        <v>135.43703404098807</v>
      </c>
      <c r="I14" s="5">
        <v>303.49700000000001</v>
      </c>
      <c r="J14" s="22">
        <f t="shared" si="0"/>
        <v>2.2408715765892437</v>
      </c>
    </row>
    <row r="15" spans="1:13" hidden="1" x14ac:dyDescent="0.25">
      <c r="A15" s="24"/>
      <c r="B15" s="21">
        <f t="shared" si="1"/>
        <v>10</v>
      </c>
      <c r="C15" s="20" t="s">
        <v>348</v>
      </c>
      <c r="D15" s="20"/>
      <c r="E15" s="20" t="s">
        <v>73</v>
      </c>
      <c r="F15" s="20" t="s">
        <v>74</v>
      </c>
      <c r="G15" s="20" t="s">
        <v>62</v>
      </c>
      <c r="H15" s="5">
        <v>582.173555205502</v>
      </c>
      <c r="I15" s="5">
        <v>179.52799999999999</v>
      </c>
      <c r="J15" s="22">
        <f t="shared" si="0"/>
        <v>0.3083753949226159</v>
      </c>
    </row>
    <row r="16" spans="1:13" hidden="1" x14ac:dyDescent="0.25">
      <c r="A16" s="24"/>
      <c r="B16" s="21">
        <f t="shared" si="1"/>
        <v>11</v>
      </c>
      <c r="C16" s="20" t="s">
        <v>350</v>
      </c>
      <c r="D16" s="20"/>
      <c r="E16" s="20" t="s">
        <v>71</v>
      </c>
      <c r="F16" s="20" t="s">
        <v>72</v>
      </c>
      <c r="G16" s="20" t="s">
        <v>62</v>
      </c>
      <c r="H16" s="5">
        <v>137.48734026614673</v>
      </c>
      <c r="I16" s="5">
        <v>0</v>
      </c>
      <c r="J16" s="22">
        <f t="shared" si="0"/>
        <v>0</v>
      </c>
    </row>
    <row r="17" spans="1:10" hidden="1" x14ac:dyDescent="0.25">
      <c r="A17" s="24"/>
      <c r="B17" s="21">
        <f t="shared" si="1"/>
        <v>12</v>
      </c>
      <c r="C17" s="20" t="s">
        <v>352</v>
      </c>
      <c r="D17" s="20"/>
      <c r="E17" s="20" t="s">
        <v>71</v>
      </c>
      <c r="F17" s="20" t="s">
        <v>72</v>
      </c>
      <c r="G17" s="20" t="s">
        <v>62</v>
      </c>
      <c r="H17" s="5">
        <v>226.32373659562504</v>
      </c>
      <c r="I17" s="5">
        <v>179.52799999999999</v>
      </c>
      <c r="J17" s="22">
        <f t="shared" si="0"/>
        <v>0.79323540120214842</v>
      </c>
    </row>
    <row r="18" spans="1:10" x14ac:dyDescent="0.25">
      <c r="A18" s="24"/>
      <c r="B18" s="21">
        <f t="shared" si="1"/>
        <v>13</v>
      </c>
      <c r="C18" s="20" t="s">
        <v>353</v>
      </c>
      <c r="D18" s="20"/>
      <c r="E18" s="20" t="s">
        <v>67</v>
      </c>
      <c r="F18" s="20" t="s">
        <v>68</v>
      </c>
      <c r="G18" s="20" t="s">
        <v>62</v>
      </c>
      <c r="H18" s="5">
        <v>212.40948530303797</v>
      </c>
      <c r="I18" s="5">
        <v>901.01700000000005</v>
      </c>
      <c r="J18" s="22">
        <f t="shared" si="0"/>
        <v>4.241886838125648</v>
      </c>
    </row>
    <row r="19" spans="1:10" hidden="1" x14ac:dyDescent="0.25">
      <c r="A19" s="24"/>
      <c r="B19" s="21">
        <f t="shared" si="1"/>
        <v>14</v>
      </c>
      <c r="C19" s="20" t="s">
        <v>1412</v>
      </c>
      <c r="D19" s="20"/>
      <c r="E19" s="20" t="s">
        <v>60</v>
      </c>
      <c r="F19" s="20" t="s">
        <v>61</v>
      </c>
      <c r="G19" s="20" t="s">
        <v>62</v>
      </c>
      <c r="H19" s="5">
        <v>109.17073657638507</v>
      </c>
      <c r="I19" s="5">
        <v>303.49700000000001</v>
      </c>
      <c r="J19" s="22">
        <f t="shared" si="0"/>
        <v>2.7800215471446221</v>
      </c>
    </row>
    <row r="20" spans="1:10" hidden="1" x14ac:dyDescent="0.25">
      <c r="A20" s="24"/>
      <c r="B20" s="21">
        <f t="shared" si="1"/>
        <v>15</v>
      </c>
      <c r="C20" s="20" t="s">
        <v>355</v>
      </c>
      <c r="D20" s="20"/>
      <c r="E20" s="20" t="s">
        <v>65</v>
      </c>
      <c r="F20" s="20" t="s">
        <v>66</v>
      </c>
      <c r="G20" s="20" t="s">
        <v>62</v>
      </c>
      <c r="H20" s="5">
        <v>247.44437391981427</v>
      </c>
      <c r="I20" s="5">
        <v>179.52799999999999</v>
      </c>
      <c r="J20" s="22">
        <f t="shared" si="0"/>
        <v>0.72552872047992911</v>
      </c>
    </row>
    <row r="21" spans="1:10" hidden="1" x14ac:dyDescent="0.25">
      <c r="A21" s="24"/>
      <c r="B21" s="21">
        <f t="shared" si="1"/>
        <v>16</v>
      </c>
      <c r="C21" s="20" t="s">
        <v>356</v>
      </c>
      <c r="D21" s="20"/>
      <c r="E21" s="20" t="s">
        <v>69</v>
      </c>
      <c r="F21" s="20" t="s">
        <v>70</v>
      </c>
      <c r="G21" s="20" t="s">
        <v>62</v>
      </c>
      <c r="H21" s="5">
        <v>95.251290766801105</v>
      </c>
      <c r="I21" s="5">
        <v>179.52799999999999</v>
      </c>
      <c r="J21" s="22">
        <f t="shared" si="0"/>
        <v>1.8847828575838335</v>
      </c>
    </row>
    <row r="22" spans="1:10" x14ac:dyDescent="0.25">
      <c r="A22" s="24"/>
      <c r="B22" s="21">
        <f t="shared" si="1"/>
        <v>17</v>
      </c>
      <c r="C22" s="20" t="s">
        <v>357</v>
      </c>
      <c r="D22" s="20"/>
      <c r="E22" s="20" t="s">
        <v>67</v>
      </c>
      <c r="F22" s="20" t="s">
        <v>68</v>
      </c>
      <c r="G22" s="20" t="s">
        <v>62</v>
      </c>
      <c r="H22" s="5">
        <v>157.82153507236495</v>
      </c>
      <c r="I22" s="5">
        <v>0</v>
      </c>
      <c r="J22" s="22">
        <f t="shared" si="0"/>
        <v>0</v>
      </c>
    </row>
    <row r="23" spans="1:10" hidden="1" x14ac:dyDescent="0.25">
      <c r="A23" s="24"/>
      <c r="B23" s="21">
        <f t="shared" si="1"/>
        <v>18</v>
      </c>
      <c r="C23" s="20" t="s">
        <v>358</v>
      </c>
      <c r="D23" s="20"/>
      <c r="E23" s="20" t="s">
        <v>73</v>
      </c>
      <c r="F23" s="20" t="s">
        <v>74</v>
      </c>
      <c r="G23" s="20" t="s">
        <v>62</v>
      </c>
      <c r="H23" s="5">
        <v>146.38796138755174</v>
      </c>
      <c r="I23" s="5">
        <v>0</v>
      </c>
      <c r="J23" s="22">
        <f t="shared" si="0"/>
        <v>0</v>
      </c>
    </row>
    <row r="24" spans="1:10" hidden="1" x14ac:dyDescent="0.25">
      <c r="A24" s="24"/>
      <c r="B24" s="21">
        <f t="shared" si="1"/>
        <v>19</v>
      </c>
      <c r="C24" s="20" t="s">
        <v>359</v>
      </c>
      <c r="D24" s="20"/>
      <c r="E24" s="20" t="s">
        <v>60</v>
      </c>
      <c r="F24" s="20" t="s">
        <v>61</v>
      </c>
      <c r="G24" s="20" t="s">
        <v>62</v>
      </c>
      <c r="H24" s="5">
        <v>275.89289277015507</v>
      </c>
      <c r="I24" s="5">
        <v>721.48900000000003</v>
      </c>
      <c r="J24" s="22">
        <f t="shared" si="0"/>
        <v>2.6151054228173569</v>
      </c>
    </row>
    <row r="25" spans="1:10" hidden="1" x14ac:dyDescent="0.25">
      <c r="A25" s="24"/>
      <c r="B25" s="21">
        <f t="shared" si="1"/>
        <v>20</v>
      </c>
      <c r="C25" s="20" t="s">
        <v>360</v>
      </c>
      <c r="D25" s="20"/>
      <c r="E25" s="20" t="s">
        <v>75</v>
      </c>
      <c r="F25" s="20" t="s">
        <v>76</v>
      </c>
      <c r="G25" s="20" t="s">
        <v>62</v>
      </c>
      <c r="H25" s="5">
        <v>120.12166392294876</v>
      </c>
      <c r="I25" s="5">
        <v>180.59800000000001</v>
      </c>
      <c r="J25" s="22">
        <f t="shared" si="0"/>
        <v>1.5034590273062101</v>
      </c>
    </row>
    <row r="26" spans="1:10" hidden="1" x14ac:dyDescent="0.25">
      <c r="A26" s="24"/>
      <c r="B26" s="21">
        <f t="shared" si="1"/>
        <v>21</v>
      </c>
      <c r="C26" s="20" t="s">
        <v>362</v>
      </c>
      <c r="D26" s="20"/>
      <c r="E26" s="20" t="s">
        <v>63</v>
      </c>
      <c r="F26" s="20" t="s">
        <v>64</v>
      </c>
      <c r="G26" s="20" t="s">
        <v>62</v>
      </c>
      <c r="H26" s="5">
        <v>168.77246241892865</v>
      </c>
      <c r="I26" s="5">
        <v>179.52799999999999</v>
      </c>
      <c r="J26" s="22">
        <f t="shared" si="0"/>
        <v>1.0637280361198609</v>
      </c>
    </row>
    <row r="27" spans="1:10" hidden="1" x14ac:dyDescent="0.25">
      <c r="A27" s="24"/>
      <c r="B27" s="21">
        <f t="shared" si="1"/>
        <v>22</v>
      </c>
      <c r="C27" s="20" t="s">
        <v>363</v>
      </c>
      <c r="D27" s="20"/>
      <c r="E27" s="20" t="s">
        <v>69</v>
      </c>
      <c r="F27" s="20" t="s">
        <v>70</v>
      </c>
      <c r="G27" s="20" t="s">
        <v>62</v>
      </c>
      <c r="H27" s="5">
        <v>278.9125296860559</v>
      </c>
      <c r="I27" s="5">
        <v>722.55899999999997</v>
      </c>
      <c r="J27" s="22">
        <f t="shared" si="0"/>
        <v>2.590629402032647</v>
      </c>
    </row>
    <row r="28" spans="1:10" hidden="1" x14ac:dyDescent="0.25">
      <c r="A28" s="24"/>
      <c r="B28" s="21">
        <f t="shared" si="1"/>
        <v>23</v>
      </c>
      <c r="C28" s="20" t="s">
        <v>364</v>
      </c>
      <c r="D28" s="20"/>
      <c r="E28" s="20" t="s">
        <v>69</v>
      </c>
      <c r="F28" s="20" t="s">
        <v>70</v>
      </c>
      <c r="G28" s="20" t="s">
        <v>62</v>
      </c>
      <c r="H28" s="5">
        <v>237.27480938287724</v>
      </c>
      <c r="I28" s="5">
        <v>0</v>
      </c>
      <c r="J28" s="22">
        <f t="shared" si="0"/>
        <v>0</v>
      </c>
    </row>
    <row r="29" spans="1:10" hidden="1" x14ac:dyDescent="0.25">
      <c r="A29" s="24"/>
      <c r="B29" s="21">
        <f t="shared" si="1"/>
        <v>24</v>
      </c>
      <c r="C29" s="20" t="s">
        <v>365</v>
      </c>
      <c r="D29" s="20"/>
      <c r="E29" s="20" t="s">
        <v>75</v>
      </c>
      <c r="F29" s="20" t="s">
        <v>76</v>
      </c>
      <c r="G29" s="20" t="s">
        <v>62</v>
      </c>
      <c r="H29" s="5">
        <v>192.07517568816715</v>
      </c>
      <c r="I29" s="5">
        <v>179.52799999999999</v>
      </c>
      <c r="J29" s="22">
        <f t="shared" si="0"/>
        <v>0.93467570370188069</v>
      </c>
    </row>
    <row r="30" spans="1:10" hidden="1" x14ac:dyDescent="0.25">
      <c r="A30" s="24"/>
      <c r="B30" s="21">
        <f t="shared" si="1"/>
        <v>25</v>
      </c>
      <c r="C30" s="20" t="s">
        <v>366</v>
      </c>
      <c r="D30" s="20"/>
      <c r="E30" s="20" t="s">
        <v>69</v>
      </c>
      <c r="F30" s="20" t="s">
        <v>70</v>
      </c>
      <c r="G30" s="20" t="s">
        <v>62</v>
      </c>
      <c r="H30" s="5">
        <v>299.19052633104928</v>
      </c>
      <c r="I30" s="5">
        <v>0</v>
      </c>
      <c r="J30" s="22">
        <f t="shared" si="0"/>
        <v>0</v>
      </c>
    </row>
    <row r="31" spans="1:10" hidden="1" x14ac:dyDescent="0.25">
      <c r="A31" s="24"/>
      <c r="B31" s="21">
        <f t="shared" si="1"/>
        <v>26</v>
      </c>
      <c r="C31" s="20" t="s">
        <v>367</v>
      </c>
      <c r="D31" s="20"/>
      <c r="E31" s="20" t="s">
        <v>73</v>
      </c>
      <c r="F31" s="20" t="s">
        <v>74</v>
      </c>
      <c r="G31" s="20" t="s">
        <v>62</v>
      </c>
      <c r="H31" s="5">
        <v>482.66865891650008</v>
      </c>
      <c r="I31" s="5">
        <v>483.02499999999998</v>
      </c>
      <c r="J31" s="22">
        <f t="shared" si="0"/>
        <v>1.0007382726781968</v>
      </c>
    </row>
    <row r="32" spans="1:10" hidden="1" x14ac:dyDescent="0.25">
      <c r="A32" s="24"/>
      <c r="B32" s="21">
        <f t="shared" si="1"/>
        <v>27</v>
      </c>
      <c r="C32" s="20" t="s">
        <v>1413</v>
      </c>
      <c r="D32" s="20"/>
      <c r="E32" s="20" t="s">
        <v>60</v>
      </c>
      <c r="F32" s="20" t="s">
        <v>61</v>
      </c>
      <c r="G32" s="20" t="s">
        <v>62</v>
      </c>
      <c r="H32" s="5">
        <v>0</v>
      </c>
      <c r="I32" s="5">
        <v>0</v>
      </c>
      <c r="J32" s="22">
        <f t="shared" si="0"/>
        <v>0</v>
      </c>
    </row>
    <row r="33" spans="1:10" hidden="1" x14ac:dyDescent="0.25">
      <c r="A33" s="24"/>
      <c r="B33" s="21">
        <f t="shared" si="1"/>
        <v>28</v>
      </c>
      <c r="C33" s="20" t="s">
        <v>368</v>
      </c>
      <c r="D33" s="20"/>
      <c r="E33" s="20" t="s">
        <v>75</v>
      </c>
      <c r="F33" s="20" t="s">
        <v>76</v>
      </c>
      <c r="G33" s="20" t="s">
        <v>62</v>
      </c>
      <c r="H33" s="5">
        <v>179.72338976549233</v>
      </c>
      <c r="I33" s="5">
        <v>0</v>
      </c>
      <c r="J33" s="22">
        <f t="shared" si="0"/>
        <v>0</v>
      </c>
    </row>
    <row r="34" spans="1:10" hidden="1" x14ac:dyDescent="0.25">
      <c r="A34" s="24"/>
      <c r="B34" s="21">
        <f t="shared" si="1"/>
        <v>29</v>
      </c>
      <c r="C34" s="20" t="s">
        <v>369</v>
      </c>
      <c r="D34" s="20"/>
      <c r="E34" s="20" t="s">
        <v>73</v>
      </c>
      <c r="F34" s="20" t="s">
        <v>74</v>
      </c>
      <c r="G34" s="20" t="s">
        <v>62</v>
      </c>
      <c r="H34" s="5">
        <v>218.34153132904558</v>
      </c>
      <c r="I34" s="5">
        <v>663.62300000000005</v>
      </c>
      <c r="J34" s="22">
        <f t="shared" si="0"/>
        <v>3.0393805336095463</v>
      </c>
    </row>
    <row r="35" spans="1:10" hidden="1" x14ac:dyDescent="0.25">
      <c r="A35" s="24"/>
      <c r="B35" s="21">
        <f t="shared" si="1"/>
        <v>30</v>
      </c>
      <c r="C35" s="20" t="s">
        <v>370</v>
      </c>
      <c r="D35" s="20"/>
      <c r="E35" s="20" t="s">
        <v>71</v>
      </c>
      <c r="F35" s="20" t="s">
        <v>72</v>
      </c>
      <c r="G35" s="20" t="s">
        <v>62</v>
      </c>
      <c r="H35" s="5">
        <v>220.39177937792883</v>
      </c>
      <c r="I35" s="5">
        <v>0</v>
      </c>
      <c r="J35" s="22">
        <f t="shared" si="0"/>
        <v>0</v>
      </c>
    </row>
    <row r="36" spans="1:10" hidden="1" x14ac:dyDescent="0.25">
      <c r="A36" s="24"/>
      <c r="B36" s="21">
        <f t="shared" si="1"/>
        <v>31</v>
      </c>
      <c r="C36" s="20" t="s">
        <v>371</v>
      </c>
      <c r="D36" s="20"/>
      <c r="E36" s="20" t="s">
        <v>73</v>
      </c>
      <c r="F36" s="20" t="s">
        <v>74</v>
      </c>
      <c r="G36" s="20" t="s">
        <v>62</v>
      </c>
      <c r="H36" s="5">
        <v>200.05758457171058</v>
      </c>
      <c r="I36" s="5">
        <v>179.52799999999999</v>
      </c>
      <c r="J36" s="22">
        <f t="shared" si="0"/>
        <v>0.89738162331780147</v>
      </c>
    </row>
    <row r="37" spans="1:10" hidden="1" x14ac:dyDescent="0.25">
      <c r="A37" s="24"/>
      <c r="B37" s="21">
        <f t="shared" si="1"/>
        <v>32</v>
      </c>
      <c r="C37" s="20" t="s">
        <v>372</v>
      </c>
      <c r="D37" s="20"/>
      <c r="E37" s="20" t="s">
        <v>65</v>
      </c>
      <c r="F37" s="20" t="s">
        <v>66</v>
      </c>
      <c r="G37" s="20" t="s">
        <v>62</v>
      </c>
      <c r="H37" s="5">
        <v>184.08783253696794</v>
      </c>
      <c r="I37" s="5">
        <v>238.464</v>
      </c>
      <c r="J37" s="22">
        <f t="shared" si="0"/>
        <v>1.2953816486057677</v>
      </c>
    </row>
    <row r="38" spans="1:10" hidden="1" x14ac:dyDescent="0.25">
      <c r="A38" s="24"/>
      <c r="B38" s="21">
        <f t="shared" si="1"/>
        <v>33</v>
      </c>
      <c r="C38" s="20" t="s">
        <v>373</v>
      </c>
      <c r="D38" s="20"/>
      <c r="E38" s="20" t="s">
        <v>73</v>
      </c>
      <c r="F38" s="20" t="s">
        <v>74</v>
      </c>
      <c r="G38" s="20" t="s">
        <v>62</v>
      </c>
      <c r="H38" s="5">
        <v>163.75363773074972</v>
      </c>
      <c r="I38" s="5">
        <v>179.52799999999999</v>
      </c>
      <c r="J38" s="22">
        <f t="shared" si="0"/>
        <v>1.0963298433417834</v>
      </c>
    </row>
    <row r="39" spans="1:10" hidden="1" x14ac:dyDescent="0.25">
      <c r="A39" s="24"/>
      <c r="B39" s="21">
        <f t="shared" si="1"/>
        <v>34</v>
      </c>
      <c r="C39" s="20" t="s">
        <v>374</v>
      </c>
      <c r="D39" s="20"/>
      <c r="E39" s="20" t="s">
        <v>69</v>
      </c>
      <c r="F39" s="20" t="s">
        <v>70</v>
      </c>
      <c r="G39" s="20" t="s">
        <v>62</v>
      </c>
      <c r="H39" s="5">
        <v>280.9628359112146</v>
      </c>
      <c r="I39" s="5">
        <v>410.05399999999997</v>
      </c>
      <c r="J39" s="22">
        <f t="shared" si="0"/>
        <v>1.4594599270402393</v>
      </c>
    </row>
    <row r="40" spans="1:10" hidden="1" x14ac:dyDescent="0.25">
      <c r="A40" s="24"/>
      <c r="B40" s="21">
        <f t="shared" si="1"/>
        <v>35</v>
      </c>
      <c r="C40" s="20" t="s">
        <v>375</v>
      </c>
      <c r="D40" s="20"/>
      <c r="E40" s="20" t="s">
        <v>65</v>
      </c>
      <c r="F40" s="20" t="s">
        <v>66</v>
      </c>
      <c r="G40" s="20" t="s">
        <v>62</v>
      </c>
      <c r="H40" s="5">
        <v>226.32373659562504</v>
      </c>
      <c r="I40" s="5">
        <v>179.52799999999999</v>
      </c>
      <c r="J40" s="22">
        <f t="shared" si="0"/>
        <v>0.79323540120214842</v>
      </c>
    </row>
    <row r="41" spans="1:10" hidden="1" x14ac:dyDescent="0.25">
      <c r="A41" s="24"/>
      <c r="B41" s="21">
        <f t="shared" si="1"/>
        <v>36</v>
      </c>
      <c r="C41" s="20" t="s">
        <v>376</v>
      </c>
      <c r="D41" s="20"/>
      <c r="E41" s="20" t="s">
        <v>73</v>
      </c>
      <c r="F41" s="20" t="s">
        <v>74</v>
      </c>
      <c r="G41" s="20" t="s">
        <v>62</v>
      </c>
      <c r="H41" s="5">
        <v>177.67308354033366</v>
      </c>
      <c r="I41" s="5">
        <v>419.06200000000001</v>
      </c>
      <c r="J41" s="22">
        <f t="shared" si="0"/>
        <v>2.3586127490429272</v>
      </c>
    </row>
    <row r="42" spans="1:10" hidden="1" x14ac:dyDescent="0.25">
      <c r="A42" s="24"/>
      <c r="B42" s="21">
        <f t="shared" si="1"/>
        <v>37</v>
      </c>
      <c r="C42" s="20" t="s">
        <v>377</v>
      </c>
      <c r="D42" s="20"/>
      <c r="E42" s="20" t="s">
        <v>73</v>
      </c>
      <c r="F42" s="20" t="s">
        <v>74</v>
      </c>
      <c r="G42" s="20" t="s">
        <v>62</v>
      </c>
      <c r="H42" s="5">
        <v>200.05758457171058</v>
      </c>
      <c r="I42" s="5">
        <v>179.52799999999999</v>
      </c>
      <c r="J42" s="22">
        <f t="shared" si="0"/>
        <v>0.89738162331780147</v>
      </c>
    </row>
    <row r="43" spans="1:10" hidden="1" x14ac:dyDescent="0.25">
      <c r="A43" s="24"/>
      <c r="B43" s="21">
        <f t="shared" si="1"/>
        <v>38</v>
      </c>
      <c r="C43" s="20" t="s">
        <v>378</v>
      </c>
      <c r="D43" s="20"/>
      <c r="E43" s="20" t="s">
        <v>60</v>
      </c>
      <c r="F43" s="20" t="s">
        <v>61</v>
      </c>
      <c r="G43" s="20" t="s">
        <v>62</v>
      </c>
      <c r="H43" s="5">
        <v>131.55523760776197</v>
      </c>
      <c r="I43" s="5">
        <v>238.464</v>
      </c>
      <c r="J43" s="22">
        <f t="shared" si="0"/>
        <v>1.8126530295281094</v>
      </c>
    </row>
    <row r="44" spans="1:10" hidden="1" x14ac:dyDescent="0.25">
      <c r="A44" s="24"/>
      <c r="B44" s="21">
        <f t="shared" si="1"/>
        <v>39</v>
      </c>
      <c r="C44" s="20" t="s">
        <v>379</v>
      </c>
      <c r="D44" s="20"/>
      <c r="E44" s="20" t="s">
        <v>60</v>
      </c>
      <c r="F44" s="20" t="s">
        <v>61</v>
      </c>
      <c r="G44" s="20" t="s">
        <v>62</v>
      </c>
      <c r="H44" s="5">
        <v>208.04492772290979</v>
      </c>
      <c r="I44" s="5">
        <v>483.02499999999998</v>
      </c>
      <c r="J44" s="22">
        <f t="shared" si="0"/>
        <v>2.3217340854535506</v>
      </c>
    </row>
    <row r="45" spans="1:10" x14ac:dyDescent="0.25">
      <c r="A45" s="24"/>
      <c r="B45" s="21">
        <f t="shared" si="1"/>
        <v>40</v>
      </c>
      <c r="C45" s="20" t="s">
        <v>380</v>
      </c>
      <c r="D45" s="20"/>
      <c r="E45" s="20" t="s">
        <v>67</v>
      </c>
      <c r="F45" s="20" t="s">
        <v>68</v>
      </c>
      <c r="G45" s="20" t="s">
        <v>62</v>
      </c>
      <c r="H45" s="5">
        <v>111.22104280154375</v>
      </c>
      <c r="I45" s="5">
        <v>417.99199999999996</v>
      </c>
      <c r="J45" s="22">
        <f t="shared" si="0"/>
        <v>3.7582096829090172</v>
      </c>
    </row>
    <row r="46" spans="1:10" hidden="1" x14ac:dyDescent="0.25">
      <c r="A46" s="24"/>
      <c r="B46" s="21">
        <f t="shared" si="1"/>
        <v>41</v>
      </c>
      <c r="C46" s="20" t="s">
        <v>381</v>
      </c>
      <c r="D46" s="20"/>
      <c r="E46" s="20" t="s">
        <v>75</v>
      </c>
      <c r="F46" s="20" t="s">
        <v>76</v>
      </c>
      <c r="G46" s="20" t="s">
        <v>62</v>
      </c>
      <c r="H46" s="5">
        <v>317.21566429929487</v>
      </c>
      <c r="I46" s="5">
        <v>419.06200000000001</v>
      </c>
      <c r="J46" s="22">
        <f t="shared" si="0"/>
        <v>1.3210633873509239</v>
      </c>
    </row>
    <row r="47" spans="1:10" x14ac:dyDescent="0.25">
      <c r="A47" s="24"/>
      <c r="B47" s="21">
        <f t="shared" si="1"/>
        <v>42</v>
      </c>
      <c r="C47" s="20" t="s">
        <v>382</v>
      </c>
      <c r="D47" s="20"/>
      <c r="E47" s="20" t="s">
        <v>67</v>
      </c>
      <c r="F47" s="20" t="s">
        <v>68</v>
      </c>
      <c r="G47" s="20" t="s">
        <v>62</v>
      </c>
      <c r="H47" s="5">
        <v>223.3602978409491</v>
      </c>
      <c r="I47" s="5">
        <v>483.02499999999998</v>
      </c>
      <c r="J47" s="22">
        <f t="shared" si="0"/>
        <v>2.1625374100456898</v>
      </c>
    </row>
    <row r="48" spans="1:10" hidden="1" x14ac:dyDescent="0.25">
      <c r="A48" s="24"/>
      <c r="B48" s="21">
        <f t="shared" si="1"/>
        <v>43</v>
      </c>
      <c r="C48" s="20" t="s">
        <v>383</v>
      </c>
      <c r="D48" s="20"/>
      <c r="E48" s="20" t="s">
        <v>75</v>
      </c>
      <c r="F48" s="20" t="s">
        <v>76</v>
      </c>
      <c r="G48" s="20" t="s">
        <v>62</v>
      </c>
      <c r="H48" s="5">
        <v>304.20949645991675</v>
      </c>
      <c r="I48" s="5">
        <v>656.45600000000002</v>
      </c>
      <c r="J48" s="22">
        <f t="shared" si="0"/>
        <v>2.1579076512704987</v>
      </c>
    </row>
    <row r="49" spans="1:10" hidden="1" x14ac:dyDescent="0.25">
      <c r="A49" s="24"/>
      <c r="B49" s="21">
        <f t="shared" si="1"/>
        <v>44</v>
      </c>
      <c r="C49" s="20" t="s">
        <v>384</v>
      </c>
      <c r="D49" s="20"/>
      <c r="E49" s="20" t="s">
        <v>75</v>
      </c>
      <c r="F49" s="20" t="s">
        <v>76</v>
      </c>
      <c r="G49" s="20" t="s">
        <v>62</v>
      </c>
      <c r="H49" s="5">
        <v>163.75363773074972</v>
      </c>
      <c r="I49" s="5">
        <v>360.12599999999998</v>
      </c>
      <c r="J49" s="22">
        <f t="shared" si="0"/>
        <v>2.1991938926702415</v>
      </c>
    </row>
    <row r="50" spans="1:10" hidden="1" x14ac:dyDescent="0.25">
      <c r="A50" s="24"/>
      <c r="B50" s="21">
        <f t="shared" si="1"/>
        <v>45</v>
      </c>
      <c r="C50" s="20" t="s">
        <v>385</v>
      </c>
      <c r="D50" s="20"/>
      <c r="E50" s="20" t="s">
        <v>69</v>
      </c>
      <c r="F50" s="20" t="s">
        <v>70</v>
      </c>
      <c r="G50" s="20" t="s">
        <v>62</v>
      </c>
      <c r="H50" s="5">
        <v>62.570244305563847</v>
      </c>
      <c r="I50" s="5">
        <v>541.96100000000001</v>
      </c>
      <c r="J50" s="22">
        <f t="shared" si="0"/>
        <v>8.6616411045690604</v>
      </c>
    </row>
    <row r="51" spans="1:10" hidden="1" x14ac:dyDescent="0.25">
      <c r="A51" s="24"/>
      <c r="B51" s="21">
        <f t="shared" si="1"/>
        <v>46</v>
      </c>
      <c r="C51" s="20" t="s">
        <v>386</v>
      </c>
      <c r="D51" s="20"/>
      <c r="E51" s="20" t="s">
        <v>69</v>
      </c>
      <c r="F51" s="20" t="s">
        <v>70</v>
      </c>
      <c r="G51" s="20" t="s">
        <v>62</v>
      </c>
      <c r="H51" s="5">
        <v>148.4382676127104</v>
      </c>
      <c r="I51" s="5">
        <v>0</v>
      </c>
      <c r="J51" s="22">
        <f t="shared" si="0"/>
        <v>0</v>
      </c>
    </row>
    <row r="52" spans="1:10" hidden="1" x14ac:dyDescent="0.25">
      <c r="A52" s="24"/>
      <c r="B52" s="21">
        <f t="shared" si="1"/>
        <v>47</v>
      </c>
      <c r="C52" s="20" t="s">
        <v>387</v>
      </c>
      <c r="D52" s="20"/>
      <c r="E52" s="20" t="s">
        <v>60</v>
      </c>
      <c r="F52" s="20" t="s">
        <v>61</v>
      </c>
      <c r="G52" s="20" t="s">
        <v>62</v>
      </c>
      <c r="H52" s="5">
        <v>167.7728685327896</v>
      </c>
      <c r="I52" s="5">
        <v>589.58199999999999</v>
      </c>
      <c r="J52" s="22">
        <f t="shared" si="0"/>
        <v>3.514167726617679</v>
      </c>
    </row>
    <row r="53" spans="1:10" hidden="1" x14ac:dyDescent="0.25">
      <c r="A53" s="24"/>
      <c r="B53" s="21">
        <f t="shared" si="1"/>
        <v>48</v>
      </c>
      <c r="C53" s="20" t="s">
        <v>389</v>
      </c>
      <c r="D53" s="20"/>
      <c r="E53" s="20" t="s">
        <v>69</v>
      </c>
      <c r="F53" s="20" t="s">
        <v>70</v>
      </c>
      <c r="G53" s="20" t="s">
        <v>62</v>
      </c>
      <c r="H53" s="5">
        <v>200.05758457171058</v>
      </c>
      <c r="I53" s="5">
        <v>179.52799999999999</v>
      </c>
      <c r="J53" s="22">
        <f t="shared" si="0"/>
        <v>0.89738162331780147</v>
      </c>
    </row>
    <row r="54" spans="1:10" hidden="1" x14ac:dyDescent="0.25">
      <c r="A54" s="24"/>
      <c r="B54" s="21">
        <f t="shared" si="1"/>
        <v>49</v>
      </c>
      <c r="C54" s="20" t="s">
        <v>391</v>
      </c>
      <c r="D54" s="20"/>
      <c r="E54" s="20" t="s">
        <v>60</v>
      </c>
      <c r="F54" s="20" t="s">
        <v>61</v>
      </c>
      <c r="G54" s="20" t="s">
        <v>62</v>
      </c>
      <c r="H54" s="5">
        <v>295.14916411636364</v>
      </c>
      <c r="I54" s="5">
        <v>0</v>
      </c>
      <c r="J54" s="22">
        <f t="shared" si="0"/>
        <v>0</v>
      </c>
    </row>
    <row r="55" spans="1:10" hidden="1" x14ac:dyDescent="0.25">
      <c r="A55" s="24"/>
      <c r="B55" s="21">
        <f t="shared" si="1"/>
        <v>50</v>
      </c>
      <c r="C55" s="20" t="s">
        <v>392</v>
      </c>
      <c r="D55" s="20"/>
      <c r="E55" s="20" t="s">
        <v>63</v>
      </c>
      <c r="F55" s="20" t="s">
        <v>64</v>
      </c>
      <c r="G55" s="20" t="s">
        <v>62</v>
      </c>
      <c r="H55" s="5">
        <v>103.23863391800032</v>
      </c>
      <c r="I55" s="5">
        <v>303.49700000000001</v>
      </c>
      <c r="J55" s="22">
        <f t="shared" si="0"/>
        <v>2.9397618748138372</v>
      </c>
    </row>
    <row r="56" spans="1:10" hidden="1" x14ac:dyDescent="0.25">
      <c r="A56" s="24"/>
      <c r="B56" s="21">
        <f t="shared" si="1"/>
        <v>51</v>
      </c>
      <c r="C56" s="20" t="s">
        <v>393</v>
      </c>
      <c r="D56" s="20"/>
      <c r="E56" s="20" t="s">
        <v>63</v>
      </c>
      <c r="F56" s="20" t="s">
        <v>64</v>
      </c>
      <c r="G56" s="20" t="s">
        <v>62</v>
      </c>
      <c r="H56" s="5">
        <v>333.44416694685145</v>
      </c>
      <c r="I56" s="5">
        <v>598.59</v>
      </c>
      <c r="J56" s="22">
        <f t="shared" si="0"/>
        <v>1.7951731034341676</v>
      </c>
    </row>
    <row r="57" spans="1:10" hidden="1" x14ac:dyDescent="0.25">
      <c r="A57" s="24"/>
      <c r="B57" s="21">
        <f t="shared" si="1"/>
        <v>52</v>
      </c>
      <c r="C57" s="20" t="s">
        <v>394</v>
      </c>
      <c r="D57" s="20"/>
      <c r="E57" s="20" t="s">
        <v>75</v>
      </c>
      <c r="F57" s="20" t="s">
        <v>76</v>
      </c>
      <c r="G57" s="20" t="s">
        <v>62</v>
      </c>
      <c r="H57" s="5">
        <v>375.73133489907764</v>
      </c>
      <c r="I57" s="5">
        <v>179.52799999999999</v>
      </c>
      <c r="J57" s="22">
        <f t="shared" si="0"/>
        <v>0.47780949663999051</v>
      </c>
    </row>
    <row r="58" spans="1:10" hidden="1" x14ac:dyDescent="0.25">
      <c r="A58" s="24"/>
      <c r="B58" s="21">
        <f t="shared" si="1"/>
        <v>53</v>
      </c>
      <c r="C58" s="20" t="s">
        <v>395</v>
      </c>
      <c r="D58" s="20"/>
      <c r="E58" s="20" t="s">
        <v>75</v>
      </c>
      <c r="F58" s="20" t="s">
        <v>76</v>
      </c>
      <c r="G58" s="20" t="s">
        <v>62</v>
      </c>
      <c r="H58" s="5">
        <v>244.65888907025374</v>
      </c>
      <c r="I58" s="5">
        <v>598.59</v>
      </c>
      <c r="J58" s="22">
        <f t="shared" si="0"/>
        <v>2.4466309083424109</v>
      </c>
    </row>
    <row r="59" spans="1:10" hidden="1" x14ac:dyDescent="0.25">
      <c r="A59" s="24"/>
      <c r="B59" s="21">
        <f t="shared" si="1"/>
        <v>54</v>
      </c>
      <c r="C59" s="20" t="s">
        <v>396</v>
      </c>
      <c r="D59" s="20"/>
      <c r="E59" s="20" t="s">
        <v>60</v>
      </c>
      <c r="F59" s="20" t="s">
        <v>61</v>
      </c>
      <c r="G59" s="20" t="s">
        <v>62</v>
      </c>
      <c r="H59" s="5">
        <v>153.77204107492821</v>
      </c>
      <c r="I59" s="5">
        <v>417.99199999999996</v>
      </c>
      <c r="J59" s="22">
        <f t="shared" si="0"/>
        <v>2.7182574743631438</v>
      </c>
    </row>
    <row r="60" spans="1:10" hidden="1" x14ac:dyDescent="0.25">
      <c r="A60" s="24"/>
      <c r="B60" s="21">
        <f t="shared" si="1"/>
        <v>55</v>
      </c>
      <c r="C60" s="20" t="s">
        <v>397</v>
      </c>
      <c r="D60" s="20"/>
      <c r="E60" s="20" t="s">
        <v>73</v>
      </c>
      <c r="F60" s="20" t="s">
        <v>74</v>
      </c>
      <c r="G60" s="20" t="s">
        <v>62</v>
      </c>
      <c r="H60" s="5">
        <v>62.570244305563847</v>
      </c>
      <c r="I60" s="5">
        <v>844.22</v>
      </c>
      <c r="J60" s="22">
        <f t="shared" si="0"/>
        <v>13.492355821358533</v>
      </c>
    </row>
    <row r="61" spans="1:10" hidden="1" x14ac:dyDescent="0.25">
      <c r="A61" s="24"/>
      <c r="B61" s="21">
        <f t="shared" si="1"/>
        <v>56</v>
      </c>
      <c r="C61" s="20" t="s">
        <v>398</v>
      </c>
      <c r="D61" s="20"/>
      <c r="E61" s="20" t="s">
        <v>69</v>
      </c>
      <c r="F61" s="20" t="s">
        <v>70</v>
      </c>
      <c r="G61" s="20" t="s">
        <v>62</v>
      </c>
      <c r="H61" s="5">
        <v>252.59017950091655</v>
      </c>
      <c r="I61" s="5">
        <v>179.52799999999999</v>
      </c>
      <c r="J61" s="22">
        <f t="shared" si="0"/>
        <v>0.71074813896059863</v>
      </c>
    </row>
    <row r="62" spans="1:10" hidden="1" x14ac:dyDescent="0.25">
      <c r="A62" s="24"/>
      <c r="B62" s="21">
        <f t="shared" si="1"/>
        <v>57</v>
      </c>
      <c r="C62" s="20" t="s">
        <v>1414</v>
      </c>
      <c r="D62" s="20"/>
      <c r="E62" s="20" t="s">
        <v>69</v>
      </c>
      <c r="F62" s="20" t="s">
        <v>70</v>
      </c>
      <c r="G62" s="20" t="s">
        <v>62</v>
      </c>
      <c r="H62" s="5">
        <v>266.64705967931434</v>
      </c>
      <c r="I62" s="5">
        <v>531.71600000000001</v>
      </c>
      <c r="J62" s="22">
        <f t="shared" si="0"/>
        <v>1.9940816172489335</v>
      </c>
    </row>
    <row r="63" spans="1:10" hidden="1" x14ac:dyDescent="0.25">
      <c r="A63" s="24"/>
      <c r="B63" s="21">
        <f t="shared" si="1"/>
        <v>58</v>
      </c>
      <c r="C63" s="20" t="s">
        <v>399</v>
      </c>
      <c r="D63" s="20"/>
      <c r="E63" s="20" t="s">
        <v>60</v>
      </c>
      <c r="F63" s="20" t="s">
        <v>61</v>
      </c>
      <c r="G63" s="20" t="s">
        <v>62</v>
      </c>
      <c r="H63" s="5">
        <v>218.34147315277016</v>
      </c>
      <c r="I63" s="5">
        <v>0</v>
      </c>
      <c r="J63" s="22">
        <f t="shared" si="0"/>
        <v>0</v>
      </c>
    </row>
    <row r="64" spans="1:10" hidden="1" x14ac:dyDescent="0.25">
      <c r="A64" s="24"/>
      <c r="B64" s="21">
        <f t="shared" si="1"/>
        <v>59</v>
      </c>
      <c r="C64" s="20" t="s">
        <v>400</v>
      </c>
      <c r="D64" s="20"/>
      <c r="E64" s="20" t="s">
        <v>63</v>
      </c>
      <c r="F64" s="20" t="s">
        <v>64</v>
      </c>
      <c r="G64" s="20" t="s">
        <v>62</v>
      </c>
      <c r="H64" s="5">
        <v>48.650798495979899</v>
      </c>
      <c r="I64" s="5">
        <v>238.464</v>
      </c>
      <c r="J64" s="22">
        <f t="shared" si="0"/>
        <v>4.9015433943947437</v>
      </c>
    </row>
    <row r="65" spans="1:10" x14ac:dyDescent="0.25">
      <c r="A65" s="24"/>
      <c r="B65" s="21">
        <f t="shared" si="1"/>
        <v>60</v>
      </c>
      <c r="C65" s="20" t="s">
        <v>401</v>
      </c>
      <c r="D65" s="20"/>
      <c r="E65" s="20" t="s">
        <v>67</v>
      </c>
      <c r="F65" s="20" t="s">
        <v>68</v>
      </c>
      <c r="G65" s="20" t="s">
        <v>62</v>
      </c>
      <c r="H65" s="5">
        <v>172.65425885215473</v>
      </c>
      <c r="I65" s="5">
        <v>238.464</v>
      </c>
      <c r="J65" s="22">
        <f t="shared" si="0"/>
        <v>1.3811648874772253</v>
      </c>
    </row>
    <row r="66" spans="1:10" x14ac:dyDescent="0.25">
      <c r="A66" s="24"/>
      <c r="B66" s="21">
        <f t="shared" si="1"/>
        <v>61</v>
      </c>
      <c r="C66" s="20" t="s">
        <v>402</v>
      </c>
      <c r="D66" s="20"/>
      <c r="E66" s="20" t="s">
        <v>67</v>
      </c>
      <c r="F66" s="20" t="s">
        <v>68</v>
      </c>
      <c r="G66" s="20" t="s">
        <v>62</v>
      </c>
      <c r="H66" s="5">
        <v>375.81779625569948</v>
      </c>
      <c r="I66" s="5">
        <v>179.52799999999999</v>
      </c>
      <c r="J66" s="22">
        <f t="shared" si="0"/>
        <v>0.47769957087889597</v>
      </c>
    </row>
    <row r="67" spans="1:10" hidden="1" x14ac:dyDescent="0.25">
      <c r="A67" s="24"/>
      <c r="B67" s="21">
        <f t="shared" si="1"/>
        <v>62</v>
      </c>
      <c r="C67" s="20" t="s">
        <v>403</v>
      </c>
      <c r="D67" s="20"/>
      <c r="E67" s="20" t="s">
        <v>60</v>
      </c>
      <c r="F67" s="20" t="s">
        <v>61</v>
      </c>
      <c r="G67" s="20" t="s">
        <v>62</v>
      </c>
      <c r="H67" s="5">
        <v>244.47585545679399</v>
      </c>
      <c r="I67" s="5">
        <v>238.464</v>
      </c>
      <c r="J67" s="22">
        <f t="shared" si="0"/>
        <v>0.97540920576569379</v>
      </c>
    </row>
    <row r="68" spans="1:10" hidden="1" x14ac:dyDescent="0.25">
      <c r="A68" s="24"/>
      <c r="B68" s="21">
        <f t="shared" si="1"/>
        <v>63</v>
      </c>
      <c r="C68" s="20" t="s">
        <v>404</v>
      </c>
      <c r="D68" s="20"/>
      <c r="E68" s="20" t="s">
        <v>69</v>
      </c>
      <c r="F68" s="20" t="s">
        <v>70</v>
      </c>
      <c r="G68" s="20" t="s">
        <v>62</v>
      </c>
      <c r="H68" s="5">
        <v>257.60900418909551</v>
      </c>
      <c r="I68" s="5">
        <v>179.52799999999999</v>
      </c>
      <c r="J68" s="22">
        <f t="shared" si="0"/>
        <v>0.69690110625255597</v>
      </c>
    </row>
    <row r="69" spans="1:10" x14ac:dyDescent="0.25">
      <c r="A69" s="24"/>
      <c r="B69" s="21">
        <f t="shared" si="1"/>
        <v>64</v>
      </c>
      <c r="C69" s="20" t="s">
        <v>405</v>
      </c>
      <c r="D69" s="20"/>
      <c r="E69" s="20" t="s">
        <v>67</v>
      </c>
      <c r="F69" s="20" t="s">
        <v>68</v>
      </c>
      <c r="G69" s="20" t="s">
        <v>62</v>
      </c>
      <c r="H69" s="5">
        <v>230.34311283835345</v>
      </c>
      <c r="I69" s="5">
        <v>589.58199999999999</v>
      </c>
      <c r="J69" s="22">
        <f t="shared" si="0"/>
        <v>2.5595816290532962</v>
      </c>
    </row>
    <row r="70" spans="1:10" hidden="1" x14ac:dyDescent="0.25">
      <c r="A70" s="24"/>
      <c r="B70" s="21">
        <f t="shared" si="1"/>
        <v>65</v>
      </c>
      <c r="C70" s="20" t="s">
        <v>406</v>
      </c>
      <c r="D70" s="20"/>
      <c r="E70" s="20" t="s">
        <v>75</v>
      </c>
      <c r="F70" s="20" t="s">
        <v>76</v>
      </c>
      <c r="G70" s="20" t="s">
        <v>62</v>
      </c>
      <c r="H70" s="5">
        <v>119.33789061187133</v>
      </c>
      <c r="I70" s="5">
        <v>483.02499999999998</v>
      </c>
      <c r="J70" s="22">
        <f t="shared" si="0"/>
        <v>4.0475409572217647</v>
      </c>
    </row>
    <row r="71" spans="1:10" hidden="1" x14ac:dyDescent="0.25">
      <c r="A71" s="24"/>
      <c r="B71" s="21">
        <f t="shared" si="1"/>
        <v>66</v>
      </c>
      <c r="C71" s="20" t="s">
        <v>407</v>
      </c>
      <c r="D71" s="20"/>
      <c r="E71" s="20" t="s">
        <v>63</v>
      </c>
      <c r="F71" s="20" t="s">
        <v>64</v>
      </c>
      <c r="G71" s="20" t="s">
        <v>62</v>
      </c>
      <c r="H71" s="5">
        <v>246.52862881578054</v>
      </c>
      <c r="I71" s="5">
        <v>0</v>
      </c>
      <c r="J71" s="22">
        <f t="shared" si="0"/>
        <v>0</v>
      </c>
    </row>
    <row r="72" spans="1:10" hidden="1" x14ac:dyDescent="0.25">
      <c r="A72" s="24"/>
      <c r="B72" s="21">
        <f t="shared" ref="B72:B135" si="2">+B71+1</f>
        <v>67</v>
      </c>
      <c r="C72" s="20" t="s">
        <v>408</v>
      </c>
      <c r="D72" s="20"/>
      <c r="E72" s="20" t="s">
        <v>60</v>
      </c>
      <c r="F72" s="20" t="s">
        <v>61</v>
      </c>
      <c r="G72" s="20" t="s">
        <v>62</v>
      </c>
      <c r="H72" s="5">
        <v>163.75363773074972</v>
      </c>
      <c r="I72" s="5">
        <v>417.99199999999996</v>
      </c>
      <c r="J72" s="22">
        <f t="shared" si="0"/>
        <v>2.5525661951234278</v>
      </c>
    </row>
    <row r="73" spans="1:10" hidden="1" x14ac:dyDescent="0.25">
      <c r="A73" s="24"/>
      <c r="B73" s="21">
        <f t="shared" si="2"/>
        <v>68</v>
      </c>
      <c r="C73" s="20" t="s">
        <v>409</v>
      </c>
      <c r="D73" s="20"/>
      <c r="E73" s="20" t="s">
        <v>65</v>
      </c>
      <c r="F73" s="20" t="s">
        <v>66</v>
      </c>
      <c r="G73" s="20" t="s">
        <v>62</v>
      </c>
      <c r="H73" s="5">
        <v>246.65800412218755</v>
      </c>
      <c r="I73" s="5">
        <v>0</v>
      </c>
      <c r="J73" s="22">
        <f t="shared" si="0"/>
        <v>0</v>
      </c>
    </row>
    <row r="74" spans="1:10" hidden="1" x14ac:dyDescent="0.25">
      <c r="A74" s="24"/>
      <c r="B74" s="21">
        <f t="shared" si="2"/>
        <v>69</v>
      </c>
      <c r="C74" s="20" t="s">
        <v>410</v>
      </c>
      <c r="D74" s="20"/>
      <c r="E74" s="20" t="s">
        <v>63</v>
      </c>
      <c r="F74" s="20" t="s">
        <v>64</v>
      </c>
      <c r="G74" s="20" t="s">
        <v>62</v>
      </c>
      <c r="H74" s="5">
        <v>179.72338976549233</v>
      </c>
      <c r="I74" s="5">
        <v>0</v>
      </c>
      <c r="J74" s="22">
        <f t="shared" si="0"/>
        <v>0</v>
      </c>
    </row>
    <row r="75" spans="1:10" hidden="1" x14ac:dyDescent="0.25">
      <c r="A75" s="24"/>
      <c r="B75" s="21">
        <f t="shared" si="2"/>
        <v>70</v>
      </c>
      <c r="C75" s="20" t="s">
        <v>411</v>
      </c>
      <c r="D75" s="20"/>
      <c r="E75" s="20" t="s">
        <v>75</v>
      </c>
      <c r="F75" s="20" t="s">
        <v>76</v>
      </c>
      <c r="G75" s="20" t="s">
        <v>62</v>
      </c>
      <c r="H75" s="5">
        <v>129.5049313826033</v>
      </c>
      <c r="I75" s="5">
        <v>303.49700000000001</v>
      </c>
      <c r="J75" s="22">
        <f t="shared" si="0"/>
        <v>2.3435169360722079</v>
      </c>
    </row>
    <row r="76" spans="1:10" hidden="1" x14ac:dyDescent="0.25">
      <c r="A76" s="24"/>
      <c r="B76" s="21">
        <f t="shared" si="2"/>
        <v>71</v>
      </c>
      <c r="C76" s="20" t="s">
        <v>412</v>
      </c>
      <c r="D76" s="20"/>
      <c r="E76" s="20" t="s">
        <v>69</v>
      </c>
      <c r="F76" s="20" t="s">
        <v>70</v>
      </c>
      <c r="G76" s="20" t="s">
        <v>62</v>
      </c>
      <c r="H76" s="5">
        <v>137.48734026614673</v>
      </c>
      <c r="I76" s="5">
        <v>0</v>
      </c>
      <c r="J76" s="22">
        <f t="shared" si="0"/>
        <v>0</v>
      </c>
    </row>
    <row r="77" spans="1:10" hidden="1" x14ac:dyDescent="0.25">
      <c r="A77" s="24"/>
      <c r="B77" s="21">
        <f t="shared" si="2"/>
        <v>72</v>
      </c>
      <c r="C77" s="20" t="s">
        <v>413</v>
      </c>
      <c r="D77" s="20"/>
      <c r="E77" s="20" t="s">
        <v>63</v>
      </c>
      <c r="F77" s="20" t="s">
        <v>64</v>
      </c>
      <c r="G77" s="20" t="s">
        <v>62</v>
      </c>
      <c r="H77" s="5">
        <v>187.10746945286886</v>
      </c>
      <c r="I77" s="5">
        <v>179.52799999999999</v>
      </c>
      <c r="J77" s="22">
        <f t="shared" si="0"/>
        <v>0.95949135822833587</v>
      </c>
    </row>
    <row r="78" spans="1:10" hidden="1" x14ac:dyDescent="0.25">
      <c r="A78" s="24"/>
      <c r="B78" s="21">
        <f t="shared" si="2"/>
        <v>73</v>
      </c>
      <c r="C78" s="20" t="s">
        <v>414</v>
      </c>
      <c r="D78" s="20"/>
      <c r="E78" s="20" t="s">
        <v>60</v>
      </c>
      <c r="F78" s="20" t="s">
        <v>61</v>
      </c>
      <c r="G78" s="20" t="s">
        <v>62</v>
      </c>
      <c r="H78" s="5">
        <v>250.5909917286385</v>
      </c>
      <c r="I78" s="5">
        <v>179.52799999999999</v>
      </c>
      <c r="J78" s="22">
        <f t="shared" si="0"/>
        <v>0.71641841058041056</v>
      </c>
    </row>
    <row r="79" spans="1:10" x14ac:dyDescent="0.25">
      <c r="A79" s="24"/>
      <c r="B79" s="21">
        <f t="shared" si="2"/>
        <v>74</v>
      </c>
      <c r="C79" s="20" t="s">
        <v>415</v>
      </c>
      <c r="D79" s="20"/>
      <c r="E79" s="20" t="s">
        <v>67</v>
      </c>
      <c r="F79" s="20" t="s">
        <v>68</v>
      </c>
      <c r="G79" s="20" t="s">
        <v>62</v>
      </c>
      <c r="H79" s="5">
        <v>163.75363773074972</v>
      </c>
      <c r="I79" s="5">
        <v>179.52799999999999</v>
      </c>
      <c r="J79" s="22">
        <f t="shared" si="0"/>
        <v>1.0963298433417834</v>
      </c>
    </row>
    <row r="80" spans="1:10" hidden="1" x14ac:dyDescent="0.25">
      <c r="A80" s="24"/>
      <c r="B80" s="21">
        <f t="shared" si="2"/>
        <v>75</v>
      </c>
      <c r="C80" s="20" t="s">
        <v>416</v>
      </c>
      <c r="D80" s="20"/>
      <c r="E80" s="20" t="s">
        <v>71</v>
      </c>
      <c r="F80" s="20" t="s">
        <v>72</v>
      </c>
      <c r="G80" s="20" t="s">
        <v>62</v>
      </c>
      <c r="H80" s="5">
        <v>246.65805418958092</v>
      </c>
      <c r="I80" s="5">
        <v>179.52799999999999</v>
      </c>
      <c r="J80" s="22">
        <f t="shared" si="0"/>
        <v>0.72784162913251194</v>
      </c>
    </row>
    <row r="81" spans="1:10" hidden="1" x14ac:dyDescent="0.25">
      <c r="A81" s="24"/>
      <c r="B81" s="21">
        <f t="shared" si="2"/>
        <v>76</v>
      </c>
      <c r="C81" s="20" t="s">
        <v>417</v>
      </c>
      <c r="D81" s="20"/>
      <c r="E81" s="20" t="s">
        <v>75</v>
      </c>
      <c r="F81" s="20" t="s">
        <v>76</v>
      </c>
      <c r="G81" s="20" t="s">
        <v>62</v>
      </c>
      <c r="H81" s="5">
        <v>262.62782887727445</v>
      </c>
      <c r="I81" s="5">
        <v>0</v>
      </c>
      <c r="J81" s="22">
        <f t="shared" si="0"/>
        <v>0</v>
      </c>
    </row>
    <row r="82" spans="1:10" hidden="1" x14ac:dyDescent="0.25">
      <c r="A82" s="24"/>
      <c r="B82" s="21">
        <f t="shared" si="2"/>
        <v>77</v>
      </c>
      <c r="C82" s="20" t="s">
        <v>418</v>
      </c>
      <c r="D82" s="20"/>
      <c r="E82" s="20" t="s">
        <v>75</v>
      </c>
      <c r="F82" s="20" t="s">
        <v>76</v>
      </c>
      <c r="G82" s="20" t="s">
        <v>62</v>
      </c>
      <c r="H82" s="5">
        <v>167.7728685327896</v>
      </c>
      <c r="I82" s="5">
        <v>351.11799999999999</v>
      </c>
      <c r="J82" s="22">
        <f t="shared" si="0"/>
        <v>2.0928175280699652</v>
      </c>
    </row>
    <row r="83" spans="1:10" hidden="1" x14ac:dyDescent="0.25">
      <c r="A83" s="24"/>
      <c r="B83" s="21">
        <f t="shared" si="2"/>
        <v>78</v>
      </c>
      <c r="C83" s="20" t="s">
        <v>419</v>
      </c>
      <c r="D83" s="20"/>
      <c r="E83" s="20" t="s">
        <v>71</v>
      </c>
      <c r="F83" s="20" t="s">
        <v>72</v>
      </c>
      <c r="G83" s="20" t="s">
        <v>62</v>
      </c>
      <c r="H83" s="5">
        <v>171.74098088194893</v>
      </c>
      <c r="I83" s="5">
        <v>902.08699999999999</v>
      </c>
      <c r="J83" s="22">
        <f t="shared" si="0"/>
        <v>5.2526018855108045</v>
      </c>
    </row>
    <row r="84" spans="1:10" hidden="1" x14ac:dyDescent="0.25">
      <c r="A84" s="24"/>
      <c r="B84" s="21">
        <f t="shared" si="2"/>
        <v>79</v>
      </c>
      <c r="C84" s="20" t="s">
        <v>420</v>
      </c>
      <c r="D84" s="20"/>
      <c r="E84" s="20" t="s">
        <v>73</v>
      </c>
      <c r="F84" s="20" t="s">
        <v>74</v>
      </c>
      <c r="G84" s="20" t="s">
        <v>62</v>
      </c>
      <c r="H84" s="5">
        <v>137.48734026614673</v>
      </c>
      <c r="I84" s="5">
        <v>417.99199999999996</v>
      </c>
      <c r="J84" s="22">
        <f t="shared" si="0"/>
        <v>3.0402217338036714</v>
      </c>
    </row>
    <row r="85" spans="1:10" hidden="1" x14ac:dyDescent="0.25">
      <c r="A85" s="24"/>
      <c r="B85" s="21">
        <f t="shared" si="2"/>
        <v>80</v>
      </c>
      <c r="C85" s="20" t="s">
        <v>421</v>
      </c>
      <c r="D85" s="20"/>
      <c r="E85" s="20" t="s">
        <v>65</v>
      </c>
      <c r="F85" s="20" t="s">
        <v>66</v>
      </c>
      <c r="G85" s="20" t="s">
        <v>62</v>
      </c>
      <c r="H85" s="5">
        <v>174.10623588114646</v>
      </c>
      <c r="I85" s="5">
        <v>476.928</v>
      </c>
      <c r="J85" s="22">
        <f t="shared" si="0"/>
        <v>2.7392930390246026</v>
      </c>
    </row>
    <row r="86" spans="1:10" hidden="1" x14ac:dyDescent="0.25">
      <c r="A86" s="24"/>
      <c r="B86" s="21">
        <f t="shared" si="2"/>
        <v>81</v>
      </c>
      <c r="C86" s="20" t="s">
        <v>422</v>
      </c>
      <c r="D86" s="20"/>
      <c r="E86" s="20" t="s">
        <v>69</v>
      </c>
      <c r="F86" s="20" t="s">
        <v>70</v>
      </c>
      <c r="G86" s="20" t="s">
        <v>62</v>
      </c>
      <c r="H86" s="5">
        <v>157.82153507236495</v>
      </c>
      <c r="I86" s="5">
        <v>179.52799999999999</v>
      </c>
      <c r="J86" s="22">
        <f t="shared" si="0"/>
        <v>1.1375380420528929</v>
      </c>
    </row>
    <row r="87" spans="1:10" hidden="1" x14ac:dyDescent="0.25">
      <c r="A87" s="24"/>
      <c r="B87" s="21">
        <f t="shared" si="2"/>
        <v>82</v>
      </c>
      <c r="C87" s="20" t="s">
        <v>423</v>
      </c>
      <c r="D87" s="20"/>
      <c r="E87" s="20" t="s">
        <v>65</v>
      </c>
      <c r="F87" s="20" t="s">
        <v>66</v>
      </c>
      <c r="G87" s="20" t="s">
        <v>62</v>
      </c>
      <c r="H87" s="5">
        <v>5.8176275405941169E-5</v>
      </c>
      <c r="I87" s="5">
        <v>589.58199999999999</v>
      </c>
      <c r="J87" s="22">
        <f t="shared" si="0"/>
        <v>10134406.093996691</v>
      </c>
    </row>
    <row r="88" spans="1:10" hidden="1" x14ac:dyDescent="0.25">
      <c r="A88" s="24"/>
      <c r="B88" s="21">
        <f t="shared" si="2"/>
        <v>83</v>
      </c>
      <c r="C88" s="20" t="s">
        <v>424</v>
      </c>
      <c r="D88" s="20"/>
      <c r="E88" s="20" t="s">
        <v>69</v>
      </c>
      <c r="F88" s="20" t="s">
        <v>70</v>
      </c>
      <c r="G88" s="20" t="s">
        <v>62</v>
      </c>
      <c r="H88" s="5">
        <v>315.16042380648042</v>
      </c>
      <c r="I88" s="5">
        <v>598.59</v>
      </c>
      <c r="J88" s="22">
        <f t="shared" si="0"/>
        <v>1.8993184257410294</v>
      </c>
    </row>
    <row r="89" spans="1:10" x14ac:dyDescent="0.25">
      <c r="A89" s="24"/>
      <c r="B89" s="21">
        <f t="shared" si="2"/>
        <v>84</v>
      </c>
      <c r="C89" s="20" t="s">
        <v>425</v>
      </c>
      <c r="D89" s="20"/>
      <c r="E89" s="20" t="s">
        <v>67</v>
      </c>
      <c r="F89" s="20" t="s">
        <v>68</v>
      </c>
      <c r="G89" s="20" t="s">
        <v>62</v>
      </c>
      <c r="H89" s="5">
        <v>109.17073657638507</v>
      </c>
      <c r="I89" s="5">
        <v>541.96100000000001</v>
      </c>
      <c r="J89" s="22">
        <f t="shared" si="0"/>
        <v>4.9643431655405044</v>
      </c>
    </row>
    <row r="90" spans="1:10" hidden="1" x14ac:dyDescent="0.25">
      <c r="A90" s="24"/>
      <c r="B90" s="21">
        <f t="shared" si="2"/>
        <v>85</v>
      </c>
      <c r="C90" s="20" t="s">
        <v>1415</v>
      </c>
      <c r="D90" s="20"/>
      <c r="E90" s="20" t="s">
        <v>69</v>
      </c>
      <c r="F90" s="20" t="s">
        <v>70</v>
      </c>
      <c r="G90" s="20" t="s">
        <v>62</v>
      </c>
      <c r="H90" s="5">
        <v>90.886847995325496</v>
      </c>
      <c r="I90" s="5">
        <v>0</v>
      </c>
      <c r="J90" s="22">
        <f t="shared" si="0"/>
        <v>0</v>
      </c>
    </row>
    <row r="91" spans="1:10" hidden="1" x14ac:dyDescent="0.25">
      <c r="A91" s="24"/>
      <c r="B91" s="21">
        <f t="shared" si="2"/>
        <v>86</v>
      </c>
      <c r="C91" s="20" t="s">
        <v>426</v>
      </c>
      <c r="D91" s="20"/>
      <c r="E91" s="20" t="s">
        <v>60</v>
      </c>
      <c r="F91" s="20" t="s">
        <v>61</v>
      </c>
      <c r="G91" s="20" t="s">
        <v>62</v>
      </c>
      <c r="H91" s="5">
        <v>351.46422520675276</v>
      </c>
      <c r="I91" s="5">
        <v>179.52799999999999</v>
      </c>
      <c r="J91" s="22">
        <f t="shared" si="0"/>
        <v>0.51080020987737984</v>
      </c>
    </row>
    <row r="92" spans="1:10" hidden="1" x14ac:dyDescent="0.25">
      <c r="A92" s="24"/>
      <c r="B92" s="21">
        <f t="shared" si="2"/>
        <v>87</v>
      </c>
      <c r="C92" s="20" t="s">
        <v>427</v>
      </c>
      <c r="D92" s="20"/>
      <c r="E92" s="20" t="s">
        <v>60</v>
      </c>
      <c r="F92" s="20" t="s">
        <v>61</v>
      </c>
      <c r="G92" s="20" t="s">
        <v>62</v>
      </c>
      <c r="H92" s="5">
        <v>480.96926985411034</v>
      </c>
      <c r="I92" s="5">
        <v>0</v>
      </c>
      <c r="J92" s="22">
        <f t="shared" si="0"/>
        <v>0</v>
      </c>
    </row>
    <row r="93" spans="1:10" hidden="1" x14ac:dyDescent="0.25">
      <c r="A93" s="24"/>
      <c r="B93" s="21">
        <f t="shared" si="2"/>
        <v>88</v>
      </c>
      <c r="C93" s="20" t="s">
        <v>428</v>
      </c>
      <c r="D93" s="20"/>
      <c r="E93" s="20" t="s">
        <v>65</v>
      </c>
      <c r="F93" s="20" t="s">
        <v>66</v>
      </c>
      <c r="G93" s="20" t="s">
        <v>62</v>
      </c>
      <c r="H93" s="5">
        <v>76.886020537464105</v>
      </c>
      <c r="I93" s="5">
        <v>238.464</v>
      </c>
      <c r="J93" s="22">
        <f t="shared" si="0"/>
        <v>3.1015261075165688</v>
      </c>
    </row>
    <row r="94" spans="1:10" hidden="1" x14ac:dyDescent="0.25">
      <c r="A94" s="24"/>
      <c r="B94" s="21">
        <f t="shared" si="2"/>
        <v>89</v>
      </c>
      <c r="C94" s="20" t="s">
        <v>429</v>
      </c>
      <c r="D94" s="20"/>
      <c r="E94" s="20" t="s">
        <v>69</v>
      </c>
      <c r="F94" s="20" t="s">
        <v>70</v>
      </c>
      <c r="G94" s="20" t="s">
        <v>62</v>
      </c>
      <c r="H94" s="5">
        <v>232.2559846946983</v>
      </c>
      <c r="I94" s="5">
        <v>179.52799999999999</v>
      </c>
      <c r="J94" s="22">
        <f t="shared" si="0"/>
        <v>0.77297469960134924</v>
      </c>
    </row>
    <row r="95" spans="1:10" x14ac:dyDescent="0.25">
      <c r="A95" s="24"/>
      <c r="B95" s="21">
        <f t="shared" si="2"/>
        <v>90</v>
      </c>
      <c r="C95" s="20" t="s">
        <v>430</v>
      </c>
      <c r="D95" s="20"/>
      <c r="E95" s="20" t="s">
        <v>67</v>
      </c>
      <c r="F95" s="20" t="s">
        <v>68</v>
      </c>
      <c r="G95" s="20" t="s">
        <v>62</v>
      </c>
      <c r="H95" s="5">
        <v>145.47468341734594</v>
      </c>
      <c r="I95" s="5">
        <v>303.49700000000001</v>
      </c>
      <c r="J95" s="22">
        <f t="shared" si="0"/>
        <v>2.0862530364084777</v>
      </c>
    </row>
    <row r="96" spans="1:10" hidden="1" x14ac:dyDescent="0.25">
      <c r="A96" s="24"/>
      <c r="B96" s="21">
        <f t="shared" si="2"/>
        <v>91</v>
      </c>
      <c r="C96" s="20" t="s">
        <v>431</v>
      </c>
      <c r="D96" s="20"/>
      <c r="E96" s="20" t="s">
        <v>73</v>
      </c>
      <c r="F96" s="20" t="s">
        <v>74</v>
      </c>
      <c r="G96" s="20" t="s">
        <v>62</v>
      </c>
      <c r="H96" s="5">
        <v>157.82153507236498</v>
      </c>
      <c r="I96" s="5">
        <v>417.99199999999996</v>
      </c>
      <c r="J96" s="22">
        <f t="shared" si="0"/>
        <v>2.6485105458411651</v>
      </c>
    </row>
    <row r="97" spans="1:10" hidden="1" x14ac:dyDescent="0.25">
      <c r="A97" s="24"/>
      <c r="B97" s="21">
        <f t="shared" si="2"/>
        <v>92</v>
      </c>
      <c r="C97" s="20" t="s">
        <v>1416</v>
      </c>
      <c r="D97" s="20"/>
      <c r="E97" s="20" t="s">
        <v>60</v>
      </c>
      <c r="F97" s="20" t="s">
        <v>61</v>
      </c>
      <c r="G97" s="20" t="s">
        <v>62</v>
      </c>
      <c r="H97" s="5">
        <v>109.17073657638507</v>
      </c>
      <c r="I97" s="5">
        <v>0</v>
      </c>
      <c r="J97" s="22">
        <f t="shared" si="0"/>
        <v>0</v>
      </c>
    </row>
    <row r="98" spans="1:10" hidden="1" x14ac:dyDescent="0.25">
      <c r="A98" s="24"/>
      <c r="B98" s="21">
        <f t="shared" si="2"/>
        <v>93</v>
      </c>
      <c r="C98" s="20" t="s">
        <v>432</v>
      </c>
      <c r="D98" s="20"/>
      <c r="E98" s="20" t="s">
        <v>69</v>
      </c>
      <c r="F98" s="20" t="s">
        <v>70</v>
      </c>
      <c r="G98" s="20" t="s">
        <v>62</v>
      </c>
      <c r="H98" s="5">
        <v>288.89412634187744</v>
      </c>
      <c r="I98" s="5">
        <v>238.464</v>
      </c>
      <c r="J98" s="22">
        <f t="shared" si="0"/>
        <v>0.82543734280634562</v>
      </c>
    </row>
    <row r="99" spans="1:10" hidden="1" x14ac:dyDescent="0.25">
      <c r="A99" s="24"/>
      <c r="B99" s="21">
        <f t="shared" si="2"/>
        <v>94</v>
      </c>
      <c r="C99" s="20" t="s">
        <v>433</v>
      </c>
      <c r="D99" s="20"/>
      <c r="E99" s="20" t="s">
        <v>73</v>
      </c>
      <c r="F99" s="20" t="s">
        <v>74</v>
      </c>
      <c r="G99" s="20" t="s">
        <v>62</v>
      </c>
      <c r="H99" s="5">
        <v>226.32388203631356</v>
      </c>
      <c r="I99" s="5">
        <v>417.99199999999996</v>
      </c>
      <c r="J99" s="22">
        <f t="shared" si="0"/>
        <v>1.8468753550848573</v>
      </c>
    </row>
    <row r="100" spans="1:10" hidden="1" x14ac:dyDescent="0.25">
      <c r="A100" s="24"/>
      <c r="B100" s="21">
        <f t="shared" si="2"/>
        <v>95</v>
      </c>
      <c r="C100" s="20" t="s">
        <v>434</v>
      </c>
      <c r="D100" s="20"/>
      <c r="E100" s="20" t="s">
        <v>71</v>
      </c>
      <c r="F100" s="20" t="s">
        <v>72</v>
      </c>
      <c r="G100" s="20" t="s">
        <v>62</v>
      </c>
      <c r="H100" s="5">
        <v>137.48734026614673</v>
      </c>
      <c r="I100" s="5">
        <v>238.464</v>
      </c>
      <c r="J100" s="22">
        <f t="shared" si="0"/>
        <v>1.7344433279339289</v>
      </c>
    </row>
    <row r="101" spans="1:10" hidden="1" x14ac:dyDescent="0.25">
      <c r="A101" s="24"/>
      <c r="B101" s="21">
        <f t="shared" si="2"/>
        <v>96</v>
      </c>
      <c r="C101" s="20" t="s">
        <v>435</v>
      </c>
      <c r="D101" s="20"/>
      <c r="E101" s="20" t="s">
        <v>65</v>
      </c>
      <c r="F101" s="20" t="s">
        <v>66</v>
      </c>
      <c r="G101" s="20" t="s">
        <v>62</v>
      </c>
      <c r="H101" s="5">
        <v>93.200984541642441</v>
      </c>
      <c r="I101" s="5">
        <v>410.05399999999997</v>
      </c>
      <c r="J101" s="22">
        <f t="shared" si="0"/>
        <v>4.399674552974135</v>
      </c>
    </row>
    <row r="102" spans="1:10" hidden="1" x14ac:dyDescent="0.25">
      <c r="A102" s="24"/>
      <c r="B102" s="21">
        <f t="shared" si="2"/>
        <v>97</v>
      </c>
      <c r="C102" s="20" t="s">
        <v>436</v>
      </c>
      <c r="D102" s="20"/>
      <c r="E102" s="20" t="s">
        <v>60</v>
      </c>
      <c r="F102" s="20" t="s">
        <v>61</v>
      </c>
      <c r="G102" s="20" t="s">
        <v>62</v>
      </c>
      <c r="H102" s="5">
        <v>428.60216185022136</v>
      </c>
      <c r="I102" s="5">
        <v>303.49700000000001</v>
      </c>
      <c r="J102" s="22">
        <f t="shared" si="0"/>
        <v>0.70810888748167256</v>
      </c>
    </row>
    <row r="103" spans="1:10" hidden="1" x14ac:dyDescent="0.25">
      <c r="A103" s="24"/>
      <c r="B103" s="21">
        <f t="shared" si="2"/>
        <v>98</v>
      </c>
      <c r="C103" s="20" t="s">
        <v>437</v>
      </c>
      <c r="D103" s="20"/>
      <c r="E103" s="20" t="s">
        <v>69</v>
      </c>
      <c r="F103" s="20" t="s">
        <v>70</v>
      </c>
      <c r="G103" s="20" t="s">
        <v>62</v>
      </c>
      <c r="H103" s="5">
        <v>331.13017584122304</v>
      </c>
      <c r="I103" s="5">
        <v>0</v>
      </c>
      <c r="J103" s="22">
        <f t="shared" si="0"/>
        <v>0</v>
      </c>
    </row>
    <row r="104" spans="1:10" x14ac:dyDescent="0.25">
      <c r="A104" s="24"/>
      <c r="B104" s="21">
        <f t="shared" si="2"/>
        <v>99</v>
      </c>
      <c r="C104" s="20" t="s">
        <v>438</v>
      </c>
      <c r="D104" s="20"/>
      <c r="E104" s="20" t="s">
        <v>67</v>
      </c>
      <c r="F104" s="20" t="s">
        <v>68</v>
      </c>
      <c r="G104" s="20" t="s">
        <v>62</v>
      </c>
      <c r="H104" s="5">
        <v>212.4093704943854</v>
      </c>
      <c r="I104" s="5">
        <v>663.62300000000005</v>
      </c>
      <c r="J104" s="22">
        <f t="shared" si="0"/>
        <v>3.124264237756599</v>
      </c>
    </row>
    <row r="105" spans="1:10" hidden="1" x14ac:dyDescent="0.25">
      <c r="A105" s="24"/>
      <c r="B105" s="21">
        <f t="shared" si="2"/>
        <v>100</v>
      </c>
      <c r="C105" s="20" t="s">
        <v>439</v>
      </c>
      <c r="D105" s="20"/>
      <c r="E105" s="20" t="s">
        <v>69</v>
      </c>
      <c r="F105" s="20" t="s">
        <v>70</v>
      </c>
      <c r="G105" s="20" t="s">
        <v>62</v>
      </c>
      <c r="H105" s="5">
        <v>290.1303394281847</v>
      </c>
      <c r="I105" s="5">
        <v>721.32100000000003</v>
      </c>
      <c r="J105" s="22">
        <f t="shared" si="0"/>
        <v>2.4861963813286305</v>
      </c>
    </row>
    <row r="106" spans="1:10" hidden="1" x14ac:dyDescent="0.25">
      <c r="A106" s="24"/>
      <c r="B106" s="21">
        <f t="shared" si="2"/>
        <v>101</v>
      </c>
      <c r="C106" s="20" t="s">
        <v>440</v>
      </c>
      <c r="D106" s="20"/>
      <c r="E106" s="20" t="s">
        <v>63</v>
      </c>
      <c r="F106" s="20" t="s">
        <v>64</v>
      </c>
      <c r="G106" s="20" t="s">
        <v>62</v>
      </c>
      <c r="H106" s="5">
        <v>266.5096253105005</v>
      </c>
      <c r="I106" s="5">
        <v>303.49700000000001</v>
      </c>
      <c r="J106" s="22">
        <f t="shared" si="0"/>
        <v>1.1387843859162943</v>
      </c>
    </row>
    <row r="107" spans="1:10" hidden="1" x14ac:dyDescent="0.25">
      <c r="A107" s="24"/>
      <c r="B107" s="21">
        <f t="shared" si="2"/>
        <v>102</v>
      </c>
      <c r="C107" s="20" t="s">
        <v>441</v>
      </c>
      <c r="D107" s="20"/>
      <c r="E107" s="20" t="s">
        <v>63</v>
      </c>
      <c r="F107" s="20" t="s">
        <v>64</v>
      </c>
      <c r="G107" s="20" t="s">
        <v>62</v>
      </c>
      <c r="H107" s="5">
        <v>262.62782887727445</v>
      </c>
      <c r="I107" s="5">
        <v>0</v>
      </c>
      <c r="J107" s="22">
        <f t="shared" si="0"/>
        <v>0</v>
      </c>
    </row>
    <row r="108" spans="1:10" hidden="1" x14ac:dyDescent="0.25">
      <c r="A108" s="24"/>
      <c r="B108" s="21">
        <f t="shared" si="2"/>
        <v>103</v>
      </c>
      <c r="C108" s="20" t="s">
        <v>442</v>
      </c>
      <c r="D108" s="20"/>
      <c r="E108" s="20" t="s">
        <v>75</v>
      </c>
      <c r="F108" s="20" t="s">
        <v>76</v>
      </c>
      <c r="G108" s="20" t="s">
        <v>62</v>
      </c>
      <c r="H108" s="5">
        <v>109.17073657638507</v>
      </c>
      <c r="I108" s="5">
        <v>483.02499999999998</v>
      </c>
      <c r="J108" s="22">
        <f t="shared" si="0"/>
        <v>4.4244915363563102</v>
      </c>
    </row>
    <row r="109" spans="1:10" hidden="1" x14ac:dyDescent="0.25">
      <c r="A109" s="24"/>
      <c r="B109" s="21">
        <f t="shared" si="2"/>
        <v>104</v>
      </c>
      <c r="C109" s="20" t="s">
        <v>1417</v>
      </c>
      <c r="D109" s="20"/>
      <c r="E109" s="20" t="s">
        <v>65</v>
      </c>
      <c r="F109" s="20" t="s">
        <v>66</v>
      </c>
      <c r="G109" s="20" t="s">
        <v>62</v>
      </c>
      <c r="H109" s="5">
        <v>56.55182573124587</v>
      </c>
      <c r="I109" s="5">
        <v>417.99199999999996</v>
      </c>
      <c r="J109" s="22">
        <f t="shared" si="0"/>
        <v>7.3913086729762663</v>
      </c>
    </row>
    <row r="110" spans="1:10" hidden="1" x14ac:dyDescent="0.25">
      <c r="A110" s="24"/>
      <c r="B110" s="21">
        <f t="shared" si="2"/>
        <v>105</v>
      </c>
      <c r="C110" s="20" t="s">
        <v>443</v>
      </c>
      <c r="D110" s="20"/>
      <c r="E110" s="20" t="s">
        <v>71</v>
      </c>
      <c r="F110" s="20" t="s">
        <v>72</v>
      </c>
      <c r="G110" s="20" t="s">
        <v>62</v>
      </c>
      <c r="H110" s="5">
        <v>226.32388203631356</v>
      </c>
      <c r="I110" s="5">
        <v>419.06200000000001</v>
      </c>
      <c r="J110" s="22">
        <f t="shared" si="0"/>
        <v>1.8516030930079297</v>
      </c>
    </row>
    <row r="111" spans="1:10" hidden="1" x14ac:dyDescent="0.25">
      <c r="A111" s="24"/>
      <c r="B111" s="21">
        <f t="shared" si="2"/>
        <v>106</v>
      </c>
      <c r="C111" s="20" t="s">
        <v>444</v>
      </c>
      <c r="D111" s="20"/>
      <c r="E111" s="20" t="s">
        <v>65</v>
      </c>
      <c r="F111" s="20" t="s">
        <v>66</v>
      </c>
      <c r="G111" s="20" t="s">
        <v>62</v>
      </c>
      <c r="H111" s="5">
        <v>282.96202368349265</v>
      </c>
      <c r="I111" s="5">
        <v>0</v>
      </c>
      <c r="J111" s="22">
        <f t="shared" si="0"/>
        <v>0</v>
      </c>
    </row>
    <row r="112" spans="1:10" hidden="1" x14ac:dyDescent="0.25">
      <c r="A112" s="24"/>
      <c r="B112" s="21">
        <f t="shared" si="2"/>
        <v>107</v>
      </c>
      <c r="C112" s="20" t="s">
        <v>445</v>
      </c>
      <c r="D112" s="20"/>
      <c r="E112" s="20" t="s">
        <v>69</v>
      </c>
      <c r="F112" s="20" t="s">
        <v>70</v>
      </c>
      <c r="G112" s="20" t="s">
        <v>62</v>
      </c>
      <c r="H112" s="5">
        <v>236.62028202548541</v>
      </c>
      <c r="I112" s="5">
        <v>540.72299999999996</v>
      </c>
      <c r="J112" s="22">
        <f t="shared" si="0"/>
        <v>2.2851929486829063</v>
      </c>
    </row>
    <row r="113" spans="1:10" hidden="1" x14ac:dyDescent="0.25">
      <c r="A113" s="24"/>
      <c r="B113" s="21">
        <f t="shared" si="2"/>
        <v>108</v>
      </c>
      <c r="C113" s="20" t="s">
        <v>446</v>
      </c>
      <c r="D113" s="20"/>
      <c r="E113" s="20" t="s">
        <v>60</v>
      </c>
      <c r="F113" s="20" t="s">
        <v>61</v>
      </c>
      <c r="G113" s="20" t="s">
        <v>62</v>
      </c>
      <c r="H113" s="5">
        <v>184.87405689390616</v>
      </c>
      <c r="I113" s="5">
        <v>483.02499999999998</v>
      </c>
      <c r="J113" s="22">
        <f t="shared" si="0"/>
        <v>2.6127246197512393</v>
      </c>
    </row>
    <row r="114" spans="1:10" hidden="1" x14ac:dyDescent="0.25">
      <c r="A114" s="24"/>
      <c r="B114" s="21">
        <f t="shared" si="2"/>
        <v>109</v>
      </c>
      <c r="C114" s="20" t="s">
        <v>447</v>
      </c>
      <c r="D114" s="20"/>
      <c r="E114" s="20" t="s">
        <v>73</v>
      </c>
      <c r="F114" s="20" t="s">
        <v>74</v>
      </c>
      <c r="G114" s="20" t="s">
        <v>62</v>
      </c>
      <c r="H114" s="5">
        <v>236.36153141267144</v>
      </c>
      <c r="I114" s="5">
        <v>179.52799999999999</v>
      </c>
      <c r="J114" s="22">
        <f t="shared" si="0"/>
        <v>0.7595483026658687</v>
      </c>
    </row>
    <row r="115" spans="1:10" x14ac:dyDescent="0.25">
      <c r="A115" s="24"/>
      <c r="B115" s="21">
        <f t="shared" si="2"/>
        <v>110</v>
      </c>
      <c r="C115" s="20" t="s">
        <v>448</v>
      </c>
      <c r="D115" s="20"/>
      <c r="E115" s="20" t="s">
        <v>67</v>
      </c>
      <c r="F115" s="20" t="s">
        <v>68</v>
      </c>
      <c r="G115" s="20" t="s">
        <v>62</v>
      </c>
      <c r="H115" s="5">
        <v>240.7260308165242</v>
      </c>
      <c r="I115" s="5">
        <v>0</v>
      </c>
      <c r="J115" s="22">
        <f t="shared" si="0"/>
        <v>0</v>
      </c>
    </row>
    <row r="116" spans="1:10" hidden="1" x14ac:dyDescent="0.25">
      <c r="A116" s="24"/>
      <c r="B116" s="21">
        <f t="shared" si="2"/>
        <v>111</v>
      </c>
      <c r="C116" s="20" t="s">
        <v>452</v>
      </c>
      <c r="D116" s="20"/>
      <c r="E116" s="20" t="s">
        <v>69</v>
      </c>
      <c r="F116" s="20" t="s">
        <v>70</v>
      </c>
      <c r="G116" s="20" t="s">
        <v>62</v>
      </c>
      <c r="H116" s="5">
        <v>418.39917098923502</v>
      </c>
      <c r="I116" s="5">
        <v>419.06200000000001</v>
      </c>
      <c r="J116" s="22">
        <f t="shared" si="0"/>
        <v>1.0015842024954251</v>
      </c>
    </row>
    <row r="117" spans="1:10" hidden="1" x14ac:dyDescent="0.25">
      <c r="A117" s="24"/>
      <c r="B117" s="21">
        <f t="shared" si="2"/>
        <v>112</v>
      </c>
      <c r="C117" s="20" t="s">
        <v>453</v>
      </c>
      <c r="D117" s="20"/>
      <c r="E117" s="20" t="s">
        <v>71</v>
      </c>
      <c r="F117" s="20" t="s">
        <v>72</v>
      </c>
      <c r="G117" s="20" t="s">
        <v>62</v>
      </c>
      <c r="H117" s="5">
        <v>200.05758457171058</v>
      </c>
      <c r="I117" s="5">
        <v>417.99199999999996</v>
      </c>
      <c r="J117" s="22">
        <f t="shared" si="0"/>
        <v>2.0893584259494591</v>
      </c>
    </row>
    <row r="118" spans="1:10" hidden="1" x14ac:dyDescent="0.25">
      <c r="A118" s="24"/>
      <c r="B118" s="21">
        <f t="shared" si="2"/>
        <v>113</v>
      </c>
      <c r="C118" s="20" t="s">
        <v>454</v>
      </c>
      <c r="D118" s="20"/>
      <c r="E118" s="20" t="s">
        <v>69</v>
      </c>
      <c r="F118" s="20" t="s">
        <v>70</v>
      </c>
      <c r="G118" s="20" t="s">
        <v>62</v>
      </c>
      <c r="H118" s="5">
        <v>293.25842367266449</v>
      </c>
      <c r="I118" s="5">
        <v>0</v>
      </c>
      <c r="J118" s="22">
        <f t="shared" si="0"/>
        <v>0</v>
      </c>
    </row>
    <row r="119" spans="1:10" hidden="1" x14ac:dyDescent="0.25">
      <c r="A119" s="24"/>
      <c r="B119" s="21">
        <f t="shared" si="2"/>
        <v>114</v>
      </c>
      <c r="C119" s="20" t="s">
        <v>455</v>
      </c>
      <c r="D119" s="20"/>
      <c r="E119" s="20" t="s">
        <v>75</v>
      </c>
      <c r="F119" s="20" t="s">
        <v>76</v>
      </c>
      <c r="G119" s="20" t="s">
        <v>62</v>
      </c>
      <c r="H119" s="5">
        <v>246.65807684253178</v>
      </c>
      <c r="I119" s="5">
        <v>179.52799999999999</v>
      </c>
      <c r="J119" s="22">
        <f t="shared" si="0"/>
        <v>0.72784156228791119</v>
      </c>
    </row>
    <row r="120" spans="1:10" hidden="1" x14ac:dyDescent="0.25">
      <c r="A120" s="24"/>
      <c r="B120" s="21">
        <f t="shared" si="2"/>
        <v>115</v>
      </c>
      <c r="C120" s="20" t="s">
        <v>456</v>
      </c>
      <c r="D120" s="20"/>
      <c r="E120" s="20" t="s">
        <v>69</v>
      </c>
      <c r="F120" s="20" t="s">
        <v>70</v>
      </c>
      <c r="G120" s="20" t="s">
        <v>62</v>
      </c>
      <c r="H120" s="5">
        <v>246.65807684253178</v>
      </c>
      <c r="I120" s="5">
        <v>238.464</v>
      </c>
      <c r="J120" s="22">
        <f t="shared" si="0"/>
        <v>0.96677961270344726</v>
      </c>
    </row>
    <row r="121" spans="1:10" x14ac:dyDescent="0.25">
      <c r="A121" s="24"/>
      <c r="B121" s="21">
        <f t="shared" si="2"/>
        <v>116</v>
      </c>
      <c r="C121" s="20" t="s">
        <v>1418</v>
      </c>
      <c r="D121" s="20"/>
      <c r="E121" s="20" t="s">
        <v>67</v>
      </c>
      <c r="F121" s="20" t="s">
        <v>68</v>
      </c>
      <c r="G121" s="20" t="s">
        <v>62</v>
      </c>
      <c r="H121" s="5">
        <v>109.17073657638507</v>
      </c>
      <c r="I121" s="5">
        <v>303.49700000000001</v>
      </c>
      <c r="J121" s="22">
        <f t="shared" si="0"/>
        <v>2.7800215471446221</v>
      </c>
    </row>
    <row r="122" spans="1:10" x14ac:dyDescent="0.25">
      <c r="A122" s="24"/>
      <c r="B122" s="21">
        <f t="shared" si="2"/>
        <v>117</v>
      </c>
      <c r="C122" s="20" t="s">
        <v>457</v>
      </c>
      <c r="D122" s="20"/>
      <c r="E122" s="20" t="s">
        <v>67</v>
      </c>
      <c r="F122" s="20" t="s">
        <v>68</v>
      </c>
      <c r="G122" s="20" t="s">
        <v>62</v>
      </c>
      <c r="H122" s="5">
        <v>205.20591391901789</v>
      </c>
      <c r="I122" s="5">
        <v>179.52799999999999</v>
      </c>
      <c r="J122" s="22">
        <f t="shared" si="0"/>
        <v>0.87486757360632705</v>
      </c>
    </row>
    <row r="123" spans="1:10" hidden="1" x14ac:dyDescent="0.25">
      <c r="A123" s="24"/>
      <c r="B123" s="21">
        <f t="shared" si="2"/>
        <v>118</v>
      </c>
      <c r="C123" s="20" t="s">
        <v>458</v>
      </c>
      <c r="D123" s="20"/>
      <c r="E123" s="20" t="s">
        <v>75</v>
      </c>
      <c r="F123" s="20" t="s">
        <v>76</v>
      </c>
      <c r="G123" s="20" t="s">
        <v>62</v>
      </c>
      <c r="H123" s="5">
        <v>195.03861444284311</v>
      </c>
      <c r="I123" s="5">
        <v>179.52799999999999</v>
      </c>
      <c r="J123" s="22">
        <f t="shared" si="0"/>
        <v>0.92047413540569134</v>
      </c>
    </row>
    <row r="124" spans="1:10" x14ac:dyDescent="0.25">
      <c r="A124" s="24"/>
      <c r="B124" s="21">
        <f t="shared" si="2"/>
        <v>119</v>
      </c>
      <c r="C124" s="20" t="s">
        <v>459</v>
      </c>
      <c r="D124" s="20"/>
      <c r="E124" s="20" t="s">
        <v>67</v>
      </c>
      <c r="F124" s="20" t="s">
        <v>68</v>
      </c>
      <c r="G124" s="20" t="s">
        <v>62</v>
      </c>
      <c r="H124" s="5">
        <v>256.60941030295646</v>
      </c>
      <c r="I124" s="5">
        <v>352.18799999999999</v>
      </c>
      <c r="J124" s="22">
        <f t="shared" si="0"/>
        <v>1.3724672044731414</v>
      </c>
    </row>
    <row r="125" spans="1:10" hidden="1" x14ac:dyDescent="0.25">
      <c r="A125" s="24"/>
      <c r="B125" s="21">
        <f t="shared" si="2"/>
        <v>120</v>
      </c>
      <c r="C125" s="20" t="s">
        <v>460</v>
      </c>
      <c r="D125" s="20"/>
      <c r="E125" s="20" t="s">
        <v>75</v>
      </c>
      <c r="F125" s="20" t="s">
        <v>76</v>
      </c>
      <c r="G125" s="20" t="s">
        <v>62</v>
      </c>
      <c r="H125" s="5">
        <v>226.32373659562504</v>
      </c>
      <c r="I125" s="5">
        <v>238.464</v>
      </c>
      <c r="J125" s="22">
        <f t="shared" si="0"/>
        <v>1.0536411407260657</v>
      </c>
    </row>
    <row r="126" spans="1:10" hidden="1" x14ac:dyDescent="0.25">
      <c r="A126" s="24"/>
      <c r="B126" s="21">
        <f t="shared" si="2"/>
        <v>121</v>
      </c>
      <c r="C126" s="20" t="s">
        <v>461</v>
      </c>
      <c r="D126" s="20"/>
      <c r="E126" s="20" t="s">
        <v>75</v>
      </c>
      <c r="F126" s="20" t="s">
        <v>76</v>
      </c>
      <c r="G126" s="20" t="s">
        <v>62</v>
      </c>
      <c r="H126" s="5">
        <v>314.1606844796529</v>
      </c>
      <c r="I126" s="5">
        <v>0</v>
      </c>
      <c r="J126" s="22">
        <f t="shared" si="0"/>
        <v>0</v>
      </c>
    </row>
    <row r="127" spans="1:10" hidden="1" x14ac:dyDescent="0.25">
      <c r="A127" s="24"/>
      <c r="B127" s="21">
        <f t="shared" si="2"/>
        <v>122</v>
      </c>
      <c r="C127" s="20" t="s">
        <v>462</v>
      </c>
      <c r="D127" s="20"/>
      <c r="E127" s="20" t="s">
        <v>71</v>
      </c>
      <c r="F127" s="20" t="s">
        <v>72</v>
      </c>
      <c r="G127" s="20" t="s">
        <v>62</v>
      </c>
      <c r="H127" s="5">
        <v>149.83912618882155</v>
      </c>
      <c r="I127" s="5">
        <v>1024.9860000000001</v>
      </c>
      <c r="J127" s="22">
        <f t="shared" si="0"/>
        <v>6.8405764640428552</v>
      </c>
    </row>
    <row r="128" spans="1:10" hidden="1" x14ac:dyDescent="0.25">
      <c r="A128" s="24"/>
      <c r="B128" s="21">
        <f t="shared" si="2"/>
        <v>123</v>
      </c>
      <c r="C128" s="20" t="s">
        <v>463</v>
      </c>
      <c r="D128" s="20"/>
      <c r="E128" s="20" t="s">
        <v>73</v>
      </c>
      <c r="F128" s="20" t="s">
        <v>74</v>
      </c>
      <c r="G128" s="20" t="s">
        <v>62</v>
      </c>
      <c r="H128" s="5">
        <v>313.59282055194842</v>
      </c>
      <c r="I128" s="5">
        <v>179.52799999999999</v>
      </c>
      <c r="J128" s="22">
        <f t="shared" si="0"/>
        <v>0.57248759612549915</v>
      </c>
    </row>
    <row r="129" spans="1:10" hidden="1" x14ac:dyDescent="0.25">
      <c r="A129" s="24"/>
      <c r="B129" s="21">
        <f t="shared" si="2"/>
        <v>124</v>
      </c>
      <c r="C129" s="20" t="s">
        <v>1419</v>
      </c>
      <c r="D129" s="20"/>
      <c r="E129" s="20" t="s">
        <v>73</v>
      </c>
      <c r="F129" s="20" t="s">
        <v>74</v>
      </c>
      <c r="G129" s="20" t="s">
        <v>62</v>
      </c>
      <c r="H129" s="5">
        <v>90.886847995325496</v>
      </c>
      <c r="I129" s="5">
        <v>419.06200000000001</v>
      </c>
      <c r="J129" s="22">
        <f t="shared" si="0"/>
        <v>4.6108101363747727</v>
      </c>
    </row>
    <row r="130" spans="1:10" hidden="1" x14ac:dyDescent="0.25">
      <c r="A130" s="24"/>
      <c r="B130" s="21">
        <f t="shared" si="2"/>
        <v>125</v>
      </c>
      <c r="C130" s="20" t="s">
        <v>464</v>
      </c>
      <c r="D130" s="20"/>
      <c r="E130" s="20" t="s">
        <v>69</v>
      </c>
      <c r="F130" s="20" t="s">
        <v>70</v>
      </c>
      <c r="G130" s="20" t="s">
        <v>62</v>
      </c>
      <c r="H130" s="5">
        <v>349.46518287516318</v>
      </c>
      <c r="I130" s="5">
        <v>351.11799999999999</v>
      </c>
      <c r="J130" s="22">
        <f t="shared" si="0"/>
        <v>1.0047295616439915</v>
      </c>
    </row>
    <row r="131" spans="1:10" hidden="1" x14ac:dyDescent="0.25">
      <c r="A131" s="24"/>
      <c r="B131" s="21">
        <f t="shared" si="2"/>
        <v>126</v>
      </c>
      <c r="C131" s="20" t="s">
        <v>465</v>
      </c>
      <c r="D131" s="20"/>
      <c r="E131" s="20" t="s">
        <v>65</v>
      </c>
      <c r="F131" s="20" t="s">
        <v>66</v>
      </c>
      <c r="G131" s="20" t="s">
        <v>62</v>
      </c>
      <c r="H131" s="5">
        <v>76.886020537464105</v>
      </c>
      <c r="I131" s="5">
        <v>238.464</v>
      </c>
      <c r="J131" s="22">
        <f t="shared" si="0"/>
        <v>3.1015261075165688</v>
      </c>
    </row>
    <row r="132" spans="1:10" hidden="1" x14ac:dyDescent="0.25">
      <c r="A132" s="24"/>
      <c r="B132" s="21">
        <f t="shared" si="2"/>
        <v>127</v>
      </c>
      <c r="C132" s="20" t="s">
        <v>466</v>
      </c>
      <c r="D132" s="20"/>
      <c r="E132" s="20" t="s">
        <v>69</v>
      </c>
      <c r="F132" s="20" t="s">
        <v>70</v>
      </c>
      <c r="G132" s="20" t="s">
        <v>62</v>
      </c>
      <c r="H132" s="5">
        <v>297.27779991539296</v>
      </c>
      <c r="I132" s="5">
        <v>590.65200000000004</v>
      </c>
      <c r="J132" s="22">
        <f t="shared" si="0"/>
        <v>1.9868688484915562</v>
      </c>
    </row>
    <row r="133" spans="1:10" hidden="1" x14ac:dyDescent="0.25">
      <c r="A133" s="24"/>
      <c r="B133" s="21">
        <f t="shared" si="2"/>
        <v>128</v>
      </c>
      <c r="C133" s="20" t="s">
        <v>467</v>
      </c>
      <c r="D133" s="20"/>
      <c r="E133" s="20" t="s">
        <v>63</v>
      </c>
      <c r="F133" s="20" t="s">
        <v>64</v>
      </c>
      <c r="G133" s="20" t="s">
        <v>62</v>
      </c>
      <c r="H133" s="5">
        <v>323.14776695767961</v>
      </c>
      <c r="I133" s="5">
        <v>722.55899999999997</v>
      </c>
      <c r="J133" s="22">
        <f t="shared" si="0"/>
        <v>2.2360018353294961</v>
      </c>
    </row>
    <row r="134" spans="1:10" hidden="1" x14ac:dyDescent="0.25">
      <c r="A134" s="24"/>
      <c r="B134" s="21">
        <f t="shared" si="2"/>
        <v>129</v>
      </c>
      <c r="C134" s="20" t="s">
        <v>468</v>
      </c>
      <c r="D134" s="20"/>
      <c r="E134" s="20" t="s">
        <v>73</v>
      </c>
      <c r="F134" s="20" t="s">
        <v>74</v>
      </c>
      <c r="G134" s="20" t="s">
        <v>62</v>
      </c>
      <c r="H134" s="5">
        <v>314.24714583627463</v>
      </c>
      <c r="I134" s="5">
        <v>837.05400000000009</v>
      </c>
      <c r="J134" s="22">
        <f t="shared" si="0"/>
        <v>2.6636805173597731</v>
      </c>
    </row>
    <row r="135" spans="1:10" hidden="1" x14ac:dyDescent="0.25">
      <c r="A135" s="24"/>
      <c r="B135" s="21">
        <f t="shared" si="2"/>
        <v>130</v>
      </c>
      <c r="C135" s="20" t="s">
        <v>469</v>
      </c>
      <c r="D135" s="20"/>
      <c r="E135" s="20" t="s">
        <v>69</v>
      </c>
      <c r="F135" s="20" t="s">
        <v>70</v>
      </c>
      <c r="G135" s="20" t="s">
        <v>62</v>
      </c>
      <c r="H135" s="5">
        <v>351.59387530656966</v>
      </c>
      <c r="I135" s="5">
        <v>179.52799999999999</v>
      </c>
      <c r="J135" s="22">
        <f t="shared" si="0"/>
        <v>0.51061185250585461</v>
      </c>
    </row>
    <row r="136" spans="1:10" hidden="1" x14ac:dyDescent="0.25">
      <c r="A136" s="24"/>
      <c r="B136" s="21">
        <f t="shared" ref="B136:B199" si="3">+B135+1</f>
        <v>131</v>
      </c>
      <c r="C136" s="20" t="s">
        <v>470</v>
      </c>
      <c r="D136" s="20"/>
      <c r="E136" s="20" t="s">
        <v>73</v>
      </c>
      <c r="F136" s="20" t="s">
        <v>74</v>
      </c>
      <c r="G136" s="20" t="s">
        <v>62</v>
      </c>
      <c r="H136" s="5">
        <v>424.68445199546289</v>
      </c>
      <c r="I136" s="5">
        <v>779.1880000000001</v>
      </c>
      <c r="J136" s="22">
        <f t="shared" si="0"/>
        <v>1.8347457655650754</v>
      </c>
    </row>
    <row r="137" spans="1:10" hidden="1" x14ac:dyDescent="0.25">
      <c r="A137" s="24"/>
      <c r="B137" s="21">
        <f t="shared" si="3"/>
        <v>132</v>
      </c>
      <c r="C137" s="20" t="s">
        <v>471</v>
      </c>
      <c r="D137" s="20"/>
      <c r="E137" s="20" t="s">
        <v>75</v>
      </c>
      <c r="F137" s="20" t="s">
        <v>76</v>
      </c>
      <c r="G137" s="20" t="s">
        <v>62</v>
      </c>
      <c r="H137" s="5">
        <v>254.61022253067841</v>
      </c>
      <c r="I137" s="5">
        <v>351.11799999999999</v>
      </c>
      <c r="J137" s="22">
        <f t="shared" si="0"/>
        <v>1.379041251800851</v>
      </c>
    </row>
    <row r="138" spans="1:10" hidden="1" x14ac:dyDescent="0.25">
      <c r="A138" s="24"/>
      <c r="B138" s="21">
        <f t="shared" si="3"/>
        <v>133</v>
      </c>
      <c r="C138" s="20" t="s">
        <v>472</v>
      </c>
      <c r="D138" s="20"/>
      <c r="E138" s="20" t="s">
        <v>75</v>
      </c>
      <c r="F138" s="20" t="s">
        <v>76</v>
      </c>
      <c r="G138" s="20" t="s">
        <v>62</v>
      </c>
      <c r="H138" s="5">
        <v>432.36962198694533</v>
      </c>
      <c r="I138" s="5">
        <v>0</v>
      </c>
      <c r="J138" s="22">
        <f t="shared" si="0"/>
        <v>0</v>
      </c>
    </row>
    <row r="139" spans="1:10" hidden="1" x14ac:dyDescent="0.25">
      <c r="A139" s="24"/>
      <c r="B139" s="21">
        <f t="shared" si="3"/>
        <v>134</v>
      </c>
      <c r="C139" s="20" t="s">
        <v>473</v>
      </c>
      <c r="D139" s="20"/>
      <c r="E139" s="20" t="s">
        <v>60</v>
      </c>
      <c r="F139" s="20" t="s">
        <v>61</v>
      </c>
      <c r="G139" s="20" t="s">
        <v>62</v>
      </c>
      <c r="H139" s="5">
        <v>240.89154219828404</v>
      </c>
      <c r="I139" s="5">
        <v>475.08699999999999</v>
      </c>
      <c r="J139" s="22">
        <f t="shared" si="0"/>
        <v>1.9722029078503041</v>
      </c>
    </row>
    <row r="140" spans="1:10" x14ac:dyDescent="0.25">
      <c r="A140" s="24"/>
      <c r="B140" s="21">
        <f t="shared" si="3"/>
        <v>135</v>
      </c>
      <c r="C140" s="20" t="s">
        <v>474</v>
      </c>
      <c r="D140" s="20"/>
      <c r="E140" s="20" t="s">
        <v>67</v>
      </c>
      <c r="F140" s="20" t="s">
        <v>68</v>
      </c>
      <c r="G140" s="20" t="s">
        <v>62</v>
      </c>
      <c r="H140" s="5">
        <v>572.95489656692928</v>
      </c>
      <c r="I140" s="5">
        <v>410.05399999999997</v>
      </c>
      <c r="J140" s="22">
        <f t="shared" si="0"/>
        <v>0.71568286169991713</v>
      </c>
    </row>
    <row r="141" spans="1:10" hidden="1" x14ac:dyDescent="0.25">
      <c r="A141" s="24"/>
      <c r="B141" s="21">
        <f t="shared" si="3"/>
        <v>136</v>
      </c>
      <c r="C141" s="20" t="s">
        <v>475</v>
      </c>
      <c r="D141" s="20"/>
      <c r="E141" s="20" t="s">
        <v>73</v>
      </c>
      <c r="F141" s="20" t="s">
        <v>74</v>
      </c>
      <c r="G141" s="20" t="s">
        <v>62</v>
      </c>
      <c r="H141" s="5">
        <v>256.69583948364397</v>
      </c>
      <c r="I141" s="5">
        <v>179.52799999999999</v>
      </c>
      <c r="J141" s="22">
        <f t="shared" si="0"/>
        <v>0.69938024847278091</v>
      </c>
    </row>
    <row r="142" spans="1:10" hidden="1" x14ac:dyDescent="0.25">
      <c r="A142" s="24"/>
      <c r="B142" s="21">
        <f t="shared" si="3"/>
        <v>137</v>
      </c>
      <c r="C142" s="20" t="s">
        <v>476</v>
      </c>
      <c r="D142" s="20"/>
      <c r="E142" s="20" t="s">
        <v>65</v>
      </c>
      <c r="F142" s="20" t="s">
        <v>66</v>
      </c>
      <c r="G142" s="20" t="s">
        <v>62</v>
      </c>
      <c r="H142" s="5">
        <v>80.067792177134393</v>
      </c>
      <c r="I142" s="5">
        <v>419.06200000000001</v>
      </c>
      <c r="J142" s="22">
        <f t="shared" si="0"/>
        <v>5.2338398325372451</v>
      </c>
    </row>
    <row r="143" spans="1:10" hidden="1" x14ac:dyDescent="0.25">
      <c r="A143" s="24"/>
      <c r="B143" s="21">
        <f t="shared" si="3"/>
        <v>138</v>
      </c>
      <c r="C143" s="20" t="s">
        <v>477</v>
      </c>
      <c r="D143" s="20"/>
      <c r="E143" s="20" t="s">
        <v>69</v>
      </c>
      <c r="F143" s="20" t="s">
        <v>70</v>
      </c>
      <c r="G143" s="20" t="s">
        <v>62</v>
      </c>
      <c r="H143" s="5">
        <v>129.5049313826033</v>
      </c>
      <c r="I143" s="5">
        <v>721.48900000000003</v>
      </c>
      <c r="J143" s="22">
        <f t="shared" si="0"/>
        <v>5.5711314796844817</v>
      </c>
    </row>
    <row r="144" spans="1:10" hidden="1" x14ac:dyDescent="0.25">
      <c r="A144" s="24"/>
      <c r="B144" s="21">
        <f t="shared" si="3"/>
        <v>139</v>
      </c>
      <c r="C144" s="20" t="s">
        <v>478</v>
      </c>
      <c r="D144" s="20"/>
      <c r="E144" s="20" t="s">
        <v>65</v>
      </c>
      <c r="F144" s="20" t="s">
        <v>66</v>
      </c>
      <c r="G144" s="20" t="s">
        <v>62</v>
      </c>
      <c r="H144" s="5">
        <v>180.2541024822157</v>
      </c>
      <c r="I144" s="5">
        <v>1660.953</v>
      </c>
      <c r="J144" s="22">
        <f t="shared" si="0"/>
        <v>9.2145087247813038</v>
      </c>
    </row>
    <row r="145" spans="1:10" hidden="1" x14ac:dyDescent="0.25">
      <c r="A145" s="24"/>
      <c r="B145" s="21">
        <f t="shared" si="3"/>
        <v>140</v>
      </c>
      <c r="C145" s="20" t="s">
        <v>479</v>
      </c>
      <c r="D145" s="20"/>
      <c r="E145" s="20" t="s">
        <v>69</v>
      </c>
      <c r="F145" s="20" t="s">
        <v>70</v>
      </c>
      <c r="G145" s="20" t="s">
        <v>62</v>
      </c>
      <c r="H145" s="5">
        <v>200.05758457171058</v>
      </c>
      <c r="I145" s="5">
        <v>179.52799999999999</v>
      </c>
      <c r="J145" s="22">
        <f t="shared" si="0"/>
        <v>0.89738162331780147</v>
      </c>
    </row>
    <row r="146" spans="1:10" hidden="1" x14ac:dyDescent="0.25">
      <c r="A146" s="24"/>
      <c r="B146" s="21">
        <f t="shared" si="3"/>
        <v>141</v>
      </c>
      <c r="C146" s="20" t="s">
        <v>480</v>
      </c>
      <c r="D146" s="20"/>
      <c r="E146" s="20" t="s">
        <v>73</v>
      </c>
      <c r="F146" s="20" t="s">
        <v>74</v>
      </c>
      <c r="G146" s="20" t="s">
        <v>62</v>
      </c>
      <c r="H146" s="5">
        <v>202.24227309127627</v>
      </c>
      <c r="I146" s="5">
        <v>483.02499999999998</v>
      </c>
      <c r="J146" s="22">
        <f t="shared" si="0"/>
        <v>2.3883483537687518</v>
      </c>
    </row>
    <row r="147" spans="1:10" hidden="1" x14ac:dyDescent="0.25">
      <c r="A147" s="24"/>
      <c r="B147" s="21">
        <f t="shared" si="3"/>
        <v>142</v>
      </c>
      <c r="C147" s="20" t="s">
        <v>481</v>
      </c>
      <c r="D147" s="20"/>
      <c r="E147" s="20" t="s">
        <v>65</v>
      </c>
      <c r="F147" s="20" t="s">
        <v>66</v>
      </c>
      <c r="G147" s="20" t="s">
        <v>62</v>
      </c>
      <c r="H147" s="5">
        <v>230.55887678103792</v>
      </c>
      <c r="I147" s="5">
        <v>0</v>
      </c>
      <c r="J147" s="22">
        <f t="shared" si="0"/>
        <v>0</v>
      </c>
    </row>
    <row r="148" spans="1:10" hidden="1" x14ac:dyDescent="0.25">
      <c r="A148" s="24"/>
      <c r="B148" s="21">
        <f t="shared" si="3"/>
        <v>143</v>
      </c>
      <c r="C148" s="20" t="s">
        <v>482</v>
      </c>
      <c r="D148" s="20"/>
      <c r="E148" s="20" t="s">
        <v>75</v>
      </c>
      <c r="F148" s="20" t="s">
        <v>76</v>
      </c>
      <c r="G148" s="20" t="s">
        <v>62</v>
      </c>
      <c r="H148" s="5">
        <v>80.84919861896762</v>
      </c>
      <c r="I148" s="5">
        <v>180.59800000000001</v>
      </c>
      <c r="J148" s="22">
        <f t="shared" si="0"/>
        <v>2.23376363754867</v>
      </c>
    </row>
    <row r="149" spans="1:10" hidden="1" x14ac:dyDescent="0.25">
      <c r="A149" s="24"/>
      <c r="B149" s="21">
        <f t="shared" si="3"/>
        <v>144</v>
      </c>
      <c r="C149" s="20" t="s">
        <v>483</v>
      </c>
      <c r="D149" s="20"/>
      <c r="E149" s="20" t="s">
        <v>73</v>
      </c>
      <c r="F149" s="20" t="s">
        <v>74</v>
      </c>
      <c r="G149" s="20" t="s">
        <v>62</v>
      </c>
      <c r="H149" s="5">
        <v>246.65793140184329</v>
      </c>
      <c r="I149" s="5">
        <v>417.99199999999996</v>
      </c>
      <c r="J149" s="22">
        <f t="shared" si="0"/>
        <v>1.6946221742167593</v>
      </c>
    </row>
    <row r="150" spans="1:10" hidden="1" x14ac:dyDescent="0.25">
      <c r="A150" s="24"/>
      <c r="B150" s="21">
        <f t="shared" si="3"/>
        <v>145</v>
      </c>
      <c r="C150" s="20" t="s">
        <v>484</v>
      </c>
      <c r="D150" s="20"/>
      <c r="E150" s="20" t="s">
        <v>69</v>
      </c>
      <c r="F150" s="20" t="s">
        <v>70</v>
      </c>
      <c r="G150" s="20" t="s">
        <v>62</v>
      </c>
      <c r="H150" s="5">
        <v>109.17073657638507</v>
      </c>
      <c r="I150" s="5">
        <v>483.02499999999998</v>
      </c>
      <c r="J150" s="22">
        <f t="shared" si="0"/>
        <v>4.4244915363563102</v>
      </c>
    </row>
    <row r="151" spans="1:10" hidden="1" x14ac:dyDescent="0.25">
      <c r="A151" s="24"/>
      <c r="B151" s="21">
        <f t="shared" si="3"/>
        <v>146</v>
      </c>
      <c r="C151" s="20" t="s">
        <v>485</v>
      </c>
      <c r="D151" s="20"/>
      <c r="E151" s="20" t="s">
        <v>75</v>
      </c>
      <c r="F151" s="20" t="s">
        <v>76</v>
      </c>
      <c r="G151" s="20" t="s">
        <v>62</v>
      </c>
      <c r="H151" s="5">
        <v>256.60941030295646</v>
      </c>
      <c r="I151" s="5">
        <v>770.18000000000006</v>
      </c>
      <c r="J151" s="22">
        <f t="shared" si="0"/>
        <v>3.0013708347278278</v>
      </c>
    </row>
    <row r="152" spans="1:10" hidden="1" x14ac:dyDescent="0.25">
      <c r="A152" s="24"/>
      <c r="B152" s="21">
        <f t="shared" si="3"/>
        <v>147</v>
      </c>
      <c r="C152" s="20" t="s">
        <v>486</v>
      </c>
      <c r="D152" s="20"/>
      <c r="E152" s="20" t="s">
        <v>63</v>
      </c>
      <c r="F152" s="20" t="s">
        <v>64</v>
      </c>
      <c r="G152" s="20" t="s">
        <v>62</v>
      </c>
      <c r="H152" s="5">
        <v>184.08783253696794</v>
      </c>
      <c r="I152" s="5">
        <v>180.59800000000001</v>
      </c>
      <c r="J152" s="22">
        <f t="shared" si="0"/>
        <v>0.98104256816502466</v>
      </c>
    </row>
    <row r="153" spans="1:10" hidden="1" x14ac:dyDescent="0.25">
      <c r="A153" s="24"/>
      <c r="B153" s="21">
        <f t="shared" si="3"/>
        <v>148</v>
      </c>
      <c r="C153" s="20" t="s">
        <v>487</v>
      </c>
      <c r="D153" s="20"/>
      <c r="E153" s="20" t="s">
        <v>69</v>
      </c>
      <c r="F153" s="20" t="s">
        <v>70</v>
      </c>
      <c r="G153" s="20" t="s">
        <v>62</v>
      </c>
      <c r="H153" s="5">
        <v>358.66534400101375</v>
      </c>
      <c r="I153" s="5">
        <v>598.59</v>
      </c>
      <c r="J153" s="22">
        <f t="shared" si="0"/>
        <v>1.6689373813554402</v>
      </c>
    </row>
    <row r="154" spans="1:10" hidden="1" x14ac:dyDescent="0.25">
      <c r="A154" s="24"/>
      <c r="B154" s="21">
        <f t="shared" si="3"/>
        <v>149</v>
      </c>
      <c r="C154" s="20" t="s">
        <v>488</v>
      </c>
      <c r="D154" s="20"/>
      <c r="E154" s="20" t="s">
        <v>65</v>
      </c>
      <c r="F154" s="20" t="s">
        <v>66</v>
      </c>
      <c r="G154" s="20" t="s">
        <v>62</v>
      </c>
      <c r="H154" s="5">
        <v>184.08783253696794</v>
      </c>
      <c r="I154" s="5">
        <v>0</v>
      </c>
      <c r="J154" s="22">
        <f t="shared" si="0"/>
        <v>0</v>
      </c>
    </row>
    <row r="155" spans="1:10" hidden="1" x14ac:dyDescent="0.25">
      <c r="A155" s="24"/>
      <c r="B155" s="21">
        <f t="shared" si="3"/>
        <v>150</v>
      </c>
      <c r="C155" s="20" t="s">
        <v>489</v>
      </c>
      <c r="D155" s="20"/>
      <c r="E155" s="20" t="s">
        <v>69</v>
      </c>
      <c r="F155" s="20" t="s">
        <v>70</v>
      </c>
      <c r="G155" s="20" t="s">
        <v>62</v>
      </c>
      <c r="H155" s="5">
        <v>240.72597418414705</v>
      </c>
      <c r="I155" s="5">
        <v>360.12600000000003</v>
      </c>
      <c r="J155" s="22">
        <f t="shared" si="0"/>
        <v>1.4959997616398308</v>
      </c>
    </row>
    <row r="156" spans="1:10" hidden="1" x14ac:dyDescent="0.25">
      <c r="A156" s="24"/>
      <c r="B156" s="21">
        <f t="shared" si="3"/>
        <v>151</v>
      </c>
      <c r="C156" s="20" t="s">
        <v>490</v>
      </c>
      <c r="D156" s="20"/>
      <c r="E156" s="20" t="s">
        <v>73</v>
      </c>
      <c r="F156" s="20" t="s">
        <v>74</v>
      </c>
      <c r="G156" s="20" t="s">
        <v>62</v>
      </c>
      <c r="H156" s="5">
        <v>173.00745716365302</v>
      </c>
      <c r="I156" s="5">
        <v>540.72400000000005</v>
      </c>
      <c r="J156" s="22">
        <f t="shared" si="0"/>
        <v>3.1254375323747623</v>
      </c>
    </row>
    <row r="157" spans="1:10" hidden="1" x14ac:dyDescent="0.25">
      <c r="A157" s="24"/>
      <c r="B157" s="21">
        <f t="shared" si="3"/>
        <v>152</v>
      </c>
      <c r="C157" s="20" t="s">
        <v>491</v>
      </c>
      <c r="D157" s="20"/>
      <c r="E157" s="20" t="s">
        <v>71</v>
      </c>
      <c r="F157" s="20" t="s">
        <v>72</v>
      </c>
      <c r="G157" s="20" t="s">
        <v>62</v>
      </c>
      <c r="H157" s="5">
        <v>327.51220972915519</v>
      </c>
      <c r="I157" s="5">
        <v>303.49700000000001</v>
      </c>
      <c r="J157" s="22">
        <f t="shared" si="0"/>
        <v>0.92667384904820749</v>
      </c>
    </row>
    <row r="158" spans="1:10" hidden="1" x14ac:dyDescent="0.25">
      <c r="A158" s="24"/>
      <c r="B158" s="21">
        <f t="shared" si="3"/>
        <v>153</v>
      </c>
      <c r="C158" s="20" t="s">
        <v>492</v>
      </c>
      <c r="D158" s="20"/>
      <c r="E158" s="20" t="s">
        <v>69</v>
      </c>
      <c r="F158" s="20" t="s">
        <v>70</v>
      </c>
      <c r="G158" s="20" t="s">
        <v>62</v>
      </c>
      <c r="H158" s="5">
        <v>168.77246241892865</v>
      </c>
      <c r="I158" s="5">
        <v>360.12599999999998</v>
      </c>
      <c r="J158" s="22">
        <f t="shared" si="0"/>
        <v>2.1337959690727963</v>
      </c>
    </row>
    <row r="159" spans="1:10" hidden="1" x14ac:dyDescent="0.25">
      <c r="A159" s="24"/>
      <c r="B159" s="21">
        <f t="shared" si="3"/>
        <v>154</v>
      </c>
      <c r="C159" s="20" t="s">
        <v>493</v>
      </c>
      <c r="D159" s="20"/>
      <c r="E159" s="20" t="s">
        <v>73</v>
      </c>
      <c r="F159" s="20" t="s">
        <v>74</v>
      </c>
      <c r="G159" s="20" t="s">
        <v>62</v>
      </c>
      <c r="H159" s="5">
        <v>223.3602978409491</v>
      </c>
      <c r="I159" s="5">
        <v>483.02499999999998</v>
      </c>
      <c r="J159" s="22">
        <f t="shared" si="0"/>
        <v>2.1625374100456898</v>
      </c>
    </row>
    <row r="160" spans="1:10" hidden="1" x14ac:dyDescent="0.25">
      <c r="A160" s="24"/>
      <c r="B160" s="21">
        <f t="shared" si="3"/>
        <v>155</v>
      </c>
      <c r="C160" s="20" t="s">
        <v>494</v>
      </c>
      <c r="D160" s="20"/>
      <c r="E160" s="20" t="s">
        <v>60</v>
      </c>
      <c r="F160" s="20" t="s">
        <v>61</v>
      </c>
      <c r="G160" s="20" t="s">
        <v>62</v>
      </c>
      <c r="H160" s="5">
        <v>173.79128710710759</v>
      </c>
      <c r="I160" s="5">
        <v>179.52799999999999</v>
      </c>
      <c r="J160" s="22">
        <f t="shared" si="0"/>
        <v>1.0330092088526674</v>
      </c>
    </row>
    <row r="161" spans="1:10" hidden="1" x14ac:dyDescent="0.25">
      <c r="A161" s="24"/>
      <c r="B161" s="21">
        <f t="shared" si="3"/>
        <v>156</v>
      </c>
      <c r="C161" s="20" t="s">
        <v>495</v>
      </c>
      <c r="D161" s="20"/>
      <c r="E161" s="20" t="s">
        <v>73</v>
      </c>
      <c r="F161" s="20" t="s">
        <v>74</v>
      </c>
      <c r="G161" s="20" t="s">
        <v>62</v>
      </c>
      <c r="H161" s="5">
        <v>282.96202368349265</v>
      </c>
      <c r="I161" s="5">
        <v>417.99199999999996</v>
      </c>
      <c r="J161" s="22">
        <f t="shared" si="0"/>
        <v>1.4772017621260201</v>
      </c>
    </row>
    <row r="162" spans="1:10" hidden="1" x14ac:dyDescent="0.25">
      <c r="A162" s="24"/>
      <c r="B162" s="21">
        <f t="shared" si="3"/>
        <v>157</v>
      </c>
      <c r="C162" s="20" t="s">
        <v>498</v>
      </c>
      <c r="D162" s="20"/>
      <c r="E162" s="20" t="s">
        <v>65</v>
      </c>
      <c r="F162" s="20" t="s">
        <v>66</v>
      </c>
      <c r="G162" s="20" t="s">
        <v>62</v>
      </c>
      <c r="H162" s="5">
        <v>66.934687077039456</v>
      </c>
      <c r="I162" s="5">
        <v>238.464</v>
      </c>
      <c r="J162" s="22">
        <f t="shared" si="0"/>
        <v>3.5626371081041488</v>
      </c>
    </row>
    <row r="163" spans="1:10" hidden="1" x14ac:dyDescent="0.25">
      <c r="A163" s="24"/>
      <c r="B163" s="21">
        <f t="shared" si="3"/>
        <v>158</v>
      </c>
      <c r="C163" s="20" t="s">
        <v>499</v>
      </c>
      <c r="D163" s="20"/>
      <c r="E163" s="20" t="s">
        <v>71</v>
      </c>
      <c r="F163" s="20" t="s">
        <v>72</v>
      </c>
      <c r="G163" s="20" t="s">
        <v>62</v>
      </c>
      <c r="H163" s="5">
        <v>307.22913337581758</v>
      </c>
      <c r="I163" s="5">
        <v>417.99199999999996</v>
      </c>
      <c r="J163" s="22">
        <f t="shared" si="0"/>
        <v>1.3605220162786185</v>
      </c>
    </row>
    <row r="164" spans="1:10" hidden="1" x14ac:dyDescent="0.25">
      <c r="A164" s="24"/>
      <c r="B164" s="21">
        <f t="shared" si="3"/>
        <v>159</v>
      </c>
      <c r="C164" s="20" t="s">
        <v>500</v>
      </c>
      <c r="D164" s="20"/>
      <c r="E164" s="20" t="s">
        <v>75</v>
      </c>
      <c r="F164" s="20" t="s">
        <v>76</v>
      </c>
      <c r="G164" s="20" t="s">
        <v>62</v>
      </c>
      <c r="H164" s="5">
        <v>199.05799068557155</v>
      </c>
      <c r="I164" s="5">
        <v>179.52799999999999</v>
      </c>
      <c r="J164" s="22">
        <f t="shared" si="0"/>
        <v>0.90188793417280699</v>
      </c>
    </row>
    <row r="165" spans="1:10" x14ac:dyDescent="0.25">
      <c r="A165" s="24"/>
      <c r="B165" s="21">
        <f t="shared" si="3"/>
        <v>160</v>
      </c>
      <c r="C165" s="20" t="s">
        <v>501</v>
      </c>
      <c r="D165" s="20"/>
      <c r="E165" s="20" t="s">
        <v>67</v>
      </c>
      <c r="F165" s="20" t="s">
        <v>68</v>
      </c>
      <c r="G165" s="20" t="s">
        <v>62</v>
      </c>
      <c r="H165" s="5">
        <v>125.14048861112769</v>
      </c>
      <c r="I165" s="5">
        <v>484.09500000000003</v>
      </c>
      <c r="J165" s="22">
        <f t="shared" si="0"/>
        <v>3.8684122570778703</v>
      </c>
    </row>
    <row r="166" spans="1:10" hidden="1" x14ac:dyDescent="0.25">
      <c r="A166" s="24"/>
      <c r="B166" s="21">
        <f t="shared" si="3"/>
        <v>161</v>
      </c>
      <c r="C166" s="20" t="s">
        <v>502</v>
      </c>
      <c r="D166" s="20"/>
      <c r="E166" s="20" t="s">
        <v>73</v>
      </c>
      <c r="F166" s="20" t="s">
        <v>74</v>
      </c>
      <c r="G166" s="20" t="s">
        <v>62</v>
      </c>
      <c r="H166" s="5">
        <v>259.79122557483333</v>
      </c>
      <c r="I166" s="5">
        <v>417.99199999999996</v>
      </c>
      <c r="J166" s="22">
        <f t="shared" si="0"/>
        <v>1.6089534936182692</v>
      </c>
    </row>
    <row r="167" spans="1:10" x14ac:dyDescent="0.25">
      <c r="A167" s="24"/>
      <c r="B167" s="21">
        <f t="shared" si="3"/>
        <v>162</v>
      </c>
      <c r="C167" s="20" t="s">
        <v>503</v>
      </c>
      <c r="D167" s="20"/>
      <c r="E167" s="20" t="s">
        <v>67</v>
      </c>
      <c r="F167" s="20" t="s">
        <v>68</v>
      </c>
      <c r="G167" s="20" t="s">
        <v>62</v>
      </c>
      <c r="H167" s="5">
        <v>137.48734026614673</v>
      </c>
      <c r="I167" s="5">
        <v>417.99199999999996</v>
      </c>
      <c r="J167" s="22">
        <f t="shared" si="0"/>
        <v>3.0402217338036714</v>
      </c>
    </row>
    <row r="168" spans="1:10" hidden="1" x14ac:dyDescent="0.25">
      <c r="A168" s="24"/>
      <c r="B168" s="21">
        <f t="shared" si="3"/>
        <v>163</v>
      </c>
      <c r="C168" s="20" t="s">
        <v>504</v>
      </c>
      <c r="D168" s="20"/>
      <c r="E168" s="20" t="s">
        <v>63</v>
      </c>
      <c r="F168" s="20" t="s">
        <v>64</v>
      </c>
      <c r="G168" s="20" t="s">
        <v>62</v>
      </c>
      <c r="H168" s="5">
        <v>282.9620236834927</v>
      </c>
      <c r="I168" s="5">
        <v>657.52600000000007</v>
      </c>
      <c r="J168" s="22">
        <f t="shared" si="0"/>
        <v>2.323725252740898</v>
      </c>
    </row>
    <row r="169" spans="1:10" hidden="1" x14ac:dyDescent="0.25">
      <c r="A169" s="24"/>
      <c r="B169" s="21">
        <f t="shared" si="3"/>
        <v>164</v>
      </c>
      <c r="C169" s="20" t="s">
        <v>505</v>
      </c>
      <c r="D169" s="20"/>
      <c r="E169" s="20" t="s">
        <v>63</v>
      </c>
      <c r="F169" s="20" t="s">
        <v>64</v>
      </c>
      <c r="G169" s="20" t="s">
        <v>62</v>
      </c>
      <c r="H169" s="5">
        <v>98.219867406096824</v>
      </c>
      <c r="I169" s="5">
        <v>902.08699999999999</v>
      </c>
      <c r="J169" s="22">
        <f t="shared" si="0"/>
        <v>9.1843638545169171</v>
      </c>
    </row>
    <row r="170" spans="1:10" hidden="1" x14ac:dyDescent="0.25">
      <c r="A170" s="24"/>
      <c r="B170" s="21">
        <f t="shared" si="3"/>
        <v>165</v>
      </c>
      <c r="C170" s="20" t="s">
        <v>506</v>
      </c>
      <c r="D170" s="20"/>
      <c r="E170" s="20" t="s">
        <v>73</v>
      </c>
      <c r="F170" s="20" t="s">
        <v>74</v>
      </c>
      <c r="G170" s="20" t="s">
        <v>62</v>
      </c>
      <c r="H170" s="5">
        <v>145.47468341734594</v>
      </c>
      <c r="I170" s="5">
        <v>1146.6480000000001</v>
      </c>
      <c r="J170" s="22">
        <f t="shared" si="0"/>
        <v>7.882113733222103</v>
      </c>
    </row>
    <row r="171" spans="1:10" x14ac:dyDescent="0.25">
      <c r="A171" s="24"/>
      <c r="B171" s="21">
        <f t="shared" si="3"/>
        <v>166</v>
      </c>
      <c r="C171" s="20" t="s">
        <v>507</v>
      </c>
      <c r="D171" s="20"/>
      <c r="E171" s="20" t="s">
        <v>67</v>
      </c>
      <c r="F171" s="20" t="s">
        <v>68</v>
      </c>
      <c r="G171" s="20" t="s">
        <v>62</v>
      </c>
      <c r="H171" s="5">
        <v>82.904439111782082</v>
      </c>
      <c r="I171" s="5">
        <v>483.02499999999998</v>
      </c>
      <c r="J171" s="22">
        <f t="shared" si="0"/>
        <v>5.8262863264622728</v>
      </c>
    </row>
    <row r="172" spans="1:10" hidden="1" x14ac:dyDescent="0.25">
      <c r="A172" s="24"/>
      <c r="B172" s="21">
        <f t="shared" si="3"/>
        <v>167</v>
      </c>
      <c r="C172" s="20" t="s">
        <v>508</v>
      </c>
      <c r="D172" s="20"/>
      <c r="E172" s="20" t="s">
        <v>69</v>
      </c>
      <c r="F172" s="20" t="s">
        <v>70</v>
      </c>
      <c r="G172" s="20" t="s">
        <v>62</v>
      </c>
      <c r="H172" s="5">
        <v>259.00997602996091</v>
      </c>
      <c r="I172" s="5">
        <v>303.49700000000001</v>
      </c>
      <c r="J172" s="22">
        <f t="shared" si="0"/>
        <v>1.1717579556275202</v>
      </c>
    </row>
    <row r="173" spans="1:10" hidden="1" x14ac:dyDescent="0.25">
      <c r="A173" s="24"/>
      <c r="B173" s="21">
        <f t="shared" si="3"/>
        <v>168</v>
      </c>
      <c r="C173" s="20" t="s">
        <v>509</v>
      </c>
      <c r="D173" s="20"/>
      <c r="E173" s="20" t="s">
        <v>63</v>
      </c>
      <c r="F173" s="20" t="s">
        <v>64</v>
      </c>
      <c r="G173" s="20" t="s">
        <v>62</v>
      </c>
      <c r="H173" s="5">
        <v>57.551419617384902</v>
      </c>
      <c r="I173" s="5">
        <v>541.96100000000001</v>
      </c>
      <c r="J173" s="22">
        <f t="shared" si="0"/>
        <v>9.4169875148707298</v>
      </c>
    </row>
    <row r="174" spans="1:10" hidden="1" x14ac:dyDescent="0.25">
      <c r="A174" s="24"/>
      <c r="B174" s="21">
        <f t="shared" si="3"/>
        <v>169</v>
      </c>
      <c r="C174" s="20" t="s">
        <v>510</v>
      </c>
      <c r="D174" s="20"/>
      <c r="E174" s="20" t="s">
        <v>73</v>
      </c>
      <c r="F174" s="20" t="s">
        <v>74</v>
      </c>
      <c r="G174" s="20" t="s">
        <v>62</v>
      </c>
      <c r="H174" s="5">
        <v>163.75363773074972</v>
      </c>
      <c r="I174" s="5">
        <v>656.45600000000002</v>
      </c>
      <c r="J174" s="22">
        <f t="shared" si="0"/>
        <v>4.0088025469050725</v>
      </c>
    </row>
    <row r="175" spans="1:10" hidden="1" x14ac:dyDescent="0.25">
      <c r="A175" s="24"/>
      <c r="B175" s="21">
        <f t="shared" si="3"/>
        <v>170</v>
      </c>
      <c r="C175" s="20" t="s">
        <v>511</v>
      </c>
      <c r="D175" s="20"/>
      <c r="E175" s="20" t="s">
        <v>73</v>
      </c>
      <c r="F175" s="20" t="s">
        <v>74</v>
      </c>
      <c r="G175" s="20" t="s">
        <v>62</v>
      </c>
      <c r="H175" s="5">
        <v>290.32605737296421</v>
      </c>
      <c r="I175" s="5">
        <v>417.99199999999996</v>
      </c>
      <c r="J175" s="22">
        <f t="shared" si="0"/>
        <v>1.4397329808499797</v>
      </c>
    </row>
    <row r="176" spans="1:10" hidden="1" x14ac:dyDescent="0.25">
      <c r="A176" s="24"/>
      <c r="B176" s="21">
        <f t="shared" si="3"/>
        <v>171</v>
      </c>
      <c r="C176" s="20" t="s">
        <v>512</v>
      </c>
      <c r="D176" s="20"/>
      <c r="E176" s="20" t="s">
        <v>69</v>
      </c>
      <c r="F176" s="20" t="s">
        <v>70</v>
      </c>
      <c r="G176" s="20" t="s">
        <v>62</v>
      </c>
      <c r="H176" s="5">
        <v>207.04055104648953</v>
      </c>
      <c r="I176" s="5">
        <v>949.70800000000008</v>
      </c>
      <c r="J176" s="22">
        <f t="shared" si="0"/>
        <v>4.5870627526814767</v>
      </c>
    </row>
    <row r="177" spans="1:10" hidden="1" x14ac:dyDescent="0.25">
      <c r="A177" s="24"/>
      <c r="B177" s="21">
        <f t="shared" si="3"/>
        <v>172</v>
      </c>
      <c r="C177" s="20" t="s">
        <v>513</v>
      </c>
      <c r="D177" s="20"/>
      <c r="E177" s="20" t="s">
        <v>65</v>
      </c>
      <c r="F177" s="20" t="s">
        <v>66</v>
      </c>
      <c r="G177" s="20" t="s">
        <v>62</v>
      </c>
      <c r="H177" s="5">
        <v>204.60752809047383</v>
      </c>
      <c r="I177" s="5">
        <v>417.99199999999996</v>
      </c>
      <c r="J177" s="22">
        <f t="shared" si="0"/>
        <v>2.0428964852904694</v>
      </c>
    </row>
    <row r="178" spans="1:10" hidden="1" x14ac:dyDescent="0.25">
      <c r="A178" s="24"/>
      <c r="B178" s="21">
        <f t="shared" si="3"/>
        <v>173</v>
      </c>
      <c r="C178" s="20" t="s">
        <v>514</v>
      </c>
      <c r="D178" s="20"/>
      <c r="E178" s="20" t="s">
        <v>75</v>
      </c>
      <c r="F178" s="20" t="s">
        <v>76</v>
      </c>
      <c r="G178" s="20" t="s">
        <v>62</v>
      </c>
      <c r="H178" s="5">
        <v>184.08783253696794</v>
      </c>
      <c r="I178" s="5">
        <v>180.59800000000001</v>
      </c>
      <c r="J178" s="22">
        <f t="shared" si="0"/>
        <v>0.98104256816502466</v>
      </c>
    </row>
    <row r="179" spans="1:10" hidden="1" x14ac:dyDescent="0.25">
      <c r="A179" s="24"/>
      <c r="B179" s="21">
        <f t="shared" si="3"/>
        <v>174</v>
      </c>
      <c r="C179" s="20" t="s">
        <v>515</v>
      </c>
      <c r="D179" s="20"/>
      <c r="E179" s="20" t="s">
        <v>75</v>
      </c>
      <c r="F179" s="20" t="s">
        <v>76</v>
      </c>
      <c r="G179" s="20" t="s">
        <v>62</v>
      </c>
      <c r="H179" s="5">
        <v>184.08783253696794</v>
      </c>
      <c r="I179" s="5">
        <v>0</v>
      </c>
      <c r="J179" s="22">
        <f t="shared" si="0"/>
        <v>0</v>
      </c>
    </row>
    <row r="180" spans="1:10" hidden="1" x14ac:dyDescent="0.25">
      <c r="A180" s="24"/>
      <c r="B180" s="21">
        <f t="shared" si="3"/>
        <v>175</v>
      </c>
      <c r="C180" s="20" t="s">
        <v>516</v>
      </c>
      <c r="D180" s="20"/>
      <c r="E180" s="20" t="s">
        <v>71</v>
      </c>
      <c r="F180" s="20" t="s">
        <v>72</v>
      </c>
      <c r="G180" s="20" t="s">
        <v>62</v>
      </c>
      <c r="H180" s="5">
        <v>218.34132771208161</v>
      </c>
      <c r="I180" s="5">
        <v>483.02499999999998</v>
      </c>
      <c r="J180" s="22">
        <f t="shared" si="0"/>
        <v>2.2122472417908288</v>
      </c>
    </row>
    <row r="181" spans="1:10" x14ac:dyDescent="0.25">
      <c r="A181" s="24"/>
      <c r="B181" s="21">
        <f t="shared" si="3"/>
        <v>176</v>
      </c>
      <c r="C181" s="20" t="s">
        <v>1420</v>
      </c>
      <c r="D181" s="20"/>
      <c r="E181" s="20" t="s">
        <v>67</v>
      </c>
      <c r="F181" s="20" t="s">
        <v>68</v>
      </c>
      <c r="G181" s="20" t="s">
        <v>62</v>
      </c>
      <c r="H181" s="5">
        <v>88.836541770166832</v>
      </c>
      <c r="I181" s="5">
        <v>303.49700000000001</v>
      </c>
      <c r="J181" s="22">
        <f t="shared" si="0"/>
        <v>3.4163531577488833</v>
      </c>
    </row>
    <row r="182" spans="1:10" hidden="1" x14ac:dyDescent="0.25">
      <c r="A182" s="24"/>
      <c r="B182" s="21">
        <f t="shared" si="3"/>
        <v>177</v>
      </c>
      <c r="C182" s="20" t="s">
        <v>517</v>
      </c>
      <c r="D182" s="20"/>
      <c r="E182" s="20" t="s">
        <v>69</v>
      </c>
      <c r="F182" s="20" t="s">
        <v>70</v>
      </c>
      <c r="G182" s="20" t="s">
        <v>62</v>
      </c>
      <c r="H182" s="5">
        <v>266.99227164875003</v>
      </c>
      <c r="I182" s="5">
        <v>179.52799999999999</v>
      </c>
      <c r="J182" s="22">
        <f t="shared" si="0"/>
        <v>0.67240897607771821</v>
      </c>
    </row>
    <row r="183" spans="1:10" hidden="1" x14ac:dyDescent="0.25">
      <c r="A183" s="24"/>
      <c r="B183" s="21">
        <f t="shared" si="3"/>
        <v>178</v>
      </c>
      <c r="C183" s="20" t="s">
        <v>518</v>
      </c>
      <c r="D183" s="20"/>
      <c r="E183" s="20" t="s">
        <v>63</v>
      </c>
      <c r="F183" s="20" t="s">
        <v>64</v>
      </c>
      <c r="G183" s="20" t="s">
        <v>62</v>
      </c>
      <c r="H183" s="5">
        <v>194.25492994007706</v>
      </c>
      <c r="I183" s="5">
        <v>179.52799999999999</v>
      </c>
      <c r="J183" s="22">
        <f t="shared" si="0"/>
        <v>0.92418761292380081</v>
      </c>
    </row>
    <row r="184" spans="1:10" hidden="1" x14ac:dyDescent="0.25">
      <c r="A184" s="24"/>
      <c r="B184" s="21">
        <f t="shared" si="3"/>
        <v>179</v>
      </c>
      <c r="C184" s="20" t="s">
        <v>519</v>
      </c>
      <c r="D184" s="20"/>
      <c r="E184" s="20" t="s">
        <v>65</v>
      </c>
      <c r="F184" s="20" t="s">
        <v>66</v>
      </c>
      <c r="G184" s="20" t="s">
        <v>62</v>
      </c>
      <c r="H184" s="5">
        <v>123.48651280828533</v>
      </c>
      <c r="I184" s="5">
        <v>656.45600000000002</v>
      </c>
      <c r="J184" s="22">
        <f t="shared" si="0"/>
        <v>5.3160137497700486</v>
      </c>
    </row>
    <row r="185" spans="1:10" hidden="1" x14ac:dyDescent="0.25">
      <c r="A185" s="24"/>
      <c r="B185" s="21">
        <f t="shared" si="3"/>
        <v>180</v>
      </c>
      <c r="C185" s="20" t="s">
        <v>520</v>
      </c>
      <c r="D185" s="20"/>
      <c r="E185" s="20" t="s">
        <v>65</v>
      </c>
      <c r="F185" s="20" t="s">
        <v>66</v>
      </c>
      <c r="G185" s="20" t="s">
        <v>62</v>
      </c>
      <c r="H185" s="5">
        <v>46.600492270821221</v>
      </c>
      <c r="I185" s="5">
        <v>598.59</v>
      </c>
      <c r="J185" s="22">
        <f t="shared" si="0"/>
        <v>12.845143277055158</v>
      </c>
    </row>
    <row r="186" spans="1:10" hidden="1" x14ac:dyDescent="0.25">
      <c r="A186" s="24"/>
      <c r="B186" s="21">
        <f t="shared" si="3"/>
        <v>181</v>
      </c>
      <c r="C186" s="20" t="s">
        <v>521</v>
      </c>
      <c r="D186" s="20"/>
      <c r="E186" s="20" t="s">
        <v>71</v>
      </c>
      <c r="F186" s="20" t="s">
        <v>72</v>
      </c>
      <c r="G186" s="20" t="s">
        <v>62</v>
      </c>
      <c r="H186" s="5">
        <v>74.91709596058287</v>
      </c>
      <c r="I186" s="5">
        <v>179.52799999999999</v>
      </c>
      <c r="J186" s="22">
        <f t="shared" si="0"/>
        <v>2.3963555674189165</v>
      </c>
    </row>
    <row r="187" spans="1:10" hidden="1" x14ac:dyDescent="0.25">
      <c r="A187" s="24"/>
      <c r="B187" s="21">
        <f t="shared" si="3"/>
        <v>182</v>
      </c>
      <c r="C187" s="20" t="s">
        <v>522</v>
      </c>
      <c r="D187" s="20"/>
      <c r="E187" s="20" t="s">
        <v>73</v>
      </c>
      <c r="F187" s="20" t="s">
        <v>74</v>
      </c>
      <c r="G187" s="20" t="s">
        <v>62</v>
      </c>
      <c r="H187" s="5">
        <v>137.48734026614673</v>
      </c>
      <c r="I187" s="5">
        <v>179.52799999999999</v>
      </c>
      <c r="J187" s="22">
        <f t="shared" si="0"/>
        <v>1.3057784058697428</v>
      </c>
    </row>
    <row r="188" spans="1:10" hidden="1" x14ac:dyDescent="0.25">
      <c r="A188" s="24"/>
      <c r="B188" s="21">
        <f t="shared" si="3"/>
        <v>183</v>
      </c>
      <c r="C188" s="20" t="s">
        <v>523</v>
      </c>
      <c r="D188" s="20"/>
      <c r="E188" s="20" t="s">
        <v>60</v>
      </c>
      <c r="F188" s="20" t="s">
        <v>61</v>
      </c>
      <c r="G188" s="20" t="s">
        <v>62</v>
      </c>
      <c r="H188" s="5">
        <v>103.23863391800032</v>
      </c>
      <c r="I188" s="5">
        <v>303.49700000000001</v>
      </c>
      <c r="J188" s="22">
        <f t="shared" si="0"/>
        <v>2.9397618748138372</v>
      </c>
    </row>
    <row r="189" spans="1:10" hidden="1" x14ac:dyDescent="0.25">
      <c r="A189" s="24"/>
      <c r="B189" s="21">
        <f t="shared" si="3"/>
        <v>184</v>
      </c>
      <c r="C189" s="20" t="s">
        <v>524</v>
      </c>
      <c r="D189" s="20"/>
      <c r="E189" s="20" t="s">
        <v>65</v>
      </c>
      <c r="F189" s="20" t="s">
        <v>66</v>
      </c>
      <c r="G189" s="20" t="s">
        <v>62</v>
      </c>
      <c r="H189" s="5">
        <v>56.767589673930345</v>
      </c>
      <c r="I189" s="5">
        <v>589.58199999999999</v>
      </c>
      <c r="J189" s="22">
        <f t="shared" si="0"/>
        <v>10.385891023144085</v>
      </c>
    </row>
    <row r="190" spans="1:10" hidden="1" x14ac:dyDescent="0.25">
      <c r="A190" s="24"/>
      <c r="B190" s="21">
        <f t="shared" si="3"/>
        <v>185</v>
      </c>
      <c r="C190" s="20" t="s">
        <v>525</v>
      </c>
      <c r="D190" s="20"/>
      <c r="E190" s="20" t="s">
        <v>65</v>
      </c>
      <c r="F190" s="20" t="s">
        <v>66</v>
      </c>
      <c r="G190" s="20" t="s">
        <v>62</v>
      </c>
      <c r="H190" s="5">
        <v>180.25419965900286</v>
      </c>
      <c r="I190" s="5">
        <v>238.464</v>
      </c>
      <c r="J190" s="22">
        <f t="shared" si="0"/>
        <v>1.3229317289201357</v>
      </c>
    </row>
    <row r="191" spans="1:10" hidden="1" x14ac:dyDescent="0.25">
      <c r="A191" s="24"/>
      <c r="B191" s="21">
        <f t="shared" si="3"/>
        <v>186</v>
      </c>
      <c r="C191" s="20" t="s">
        <v>526</v>
      </c>
      <c r="D191" s="20"/>
      <c r="E191" s="20" t="s">
        <v>60</v>
      </c>
      <c r="F191" s="20" t="s">
        <v>61</v>
      </c>
      <c r="G191" s="20" t="s">
        <v>62</v>
      </c>
      <c r="H191" s="5">
        <v>111.22104280154375</v>
      </c>
      <c r="I191" s="5">
        <v>0</v>
      </c>
      <c r="J191" s="22">
        <f t="shared" si="0"/>
        <v>0</v>
      </c>
    </row>
    <row r="192" spans="1:10" hidden="1" x14ac:dyDescent="0.25">
      <c r="A192" s="24"/>
      <c r="B192" s="21">
        <f t="shared" si="3"/>
        <v>187</v>
      </c>
      <c r="C192" s="20" t="s">
        <v>527</v>
      </c>
      <c r="D192" s="20"/>
      <c r="E192" s="20" t="s">
        <v>63</v>
      </c>
      <c r="F192" s="20" t="s">
        <v>64</v>
      </c>
      <c r="G192" s="20" t="s">
        <v>62</v>
      </c>
      <c r="H192" s="5">
        <v>109.17073657638507</v>
      </c>
      <c r="I192" s="5">
        <v>966.05</v>
      </c>
      <c r="J192" s="22">
        <f t="shared" si="0"/>
        <v>8.8489830727126204</v>
      </c>
    </row>
    <row r="193" spans="1:10" hidden="1" x14ac:dyDescent="0.25">
      <c r="A193" s="24"/>
      <c r="B193" s="21">
        <f t="shared" si="3"/>
        <v>188</v>
      </c>
      <c r="C193" s="20" t="s">
        <v>528</v>
      </c>
      <c r="D193" s="20"/>
      <c r="E193" s="20" t="s">
        <v>71</v>
      </c>
      <c r="F193" s="20" t="s">
        <v>72</v>
      </c>
      <c r="G193" s="20" t="s">
        <v>62</v>
      </c>
      <c r="H193" s="5">
        <v>225.54005209285899</v>
      </c>
      <c r="I193" s="5">
        <v>179.52799999999999</v>
      </c>
      <c r="J193" s="22">
        <f t="shared" si="0"/>
        <v>0.79599165795210958</v>
      </c>
    </row>
    <row r="194" spans="1:10" hidden="1" x14ac:dyDescent="0.25">
      <c r="A194" s="24"/>
      <c r="B194" s="21">
        <f t="shared" si="3"/>
        <v>189</v>
      </c>
      <c r="C194" s="20" t="s">
        <v>529</v>
      </c>
      <c r="D194" s="20"/>
      <c r="E194" s="20" t="s">
        <v>69</v>
      </c>
      <c r="F194" s="20" t="s">
        <v>70</v>
      </c>
      <c r="G194" s="20" t="s">
        <v>62</v>
      </c>
      <c r="H194" s="5">
        <v>208.04492772290979</v>
      </c>
      <c r="I194" s="5">
        <v>663.62300000000005</v>
      </c>
      <c r="J194" s="22">
        <f t="shared" si="0"/>
        <v>3.1898061984181805</v>
      </c>
    </row>
    <row r="195" spans="1:10" hidden="1" x14ac:dyDescent="0.25">
      <c r="A195" s="24"/>
      <c r="B195" s="21">
        <f t="shared" si="3"/>
        <v>190</v>
      </c>
      <c r="C195" s="20" t="s">
        <v>530</v>
      </c>
      <c r="D195" s="20"/>
      <c r="E195" s="20" t="s">
        <v>69</v>
      </c>
      <c r="F195" s="20" t="s">
        <v>70</v>
      </c>
      <c r="G195" s="20" t="s">
        <v>62</v>
      </c>
      <c r="H195" s="5">
        <v>392.13276025987773</v>
      </c>
      <c r="I195" s="5">
        <v>656.4559999999999</v>
      </c>
      <c r="J195" s="22">
        <f t="shared" si="0"/>
        <v>1.6740656903160744</v>
      </c>
    </row>
    <row r="196" spans="1:10" x14ac:dyDescent="0.25">
      <c r="A196" s="24"/>
      <c r="B196" s="21">
        <f t="shared" si="3"/>
        <v>191</v>
      </c>
      <c r="C196" s="20" t="s">
        <v>531</v>
      </c>
      <c r="D196" s="20"/>
      <c r="E196" s="20" t="s">
        <v>67</v>
      </c>
      <c r="F196" s="20" t="s">
        <v>68</v>
      </c>
      <c r="G196" s="20" t="s">
        <v>62</v>
      </c>
      <c r="H196" s="5">
        <v>355.82881341891687</v>
      </c>
      <c r="I196" s="5">
        <v>179.52799999999999</v>
      </c>
      <c r="J196" s="22">
        <f t="shared" si="0"/>
        <v>0.50453474600619785</v>
      </c>
    </row>
    <row r="197" spans="1:10" x14ac:dyDescent="0.25">
      <c r="A197" s="24"/>
      <c r="B197" s="21">
        <f t="shared" si="3"/>
        <v>192</v>
      </c>
      <c r="C197" s="20" t="s">
        <v>532</v>
      </c>
      <c r="D197" s="20"/>
      <c r="E197" s="20" t="s">
        <v>67</v>
      </c>
      <c r="F197" s="20" t="s">
        <v>68</v>
      </c>
      <c r="G197" s="20" t="s">
        <v>62</v>
      </c>
      <c r="H197" s="5">
        <v>234.440673214264</v>
      </c>
      <c r="I197" s="5">
        <v>721.48900000000003</v>
      </c>
      <c r="J197" s="22">
        <f t="shared" si="0"/>
        <v>3.0774907361770136</v>
      </c>
    </row>
    <row r="198" spans="1:10" hidden="1" x14ac:dyDescent="0.25">
      <c r="A198" s="24"/>
      <c r="B198" s="21">
        <f t="shared" si="3"/>
        <v>193</v>
      </c>
      <c r="C198" s="20" t="s">
        <v>533</v>
      </c>
      <c r="D198" s="20"/>
      <c r="E198" s="20" t="s">
        <v>69</v>
      </c>
      <c r="F198" s="20" t="s">
        <v>70</v>
      </c>
      <c r="G198" s="20" t="s">
        <v>62</v>
      </c>
      <c r="H198" s="5">
        <v>88.836541770166832</v>
      </c>
      <c r="I198" s="5">
        <v>303.49700000000001</v>
      </c>
      <c r="J198" s="22">
        <f t="shared" si="0"/>
        <v>3.4163531577488833</v>
      </c>
    </row>
    <row r="199" spans="1:10" hidden="1" x14ac:dyDescent="0.25">
      <c r="A199" s="24"/>
      <c r="B199" s="21">
        <f t="shared" si="3"/>
        <v>194</v>
      </c>
      <c r="C199" s="20" t="s">
        <v>1421</v>
      </c>
      <c r="D199" s="20"/>
      <c r="E199" s="20" t="s">
        <v>60</v>
      </c>
      <c r="F199" s="20" t="s">
        <v>61</v>
      </c>
      <c r="G199" s="20" t="s">
        <v>62</v>
      </c>
      <c r="H199" s="5">
        <v>173.79128710710759</v>
      </c>
      <c r="I199" s="5">
        <v>179.52799999999999</v>
      </c>
      <c r="J199" s="22">
        <f t="shared" si="0"/>
        <v>1.0330092088526674</v>
      </c>
    </row>
    <row r="200" spans="1:10" hidden="1" x14ac:dyDescent="0.25">
      <c r="A200" s="24"/>
      <c r="B200" s="21">
        <f t="shared" ref="B200:B263" si="4">+B199+1</f>
        <v>195</v>
      </c>
      <c r="C200" s="20" t="s">
        <v>534</v>
      </c>
      <c r="D200" s="20"/>
      <c r="E200" s="20" t="s">
        <v>65</v>
      </c>
      <c r="F200" s="20" t="s">
        <v>66</v>
      </c>
      <c r="G200" s="20" t="s">
        <v>62</v>
      </c>
      <c r="H200" s="5">
        <v>399.33148913344291</v>
      </c>
      <c r="I200" s="5">
        <v>0</v>
      </c>
      <c r="J200" s="22">
        <f t="shared" si="0"/>
        <v>0</v>
      </c>
    </row>
    <row r="201" spans="1:10" hidden="1" x14ac:dyDescent="0.25">
      <c r="A201" s="24"/>
      <c r="B201" s="21">
        <f t="shared" si="4"/>
        <v>196</v>
      </c>
      <c r="C201" s="20" t="s">
        <v>535</v>
      </c>
      <c r="D201" s="20"/>
      <c r="E201" s="20" t="s">
        <v>73</v>
      </c>
      <c r="F201" s="20" t="s">
        <v>74</v>
      </c>
      <c r="G201" s="20" t="s">
        <v>62</v>
      </c>
      <c r="H201" s="5">
        <v>212.4093704943854</v>
      </c>
      <c r="I201" s="5">
        <v>360.12599999999998</v>
      </c>
      <c r="J201" s="22">
        <f t="shared" si="0"/>
        <v>1.6954336767808422</v>
      </c>
    </row>
    <row r="202" spans="1:10" hidden="1" x14ac:dyDescent="0.25">
      <c r="A202" s="24"/>
      <c r="B202" s="21">
        <f t="shared" si="4"/>
        <v>197</v>
      </c>
      <c r="C202" s="20" t="s">
        <v>536</v>
      </c>
      <c r="D202" s="20"/>
      <c r="E202" s="20" t="s">
        <v>75</v>
      </c>
      <c r="F202" s="20" t="s">
        <v>76</v>
      </c>
      <c r="G202" s="20" t="s">
        <v>62</v>
      </c>
      <c r="H202" s="5">
        <v>583.9057106487387</v>
      </c>
      <c r="I202" s="5">
        <v>171.59</v>
      </c>
      <c r="J202" s="22">
        <f t="shared" si="0"/>
        <v>0.29386593909033326</v>
      </c>
    </row>
    <row r="203" spans="1:10" hidden="1" x14ac:dyDescent="0.25">
      <c r="A203" s="24"/>
      <c r="B203" s="21">
        <f t="shared" si="4"/>
        <v>198</v>
      </c>
      <c r="C203" s="20" t="s">
        <v>537</v>
      </c>
      <c r="D203" s="20"/>
      <c r="E203" s="20" t="s">
        <v>71</v>
      </c>
      <c r="F203" s="20" t="s">
        <v>72</v>
      </c>
      <c r="G203" s="20" t="s">
        <v>62</v>
      </c>
      <c r="H203" s="5">
        <v>210.22468197481967</v>
      </c>
      <c r="I203" s="5">
        <v>360.12599999999998</v>
      </c>
      <c r="J203" s="22">
        <f t="shared" si="0"/>
        <v>1.7130528947268675</v>
      </c>
    </row>
    <row r="204" spans="1:10" hidden="1" x14ac:dyDescent="0.25">
      <c r="A204" s="24"/>
      <c r="B204" s="21">
        <f t="shared" si="4"/>
        <v>199</v>
      </c>
      <c r="C204" s="20" t="s">
        <v>538</v>
      </c>
      <c r="D204" s="20"/>
      <c r="E204" s="20" t="s">
        <v>69</v>
      </c>
      <c r="F204" s="20" t="s">
        <v>70</v>
      </c>
      <c r="G204" s="20" t="s">
        <v>62</v>
      </c>
      <c r="H204" s="5">
        <v>347.71217217444274</v>
      </c>
      <c r="I204" s="5">
        <v>179.52799999999999</v>
      </c>
      <c r="J204" s="22">
        <f t="shared" si="0"/>
        <v>0.5163120947918185</v>
      </c>
    </row>
    <row r="205" spans="1:10" hidden="1" x14ac:dyDescent="0.25">
      <c r="A205" s="24"/>
      <c r="B205" s="21">
        <f t="shared" si="4"/>
        <v>200</v>
      </c>
      <c r="C205" s="20" t="s">
        <v>539</v>
      </c>
      <c r="D205" s="20"/>
      <c r="E205" s="20" t="s">
        <v>69</v>
      </c>
      <c r="F205" s="20" t="s">
        <v>70</v>
      </c>
      <c r="G205" s="20" t="s">
        <v>62</v>
      </c>
      <c r="H205" s="5">
        <v>155.77122884720632</v>
      </c>
      <c r="I205" s="5">
        <v>303.49700000000001</v>
      </c>
      <c r="J205" s="22">
        <f t="shared" si="0"/>
        <v>1.9483508106474252</v>
      </c>
    </row>
    <row r="206" spans="1:10" hidden="1" x14ac:dyDescent="0.25">
      <c r="A206" s="24"/>
      <c r="B206" s="21">
        <f t="shared" si="4"/>
        <v>201</v>
      </c>
      <c r="C206" s="20" t="s">
        <v>540</v>
      </c>
      <c r="D206" s="20"/>
      <c r="E206" s="20" t="s">
        <v>73</v>
      </c>
      <c r="F206" s="20" t="s">
        <v>74</v>
      </c>
      <c r="G206" s="20" t="s">
        <v>62</v>
      </c>
      <c r="H206" s="5">
        <v>200.05758457171058</v>
      </c>
      <c r="I206" s="5">
        <v>179.52799999999999</v>
      </c>
      <c r="J206" s="22">
        <f t="shared" si="0"/>
        <v>0.89738162331780147</v>
      </c>
    </row>
    <row r="207" spans="1:10" hidden="1" x14ac:dyDescent="0.25">
      <c r="A207" s="24"/>
      <c r="B207" s="21">
        <f t="shared" si="4"/>
        <v>202</v>
      </c>
      <c r="C207" s="20" t="s">
        <v>541</v>
      </c>
      <c r="D207" s="20"/>
      <c r="E207" s="20" t="s">
        <v>69</v>
      </c>
      <c r="F207" s="20" t="s">
        <v>70</v>
      </c>
      <c r="G207" s="20" t="s">
        <v>62</v>
      </c>
      <c r="H207" s="5">
        <v>160.79005353538525</v>
      </c>
      <c r="I207" s="5">
        <v>722.55899999999997</v>
      </c>
      <c r="J207" s="22">
        <f t="shared" si="0"/>
        <v>4.4938040887024489</v>
      </c>
    </row>
    <row r="208" spans="1:10" hidden="1" x14ac:dyDescent="0.25">
      <c r="A208" s="24"/>
      <c r="B208" s="21">
        <f t="shared" si="4"/>
        <v>203</v>
      </c>
      <c r="C208" s="20" t="s">
        <v>542</v>
      </c>
      <c r="D208" s="20"/>
      <c r="E208" s="20" t="s">
        <v>60</v>
      </c>
      <c r="F208" s="20" t="s">
        <v>61</v>
      </c>
      <c r="G208" s="20" t="s">
        <v>62</v>
      </c>
      <c r="H208" s="5">
        <v>145.47468341734594</v>
      </c>
      <c r="I208" s="5">
        <v>722.55899999999997</v>
      </c>
      <c r="J208" s="22">
        <f t="shared" si="0"/>
        <v>4.9669054644173523</v>
      </c>
    </row>
    <row r="209" spans="1:10" hidden="1" x14ac:dyDescent="0.25">
      <c r="A209" s="24"/>
      <c r="B209" s="21">
        <f t="shared" si="4"/>
        <v>204</v>
      </c>
      <c r="C209" s="20" t="s">
        <v>543</v>
      </c>
      <c r="D209" s="20"/>
      <c r="E209" s="20" t="s">
        <v>60</v>
      </c>
      <c r="F209" s="20" t="s">
        <v>61</v>
      </c>
      <c r="G209" s="20" t="s">
        <v>62</v>
      </c>
      <c r="H209" s="5">
        <v>356.6126433623715</v>
      </c>
      <c r="I209" s="5">
        <v>360.12599999999998</v>
      </c>
      <c r="J209" s="22">
        <f t="shared" si="0"/>
        <v>1.0098520248875706</v>
      </c>
    </row>
    <row r="210" spans="1:10" hidden="1" x14ac:dyDescent="0.25">
      <c r="A210" s="24"/>
      <c r="B210" s="21">
        <f t="shared" si="4"/>
        <v>205</v>
      </c>
      <c r="C210" s="20" t="s">
        <v>544</v>
      </c>
      <c r="D210" s="20"/>
      <c r="E210" s="20" t="s">
        <v>69</v>
      </c>
      <c r="F210" s="20" t="s">
        <v>70</v>
      </c>
      <c r="G210" s="20" t="s">
        <v>62</v>
      </c>
      <c r="H210" s="5">
        <v>194.12548191332584</v>
      </c>
      <c r="I210" s="5">
        <v>539.65499999999997</v>
      </c>
      <c r="J210" s="22">
        <f t="shared" si="0"/>
        <v>2.7799287073551113</v>
      </c>
    </row>
    <row r="211" spans="1:10" hidden="1" x14ac:dyDescent="0.25">
      <c r="A211" s="24"/>
      <c r="B211" s="21">
        <f t="shared" si="4"/>
        <v>206</v>
      </c>
      <c r="C211" s="20" t="s">
        <v>1422</v>
      </c>
      <c r="D211" s="20"/>
      <c r="E211" s="20" t="s">
        <v>73</v>
      </c>
      <c r="F211" s="20" t="s">
        <v>74</v>
      </c>
      <c r="G211" s="20" t="s">
        <v>62</v>
      </c>
      <c r="H211" s="5">
        <v>26.266297464602985</v>
      </c>
      <c r="I211" s="5">
        <v>180.59800000000001</v>
      </c>
      <c r="J211" s="22">
        <f t="shared" si="0"/>
        <v>6.8756550192648076</v>
      </c>
    </row>
    <row r="212" spans="1:10" x14ac:dyDescent="0.25">
      <c r="A212" s="24"/>
      <c r="B212" s="21">
        <f t="shared" si="4"/>
        <v>207</v>
      </c>
      <c r="C212" s="20" t="s">
        <v>1423</v>
      </c>
      <c r="D212" s="20"/>
      <c r="E212" s="20" t="s">
        <v>67</v>
      </c>
      <c r="F212" s="20" t="s">
        <v>68</v>
      </c>
      <c r="G212" s="20" t="s">
        <v>62</v>
      </c>
      <c r="H212" s="5">
        <v>115.10283923476982</v>
      </c>
      <c r="I212" s="5">
        <v>303.49700000000001</v>
      </c>
      <c r="J212" s="22">
        <f t="shared" si="0"/>
        <v>2.6367464262195264</v>
      </c>
    </row>
    <row r="213" spans="1:10" hidden="1" x14ac:dyDescent="0.25">
      <c r="A213" s="24"/>
      <c r="B213" s="21">
        <f t="shared" si="4"/>
        <v>208</v>
      </c>
      <c r="C213" s="20" t="s">
        <v>545</v>
      </c>
      <c r="D213" s="20"/>
      <c r="E213" s="20" t="s">
        <v>73</v>
      </c>
      <c r="F213" s="20" t="s">
        <v>74</v>
      </c>
      <c r="G213" s="20" t="s">
        <v>62</v>
      </c>
      <c r="H213" s="5">
        <v>280.9628359112146</v>
      </c>
      <c r="I213" s="5">
        <v>238.464</v>
      </c>
      <c r="J213" s="22">
        <f t="shared" ref="J213:J276" si="5">+IFERROR(I213/H213,0)</f>
        <v>0.84873858575144645</v>
      </c>
    </row>
    <row r="214" spans="1:10" hidden="1" x14ac:dyDescent="0.25">
      <c r="A214" s="24"/>
      <c r="B214" s="21">
        <f t="shared" si="4"/>
        <v>209</v>
      </c>
      <c r="C214" s="20" t="s">
        <v>546</v>
      </c>
      <c r="D214" s="20"/>
      <c r="E214" s="20" t="s">
        <v>60</v>
      </c>
      <c r="F214" s="20" t="s">
        <v>61</v>
      </c>
      <c r="G214" s="20" t="s">
        <v>62</v>
      </c>
      <c r="H214" s="5">
        <v>109.17073657638507</v>
      </c>
      <c r="I214" s="5">
        <v>303.49700000000001</v>
      </c>
      <c r="J214" s="22">
        <f t="shared" si="5"/>
        <v>2.7800215471446221</v>
      </c>
    </row>
    <row r="215" spans="1:10" hidden="1" x14ac:dyDescent="0.25">
      <c r="A215" s="24"/>
      <c r="B215" s="21">
        <f t="shared" si="4"/>
        <v>210</v>
      </c>
      <c r="C215" s="20" t="s">
        <v>1424</v>
      </c>
      <c r="D215" s="20"/>
      <c r="E215" s="20" t="s">
        <v>71</v>
      </c>
      <c r="F215" s="20" t="s">
        <v>72</v>
      </c>
      <c r="G215" s="20" t="s">
        <v>62</v>
      </c>
      <c r="H215" s="5">
        <v>26.266297464602985</v>
      </c>
      <c r="I215" s="5">
        <v>721.48900000000003</v>
      </c>
      <c r="J215" s="22">
        <f t="shared" si="5"/>
        <v>27.468241421246894</v>
      </c>
    </row>
    <row r="216" spans="1:10" hidden="1" x14ac:dyDescent="0.25">
      <c r="A216" s="24"/>
      <c r="B216" s="21">
        <f t="shared" si="4"/>
        <v>211</v>
      </c>
      <c r="C216" s="20" t="s">
        <v>547</v>
      </c>
      <c r="D216" s="20"/>
      <c r="E216" s="20" t="s">
        <v>63</v>
      </c>
      <c r="F216" s="20" t="s">
        <v>64</v>
      </c>
      <c r="G216" s="20" t="s">
        <v>62</v>
      </c>
      <c r="H216" s="5">
        <v>272.9242288664463</v>
      </c>
      <c r="I216" s="5">
        <v>417.99199999999996</v>
      </c>
      <c r="J216" s="22">
        <f t="shared" si="5"/>
        <v>1.5315313035272571</v>
      </c>
    </row>
    <row r="217" spans="1:10" hidden="1" x14ac:dyDescent="0.25">
      <c r="A217" s="24"/>
      <c r="B217" s="21">
        <f t="shared" si="4"/>
        <v>212</v>
      </c>
      <c r="C217" s="20" t="s">
        <v>1425</v>
      </c>
      <c r="D217" s="20"/>
      <c r="E217" s="20" t="s">
        <v>63</v>
      </c>
      <c r="F217" s="20" t="s">
        <v>64</v>
      </c>
      <c r="G217" s="20" t="s">
        <v>62</v>
      </c>
      <c r="H217" s="5">
        <v>139.45626484302795</v>
      </c>
      <c r="I217" s="5">
        <v>238.464</v>
      </c>
      <c r="J217" s="22">
        <f t="shared" si="5"/>
        <v>1.709955449247226</v>
      </c>
    </row>
    <row r="218" spans="1:10" hidden="1" x14ac:dyDescent="0.25">
      <c r="A218" s="24"/>
      <c r="B218" s="21">
        <f t="shared" si="4"/>
        <v>213</v>
      </c>
      <c r="C218" s="20" t="s">
        <v>1426</v>
      </c>
      <c r="D218" s="20"/>
      <c r="E218" s="20" t="s">
        <v>65</v>
      </c>
      <c r="F218" s="20" t="s">
        <v>66</v>
      </c>
      <c r="G218" s="20" t="s">
        <v>62</v>
      </c>
      <c r="H218" s="5">
        <v>56.55182573124587</v>
      </c>
      <c r="I218" s="5">
        <v>419.06200000000001</v>
      </c>
      <c r="J218" s="22">
        <f t="shared" si="5"/>
        <v>7.4102293706931723</v>
      </c>
    </row>
    <row r="219" spans="1:10" hidden="1" x14ac:dyDescent="0.25">
      <c r="A219" s="24"/>
      <c r="B219" s="21">
        <f t="shared" si="4"/>
        <v>214</v>
      </c>
      <c r="C219" s="20" t="s">
        <v>548</v>
      </c>
      <c r="D219" s="20"/>
      <c r="E219" s="20" t="s">
        <v>69</v>
      </c>
      <c r="F219" s="20" t="s">
        <v>70</v>
      </c>
      <c r="G219" s="20" t="s">
        <v>62</v>
      </c>
      <c r="H219" s="5">
        <v>171.74098088194893</v>
      </c>
      <c r="I219" s="5">
        <v>483.02499999999998</v>
      </c>
      <c r="J219" s="22">
        <f t="shared" si="5"/>
        <v>2.8125203286920843</v>
      </c>
    </row>
    <row r="220" spans="1:10" x14ac:dyDescent="0.25">
      <c r="A220" s="24"/>
      <c r="B220" s="21">
        <f t="shared" si="4"/>
        <v>215</v>
      </c>
      <c r="C220" s="20" t="s">
        <v>549</v>
      </c>
      <c r="D220" s="20"/>
      <c r="E220" s="20" t="s">
        <v>67</v>
      </c>
      <c r="F220" s="20" t="s">
        <v>68</v>
      </c>
      <c r="G220" s="20" t="s">
        <v>62</v>
      </c>
      <c r="H220" s="5">
        <v>103.23863391800032</v>
      </c>
      <c r="I220" s="5">
        <v>303.49700000000001</v>
      </c>
      <c r="J220" s="22">
        <f t="shared" si="5"/>
        <v>2.9397618748138372</v>
      </c>
    </row>
    <row r="221" spans="1:10" x14ac:dyDescent="0.25">
      <c r="A221" s="24"/>
      <c r="B221" s="21">
        <f t="shared" si="4"/>
        <v>216</v>
      </c>
      <c r="C221" s="20" t="s">
        <v>550</v>
      </c>
      <c r="D221" s="20"/>
      <c r="E221" s="20" t="s">
        <v>67</v>
      </c>
      <c r="F221" s="20" t="s">
        <v>68</v>
      </c>
      <c r="G221" s="20" t="s">
        <v>62</v>
      </c>
      <c r="H221" s="5">
        <v>244.60777061737312</v>
      </c>
      <c r="I221" s="5">
        <v>722.55899999999997</v>
      </c>
      <c r="J221" s="22">
        <f t="shared" si="5"/>
        <v>2.953949493003885</v>
      </c>
    </row>
    <row r="222" spans="1:10" hidden="1" x14ac:dyDescent="0.25">
      <c r="A222" s="24"/>
      <c r="B222" s="21">
        <f t="shared" si="4"/>
        <v>217</v>
      </c>
      <c r="C222" s="20" t="s">
        <v>1427</v>
      </c>
      <c r="D222" s="20"/>
      <c r="E222" s="20" t="s">
        <v>73</v>
      </c>
      <c r="F222" s="20" t="s">
        <v>74</v>
      </c>
      <c r="G222" s="20" t="s">
        <v>62</v>
      </c>
      <c r="H222" s="5">
        <v>48.650798495979899</v>
      </c>
      <c r="I222" s="5">
        <v>238.464</v>
      </c>
      <c r="J222" s="22">
        <f t="shared" si="5"/>
        <v>4.9015433943947437</v>
      </c>
    </row>
    <row r="223" spans="1:10" hidden="1" x14ac:dyDescent="0.25">
      <c r="A223" s="24"/>
      <c r="B223" s="21">
        <f t="shared" si="4"/>
        <v>218</v>
      </c>
      <c r="C223" s="20" t="s">
        <v>1428</v>
      </c>
      <c r="D223" s="20"/>
      <c r="E223" s="20" t="s">
        <v>63</v>
      </c>
      <c r="F223" s="20" t="s">
        <v>64</v>
      </c>
      <c r="G223" s="20" t="s">
        <v>62</v>
      </c>
      <c r="H223" s="5">
        <v>119.12207003680972</v>
      </c>
      <c r="I223" s="5">
        <v>238.464</v>
      </c>
      <c r="J223" s="22">
        <f t="shared" si="5"/>
        <v>2.0018456691217055</v>
      </c>
    </row>
    <row r="224" spans="1:10" hidden="1" x14ac:dyDescent="0.25">
      <c r="A224" s="24"/>
      <c r="B224" s="21">
        <f t="shared" si="4"/>
        <v>219</v>
      </c>
      <c r="C224" s="20" t="s">
        <v>551</v>
      </c>
      <c r="D224" s="20"/>
      <c r="E224" s="20" t="s">
        <v>73</v>
      </c>
      <c r="F224" s="20" t="s">
        <v>74</v>
      </c>
      <c r="G224" s="20" t="s">
        <v>62</v>
      </c>
      <c r="H224" s="5">
        <v>200.05758457171058</v>
      </c>
      <c r="I224" s="5">
        <v>0</v>
      </c>
      <c r="J224" s="22">
        <f t="shared" si="5"/>
        <v>0</v>
      </c>
    </row>
    <row r="225" spans="1:10" hidden="1" x14ac:dyDescent="0.25">
      <c r="A225" s="24"/>
      <c r="B225" s="21">
        <f t="shared" si="4"/>
        <v>220</v>
      </c>
      <c r="C225" s="20" t="s">
        <v>552</v>
      </c>
      <c r="D225" s="20"/>
      <c r="E225" s="20" t="s">
        <v>73</v>
      </c>
      <c r="F225" s="20" t="s">
        <v>74</v>
      </c>
      <c r="G225" s="20" t="s">
        <v>62</v>
      </c>
      <c r="H225" s="5">
        <v>157.82153507236495</v>
      </c>
      <c r="I225" s="5">
        <v>179.52799999999999</v>
      </c>
      <c r="J225" s="22">
        <f t="shared" si="5"/>
        <v>1.1375380420528929</v>
      </c>
    </row>
    <row r="226" spans="1:10" hidden="1" x14ac:dyDescent="0.25">
      <c r="A226" s="24"/>
      <c r="B226" s="21">
        <f t="shared" si="4"/>
        <v>221</v>
      </c>
      <c r="C226" s="20" t="s">
        <v>553</v>
      </c>
      <c r="D226" s="20"/>
      <c r="E226" s="20" t="s">
        <v>73</v>
      </c>
      <c r="F226" s="20" t="s">
        <v>74</v>
      </c>
      <c r="G226" s="20" t="s">
        <v>62</v>
      </c>
      <c r="H226" s="5">
        <v>157.82153507236495</v>
      </c>
      <c r="I226" s="5">
        <v>179.52799999999999</v>
      </c>
      <c r="J226" s="22">
        <f t="shared" si="5"/>
        <v>1.1375380420528929</v>
      </c>
    </row>
    <row r="227" spans="1:10" hidden="1" x14ac:dyDescent="0.25">
      <c r="A227" s="24"/>
      <c r="B227" s="21">
        <f t="shared" si="4"/>
        <v>222</v>
      </c>
      <c r="C227" s="20" t="s">
        <v>1429</v>
      </c>
      <c r="D227" s="20"/>
      <c r="E227" s="20" t="s">
        <v>71</v>
      </c>
      <c r="F227" s="20" t="s">
        <v>72</v>
      </c>
      <c r="G227" s="20" t="s">
        <v>62</v>
      </c>
      <c r="H227" s="5">
        <v>0</v>
      </c>
      <c r="I227" s="5">
        <v>0</v>
      </c>
      <c r="J227" s="22">
        <f t="shared" si="5"/>
        <v>0</v>
      </c>
    </row>
    <row r="228" spans="1:10" hidden="1" x14ac:dyDescent="0.25">
      <c r="A228" s="24"/>
      <c r="B228" s="21">
        <f t="shared" si="4"/>
        <v>223</v>
      </c>
      <c r="C228" s="20" t="s">
        <v>554</v>
      </c>
      <c r="D228" s="20"/>
      <c r="E228" s="20" t="s">
        <v>63</v>
      </c>
      <c r="F228" s="20" t="s">
        <v>64</v>
      </c>
      <c r="G228" s="20" t="s">
        <v>62</v>
      </c>
      <c r="H228" s="5">
        <v>200.05758457171058</v>
      </c>
      <c r="I228" s="5">
        <v>0</v>
      </c>
      <c r="J228" s="22">
        <f t="shared" si="5"/>
        <v>0</v>
      </c>
    </row>
    <row r="229" spans="1:10" hidden="1" x14ac:dyDescent="0.25">
      <c r="A229" s="24"/>
      <c r="B229" s="21">
        <f t="shared" si="4"/>
        <v>224</v>
      </c>
      <c r="C229" s="20" t="s">
        <v>1430</v>
      </c>
      <c r="D229" s="20"/>
      <c r="E229" s="20" t="s">
        <v>71</v>
      </c>
      <c r="F229" s="20" t="s">
        <v>72</v>
      </c>
      <c r="G229" s="20" t="s">
        <v>62</v>
      </c>
      <c r="H229" s="5">
        <v>109.17073657638507</v>
      </c>
      <c r="I229" s="5">
        <v>303.49700000000001</v>
      </c>
      <c r="J229" s="22">
        <f t="shared" si="5"/>
        <v>2.7800215471446221</v>
      </c>
    </row>
    <row r="230" spans="1:10" hidden="1" x14ac:dyDescent="0.25">
      <c r="A230" s="24"/>
      <c r="B230" s="21">
        <f t="shared" si="4"/>
        <v>225</v>
      </c>
      <c r="C230" s="20" t="s">
        <v>555</v>
      </c>
      <c r="D230" s="20"/>
      <c r="E230" s="20" t="s">
        <v>75</v>
      </c>
      <c r="F230" s="20" t="s">
        <v>76</v>
      </c>
      <c r="G230" s="20" t="s">
        <v>62</v>
      </c>
      <c r="H230" s="5">
        <v>335.49447317201015</v>
      </c>
      <c r="I230" s="5">
        <v>0</v>
      </c>
      <c r="J230" s="22">
        <f t="shared" si="5"/>
        <v>0</v>
      </c>
    </row>
    <row r="231" spans="1:10" hidden="1" x14ac:dyDescent="0.25">
      <c r="A231" s="24"/>
      <c r="B231" s="21">
        <f t="shared" si="4"/>
        <v>226</v>
      </c>
      <c r="C231" s="20" t="s">
        <v>556</v>
      </c>
      <c r="D231" s="20"/>
      <c r="E231" s="20" t="s">
        <v>65</v>
      </c>
      <c r="F231" s="20" t="s">
        <v>66</v>
      </c>
      <c r="G231" s="20" t="s">
        <v>62</v>
      </c>
      <c r="H231" s="5">
        <v>40.668389612436478</v>
      </c>
      <c r="I231" s="5">
        <v>171.59</v>
      </c>
      <c r="J231" s="22">
        <f t="shared" si="5"/>
        <v>4.2192474704611227</v>
      </c>
    </row>
    <row r="232" spans="1:10" hidden="1" x14ac:dyDescent="0.25">
      <c r="A232" s="24"/>
      <c r="B232" s="21">
        <f t="shared" si="4"/>
        <v>227</v>
      </c>
      <c r="C232" s="20" t="s">
        <v>557</v>
      </c>
      <c r="D232" s="20"/>
      <c r="E232" s="20" t="s">
        <v>60</v>
      </c>
      <c r="F232" s="20" t="s">
        <v>61</v>
      </c>
      <c r="G232" s="20" t="s">
        <v>62</v>
      </c>
      <c r="H232" s="5">
        <v>252.59017950091655</v>
      </c>
      <c r="I232" s="5">
        <v>0</v>
      </c>
      <c r="J232" s="22">
        <f t="shared" si="5"/>
        <v>0</v>
      </c>
    </row>
    <row r="233" spans="1:10" hidden="1" x14ac:dyDescent="0.25">
      <c r="A233" s="24"/>
      <c r="B233" s="21">
        <f t="shared" si="4"/>
        <v>228</v>
      </c>
      <c r="C233" s="20" t="s">
        <v>558</v>
      </c>
      <c r="D233" s="20"/>
      <c r="E233" s="20" t="s">
        <v>63</v>
      </c>
      <c r="F233" s="20" t="s">
        <v>64</v>
      </c>
      <c r="G233" s="20" t="s">
        <v>62</v>
      </c>
      <c r="H233" s="5">
        <v>244.60762517668459</v>
      </c>
      <c r="I233" s="5">
        <v>303.49700000000001</v>
      </c>
      <c r="J233" s="22">
        <f t="shared" si="5"/>
        <v>1.2407503641016038</v>
      </c>
    </row>
    <row r="234" spans="1:10" x14ac:dyDescent="0.25">
      <c r="A234" s="24"/>
      <c r="B234" s="21">
        <f t="shared" si="4"/>
        <v>229</v>
      </c>
      <c r="C234" s="20" t="s">
        <v>559</v>
      </c>
      <c r="D234" s="20"/>
      <c r="E234" s="20" t="s">
        <v>67</v>
      </c>
      <c r="F234" s="20" t="s">
        <v>68</v>
      </c>
      <c r="G234" s="20" t="s">
        <v>62</v>
      </c>
      <c r="H234" s="5">
        <v>198.00727834655191</v>
      </c>
      <c r="I234" s="5">
        <v>303.49700000000001</v>
      </c>
      <c r="J234" s="22">
        <f t="shared" si="5"/>
        <v>1.5327567882066446</v>
      </c>
    </row>
    <row r="235" spans="1:10" hidden="1" x14ac:dyDescent="0.25">
      <c r="A235" s="24"/>
      <c r="B235" s="21">
        <f t="shared" si="4"/>
        <v>230</v>
      </c>
      <c r="C235" s="20" t="s">
        <v>560</v>
      </c>
      <c r="D235" s="20"/>
      <c r="E235" s="20" t="s">
        <v>63</v>
      </c>
      <c r="F235" s="20" t="s">
        <v>64</v>
      </c>
      <c r="G235" s="20" t="s">
        <v>62</v>
      </c>
      <c r="H235" s="5">
        <v>114.18956126456401</v>
      </c>
      <c r="I235" s="5">
        <v>606.99399999999991</v>
      </c>
      <c r="J235" s="22">
        <f t="shared" si="5"/>
        <v>5.3156697799518211</v>
      </c>
    </row>
    <row r="236" spans="1:10" hidden="1" x14ac:dyDescent="0.25">
      <c r="A236" s="24"/>
      <c r="B236" s="21">
        <f t="shared" si="4"/>
        <v>231</v>
      </c>
      <c r="C236" s="20" t="s">
        <v>561</v>
      </c>
      <c r="D236" s="20"/>
      <c r="E236" s="20" t="s">
        <v>63</v>
      </c>
      <c r="F236" s="20" t="s">
        <v>64</v>
      </c>
      <c r="G236" s="20" t="s">
        <v>62</v>
      </c>
      <c r="H236" s="5">
        <v>163.75363773074972</v>
      </c>
      <c r="I236" s="5">
        <v>779.18700000000001</v>
      </c>
      <c r="J236" s="22">
        <f t="shared" si="5"/>
        <v>4.7582881870457774</v>
      </c>
    </row>
    <row r="237" spans="1:10" hidden="1" x14ac:dyDescent="0.25">
      <c r="A237" s="24"/>
      <c r="B237" s="21">
        <f t="shared" si="4"/>
        <v>232</v>
      </c>
      <c r="C237" s="20" t="s">
        <v>562</v>
      </c>
      <c r="D237" s="20"/>
      <c r="E237" s="20" t="s">
        <v>60</v>
      </c>
      <c r="F237" s="20" t="s">
        <v>61</v>
      </c>
      <c r="G237" s="20" t="s">
        <v>62</v>
      </c>
      <c r="H237" s="5">
        <v>200.05758457171058</v>
      </c>
      <c r="I237" s="5">
        <v>238.464</v>
      </c>
      <c r="J237" s="22">
        <f t="shared" si="5"/>
        <v>1.1919768026316575</v>
      </c>
    </row>
    <row r="238" spans="1:10" hidden="1" x14ac:dyDescent="0.25">
      <c r="A238" s="24"/>
      <c r="B238" s="21">
        <f t="shared" si="4"/>
        <v>233</v>
      </c>
      <c r="C238" s="20" t="s">
        <v>563</v>
      </c>
      <c r="D238" s="20"/>
      <c r="E238" s="20" t="s">
        <v>73</v>
      </c>
      <c r="F238" s="20" t="s">
        <v>74</v>
      </c>
      <c r="G238" s="20" t="s">
        <v>62</v>
      </c>
      <c r="H238" s="5">
        <v>115.10283923476982</v>
      </c>
      <c r="I238" s="5">
        <v>0</v>
      </c>
      <c r="J238" s="22">
        <f t="shared" si="5"/>
        <v>0</v>
      </c>
    </row>
    <row r="239" spans="1:10" hidden="1" x14ac:dyDescent="0.25">
      <c r="A239" s="24"/>
      <c r="B239" s="21">
        <f t="shared" si="4"/>
        <v>234</v>
      </c>
      <c r="C239" s="20" t="s">
        <v>564</v>
      </c>
      <c r="D239" s="20"/>
      <c r="E239" s="20" t="s">
        <v>69</v>
      </c>
      <c r="F239" s="20" t="s">
        <v>70</v>
      </c>
      <c r="G239" s="20" t="s">
        <v>62</v>
      </c>
      <c r="H239" s="5">
        <v>226.32388203631356</v>
      </c>
      <c r="I239" s="5">
        <v>238.464</v>
      </c>
      <c r="J239" s="22">
        <f t="shared" si="5"/>
        <v>1.0536404636331687</v>
      </c>
    </row>
    <row r="240" spans="1:10" hidden="1" x14ac:dyDescent="0.25">
      <c r="A240" s="24"/>
      <c r="B240" s="21">
        <f t="shared" si="4"/>
        <v>235</v>
      </c>
      <c r="C240" s="20" t="s">
        <v>565</v>
      </c>
      <c r="D240" s="20"/>
      <c r="E240" s="20" t="s">
        <v>69</v>
      </c>
      <c r="F240" s="20" t="s">
        <v>70</v>
      </c>
      <c r="G240" s="20" t="s">
        <v>62</v>
      </c>
      <c r="H240" s="5">
        <v>676.1070124959308</v>
      </c>
      <c r="I240" s="5">
        <v>589.58199999999999</v>
      </c>
      <c r="J240" s="22">
        <f t="shared" si="5"/>
        <v>0.87202467819921992</v>
      </c>
    </row>
    <row r="241" spans="1:10" x14ac:dyDescent="0.25">
      <c r="A241" s="24"/>
      <c r="B241" s="21">
        <f t="shared" si="4"/>
        <v>236</v>
      </c>
      <c r="C241" s="20" t="s">
        <v>566</v>
      </c>
      <c r="D241" s="20"/>
      <c r="E241" s="20" t="s">
        <v>67</v>
      </c>
      <c r="F241" s="20" t="s">
        <v>68</v>
      </c>
      <c r="G241" s="20" t="s">
        <v>62</v>
      </c>
      <c r="H241" s="5">
        <v>165.93832625031541</v>
      </c>
      <c r="I241" s="5">
        <v>303.49700000000001</v>
      </c>
      <c r="J241" s="22">
        <f t="shared" si="5"/>
        <v>1.8289746971545287</v>
      </c>
    </row>
    <row r="242" spans="1:10" hidden="1" x14ac:dyDescent="0.25">
      <c r="A242" s="24"/>
      <c r="B242" s="21">
        <f t="shared" si="4"/>
        <v>237</v>
      </c>
      <c r="C242" s="20" t="s">
        <v>1431</v>
      </c>
      <c r="D242" s="20"/>
      <c r="E242" s="20" t="s">
        <v>63</v>
      </c>
      <c r="F242" s="20" t="s">
        <v>64</v>
      </c>
      <c r="G242" s="20" t="s">
        <v>62</v>
      </c>
      <c r="H242" s="5">
        <v>179.72338976549233</v>
      </c>
      <c r="I242" s="5">
        <v>0</v>
      </c>
      <c r="J242" s="22">
        <f t="shared" si="5"/>
        <v>0</v>
      </c>
    </row>
    <row r="243" spans="1:10" hidden="1" x14ac:dyDescent="0.25">
      <c r="A243" s="24"/>
      <c r="B243" s="21">
        <f t="shared" si="4"/>
        <v>238</v>
      </c>
      <c r="C243" s="20" t="s">
        <v>1432</v>
      </c>
      <c r="D243" s="20"/>
      <c r="E243" s="20" t="s">
        <v>60</v>
      </c>
      <c r="F243" s="20" t="s">
        <v>61</v>
      </c>
      <c r="G243" s="20" t="s">
        <v>62</v>
      </c>
      <c r="H243" s="5">
        <v>0</v>
      </c>
      <c r="I243" s="5">
        <v>410.05399999999997</v>
      </c>
      <c r="J243" s="22">
        <f t="shared" si="5"/>
        <v>0</v>
      </c>
    </row>
    <row r="244" spans="1:10" hidden="1" x14ac:dyDescent="0.25">
      <c r="A244" s="24"/>
      <c r="B244" s="21">
        <f t="shared" si="4"/>
        <v>239</v>
      </c>
      <c r="C244" s="20" t="s">
        <v>567</v>
      </c>
      <c r="D244" s="20"/>
      <c r="E244" s="20" t="s">
        <v>60</v>
      </c>
      <c r="F244" s="20" t="s">
        <v>61</v>
      </c>
      <c r="G244" s="20" t="s">
        <v>62</v>
      </c>
      <c r="H244" s="5">
        <v>171.74098088194893</v>
      </c>
      <c r="I244" s="5">
        <v>483.02499999999998</v>
      </c>
      <c r="J244" s="22">
        <f t="shared" si="5"/>
        <v>2.8125203286920843</v>
      </c>
    </row>
    <row r="245" spans="1:10" hidden="1" x14ac:dyDescent="0.25">
      <c r="A245" s="24"/>
      <c r="B245" s="21">
        <f t="shared" si="4"/>
        <v>240</v>
      </c>
      <c r="C245" s="20" t="s">
        <v>568</v>
      </c>
      <c r="D245" s="20"/>
      <c r="E245" s="20" t="s">
        <v>65</v>
      </c>
      <c r="F245" s="20" t="s">
        <v>66</v>
      </c>
      <c r="G245" s="20" t="s">
        <v>62</v>
      </c>
      <c r="H245" s="5">
        <v>76.886014325726222</v>
      </c>
      <c r="I245" s="5">
        <v>598.59</v>
      </c>
      <c r="J245" s="22">
        <f t="shared" si="5"/>
        <v>7.7854211230677688</v>
      </c>
    </row>
    <row r="246" spans="1:10" x14ac:dyDescent="0.25">
      <c r="A246" s="24"/>
      <c r="B246" s="21">
        <f t="shared" si="4"/>
        <v>241</v>
      </c>
      <c r="C246" s="20" t="s">
        <v>569</v>
      </c>
      <c r="D246" s="20"/>
      <c r="E246" s="20" t="s">
        <v>67</v>
      </c>
      <c r="F246" s="20" t="s">
        <v>68</v>
      </c>
      <c r="G246" s="20" t="s">
        <v>62</v>
      </c>
      <c r="H246" s="5">
        <v>236.36153141267144</v>
      </c>
      <c r="I246" s="5">
        <v>0</v>
      </c>
      <c r="J246" s="22">
        <f t="shared" si="5"/>
        <v>0</v>
      </c>
    </row>
    <row r="247" spans="1:10" x14ac:dyDescent="0.25">
      <c r="A247" s="24"/>
      <c r="B247" s="21">
        <f t="shared" si="4"/>
        <v>242</v>
      </c>
      <c r="C247" s="20" t="s">
        <v>570</v>
      </c>
      <c r="D247" s="20"/>
      <c r="E247" s="20" t="s">
        <v>67</v>
      </c>
      <c r="F247" s="20" t="s">
        <v>68</v>
      </c>
      <c r="G247" s="20" t="s">
        <v>62</v>
      </c>
      <c r="H247" s="5">
        <v>103.23863391800032</v>
      </c>
      <c r="I247" s="5">
        <v>303.49700000000001</v>
      </c>
      <c r="J247" s="22">
        <f t="shared" si="5"/>
        <v>2.9397618748138372</v>
      </c>
    </row>
    <row r="248" spans="1:10" hidden="1" x14ac:dyDescent="0.25">
      <c r="A248" s="24"/>
      <c r="B248" s="21">
        <f t="shared" si="4"/>
        <v>243</v>
      </c>
      <c r="C248" s="20" t="s">
        <v>571</v>
      </c>
      <c r="D248" s="20"/>
      <c r="E248" s="20" t="s">
        <v>73</v>
      </c>
      <c r="F248" s="20" t="s">
        <v>74</v>
      </c>
      <c r="G248" s="20" t="s">
        <v>62</v>
      </c>
      <c r="H248" s="5">
        <v>137.48734026614673</v>
      </c>
      <c r="I248" s="5">
        <v>238.464</v>
      </c>
      <c r="J248" s="22">
        <f t="shared" si="5"/>
        <v>1.7344433279339289</v>
      </c>
    </row>
    <row r="249" spans="1:10" hidden="1" x14ac:dyDescent="0.25">
      <c r="A249" s="24"/>
      <c r="B249" s="21">
        <f t="shared" si="4"/>
        <v>244</v>
      </c>
      <c r="C249" s="20" t="s">
        <v>1433</v>
      </c>
      <c r="D249" s="20"/>
      <c r="E249" s="20" t="s">
        <v>60</v>
      </c>
      <c r="F249" s="20" t="s">
        <v>61</v>
      </c>
      <c r="G249" s="20" t="s">
        <v>62</v>
      </c>
      <c r="H249" s="5">
        <v>111.22104280154375</v>
      </c>
      <c r="I249" s="5">
        <v>0</v>
      </c>
      <c r="J249" s="22">
        <f t="shared" si="5"/>
        <v>0</v>
      </c>
    </row>
    <row r="250" spans="1:10" hidden="1" x14ac:dyDescent="0.25">
      <c r="A250" s="24"/>
      <c r="B250" s="21">
        <f t="shared" si="4"/>
        <v>245</v>
      </c>
      <c r="C250" s="20" t="s">
        <v>572</v>
      </c>
      <c r="D250" s="20"/>
      <c r="E250" s="20" t="s">
        <v>73</v>
      </c>
      <c r="F250" s="20" t="s">
        <v>74</v>
      </c>
      <c r="G250" s="20" t="s">
        <v>62</v>
      </c>
      <c r="H250" s="5">
        <v>82.904439111782082</v>
      </c>
      <c r="I250" s="5">
        <v>238.464</v>
      </c>
      <c r="J250" s="22">
        <f t="shared" si="5"/>
        <v>2.8763719115025088</v>
      </c>
    </row>
    <row r="251" spans="1:10" hidden="1" x14ac:dyDescent="0.25">
      <c r="A251" s="24"/>
      <c r="B251" s="21">
        <f t="shared" si="4"/>
        <v>246</v>
      </c>
      <c r="C251" s="20" t="s">
        <v>573</v>
      </c>
      <c r="D251" s="20"/>
      <c r="E251" s="20" t="s">
        <v>65</v>
      </c>
      <c r="F251" s="20" t="s">
        <v>66</v>
      </c>
      <c r="G251" s="20" t="s">
        <v>62</v>
      </c>
      <c r="H251" s="5">
        <v>76.886020537464105</v>
      </c>
      <c r="I251" s="5">
        <v>589.58199999999999</v>
      </c>
      <c r="J251" s="22">
        <f t="shared" si="5"/>
        <v>7.6682600540200347</v>
      </c>
    </row>
    <row r="252" spans="1:10" hidden="1" x14ac:dyDescent="0.25">
      <c r="A252" s="24"/>
      <c r="B252" s="21">
        <f t="shared" si="4"/>
        <v>247</v>
      </c>
      <c r="C252" s="20" t="s">
        <v>574</v>
      </c>
      <c r="D252" s="20"/>
      <c r="E252" s="20" t="s">
        <v>69</v>
      </c>
      <c r="F252" s="20" t="s">
        <v>70</v>
      </c>
      <c r="G252" s="20" t="s">
        <v>62</v>
      </c>
      <c r="H252" s="5">
        <v>122.17197014810742</v>
      </c>
      <c r="I252" s="5">
        <v>476.928</v>
      </c>
      <c r="J252" s="22">
        <f t="shared" si="5"/>
        <v>3.903743218856393</v>
      </c>
    </row>
    <row r="253" spans="1:10" hidden="1" x14ac:dyDescent="0.25">
      <c r="A253" s="24"/>
      <c r="B253" s="21">
        <f t="shared" si="4"/>
        <v>248</v>
      </c>
      <c r="C253" s="20" t="s">
        <v>575</v>
      </c>
      <c r="D253" s="20"/>
      <c r="E253" s="20" t="s">
        <v>75</v>
      </c>
      <c r="F253" s="20" t="s">
        <v>76</v>
      </c>
      <c r="G253" s="20" t="s">
        <v>62</v>
      </c>
      <c r="H253" s="5">
        <v>109.17073657638507</v>
      </c>
      <c r="I253" s="5">
        <v>484.09500000000003</v>
      </c>
      <c r="J253" s="22">
        <f t="shared" si="5"/>
        <v>4.4342926976707382</v>
      </c>
    </row>
    <row r="254" spans="1:10" hidden="1" x14ac:dyDescent="0.25">
      <c r="A254" s="24"/>
      <c r="B254" s="21">
        <f t="shared" si="4"/>
        <v>249</v>
      </c>
      <c r="C254" s="20" t="s">
        <v>1434</v>
      </c>
      <c r="D254" s="20"/>
      <c r="E254" s="20" t="s">
        <v>73</v>
      </c>
      <c r="F254" s="20" t="s">
        <v>74</v>
      </c>
      <c r="G254" s="20" t="s">
        <v>62</v>
      </c>
      <c r="H254" s="5">
        <v>48.650798495979899</v>
      </c>
      <c r="I254" s="5">
        <v>0</v>
      </c>
      <c r="J254" s="22">
        <f t="shared" si="5"/>
        <v>0</v>
      </c>
    </row>
    <row r="255" spans="1:10" hidden="1" x14ac:dyDescent="0.25">
      <c r="A255" s="24"/>
      <c r="B255" s="21">
        <f t="shared" si="4"/>
        <v>250</v>
      </c>
      <c r="C255" s="20" t="s">
        <v>1435</v>
      </c>
      <c r="D255" s="20"/>
      <c r="E255" s="20" t="s">
        <v>63</v>
      </c>
      <c r="F255" s="20" t="s">
        <v>64</v>
      </c>
      <c r="G255" s="20" t="s">
        <v>62</v>
      </c>
      <c r="H255" s="5">
        <v>48.650798495979899</v>
      </c>
      <c r="I255" s="5">
        <v>0</v>
      </c>
      <c r="J255" s="22">
        <f t="shared" si="5"/>
        <v>0</v>
      </c>
    </row>
    <row r="256" spans="1:10" hidden="1" x14ac:dyDescent="0.25">
      <c r="A256" s="24"/>
      <c r="B256" s="21">
        <f t="shared" si="4"/>
        <v>251</v>
      </c>
      <c r="C256" s="20" t="s">
        <v>576</v>
      </c>
      <c r="D256" s="20"/>
      <c r="E256" s="20" t="s">
        <v>69</v>
      </c>
      <c r="F256" s="20" t="s">
        <v>70</v>
      </c>
      <c r="G256" s="20" t="s">
        <v>62</v>
      </c>
      <c r="H256" s="5">
        <v>166.72215619376999</v>
      </c>
      <c r="I256" s="5">
        <v>721.48900000000003</v>
      </c>
      <c r="J256" s="22">
        <f t="shared" si="5"/>
        <v>4.3274932166871789</v>
      </c>
    </row>
    <row r="257" spans="1:10" x14ac:dyDescent="0.25">
      <c r="A257" s="24"/>
      <c r="B257" s="21">
        <f t="shared" si="4"/>
        <v>252</v>
      </c>
      <c r="C257" s="20" t="s">
        <v>577</v>
      </c>
      <c r="D257" s="20"/>
      <c r="E257" s="20" t="s">
        <v>67</v>
      </c>
      <c r="F257" s="20" t="s">
        <v>68</v>
      </c>
      <c r="G257" s="20" t="s">
        <v>62</v>
      </c>
      <c r="H257" s="5">
        <v>325.32741129222552</v>
      </c>
      <c r="I257" s="5">
        <v>359.05599999999998</v>
      </c>
      <c r="J257" s="22">
        <f t="shared" si="5"/>
        <v>1.103675827910725</v>
      </c>
    </row>
    <row r="258" spans="1:10" hidden="1" x14ac:dyDescent="0.25">
      <c r="A258" s="24"/>
      <c r="B258" s="21">
        <f t="shared" si="4"/>
        <v>253</v>
      </c>
      <c r="C258" s="20" t="s">
        <v>1436</v>
      </c>
      <c r="D258" s="20"/>
      <c r="E258" s="20" t="s">
        <v>65</v>
      </c>
      <c r="F258" s="20" t="s">
        <v>66</v>
      </c>
      <c r="G258" s="20" t="s">
        <v>62</v>
      </c>
      <c r="H258" s="5">
        <v>0</v>
      </c>
      <c r="I258" s="5">
        <v>0</v>
      </c>
      <c r="J258" s="22">
        <f t="shared" si="5"/>
        <v>0</v>
      </c>
    </row>
    <row r="259" spans="1:10" hidden="1" x14ac:dyDescent="0.25">
      <c r="A259" s="24"/>
      <c r="B259" s="21">
        <f t="shared" si="4"/>
        <v>254</v>
      </c>
      <c r="C259" s="20" t="s">
        <v>578</v>
      </c>
      <c r="D259" s="20"/>
      <c r="E259" s="20" t="s">
        <v>73</v>
      </c>
      <c r="F259" s="20" t="s">
        <v>74</v>
      </c>
      <c r="G259" s="20" t="s">
        <v>62</v>
      </c>
      <c r="H259" s="5">
        <v>280.90917760416187</v>
      </c>
      <c r="I259" s="5">
        <v>179.52799999999999</v>
      </c>
      <c r="J259" s="22">
        <f t="shared" si="5"/>
        <v>0.63909624288950306</v>
      </c>
    </row>
    <row r="260" spans="1:10" hidden="1" x14ac:dyDescent="0.25">
      <c r="A260" s="24"/>
      <c r="B260" s="21">
        <f t="shared" si="4"/>
        <v>255</v>
      </c>
      <c r="C260" s="20" t="s">
        <v>579</v>
      </c>
      <c r="D260" s="20"/>
      <c r="E260" s="20" t="s">
        <v>60</v>
      </c>
      <c r="F260" s="20" t="s">
        <v>61</v>
      </c>
      <c r="G260" s="20" t="s">
        <v>62</v>
      </c>
      <c r="H260" s="5">
        <v>129.5049313826033</v>
      </c>
      <c r="I260" s="5">
        <v>663.62300000000005</v>
      </c>
      <c r="J260" s="22">
        <f t="shared" si="5"/>
        <v>5.1243067960047277</v>
      </c>
    </row>
    <row r="261" spans="1:10" hidden="1" x14ac:dyDescent="0.25">
      <c r="A261" s="24"/>
      <c r="B261" s="21">
        <f t="shared" si="4"/>
        <v>256</v>
      </c>
      <c r="C261" s="20" t="s">
        <v>580</v>
      </c>
      <c r="D261" s="20"/>
      <c r="E261" s="20" t="s">
        <v>75</v>
      </c>
      <c r="F261" s="20" t="s">
        <v>76</v>
      </c>
      <c r="G261" s="20" t="s">
        <v>62</v>
      </c>
      <c r="H261" s="5">
        <v>200.05758457171058</v>
      </c>
      <c r="I261" s="5">
        <v>238.464</v>
      </c>
      <c r="J261" s="22">
        <f t="shared" si="5"/>
        <v>1.1919768026316575</v>
      </c>
    </row>
    <row r="262" spans="1:10" hidden="1" x14ac:dyDescent="0.25">
      <c r="A262" s="24"/>
      <c r="B262" s="21">
        <f t="shared" si="4"/>
        <v>257</v>
      </c>
      <c r="C262" s="20" t="s">
        <v>581</v>
      </c>
      <c r="D262" s="20"/>
      <c r="E262" s="20" t="s">
        <v>71</v>
      </c>
      <c r="F262" s="20" t="s">
        <v>72</v>
      </c>
      <c r="G262" s="20" t="s">
        <v>62</v>
      </c>
      <c r="H262" s="5">
        <v>109.17073657638507</v>
      </c>
      <c r="I262" s="5">
        <v>902.08699999999999</v>
      </c>
      <c r="J262" s="22">
        <f t="shared" si="5"/>
        <v>8.2630843052783085</v>
      </c>
    </row>
    <row r="263" spans="1:10" hidden="1" x14ac:dyDescent="0.25">
      <c r="A263" s="24"/>
      <c r="B263" s="21">
        <f t="shared" si="4"/>
        <v>258</v>
      </c>
      <c r="C263" s="20" t="s">
        <v>582</v>
      </c>
      <c r="D263" s="20"/>
      <c r="E263" s="20" t="s">
        <v>65</v>
      </c>
      <c r="F263" s="20" t="s">
        <v>66</v>
      </c>
      <c r="G263" s="20" t="s">
        <v>62</v>
      </c>
      <c r="H263" s="5">
        <v>20.334252982493641</v>
      </c>
      <c r="I263" s="5">
        <v>410.05399999999997</v>
      </c>
      <c r="J263" s="22">
        <f t="shared" si="5"/>
        <v>20.165678097593631</v>
      </c>
    </row>
    <row r="264" spans="1:10" hidden="1" x14ac:dyDescent="0.25">
      <c r="A264" s="24"/>
      <c r="B264" s="21">
        <f t="shared" ref="B264:B327" si="6">+B263+1</f>
        <v>259</v>
      </c>
      <c r="C264" s="20" t="s">
        <v>583</v>
      </c>
      <c r="D264" s="20"/>
      <c r="E264" s="20" t="s">
        <v>69</v>
      </c>
      <c r="F264" s="20" t="s">
        <v>70</v>
      </c>
      <c r="G264" s="20" t="s">
        <v>62</v>
      </c>
      <c r="H264" s="5">
        <v>163.75363773074972</v>
      </c>
      <c r="I264" s="5">
        <v>0</v>
      </c>
      <c r="J264" s="22">
        <f t="shared" si="5"/>
        <v>0</v>
      </c>
    </row>
    <row r="265" spans="1:10" x14ac:dyDescent="0.25">
      <c r="A265" s="24"/>
      <c r="B265" s="21">
        <f t="shared" si="6"/>
        <v>260</v>
      </c>
      <c r="C265" s="20" t="s">
        <v>584</v>
      </c>
      <c r="D265" s="20"/>
      <c r="E265" s="20" t="s">
        <v>67</v>
      </c>
      <c r="F265" s="20" t="s">
        <v>68</v>
      </c>
      <c r="G265" s="20" t="s">
        <v>62</v>
      </c>
      <c r="H265" s="5">
        <v>52.532549623304256</v>
      </c>
      <c r="I265" s="5">
        <v>721.48900000000003</v>
      </c>
      <c r="J265" s="22">
        <f t="shared" si="5"/>
        <v>13.734132555407825</v>
      </c>
    </row>
    <row r="266" spans="1:10" hidden="1" x14ac:dyDescent="0.25">
      <c r="A266" s="24"/>
      <c r="B266" s="21">
        <f t="shared" si="6"/>
        <v>261</v>
      </c>
      <c r="C266" s="20" t="s">
        <v>1437</v>
      </c>
      <c r="D266" s="20"/>
      <c r="E266" s="20" t="s">
        <v>65</v>
      </c>
      <c r="F266" s="20" t="s">
        <v>66</v>
      </c>
      <c r="G266" s="20" t="s">
        <v>62</v>
      </c>
      <c r="H266" s="5">
        <v>103.15217256137858</v>
      </c>
      <c r="I266" s="5">
        <v>419.06200000000001</v>
      </c>
      <c r="J266" s="22">
        <f t="shared" si="5"/>
        <v>4.062561064825327</v>
      </c>
    </row>
    <row r="267" spans="1:10" hidden="1" x14ac:dyDescent="0.25">
      <c r="A267" s="24"/>
      <c r="B267" s="21">
        <f t="shared" si="6"/>
        <v>262</v>
      </c>
      <c r="C267" s="20" t="s">
        <v>1438</v>
      </c>
      <c r="D267" s="20"/>
      <c r="E267" s="20" t="s">
        <v>69</v>
      </c>
      <c r="F267" s="20" t="s">
        <v>70</v>
      </c>
      <c r="G267" s="20" t="s">
        <v>62</v>
      </c>
      <c r="H267" s="5">
        <v>109.17073657638507</v>
      </c>
      <c r="I267" s="5">
        <v>606.99399999999991</v>
      </c>
      <c r="J267" s="22">
        <f t="shared" si="5"/>
        <v>5.5600430942892434</v>
      </c>
    </row>
    <row r="268" spans="1:10" hidden="1" x14ac:dyDescent="0.25">
      <c r="A268" s="24"/>
      <c r="B268" s="21">
        <f t="shared" si="6"/>
        <v>263</v>
      </c>
      <c r="C268" s="20" t="s">
        <v>1439</v>
      </c>
      <c r="D268" s="20"/>
      <c r="E268" s="20" t="s">
        <v>60</v>
      </c>
      <c r="F268" s="20" t="s">
        <v>61</v>
      </c>
      <c r="G268" s="20" t="s">
        <v>62</v>
      </c>
      <c r="H268" s="5">
        <v>109.17073657638507</v>
      </c>
      <c r="I268" s="5">
        <v>541.96100000000001</v>
      </c>
      <c r="J268" s="22">
        <f t="shared" si="5"/>
        <v>4.9643431655405044</v>
      </c>
    </row>
    <row r="269" spans="1:10" x14ac:dyDescent="0.25">
      <c r="A269" s="24"/>
      <c r="B269" s="21">
        <f t="shared" si="6"/>
        <v>264</v>
      </c>
      <c r="C269" s="20" t="s">
        <v>1440</v>
      </c>
      <c r="D269" s="20"/>
      <c r="E269" s="20" t="s">
        <v>67</v>
      </c>
      <c r="F269" s="20" t="s">
        <v>68</v>
      </c>
      <c r="G269" s="20" t="s">
        <v>62</v>
      </c>
      <c r="H269" s="5">
        <v>48.650798495979899</v>
      </c>
      <c r="I269" s="5">
        <v>541.96100000000001</v>
      </c>
      <c r="J269" s="22">
        <f t="shared" si="5"/>
        <v>11.139817161372658</v>
      </c>
    </row>
    <row r="270" spans="1:10" hidden="1" x14ac:dyDescent="0.25">
      <c r="A270" s="24"/>
      <c r="B270" s="21">
        <f t="shared" si="6"/>
        <v>265</v>
      </c>
      <c r="C270" s="20" t="s">
        <v>585</v>
      </c>
      <c r="D270" s="20"/>
      <c r="E270" s="20" t="s">
        <v>60</v>
      </c>
      <c r="F270" s="20" t="s">
        <v>61</v>
      </c>
      <c r="G270" s="20" t="s">
        <v>62</v>
      </c>
      <c r="H270" s="5">
        <v>165.80887822356416</v>
      </c>
      <c r="I270" s="5">
        <v>303.49700000000001</v>
      </c>
      <c r="J270" s="22">
        <f t="shared" si="5"/>
        <v>1.830402589123048</v>
      </c>
    </row>
    <row r="271" spans="1:10" hidden="1" x14ac:dyDescent="0.25">
      <c r="A271" s="24"/>
      <c r="B271" s="21">
        <f t="shared" si="6"/>
        <v>266</v>
      </c>
      <c r="C271" s="20" t="s">
        <v>1441</v>
      </c>
      <c r="D271" s="20"/>
      <c r="E271" s="20" t="s">
        <v>60</v>
      </c>
      <c r="F271" s="20" t="s">
        <v>61</v>
      </c>
      <c r="G271" s="20" t="s">
        <v>62</v>
      </c>
      <c r="H271" s="5">
        <v>145.47468341734594</v>
      </c>
      <c r="I271" s="5">
        <v>541.96100000000001</v>
      </c>
      <c r="J271" s="22">
        <f t="shared" si="5"/>
        <v>3.7254660898294714</v>
      </c>
    </row>
    <row r="272" spans="1:10" hidden="1" x14ac:dyDescent="0.25">
      <c r="A272" s="24"/>
      <c r="B272" s="21">
        <f t="shared" si="6"/>
        <v>267</v>
      </c>
      <c r="C272" s="20" t="s">
        <v>586</v>
      </c>
      <c r="D272" s="20"/>
      <c r="E272" s="20" t="s">
        <v>69</v>
      </c>
      <c r="F272" s="20" t="s">
        <v>70</v>
      </c>
      <c r="G272" s="20" t="s">
        <v>62</v>
      </c>
      <c r="H272" s="5">
        <v>74.917095960582884</v>
      </c>
      <c r="I272" s="5">
        <v>179.52799999999999</v>
      </c>
      <c r="J272" s="22">
        <f t="shared" si="5"/>
        <v>2.3963555674189161</v>
      </c>
    </row>
    <row r="273" spans="1:10" hidden="1" x14ac:dyDescent="0.25">
      <c r="A273" s="24"/>
      <c r="B273" s="21">
        <f t="shared" si="6"/>
        <v>268</v>
      </c>
      <c r="C273" s="20" t="s">
        <v>587</v>
      </c>
      <c r="D273" s="20"/>
      <c r="E273" s="20" t="s">
        <v>75</v>
      </c>
      <c r="F273" s="20" t="s">
        <v>76</v>
      </c>
      <c r="G273" s="20" t="s">
        <v>62</v>
      </c>
      <c r="H273" s="5">
        <v>200.05758457171058</v>
      </c>
      <c r="I273" s="5">
        <v>0</v>
      </c>
      <c r="J273" s="22">
        <f t="shared" si="5"/>
        <v>0</v>
      </c>
    </row>
    <row r="274" spans="1:10" hidden="1" x14ac:dyDescent="0.25">
      <c r="A274" s="24"/>
      <c r="B274" s="21">
        <f t="shared" si="6"/>
        <v>269</v>
      </c>
      <c r="C274" s="20" t="s">
        <v>588</v>
      </c>
      <c r="D274" s="20"/>
      <c r="E274" s="20" t="s">
        <v>69</v>
      </c>
      <c r="F274" s="20" t="s">
        <v>70</v>
      </c>
      <c r="G274" s="20" t="s">
        <v>62</v>
      </c>
      <c r="H274" s="5">
        <v>111.22104280154375</v>
      </c>
      <c r="I274" s="5">
        <v>179.52799999999999</v>
      </c>
      <c r="J274" s="22">
        <f t="shared" si="5"/>
        <v>1.6141549789309129</v>
      </c>
    </row>
    <row r="275" spans="1:10" hidden="1" x14ac:dyDescent="0.25">
      <c r="A275" s="24"/>
      <c r="B275" s="21">
        <f t="shared" si="6"/>
        <v>270</v>
      </c>
      <c r="C275" s="20" t="s">
        <v>589</v>
      </c>
      <c r="D275" s="20"/>
      <c r="E275" s="20" t="s">
        <v>75</v>
      </c>
      <c r="F275" s="20" t="s">
        <v>76</v>
      </c>
      <c r="G275" s="20" t="s">
        <v>62</v>
      </c>
      <c r="H275" s="5">
        <v>252.59017950091655</v>
      </c>
      <c r="I275" s="5">
        <v>179.52799999999999</v>
      </c>
      <c r="J275" s="22">
        <f t="shared" si="5"/>
        <v>0.71074813896059863</v>
      </c>
    </row>
    <row r="276" spans="1:10" hidden="1" x14ac:dyDescent="0.25">
      <c r="A276" s="24"/>
      <c r="B276" s="21">
        <f t="shared" si="6"/>
        <v>271</v>
      </c>
      <c r="C276" s="20" t="s">
        <v>1442</v>
      </c>
      <c r="D276" s="20"/>
      <c r="E276" s="20" t="s">
        <v>63</v>
      </c>
      <c r="F276" s="20" t="s">
        <v>64</v>
      </c>
      <c r="G276" s="20" t="s">
        <v>62</v>
      </c>
      <c r="H276" s="5">
        <v>90.886847995325496</v>
      </c>
      <c r="I276" s="5">
        <v>0</v>
      </c>
      <c r="J276" s="22">
        <f t="shared" si="5"/>
        <v>0</v>
      </c>
    </row>
    <row r="277" spans="1:10" hidden="1" x14ac:dyDescent="0.25">
      <c r="A277" s="24"/>
      <c r="B277" s="21">
        <f t="shared" si="6"/>
        <v>272</v>
      </c>
      <c r="C277" s="20" t="s">
        <v>590</v>
      </c>
      <c r="D277" s="20"/>
      <c r="E277" s="20" t="s">
        <v>69</v>
      </c>
      <c r="F277" s="20" t="s">
        <v>70</v>
      </c>
      <c r="G277" s="20" t="s">
        <v>62</v>
      </c>
      <c r="H277" s="5">
        <v>200.05758457171058</v>
      </c>
      <c r="I277" s="5">
        <v>0</v>
      </c>
      <c r="J277" s="22">
        <f t="shared" ref="J277:J340" si="7">+IFERROR(I277/H277,0)</f>
        <v>0</v>
      </c>
    </row>
    <row r="278" spans="1:10" hidden="1" x14ac:dyDescent="0.25">
      <c r="A278" s="24"/>
      <c r="B278" s="21">
        <f t="shared" si="6"/>
        <v>273</v>
      </c>
      <c r="C278" s="20" t="s">
        <v>1443</v>
      </c>
      <c r="D278" s="20"/>
      <c r="E278" s="20" t="s">
        <v>65</v>
      </c>
      <c r="F278" s="20" t="s">
        <v>66</v>
      </c>
      <c r="G278" s="20" t="s">
        <v>62</v>
      </c>
      <c r="H278" s="5">
        <v>50.619723072861127</v>
      </c>
      <c r="I278" s="5">
        <v>238.464</v>
      </c>
      <c r="J278" s="22">
        <f t="shared" si="7"/>
        <v>4.7108910425440129</v>
      </c>
    </row>
    <row r="279" spans="1:10" hidden="1" x14ac:dyDescent="0.25">
      <c r="A279" s="24"/>
      <c r="B279" s="21">
        <f t="shared" si="6"/>
        <v>274</v>
      </c>
      <c r="C279" s="20" t="s">
        <v>591</v>
      </c>
      <c r="D279" s="20"/>
      <c r="E279" s="20" t="s">
        <v>73</v>
      </c>
      <c r="F279" s="20" t="s">
        <v>74</v>
      </c>
      <c r="G279" s="20" t="s">
        <v>62</v>
      </c>
      <c r="H279" s="5">
        <v>184.08768709627944</v>
      </c>
      <c r="I279" s="5">
        <v>721.48900000000003</v>
      </c>
      <c r="J279" s="22">
        <f t="shared" si="7"/>
        <v>3.9192681019597746</v>
      </c>
    </row>
    <row r="280" spans="1:10" hidden="1" x14ac:dyDescent="0.25">
      <c r="A280" s="24"/>
      <c r="B280" s="21">
        <f t="shared" si="6"/>
        <v>275</v>
      </c>
      <c r="C280" s="20" t="s">
        <v>592</v>
      </c>
      <c r="D280" s="20"/>
      <c r="E280" s="20" t="s">
        <v>63</v>
      </c>
      <c r="F280" s="20" t="s">
        <v>64</v>
      </c>
      <c r="G280" s="20" t="s">
        <v>62</v>
      </c>
      <c r="H280" s="5">
        <v>50.619723072861127</v>
      </c>
      <c r="I280" s="5">
        <v>589.58199999999999</v>
      </c>
      <c r="J280" s="22">
        <f t="shared" si="7"/>
        <v>11.647278258542944</v>
      </c>
    </row>
    <row r="281" spans="1:10" hidden="1" x14ac:dyDescent="0.25">
      <c r="A281" s="24"/>
      <c r="B281" s="21">
        <f t="shared" si="6"/>
        <v>276</v>
      </c>
      <c r="C281" s="20" t="s">
        <v>593</v>
      </c>
      <c r="D281" s="20"/>
      <c r="E281" s="20" t="s">
        <v>60</v>
      </c>
      <c r="F281" s="20" t="s">
        <v>61</v>
      </c>
      <c r="G281" s="20" t="s">
        <v>62</v>
      </c>
      <c r="H281" s="5">
        <v>145.47468341734594</v>
      </c>
      <c r="I281" s="5">
        <v>483.02499999999998</v>
      </c>
      <c r="J281" s="22">
        <f t="shared" si="7"/>
        <v>3.3203371793171099</v>
      </c>
    </row>
    <row r="282" spans="1:10" hidden="1" x14ac:dyDescent="0.25">
      <c r="A282" s="24"/>
      <c r="B282" s="21">
        <f t="shared" si="6"/>
        <v>277</v>
      </c>
      <c r="C282" s="20" t="s">
        <v>594</v>
      </c>
      <c r="D282" s="20"/>
      <c r="E282" s="20" t="s">
        <v>71</v>
      </c>
      <c r="F282" s="20" t="s">
        <v>72</v>
      </c>
      <c r="G282" s="20" t="s">
        <v>62</v>
      </c>
      <c r="H282" s="5">
        <v>199.273754628256</v>
      </c>
      <c r="I282" s="5">
        <v>0</v>
      </c>
      <c r="J282" s="22">
        <f t="shared" si="7"/>
        <v>0</v>
      </c>
    </row>
    <row r="283" spans="1:10" hidden="1" x14ac:dyDescent="0.25">
      <c r="A283" s="24"/>
      <c r="B283" s="21">
        <f t="shared" si="6"/>
        <v>278</v>
      </c>
      <c r="C283" s="20" t="s">
        <v>595</v>
      </c>
      <c r="D283" s="20"/>
      <c r="E283" s="20" t="s">
        <v>71</v>
      </c>
      <c r="F283" s="20" t="s">
        <v>72</v>
      </c>
      <c r="G283" s="20" t="s">
        <v>62</v>
      </c>
      <c r="H283" s="5">
        <v>157.82153507236495</v>
      </c>
      <c r="I283" s="5">
        <v>419.06200000000001</v>
      </c>
      <c r="J283" s="22">
        <f t="shared" si="7"/>
        <v>2.6552903557036753</v>
      </c>
    </row>
    <row r="284" spans="1:10" hidden="1" x14ac:dyDescent="0.25">
      <c r="A284" s="24"/>
      <c r="B284" s="21">
        <f t="shared" si="6"/>
        <v>279</v>
      </c>
      <c r="C284" s="20" t="s">
        <v>596</v>
      </c>
      <c r="D284" s="20"/>
      <c r="E284" s="20" t="s">
        <v>63</v>
      </c>
      <c r="F284" s="20" t="s">
        <v>64</v>
      </c>
      <c r="G284" s="20" t="s">
        <v>62</v>
      </c>
      <c r="H284" s="5">
        <v>82.904439111782082</v>
      </c>
      <c r="I284" s="5">
        <v>902.08699999999999</v>
      </c>
      <c r="J284" s="22">
        <f t="shared" si="7"/>
        <v>10.88104581207882</v>
      </c>
    </row>
    <row r="285" spans="1:10" hidden="1" x14ac:dyDescent="0.25">
      <c r="A285" s="24"/>
      <c r="B285" s="21">
        <f t="shared" si="6"/>
        <v>280</v>
      </c>
      <c r="C285" s="20" t="s">
        <v>597</v>
      </c>
      <c r="D285" s="20"/>
      <c r="E285" s="20" t="s">
        <v>63</v>
      </c>
      <c r="F285" s="20" t="s">
        <v>64</v>
      </c>
      <c r="G285" s="20" t="s">
        <v>62</v>
      </c>
      <c r="H285" s="5">
        <v>173.79121271306818</v>
      </c>
      <c r="I285" s="5">
        <v>1197.18</v>
      </c>
      <c r="J285" s="22">
        <f t="shared" si="7"/>
        <v>6.8886106570679244</v>
      </c>
    </row>
    <row r="286" spans="1:10" hidden="1" x14ac:dyDescent="0.25">
      <c r="A286" s="24"/>
      <c r="B286" s="21">
        <f t="shared" si="6"/>
        <v>281</v>
      </c>
      <c r="C286" s="20" t="s">
        <v>598</v>
      </c>
      <c r="D286" s="20"/>
      <c r="E286" s="20" t="s">
        <v>60</v>
      </c>
      <c r="F286" s="20" t="s">
        <v>61</v>
      </c>
      <c r="G286" s="20" t="s">
        <v>62</v>
      </c>
      <c r="H286" s="5">
        <v>163.75349229006119</v>
      </c>
      <c r="I286" s="5">
        <v>179.52799999999999</v>
      </c>
      <c r="J286" s="22">
        <f t="shared" si="7"/>
        <v>1.0963308170673818</v>
      </c>
    </row>
    <row r="287" spans="1:10" hidden="1" x14ac:dyDescent="0.25">
      <c r="A287" s="24"/>
      <c r="B287" s="21">
        <f t="shared" si="6"/>
        <v>282</v>
      </c>
      <c r="C287" s="20" t="s">
        <v>599</v>
      </c>
      <c r="D287" s="20"/>
      <c r="E287" s="20" t="s">
        <v>69</v>
      </c>
      <c r="F287" s="20" t="s">
        <v>70</v>
      </c>
      <c r="G287" s="20" t="s">
        <v>62</v>
      </c>
      <c r="H287" s="5">
        <v>82.904439111782082</v>
      </c>
      <c r="I287" s="5">
        <v>0</v>
      </c>
      <c r="J287" s="22">
        <f t="shared" si="7"/>
        <v>0</v>
      </c>
    </row>
    <row r="288" spans="1:10" hidden="1" x14ac:dyDescent="0.25">
      <c r="A288" s="24"/>
      <c r="B288" s="21">
        <f t="shared" si="6"/>
        <v>283</v>
      </c>
      <c r="C288" s="20" t="s">
        <v>600</v>
      </c>
      <c r="D288" s="20"/>
      <c r="E288" s="20" t="s">
        <v>75</v>
      </c>
      <c r="F288" s="20" t="s">
        <v>76</v>
      </c>
      <c r="G288" s="20" t="s">
        <v>62</v>
      </c>
      <c r="H288" s="5">
        <v>220.3917793779288</v>
      </c>
      <c r="I288" s="5">
        <v>0</v>
      </c>
      <c r="J288" s="22">
        <f t="shared" si="7"/>
        <v>0</v>
      </c>
    </row>
    <row r="289" spans="1:10" hidden="1" x14ac:dyDescent="0.25">
      <c r="A289" s="24"/>
      <c r="B289" s="21">
        <f t="shared" si="6"/>
        <v>284</v>
      </c>
      <c r="C289" s="20" t="s">
        <v>601</v>
      </c>
      <c r="D289" s="20"/>
      <c r="E289" s="20" t="s">
        <v>65</v>
      </c>
      <c r="F289" s="20" t="s">
        <v>66</v>
      </c>
      <c r="G289" s="20" t="s">
        <v>62</v>
      </c>
      <c r="H289" s="5">
        <v>50.619723072861127</v>
      </c>
      <c r="I289" s="5">
        <v>590.65200000000004</v>
      </c>
      <c r="J289" s="22">
        <f t="shared" si="7"/>
        <v>11.668416264344751</v>
      </c>
    </row>
    <row r="290" spans="1:10" hidden="1" x14ac:dyDescent="0.25">
      <c r="A290" s="24"/>
      <c r="B290" s="21">
        <f t="shared" si="6"/>
        <v>285</v>
      </c>
      <c r="C290" s="20" t="s">
        <v>602</v>
      </c>
      <c r="D290" s="20"/>
      <c r="E290" s="20" t="s">
        <v>63</v>
      </c>
      <c r="F290" s="20" t="s">
        <v>64</v>
      </c>
      <c r="G290" s="20" t="s">
        <v>62</v>
      </c>
      <c r="H290" s="5">
        <v>111.22104280154375</v>
      </c>
      <c r="I290" s="5">
        <v>359.05599999999998</v>
      </c>
      <c r="J290" s="22">
        <f t="shared" si="7"/>
        <v>3.2283099578618257</v>
      </c>
    </row>
    <row r="291" spans="1:10" hidden="1" x14ac:dyDescent="0.25">
      <c r="A291" s="24"/>
      <c r="B291" s="21">
        <f t="shared" si="6"/>
        <v>286</v>
      </c>
      <c r="C291" s="20" t="s">
        <v>1444</v>
      </c>
      <c r="D291" s="20"/>
      <c r="E291" s="20" t="s">
        <v>63</v>
      </c>
      <c r="F291" s="20" t="s">
        <v>64</v>
      </c>
      <c r="G291" s="20" t="s">
        <v>62</v>
      </c>
      <c r="H291" s="5">
        <v>129.5049313826033</v>
      </c>
      <c r="I291" s="5">
        <v>483.02499999999998</v>
      </c>
      <c r="J291" s="22">
        <f t="shared" si="7"/>
        <v>3.7297807492208426</v>
      </c>
    </row>
    <row r="292" spans="1:10" hidden="1" x14ac:dyDescent="0.25">
      <c r="A292" s="24"/>
      <c r="B292" s="21">
        <f t="shared" si="6"/>
        <v>287</v>
      </c>
      <c r="C292" s="20" t="s">
        <v>1445</v>
      </c>
      <c r="D292" s="20"/>
      <c r="E292" s="20" t="s">
        <v>63</v>
      </c>
      <c r="F292" s="20" t="s">
        <v>64</v>
      </c>
      <c r="G292" s="20" t="s">
        <v>62</v>
      </c>
      <c r="H292" s="5">
        <v>123.14130083884962</v>
      </c>
      <c r="I292" s="5">
        <v>410.05399999999997</v>
      </c>
      <c r="J292" s="22">
        <f t="shared" si="7"/>
        <v>3.32994695692408</v>
      </c>
    </row>
    <row r="293" spans="1:10" hidden="1" x14ac:dyDescent="0.25">
      <c r="A293" s="24"/>
      <c r="B293" s="21">
        <f t="shared" si="6"/>
        <v>288</v>
      </c>
      <c r="C293" s="20" t="s">
        <v>603</v>
      </c>
      <c r="D293" s="20"/>
      <c r="E293" s="20" t="s">
        <v>63</v>
      </c>
      <c r="F293" s="20" t="s">
        <v>64</v>
      </c>
      <c r="G293" s="20" t="s">
        <v>62</v>
      </c>
      <c r="H293" s="5">
        <v>192.07517568816715</v>
      </c>
      <c r="I293" s="5">
        <v>663.62300000000005</v>
      </c>
      <c r="J293" s="22">
        <f t="shared" si="7"/>
        <v>3.4550170141579768</v>
      </c>
    </row>
    <row r="294" spans="1:10" hidden="1" x14ac:dyDescent="0.25">
      <c r="A294" s="24"/>
      <c r="B294" s="21">
        <f t="shared" si="6"/>
        <v>289</v>
      </c>
      <c r="C294" s="20" t="s">
        <v>604</v>
      </c>
      <c r="D294" s="20"/>
      <c r="E294" s="20" t="s">
        <v>75</v>
      </c>
      <c r="F294" s="20" t="s">
        <v>76</v>
      </c>
      <c r="G294" s="20" t="s">
        <v>62</v>
      </c>
      <c r="H294" s="5">
        <v>261.84399893381988</v>
      </c>
      <c r="I294" s="5">
        <v>0</v>
      </c>
      <c r="J294" s="22">
        <f t="shared" si="7"/>
        <v>0</v>
      </c>
    </row>
    <row r="295" spans="1:10" x14ac:dyDescent="0.25">
      <c r="A295" s="24"/>
      <c r="B295" s="21">
        <f t="shared" si="6"/>
        <v>290</v>
      </c>
      <c r="C295" s="20" t="s">
        <v>1446</v>
      </c>
      <c r="D295" s="20"/>
      <c r="E295" s="20" t="s">
        <v>67</v>
      </c>
      <c r="F295" s="20" t="s">
        <v>68</v>
      </c>
      <c r="G295" s="20" t="s">
        <v>62</v>
      </c>
      <c r="H295" s="5">
        <v>88.836541770166832</v>
      </c>
      <c r="I295" s="5">
        <v>303.49700000000001</v>
      </c>
      <c r="J295" s="22">
        <f t="shared" si="7"/>
        <v>3.4163531577488833</v>
      </c>
    </row>
    <row r="296" spans="1:10" x14ac:dyDescent="0.25">
      <c r="A296" s="24"/>
      <c r="B296" s="21">
        <f t="shared" si="6"/>
        <v>291</v>
      </c>
      <c r="C296" s="20" t="s">
        <v>1221</v>
      </c>
      <c r="D296" s="20"/>
      <c r="E296" s="20" t="s">
        <v>67</v>
      </c>
      <c r="F296" s="20" t="s">
        <v>68</v>
      </c>
      <c r="G296" s="20" t="s">
        <v>62</v>
      </c>
      <c r="H296" s="5">
        <v>163.75363773074972</v>
      </c>
      <c r="I296" s="5">
        <v>0</v>
      </c>
      <c r="J296" s="22">
        <f t="shared" si="7"/>
        <v>0</v>
      </c>
    </row>
    <row r="297" spans="1:10" hidden="1" x14ac:dyDescent="0.25">
      <c r="A297" s="24"/>
      <c r="B297" s="21">
        <f t="shared" si="6"/>
        <v>292</v>
      </c>
      <c r="C297" s="20" t="s">
        <v>1225</v>
      </c>
      <c r="D297" s="20"/>
      <c r="E297" s="20" t="s">
        <v>73</v>
      </c>
      <c r="F297" s="20" t="s">
        <v>74</v>
      </c>
      <c r="G297" s="20" t="s">
        <v>62</v>
      </c>
      <c r="H297" s="5">
        <v>137.48734026614673</v>
      </c>
      <c r="I297" s="5">
        <v>179.52799999999999</v>
      </c>
      <c r="J297" s="22">
        <f t="shared" si="7"/>
        <v>1.3057784058697428</v>
      </c>
    </row>
    <row r="298" spans="1:10" hidden="1" x14ac:dyDescent="0.25">
      <c r="A298" s="24"/>
      <c r="B298" s="21">
        <f t="shared" si="6"/>
        <v>293</v>
      </c>
      <c r="C298" s="20" t="s">
        <v>1220</v>
      </c>
      <c r="D298" s="20"/>
      <c r="E298" s="20" t="s">
        <v>75</v>
      </c>
      <c r="F298" s="20" t="s">
        <v>76</v>
      </c>
      <c r="G298" s="20" t="s">
        <v>62</v>
      </c>
      <c r="H298" s="5">
        <v>288.89412634187744</v>
      </c>
      <c r="I298" s="5">
        <v>417.99199999999996</v>
      </c>
      <c r="J298" s="22">
        <f t="shared" si="7"/>
        <v>1.4468691533913294</v>
      </c>
    </row>
    <row r="299" spans="1:10" hidden="1" x14ac:dyDescent="0.25">
      <c r="A299" s="24"/>
      <c r="B299" s="21">
        <f t="shared" si="6"/>
        <v>294</v>
      </c>
      <c r="C299" s="20" t="s">
        <v>1217</v>
      </c>
      <c r="D299" s="20"/>
      <c r="E299" s="20" t="s">
        <v>60</v>
      </c>
      <c r="F299" s="20" t="s">
        <v>61</v>
      </c>
      <c r="G299" s="20" t="s">
        <v>62</v>
      </c>
      <c r="H299" s="5">
        <v>82.904439111782082</v>
      </c>
      <c r="I299" s="5">
        <v>483.02499999999998</v>
      </c>
      <c r="J299" s="22">
        <f t="shared" si="7"/>
        <v>5.8262863264622728</v>
      </c>
    </row>
    <row r="300" spans="1:10" hidden="1" x14ac:dyDescent="0.25">
      <c r="A300" s="24"/>
      <c r="B300" s="21">
        <f t="shared" si="6"/>
        <v>295</v>
      </c>
      <c r="C300" s="20" t="s">
        <v>1224</v>
      </c>
      <c r="D300" s="20"/>
      <c r="E300" s="20" t="s">
        <v>60</v>
      </c>
      <c r="F300" s="20" t="s">
        <v>61</v>
      </c>
      <c r="G300" s="20" t="s">
        <v>62</v>
      </c>
      <c r="H300" s="5">
        <v>111.22104280154375</v>
      </c>
      <c r="I300" s="5">
        <v>0</v>
      </c>
      <c r="J300" s="22">
        <f t="shared" si="7"/>
        <v>0</v>
      </c>
    </row>
    <row r="301" spans="1:10" hidden="1" x14ac:dyDescent="0.25">
      <c r="A301" s="24"/>
      <c r="B301" s="21">
        <f t="shared" si="6"/>
        <v>296</v>
      </c>
      <c r="C301" s="20" t="s">
        <v>1226</v>
      </c>
      <c r="D301" s="20"/>
      <c r="E301" s="20" t="s">
        <v>63</v>
      </c>
      <c r="F301" s="20" t="s">
        <v>64</v>
      </c>
      <c r="G301" s="20" t="s">
        <v>62</v>
      </c>
      <c r="H301" s="5">
        <v>207.95861180697656</v>
      </c>
      <c r="I301" s="5">
        <v>541.96100000000001</v>
      </c>
      <c r="J301" s="22">
        <f t="shared" si="7"/>
        <v>2.6061002970294802</v>
      </c>
    </row>
    <row r="302" spans="1:10" hidden="1" x14ac:dyDescent="0.25">
      <c r="A302" s="24"/>
      <c r="B302" s="21">
        <f t="shared" si="6"/>
        <v>297</v>
      </c>
      <c r="C302" s="20" t="s">
        <v>1227</v>
      </c>
      <c r="D302" s="20"/>
      <c r="E302" s="20" t="s">
        <v>60</v>
      </c>
      <c r="F302" s="20" t="s">
        <v>61</v>
      </c>
      <c r="G302" s="20" t="s">
        <v>62</v>
      </c>
      <c r="H302" s="5">
        <v>109.17073657638507</v>
      </c>
      <c r="I302" s="5">
        <v>483.02499999999998</v>
      </c>
      <c r="J302" s="22">
        <f t="shared" si="7"/>
        <v>4.4244915363563102</v>
      </c>
    </row>
    <row r="303" spans="1:10" hidden="1" x14ac:dyDescent="0.25">
      <c r="A303" s="24"/>
      <c r="B303" s="21">
        <f t="shared" si="6"/>
        <v>298</v>
      </c>
      <c r="C303" s="20" t="s">
        <v>1223</v>
      </c>
      <c r="D303" s="20"/>
      <c r="E303" s="20" t="s">
        <v>69</v>
      </c>
      <c r="F303" s="20" t="s">
        <v>70</v>
      </c>
      <c r="G303" s="20" t="s">
        <v>62</v>
      </c>
      <c r="H303" s="5">
        <v>285.93054214651295</v>
      </c>
      <c r="I303" s="5">
        <v>541.96100000000001</v>
      </c>
      <c r="J303" s="22">
        <f t="shared" si="7"/>
        <v>1.8954288546142621</v>
      </c>
    </row>
    <row r="304" spans="1:10" hidden="1" x14ac:dyDescent="0.25">
      <c r="A304" s="24"/>
      <c r="B304" s="21">
        <f t="shared" si="6"/>
        <v>299</v>
      </c>
      <c r="C304" s="20" t="s">
        <v>1447</v>
      </c>
      <c r="D304" s="20"/>
      <c r="E304" s="20" t="s">
        <v>63</v>
      </c>
      <c r="F304" s="20" t="s">
        <v>64</v>
      </c>
      <c r="G304" s="20" t="s">
        <v>62</v>
      </c>
      <c r="H304" s="5">
        <v>28.316603689761656</v>
      </c>
      <c r="I304" s="5">
        <v>179.52799999999999</v>
      </c>
      <c r="J304" s="22">
        <f t="shared" si="7"/>
        <v>6.3400258719908331</v>
      </c>
    </row>
    <row r="305" spans="1:10" hidden="1" x14ac:dyDescent="0.25">
      <c r="A305" s="24"/>
      <c r="B305" s="21">
        <f t="shared" si="6"/>
        <v>300</v>
      </c>
      <c r="C305" s="20" t="s">
        <v>1230</v>
      </c>
      <c r="D305" s="20"/>
      <c r="E305" s="20" t="s">
        <v>75</v>
      </c>
      <c r="F305" s="20" t="s">
        <v>76</v>
      </c>
      <c r="G305" s="20" t="s">
        <v>62</v>
      </c>
      <c r="H305" s="5">
        <v>145.47468341734594</v>
      </c>
      <c r="I305" s="5">
        <v>0</v>
      </c>
      <c r="J305" s="22">
        <f t="shared" si="7"/>
        <v>0</v>
      </c>
    </row>
    <row r="306" spans="1:10" hidden="1" x14ac:dyDescent="0.25">
      <c r="A306" s="24"/>
      <c r="B306" s="21">
        <f t="shared" si="6"/>
        <v>301</v>
      </c>
      <c r="C306" s="20" t="s">
        <v>1448</v>
      </c>
      <c r="D306" s="20"/>
      <c r="E306" s="20" t="s">
        <v>69</v>
      </c>
      <c r="F306" s="20" t="s">
        <v>70</v>
      </c>
      <c r="G306" s="20" t="s">
        <v>62</v>
      </c>
      <c r="H306" s="5">
        <v>0</v>
      </c>
      <c r="I306" s="5">
        <v>484.09500000000003</v>
      </c>
      <c r="J306" s="22">
        <f t="shared" si="7"/>
        <v>0</v>
      </c>
    </row>
    <row r="307" spans="1:10" hidden="1" x14ac:dyDescent="0.25">
      <c r="A307" s="24"/>
      <c r="B307" s="21">
        <f t="shared" si="6"/>
        <v>302</v>
      </c>
      <c r="C307" s="20" t="s">
        <v>1449</v>
      </c>
      <c r="D307" s="20"/>
      <c r="E307" s="20" t="s">
        <v>63</v>
      </c>
      <c r="F307" s="20" t="s">
        <v>64</v>
      </c>
      <c r="G307" s="20" t="s">
        <v>62</v>
      </c>
      <c r="H307" s="5">
        <v>137.48734026614673</v>
      </c>
      <c r="I307" s="5">
        <v>352.18799999999999</v>
      </c>
      <c r="J307" s="22">
        <f t="shared" si="7"/>
        <v>2.5616031215545934</v>
      </c>
    </row>
    <row r="308" spans="1:10" hidden="1" x14ac:dyDescent="0.25">
      <c r="A308" s="24"/>
      <c r="B308" s="21">
        <f t="shared" si="6"/>
        <v>303</v>
      </c>
      <c r="C308" s="20" t="s">
        <v>1239</v>
      </c>
      <c r="D308" s="20"/>
      <c r="E308" s="20" t="s">
        <v>65</v>
      </c>
      <c r="F308" s="20" t="s">
        <v>66</v>
      </c>
      <c r="G308" s="20" t="s">
        <v>62</v>
      </c>
      <c r="H308" s="5">
        <v>153.77204107492821</v>
      </c>
      <c r="I308" s="5">
        <v>238.464</v>
      </c>
      <c r="J308" s="22">
        <f t="shared" si="7"/>
        <v>1.5507630537582844</v>
      </c>
    </row>
    <row r="309" spans="1:10" hidden="1" x14ac:dyDescent="0.25">
      <c r="A309" s="24"/>
      <c r="B309" s="21">
        <f t="shared" si="6"/>
        <v>304</v>
      </c>
      <c r="C309" s="20" t="s">
        <v>1450</v>
      </c>
      <c r="D309" s="20"/>
      <c r="E309" s="20" t="s">
        <v>63</v>
      </c>
      <c r="F309" s="20" t="s">
        <v>64</v>
      </c>
      <c r="G309" s="20" t="s">
        <v>62</v>
      </c>
      <c r="H309" s="5">
        <v>159.79057291400048</v>
      </c>
      <c r="I309" s="5">
        <v>238.464</v>
      </c>
      <c r="J309" s="22">
        <f t="shared" si="7"/>
        <v>1.4923533701098981</v>
      </c>
    </row>
    <row r="310" spans="1:10" hidden="1" x14ac:dyDescent="0.25">
      <c r="A310" s="24"/>
      <c r="B310" s="21">
        <f t="shared" si="6"/>
        <v>305</v>
      </c>
      <c r="C310" s="20" t="s">
        <v>1451</v>
      </c>
      <c r="D310" s="20"/>
      <c r="E310" s="20" t="s">
        <v>63</v>
      </c>
      <c r="F310" s="20" t="s">
        <v>64</v>
      </c>
      <c r="G310" s="20" t="s">
        <v>62</v>
      </c>
      <c r="H310" s="5">
        <v>137.48734026614673</v>
      </c>
      <c r="I310" s="5">
        <v>179.52799999999999</v>
      </c>
      <c r="J310" s="22">
        <f t="shared" si="7"/>
        <v>1.3057784058697428</v>
      </c>
    </row>
    <row r="311" spans="1:10" hidden="1" x14ac:dyDescent="0.25">
      <c r="A311" s="24"/>
      <c r="B311" s="21">
        <f t="shared" si="6"/>
        <v>306</v>
      </c>
      <c r="C311" s="20" t="s">
        <v>1235</v>
      </c>
      <c r="D311" s="20"/>
      <c r="E311" s="20" t="s">
        <v>69</v>
      </c>
      <c r="F311" s="20" t="s">
        <v>70</v>
      </c>
      <c r="G311" s="20" t="s">
        <v>62</v>
      </c>
      <c r="H311" s="5">
        <v>215.37292251381561</v>
      </c>
      <c r="I311" s="5">
        <v>179.52799999999999</v>
      </c>
      <c r="J311" s="22">
        <f t="shared" si="7"/>
        <v>0.83356811016242649</v>
      </c>
    </row>
    <row r="312" spans="1:10" hidden="1" x14ac:dyDescent="0.25">
      <c r="A312" s="24"/>
      <c r="B312" s="21">
        <f t="shared" si="6"/>
        <v>307</v>
      </c>
      <c r="C312" s="20" t="s">
        <v>1238</v>
      </c>
      <c r="D312" s="20"/>
      <c r="E312" s="20" t="s">
        <v>60</v>
      </c>
      <c r="F312" s="20" t="s">
        <v>61</v>
      </c>
      <c r="G312" s="20" t="s">
        <v>62</v>
      </c>
      <c r="H312" s="5">
        <v>109.17073657638507</v>
      </c>
      <c r="I312" s="5">
        <v>483.02499999999998</v>
      </c>
      <c r="J312" s="22">
        <f t="shared" si="7"/>
        <v>4.4244915363563102</v>
      </c>
    </row>
    <row r="313" spans="1:10" hidden="1" x14ac:dyDescent="0.25">
      <c r="A313" s="24"/>
      <c r="B313" s="21">
        <f t="shared" si="6"/>
        <v>308</v>
      </c>
      <c r="C313" s="20" t="s">
        <v>1248</v>
      </c>
      <c r="D313" s="20"/>
      <c r="E313" s="20" t="s">
        <v>73</v>
      </c>
      <c r="F313" s="20" t="s">
        <v>74</v>
      </c>
      <c r="G313" s="20" t="s">
        <v>62</v>
      </c>
      <c r="H313" s="5">
        <v>387.11402618350223</v>
      </c>
      <c r="I313" s="5">
        <v>179.52799999999999</v>
      </c>
      <c r="J313" s="22">
        <f t="shared" si="7"/>
        <v>0.46375999797769918</v>
      </c>
    </row>
    <row r="314" spans="1:10" hidden="1" x14ac:dyDescent="0.25">
      <c r="A314" s="24"/>
      <c r="B314" s="21">
        <f t="shared" si="6"/>
        <v>309</v>
      </c>
      <c r="C314" s="20" t="s">
        <v>1452</v>
      </c>
      <c r="D314" s="20"/>
      <c r="E314" s="20" t="s">
        <v>63</v>
      </c>
      <c r="F314" s="20" t="s">
        <v>64</v>
      </c>
      <c r="G314" s="20" t="s">
        <v>62</v>
      </c>
      <c r="H314" s="5">
        <v>0</v>
      </c>
      <c r="I314" s="5">
        <v>0</v>
      </c>
      <c r="J314" s="22">
        <f t="shared" si="7"/>
        <v>0</v>
      </c>
    </row>
    <row r="315" spans="1:10" hidden="1" x14ac:dyDescent="0.25">
      <c r="A315" s="24"/>
      <c r="B315" s="21">
        <f t="shared" si="6"/>
        <v>310</v>
      </c>
      <c r="C315" s="20" t="s">
        <v>1260</v>
      </c>
      <c r="D315" s="20"/>
      <c r="E315" s="20" t="s">
        <v>63</v>
      </c>
      <c r="F315" s="20" t="s">
        <v>64</v>
      </c>
      <c r="G315" s="20" t="s">
        <v>62</v>
      </c>
      <c r="H315" s="5">
        <v>198.05839679943253</v>
      </c>
      <c r="I315" s="5">
        <v>0</v>
      </c>
      <c r="J315" s="22">
        <f t="shared" si="7"/>
        <v>0</v>
      </c>
    </row>
    <row r="316" spans="1:10" hidden="1" x14ac:dyDescent="0.25">
      <c r="A316" s="24"/>
      <c r="B316" s="21">
        <f t="shared" si="6"/>
        <v>311</v>
      </c>
      <c r="C316" s="20" t="s">
        <v>1453</v>
      </c>
      <c r="D316" s="20"/>
      <c r="E316" s="20" t="s">
        <v>65</v>
      </c>
      <c r="F316" s="20" t="s">
        <v>66</v>
      </c>
      <c r="G316" s="20" t="s">
        <v>62</v>
      </c>
      <c r="H316" s="5">
        <v>20.334194806218239</v>
      </c>
      <c r="I316" s="5">
        <v>590.65200000000004</v>
      </c>
      <c r="J316" s="22">
        <f t="shared" si="7"/>
        <v>29.047228357396154</v>
      </c>
    </row>
    <row r="317" spans="1:10" x14ac:dyDescent="0.25">
      <c r="A317" s="24"/>
      <c r="B317" s="21">
        <f t="shared" si="6"/>
        <v>312</v>
      </c>
      <c r="C317" s="20" t="s">
        <v>1454</v>
      </c>
      <c r="D317" s="20"/>
      <c r="E317" s="20" t="s">
        <v>67</v>
      </c>
      <c r="F317" s="20" t="s">
        <v>68</v>
      </c>
      <c r="G317" s="20" t="s">
        <v>62</v>
      </c>
      <c r="H317" s="5">
        <v>244.60762517668459</v>
      </c>
      <c r="I317" s="5">
        <v>483.02499999999998</v>
      </c>
      <c r="J317" s="22">
        <f t="shared" si="7"/>
        <v>1.9746931423380696</v>
      </c>
    </row>
    <row r="318" spans="1:10" hidden="1" x14ac:dyDescent="0.25">
      <c r="A318" s="24"/>
      <c r="B318" s="21">
        <f t="shared" si="6"/>
        <v>313</v>
      </c>
      <c r="C318" s="20" t="s">
        <v>1262</v>
      </c>
      <c r="D318" s="20"/>
      <c r="E318" s="20" t="s">
        <v>71</v>
      </c>
      <c r="F318" s="20" t="s">
        <v>72</v>
      </c>
      <c r="G318" s="20" t="s">
        <v>62</v>
      </c>
      <c r="H318" s="5">
        <v>251.67690153071075</v>
      </c>
      <c r="I318" s="5">
        <v>539.654</v>
      </c>
      <c r="J318" s="22">
        <f t="shared" si="7"/>
        <v>2.1442333274042991</v>
      </c>
    </row>
    <row r="319" spans="1:10" hidden="1" x14ac:dyDescent="0.25">
      <c r="A319" s="24"/>
      <c r="B319" s="21">
        <f t="shared" si="6"/>
        <v>314</v>
      </c>
      <c r="C319" s="20" t="s">
        <v>610</v>
      </c>
      <c r="D319" s="20"/>
      <c r="E319" s="20" t="s">
        <v>60</v>
      </c>
      <c r="F319" s="20" t="s">
        <v>61</v>
      </c>
      <c r="G319" s="20" t="s">
        <v>62</v>
      </c>
      <c r="H319" s="5">
        <v>109.17073657638507</v>
      </c>
      <c r="I319" s="5">
        <v>721.48900000000003</v>
      </c>
      <c r="J319" s="22">
        <f t="shared" si="7"/>
        <v>6.6088131547521929</v>
      </c>
    </row>
    <row r="320" spans="1:10" hidden="1" x14ac:dyDescent="0.25">
      <c r="A320" s="24"/>
      <c r="B320" s="21">
        <f t="shared" si="6"/>
        <v>315</v>
      </c>
      <c r="C320" s="20" t="s">
        <v>937</v>
      </c>
      <c r="D320" s="20"/>
      <c r="E320" s="20" t="s">
        <v>71</v>
      </c>
      <c r="F320" s="20" t="s">
        <v>72</v>
      </c>
      <c r="G320" s="20" t="s">
        <v>62</v>
      </c>
      <c r="H320" s="5">
        <v>376.94669272790117</v>
      </c>
      <c r="I320" s="5">
        <v>417.99199999999996</v>
      </c>
      <c r="J320" s="22">
        <f t="shared" si="7"/>
        <v>1.108888890827137</v>
      </c>
    </row>
    <row r="321" spans="1:10" hidden="1" x14ac:dyDescent="0.25">
      <c r="A321" s="24"/>
      <c r="B321" s="21">
        <f t="shared" si="6"/>
        <v>316</v>
      </c>
      <c r="C321" s="20" t="s">
        <v>1232</v>
      </c>
      <c r="D321" s="20"/>
      <c r="E321" s="20" t="s">
        <v>60</v>
      </c>
      <c r="F321" s="20" t="s">
        <v>61</v>
      </c>
      <c r="G321" s="20" t="s">
        <v>62</v>
      </c>
      <c r="H321" s="5">
        <v>200.05758457171058</v>
      </c>
      <c r="I321" s="5">
        <v>0</v>
      </c>
      <c r="J321" s="22">
        <f t="shared" si="7"/>
        <v>0</v>
      </c>
    </row>
    <row r="322" spans="1:10" hidden="1" x14ac:dyDescent="0.25">
      <c r="A322" s="24"/>
      <c r="B322" s="21">
        <f t="shared" si="6"/>
        <v>317</v>
      </c>
      <c r="C322" s="20" t="s">
        <v>1349</v>
      </c>
      <c r="D322" s="20"/>
      <c r="E322" s="20" t="s">
        <v>63</v>
      </c>
      <c r="F322" s="20" t="s">
        <v>64</v>
      </c>
      <c r="G322" s="20" t="s">
        <v>62</v>
      </c>
      <c r="H322" s="5">
        <v>303.29621848971095</v>
      </c>
      <c r="I322" s="5">
        <v>179.52799999999999</v>
      </c>
      <c r="J322" s="22">
        <f t="shared" si="7"/>
        <v>0.59192297514942582</v>
      </c>
    </row>
    <row r="323" spans="1:10" hidden="1" x14ac:dyDescent="0.25">
      <c r="A323" s="24"/>
      <c r="B323" s="21">
        <f t="shared" si="6"/>
        <v>318</v>
      </c>
      <c r="C323" s="20" t="s">
        <v>1218</v>
      </c>
      <c r="D323" s="20"/>
      <c r="E323" s="20" t="s">
        <v>60</v>
      </c>
      <c r="F323" s="20" t="s">
        <v>61</v>
      </c>
      <c r="G323" s="20" t="s">
        <v>62</v>
      </c>
      <c r="H323" s="5">
        <v>114.18956126456401</v>
      </c>
      <c r="I323" s="5">
        <v>484.09500000000003</v>
      </c>
      <c r="J323" s="22">
        <f t="shared" si="7"/>
        <v>4.2393980206159814</v>
      </c>
    </row>
    <row r="324" spans="1:10" hidden="1" x14ac:dyDescent="0.25">
      <c r="A324" s="24"/>
      <c r="B324" s="21">
        <f t="shared" si="6"/>
        <v>319</v>
      </c>
      <c r="C324" s="20" t="s">
        <v>1342</v>
      </c>
      <c r="D324" s="20"/>
      <c r="E324" s="20" t="s">
        <v>65</v>
      </c>
      <c r="F324" s="20" t="s">
        <v>66</v>
      </c>
      <c r="G324" s="20" t="s">
        <v>62</v>
      </c>
      <c r="H324" s="5">
        <v>76.886020537464105</v>
      </c>
      <c r="I324" s="5">
        <v>238.464</v>
      </c>
      <c r="J324" s="22">
        <f t="shared" si="7"/>
        <v>3.1015261075165688</v>
      </c>
    </row>
    <row r="325" spans="1:10" hidden="1" x14ac:dyDescent="0.25">
      <c r="A325" s="24"/>
      <c r="B325" s="21">
        <f t="shared" si="6"/>
        <v>320</v>
      </c>
      <c r="C325" s="20" t="s">
        <v>1340</v>
      </c>
      <c r="D325" s="20"/>
      <c r="E325" s="20" t="s">
        <v>71</v>
      </c>
      <c r="F325" s="20" t="s">
        <v>72</v>
      </c>
      <c r="G325" s="20" t="s">
        <v>62</v>
      </c>
      <c r="H325" s="5">
        <v>167.7728685327896</v>
      </c>
      <c r="I325" s="5">
        <v>0</v>
      </c>
      <c r="J325" s="22">
        <f t="shared" si="7"/>
        <v>0</v>
      </c>
    </row>
    <row r="326" spans="1:10" hidden="1" x14ac:dyDescent="0.25">
      <c r="A326" s="24"/>
      <c r="B326" s="21">
        <f t="shared" si="6"/>
        <v>321</v>
      </c>
      <c r="C326" s="20" t="s">
        <v>1455</v>
      </c>
      <c r="D326" s="20"/>
      <c r="E326" s="20" t="s">
        <v>65</v>
      </c>
      <c r="F326" s="20" t="s">
        <v>66</v>
      </c>
      <c r="G326" s="20" t="s">
        <v>62</v>
      </c>
      <c r="H326" s="5">
        <v>70.95391787907937</v>
      </c>
      <c r="I326" s="5">
        <v>419.06200000000001</v>
      </c>
      <c r="J326" s="22">
        <f t="shared" si="7"/>
        <v>5.9061150184006914</v>
      </c>
    </row>
    <row r="327" spans="1:10" hidden="1" x14ac:dyDescent="0.25">
      <c r="A327" s="24"/>
      <c r="B327" s="21">
        <f t="shared" si="6"/>
        <v>322</v>
      </c>
      <c r="C327" s="20" t="s">
        <v>1355</v>
      </c>
      <c r="D327" s="20"/>
      <c r="E327" s="20" t="s">
        <v>63</v>
      </c>
      <c r="F327" s="20" t="s">
        <v>64</v>
      </c>
      <c r="G327" s="20" t="s">
        <v>62</v>
      </c>
      <c r="H327" s="5">
        <v>253.99103807702767</v>
      </c>
      <c r="I327" s="5">
        <v>722.55899999999997</v>
      </c>
      <c r="J327" s="22">
        <f t="shared" si="7"/>
        <v>2.8448208467137728</v>
      </c>
    </row>
    <row r="328" spans="1:10" x14ac:dyDescent="0.25">
      <c r="A328" s="24"/>
      <c r="B328" s="21">
        <f t="shared" ref="B328:B391" si="8">+B327+1</f>
        <v>323</v>
      </c>
      <c r="C328" s="20" t="s">
        <v>1354</v>
      </c>
      <c r="D328" s="20"/>
      <c r="E328" s="20" t="s">
        <v>67</v>
      </c>
      <c r="F328" s="20" t="s">
        <v>68</v>
      </c>
      <c r="G328" s="20" t="s">
        <v>62</v>
      </c>
      <c r="H328" s="5">
        <v>179.72338976549233</v>
      </c>
      <c r="I328" s="5">
        <v>359.05599999999998</v>
      </c>
      <c r="J328" s="22">
        <f t="shared" si="7"/>
        <v>1.9978256612481293</v>
      </c>
    </row>
    <row r="329" spans="1:10" x14ac:dyDescent="0.25">
      <c r="A329" s="24"/>
      <c r="B329" s="21">
        <f t="shared" si="8"/>
        <v>324</v>
      </c>
      <c r="C329" s="20" t="s">
        <v>1332</v>
      </c>
      <c r="D329" s="20"/>
      <c r="E329" s="20" t="s">
        <v>67</v>
      </c>
      <c r="F329" s="20" t="s">
        <v>68</v>
      </c>
      <c r="G329" s="20" t="s">
        <v>62</v>
      </c>
      <c r="H329" s="5">
        <v>129.5049313826033</v>
      </c>
      <c r="I329" s="5">
        <v>303.49700000000001</v>
      </c>
      <c r="J329" s="22">
        <f t="shared" si="7"/>
        <v>2.3435169360722079</v>
      </c>
    </row>
    <row r="330" spans="1:10" hidden="1" x14ac:dyDescent="0.25">
      <c r="A330" s="24"/>
      <c r="B330" s="21">
        <f t="shared" si="8"/>
        <v>325</v>
      </c>
      <c r="C330" s="20" t="s">
        <v>1344</v>
      </c>
      <c r="D330" s="20"/>
      <c r="E330" s="20" t="s">
        <v>63</v>
      </c>
      <c r="F330" s="20" t="s">
        <v>64</v>
      </c>
      <c r="G330" s="20" t="s">
        <v>62</v>
      </c>
      <c r="H330" s="5">
        <v>238.33045598955269</v>
      </c>
      <c r="I330" s="5">
        <v>303.49700000000001</v>
      </c>
      <c r="J330" s="22">
        <f t="shared" si="7"/>
        <v>1.2734293598351691</v>
      </c>
    </row>
    <row r="331" spans="1:10" x14ac:dyDescent="0.25">
      <c r="A331" s="24"/>
      <c r="B331" s="21">
        <f t="shared" si="8"/>
        <v>326</v>
      </c>
      <c r="C331" s="20" t="s">
        <v>1335</v>
      </c>
      <c r="D331" s="20"/>
      <c r="E331" s="20" t="s">
        <v>67</v>
      </c>
      <c r="F331" s="20" t="s">
        <v>68</v>
      </c>
      <c r="G331" s="20" t="s">
        <v>62</v>
      </c>
      <c r="H331" s="5">
        <v>129.5049313826033</v>
      </c>
      <c r="I331" s="5">
        <v>303.49700000000001</v>
      </c>
      <c r="J331" s="22">
        <f t="shared" si="7"/>
        <v>2.3435169360722079</v>
      </c>
    </row>
    <row r="332" spans="1:10" x14ac:dyDescent="0.25">
      <c r="A332" s="24"/>
      <c r="B332" s="21">
        <f t="shared" si="8"/>
        <v>327</v>
      </c>
      <c r="C332" s="20" t="s">
        <v>1346</v>
      </c>
      <c r="D332" s="20"/>
      <c r="E332" s="20" t="s">
        <v>67</v>
      </c>
      <c r="F332" s="20" t="s">
        <v>68</v>
      </c>
      <c r="G332" s="20" t="s">
        <v>62</v>
      </c>
      <c r="H332" s="5">
        <v>159.7904596492462</v>
      </c>
      <c r="I332" s="5">
        <v>303.49700000000001</v>
      </c>
      <c r="J332" s="22">
        <f t="shared" si="7"/>
        <v>1.8993436821334766</v>
      </c>
    </row>
    <row r="333" spans="1:10" hidden="1" x14ac:dyDescent="0.25">
      <c r="A333" s="24"/>
      <c r="B333" s="21">
        <f t="shared" si="8"/>
        <v>328</v>
      </c>
      <c r="C333" s="20" t="s">
        <v>1456</v>
      </c>
      <c r="D333" s="20"/>
      <c r="E333" s="20" t="s">
        <v>69</v>
      </c>
      <c r="F333" s="20" t="s">
        <v>70</v>
      </c>
      <c r="G333" s="20" t="s">
        <v>62</v>
      </c>
      <c r="H333" s="5">
        <v>109.17073657638507</v>
      </c>
      <c r="I333" s="5">
        <v>663.62300000000005</v>
      </c>
      <c r="J333" s="22">
        <f t="shared" si="7"/>
        <v>6.0787626868824258</v>
      </c>
    </row>
    <row r="334" spans="1:10" hidden="1" x14ac:dyDescent="0.25">
      <c r="A334" s="24"/>
      <c r="B334" s="21">
        <f t="shared" si="8"/>
        <v>329</v>
      </c>
      <c r="C334" s="20" t="s">
        <v>1353</v>
      </c>
      <c r="D334" s="20"/>
      <c r="E334" s="20" t="s">
        <v>63</v>
      </c>
      <c r="F334" s="20" t="s">
        <v>64</v>
      </c>
      <c r="G334" s="20" t="s">
        <v>62</v>
      </c>
      <c r="H334" s="5">
        <v>82.904439111782082</v>
      </c>
      <c r="I334" s="5">
        <v>902.08699999999999</v>
      </c>
      <c r="J334" s="22">
        <f t="shared" si="7"/>
        <v>10.88104581207882</v>
      </c>
    </row>
    <row r="335" spans="1:10" hidden="1" x14ac:dyDescent="0.25">
      <c r="A335" s="24"/>
      <c r="B335" s="21">
        <f t="shared" si="8"/>
        <v>330</v>
      </c>
      <c r="C335" s="20" t="s">
        <v>1336</v>
      </c>
      <c r="D335" s="20"/>
      <c r="E335" s="20" t="s">
        <v>63</v>
      </c>
      <c r="F335" s="20" t="s">
        <v>64</v>
      </c>
      <c r="G335" s="20" t="s">
        <v>62</v>
      </c>
      <c r="H335" s="5">
        <v>201.45866967733028</v>
      </c>
      <c r="I335" s="5">
        <v>303.49700000000001</v>
      </c>
      <c r="J335" s="22">
        <f t="shared" si="7"/>
        <v>1.5064975882452771</v>
      </c>
    </row>
    <row r="336" spans="1:10" hidden="1" x14ac:dyDescent="0.25">
      <c r="A336" s="24"/>
      <c r="B336" s="21">
        <f t="shared" si="8"/>
        <v>331</v>
      </c>
      <c r="C336" s="20" t="s">
        <v>1334</v>
      </c>
      <c r="D336" s="20"/>
      <c r="E336" s="20" t="s">
        <v>65</v>
      </c>
      <c r="F336" s="20" t="s">
        <v>66</v>
      </c>
      <c r="G336" s="20" t="s">
        <v>62</v>
      </c>
      <c r="H336" s="5">
        <v>46.600492270821221</v>
      </c>
      <c r="I336" s="5">
        <v>410.05399999999997</v>
      </c>
      <c r="J336" s="22">
        <f t="shared" si="7"/>
        <v>8.79934910594827</v>
      </c>
    </row>
    <row r="337" spans="1:10" hidden="1" x14ac:dyDescent="0.25">
      <c r="A337" s="24"/>
      <c r="B337" s="21">
        <f t="shared" si="8"/>
        <v>332</v>
      </c>
      <c r="C337" s="20" t="s">
        <v>1345</v>
      </c>
      <c r="D337" s="20"/>
      <c r="E337" s="20" t="s">
        <v>65</v>
      </c>
      <c r="F337" s="20" t="s">
        <v>66</v>
      </c>
      <c r="G337" s="20" t="s">
        <v>62</v>
      </c>
      <c r="H337" s="5">
        <v>56.55182573124587</v>
      </c>
      <c r="I337" s="5">
        <v>417.99199999999996</v>
      </c>
      <c r="J337" s="22">
        <f t="shared" si="7"/>
        <v>7.3913086729762663</v>
      </c>
    </row>
    <row r="338" spans="1:10" hidden="1" x14ac:dyDescent="0.25">
      <c r="A338" s="24"/>
      <c r="B338" s="21">
        <f t="shared" si="8"/>
        <v>333</v>
      </c>
      <c r="C338" s="20" t="s">
        <v>1350</v>
      </c>
      <c r="D338" s="20"/>
      <c r="E338" s="20" t="s">
        <v>73</v>
      </c>
      <c r="F338" s="20" t="s">
        <v>74</v>
      </c>
      <c r="G338" s="20" t="s">
        <v>62</v>
      </c>
      <c r="H338" s="5">
        <v>260.57752265211576</v>
      </c>
      <c r="I338" s="5">
        <v>0</v>
      </c>
      <c r="J338" s="22">
        <f t="shared" si="7"/>
        <v>0</v>
      </c>
    </row>
    <row r="339" spans="1:10" hidden="1" x14ac:dyDescent="0.25">
      <c r="A339" s="24"/>
      <c r="B339" s="21">
        <f t="shared" si="8"/>
        <v>334</v>
      </c>
      <c r="C339" s="20" t="s">
        <v>1351</v>
      </c>
      <c r="D339" s="20"/>
      <c r="E339" s="20" t="s">
        <v>69</v>
      </c>
      <c r="F339" s="20" t="s">
        <v>70</v>
      </c>
      <c r="G339" s="20" t="s">
        <v>62</v>
      </c>
      <c r="H339" s="5">
        <v>294.82608355957365</v>
      </c>
      <c r="I339" s="5">
        <v>0</v>
      </c>
      <c r="J339" s="22">
        <f t="shared" si="7"/>
        <v>0</v>
      </c>
    </row>
    <row r="340" spans="1:10" hidden="1" x14ac:dyDescent="0.25">
      <c r="A340" s="24"/>
      <c r="B340" s="21">
        <f t="shared" si="8"/>
        <v>335</v>
      </c>
      <c r="C340" s="20" t="s">
        <v>1338</v>
      </c>
      <c r="D340" s="20"/>
      <c r="E340" s="20" t="s">
        <v>65</v>
      </c>
      <c r="F340" s="20" t="s">
        <v>66</v>
      </c>
      <c r="G340" s="20" t="s">
        <v>62</v>
      </c>
      <c r="H340" s="5">
        <v>133.43784626870996</v>
      </c>
      <c r="I340" s="5">
        <v>238.464</v>
      </c>
      <c r="J340" s="22">
        <f t="shared" si="7"/>
        <v>1.7870792033003442</v>
      </c>
    </row>
    <row r="341" spans="1:10" hidden="1" x14ac:dyDescent="0.25">
      <c r="A341" s="24"/>
      <c r="B341" s="21">
        <f t="shared" si="8"/>
        <v>336</v>
      </c>
      <c r="C341" s="20" t="s">
        <v>1457</v>
      </c>
      <c r="D341" s="20"/>
      <c r="E341" s="20" t="s">
        <v>69</v>
      </c>
      <c r="F341" s="20" t="s">
        <v>70</v>
      </c>
      <c r="G341" s="20" t="s">
        <v>62</v>
      </c>
      <c r="H341" s="5">
        <v>137.48734026614673</v>
      </c>
      <c r="I341" s="5">
        <v>0</v>
      </c>
      <c r="J341" s="22">
        <f t="shared" ref="J341:J404" si="9">+IFERROR(I341/H341,0)</f>
        <v>0</v>
      </c>
    </row>
    <row r="342" spans="1:10" hidden="1" x14ac:dyDescent="0.25">
      <c r="A342" s="24"/>
      <c r="B342" s="21">
        <f t="shared" si="8"/>
        <v>337</v>
      </c>
      <c r="C342" s="20" t="s">
        <v>1347</v>
      </c>
      <c r="D342" s="20"/>
      <c r="E342" s="20" t="s">
        <v>60</v>
      </c>
      <c r="F342" s="20" t="s">
        <v>61</v>
      </c>
      <c r="G342" s="20" t="s">
        <v>62</v>
      </c>
      <c r="H342" s="5">
        <v>20.334194806218242</v>
      </c>
      <c r="I342" s="5">
        <v>0</v>
      </c>
      <c r="J342" s="22">
        <f t="shared" si="9"/>
        <v>0</v>
      </c>
    </row>
    <row r="343" spans="1:10" hidden="1" x14ac:dyDescent="0.25">
      <c r="A343" s="24"/>
      <c r="B343" s="21">
        <f t="shared" si="8"/>
        <v>338</v>
      </c>
      <c r="C343" s="20" t="s">
        <v>1341</v>
      </c>
      <c r="D343" s="20"/>
      <c r="E343" s="20" t="s">
        <v>69</v>
      </c>
      <c r="F343" s="20" t="s">
        <v>70</v>
      </c>
      <c r="G343" s="20" t="s">
        <v>62</v>
      </c>
      <c r="H343" s="5">
        <v>429.34998507104439</v>
      </c>
      <c r="I343" s="5">
        <v>238.464</v>
      </c>
      <c r="J343" s="22">
        <f t="shared" si="9"/>
        <v>0.55540702990950719</v>
      </c>
    </row>
    <row r="344" spans="1:10" hidden="1" x14ac:dyDescent="0.25">
      <c r="A344" s="24"/>
      <c r="B344" s="21">
        <f t="shared" si="8"/>
        <v>339</v>
      </c>
      <c r="C344" s="20" t="s">
        <v>1352</v>
      </c>
      <c r="D344" s="20"/>
      <c r="E344" s="20" t="s">
        <v>69</v>
      </c>
      <c r="F344" s="20" t="s">
        <v>70</v>
      </c>
      <c r="G344" s="20" t="s">
        <v>62</v>
      </c>
      <c r="H344" s="5">
        <v>218.34147315277016</v>
      </c>
      <c r="I344" s="5">
        <v>663.62300000000005</v>
      </c>
      <c r="J344" s="22">
        <f t="shared" si="9"/>
        <v>3.0393813434412125</v>
      </c>
    </row>
    <row r="345" spans="1:10" hidden="1" x14ac:dyDescent="0.25">
      <c r="A345" s="24"/>
      <c r="B345" s="21">
        <f t="shared" si="8"/>
        <v>340</v>
      </c>
      <c r="C345" s="20" t="s">
        <v>1337</v>
      </c>
      <c r="D345" s="20"/>
      <c r="E345" s="20" t="s">
        <v>69</v>
      </c>
      <c r="F345" s="20" t="s">
        <v>70</v>
      </c>
      <c r="G345" s="20" t="s">
        <v>62</v>
      </c>
      <c r="H345" s="5">
        <v>236.36153141267144</v>
      </c>
      <c r="I345" s="5">
        <v>0</v>
      </c>
      <c r="J345" s="22">
        <f t="shared" si="9"/>
        <v>0</v>
      </c>
    </row>
    <row r="346" spans="1:10" hidden="1" x14ac:dyDescent="0.25">
      <c r="A346" s="24"/>
      <c r="B346" s="21">
        <f t="shared" si="8"/>
        <v>341</v>
      </c>
      <c r="C346" s="20" t="s">
        <v>1348</v>
      </c>
      <c r="D346" s="20"/>
      <c r="E346" s="20" t="s">
        <v>63</v>
      </c>
      <c r="F346" s="20" t="s">
        <v>64</v>
      </c>
      <c r="G346" s="20" t="s">
        <v>62</v>
      </c>
      <c r="H346" s="5">
        <v>173.79128710710759</v>
      </c>
      <c r="I346" s="5">
        <v>179.52799999999999</v>
      </c>
      <c r="J346" s="22">
        <f t="shared" si="9"/>
        <v>1.0330092088526674</v>
      </c>
    </row>
    <row r="347" spans="1:10" x14ac:dyDescent="0.25">
      <c r="A347" s="24"/>
      <c r="B347" s="21">
        <f t="shared" si="8"/>
        <v>342</v>
      </c>
      <c r="C347" s="20" t="s">
        <v>1333</v>
      </c>
      <c r="D347" s="20"/>
      <c r="E347" s="20" t="s">
        <v>67</v>
      </c>
      <c r="F347" s="20" t="s">
        <v>68</v>
      </c>
      <c r="G347" s="20" t="s">
        <v>62</v>
      </c>
      <c r="H347" s="5">
        <v>149.70483719551368</v>
      </c>
      <c r="I347" s="5">
        <v>359.05700000000002</v>
      </c>
      <c r="J347" s="22">
        <f t="shared" si="9"/>
        <v>2.3984328544512801</v>
      </c>
    </row>
    <row r="348" spans="1:10" x14ac:dyDescent="0.25">
      <c r="A348" s="24"/>
      <c r="B348" s="21">
        <f t="shared" si="8"/>
        <v>343</v>
      </c>
      <c r="C348" s="20" t="s">
        <v>1458</v>
      </c>
      <c r="D348" s="20"/>
      <c r="E348" s="20" t="s">
        <v>67</v>
      </c>
      <c r="F348" s="20" t="s">
        <v>68</v>
      </c>
      <c r="G348" s="20" t="s">
        <v>62</v>
      </c>
      <c r="H348" s="5">
        <v>171.74098088194893</v>
      </c>
      <c r="I348" s="5">
        <v>303.49700000000001</v>
      </c>
      <c r="J348" s="22">
        <f t="shared" si="9"/>
        <v>1.7671786806005105</v>
      </c>
    </row>
    <row r="349" spans="1:10" hidden="1" x14ac:dyDescent="0.25">
      <c r="A349" s="24"/>
      <c r="B349" s="21">
        <f t="shared" si="8"/>
        <v>344</v>
      </c>
      <c r="C349" s="20" t="s">
        <v>1343</v>
      </c>
      <c r="D349" s="20"/>
      <c r="E349" s="20" t="s">
        <v>63</v>
      </c>
      <c r="F349" s="20" t="s">
        <v>64</v>
      </c>
      <c r="G349" s="20" t="s">
        <v>62</v>
      </c>
      <c r="H349" s="5">
        <v>113.18996737842497</v>
      </c>
      <c r="I349" s="5">
        <v>541.96100000000001</v>
      </c>
      <c r="J349" s="22">
        <f t="shared" si="9"/>
        <v>4.78806569656546</v>
      </c>
    </row>
    <row r="350" spans="1:10" hidden="1" x14ac:dyDescent="0.25">
      <c r="A350" s="24"/>
      <c r="B350" s="21">
        <f t="shared" si="8"/>
        <v>345</v>
      </c>
      <c r="C350" s="20" t="s">
        <v>1339</v>
      </c>
      <c r="D350" s="20"/>
      <c r="E350" s="20" t="s">
        <v>60</v>
      </c>
      <c r="F350" s="20" t="s">
        <v>61</v>
      </c>
      <c r="G350" s="20" t="s">
        <v>62</v>
      </c>
      <c r="H350" s="5">
        <v>165.72241686694244</v>
      </c>
      <c r="I350" s="5">
        <v>541.96100000000001</v>
      </c>
      <c r="J350" s="22">
        <f t="shared" si="9"/>
        <v>3.2702938458539217</v>
      </c>
    </row>
    <row r="351" spans="1:10" hidden="1" x14ac:dyDescent="0.25">
      <c r="A351" s="24"/>
      <c r="B351" s="21">
        <f t="shared" si="8"/>
        <v>346</v>
      </c>
      <c r="C351" s="20" t="s">
        <v>1268</v>
      </c>
      <c r="D351" s="20"/>
      <c r="E351" s="20" t="s">
        <v>63</v>
      </c>
      <c r="F351" s="20" t="s">
        <v>64</v>
      </c>
      <c r="G351" s="20" t="s">
        <v>62</v>
      </c>
      <c r="H351" s="5">
        <v>200.05758457171058</v>
      </c>
      <c r="I351" s="5">
        <v>238.464</v>
      </c>
      <c r="J351" s="22">
        <f t="shared" si="9"/>
        <v>1.1919768026316575</v>
      </c>
    </row>
    <row r="352" spans="1:10" hidden="1" x14ac:dyDescent="0.25">
      <c r="A352" s="24"/>
      <c r="B352" s="21">
        <f t="shared" si="8"/>
        <v>347</v>
      </c>
      <c r="C352" s="20" t="s">
        <v>1459</v>
      </c>
      <c r="D352" s="20"/>
      <c r="E352" s="20" t="s">
        <v>60</v>
      </c>
      <c r="F352" s="20" t="s">
        <v>61</v>
      </c>
      <c r="G352" s="20" t="s">
        <v>62</v>
      </c>
      <c r="H352" s="5">
        <v>26.266297464602985</v>
      </c>
      <c r="I352" s="5">
        <v>0</v>
      </c>
      <c r="J352" s="22">
        <f t="shared" si="9"/>
        <v>0</v>
      </c>
    </row>
    <row r="353" spans="1:10" hidden="1" x14ac:dyDescent="0.25">
      <c r="A353" s="24"/>
      <c r="B353" s="21">
        <f t="shared" si="8"/>
        <v>348</v>
      </c>
      <c r="C353" s="20" t="s">
        <v>1269</v>
      </c>
      <c r="D353" s="20"/>
      <c r="E353" s="20" t="s">
        <v>69</v>
      </c>
      <c r="F353" s="20" t="s">
        <v>70</v>
      </c>
      <c r="G353" s="20" t="s">
        <v>62</v>
      </c>
      <c r="H353" s="5">
        <v>48.650856672255301</v>
      </c>
      <c r="I353" s="5">
        <v>0</v>
      </c>
      <c r="J353" s="22">
        <f t="shared" si="9"/>
        <v>0</v>
      </c>
    </row>
    <row r="354" spans="1:10" hidden="1" x14ac:dyDescent="0.25">
      <c r="A354" s="24"/>
      <c r="B354" s="21">
        <f t="shared" si="8"/>
        <v>349</v>
      </c>
      <c r="C354" s="20" t="s">
        <v>1460</v>
      </c>
      <c r="D354" s="20"/>
      <c r="E354" s="20" t="s">
        <v>63</v>
      </c>
      <c r="F354" s="20" t="s">
        <v>64</v>
      </c>
      <c r="G354" s="20" t="s">
        <v>62</v>
      </c>
      <c r="H354" s="5">
        <v>82.904439111782082</v>
      </c>
      <c r="I354" s="5">
        <v>541.96100000000001</v>
      </c>
      <c r="J354" s="22">
        <f t="shared" si="9"/>
        <v>6.5371770897486048</v>
      </c>
    </row>
    <row r="355" spans="1:10" hidden="1" x14ac:dyDescent="0.25">
      <c r="A355" s="24"/>
      <c r="B355" s="21">
        <f t="shared" si="8"/>
        <v>350</v>
      </c>
      <c r="C355" s="20" t="s">
        <v>1461</v>
      </c>
      <c r="D355" s="20"/>
      <c r="E355" s="20" t="s">
        <v>63</v>
      </c>
      <c r="F355" s="20" t="s">
        <v>64</v>
      </c>
      <c r="G355" s="20" t="s">
        <v>62</v>
      </c>
      <c r="H355" s="5">
        <v>56.55182573124587</v>
      </c>
      <c r="I355" s="5">
        <v>598.58999999999992</v>
      </c>
      <c r="J355" s="22">
        <f t="shared" si="9"/>
        <v>10.584804155478723</v>
      </c>
    </row>
    <row r="356" spans="1:10" hidden="1" x14ac:dyDescent="0.25">
      <c r="A356" s="24"/>
      <c r="B356" s="21">
        <f t="shared" si="8"/>
        <v>351</v>
      </c>
      <c r="C356" s="20" t="s">
        <v>1462</v>
      </c>
      <c r="D356" s="20"/>
      <c r="E356" s="20" t="s">
        <v>71</v>
      </c>
      <c r="F356" s="20" t="s">
        <v>72</v>
      </c>
      <c r="G356" s="20" t="s">
        <v>62</v>
      </c>
      <c r="H356" s="5">
        <v>137.48734026614673</v>
      </c>
      <c r="I356" s="5">
        <v>360.12599999999998</v>
      </c>
      <c r="J356" s="22">
        <f t="shared" si="9"/>
        <v>2.6193393464654373</v>
      </c>
    </row>
    <row r="357" spans="1:10" hidden="1" x14ac:dyDescent="0.25">
      <c r="A357" s="24"/>
      <c r="B357" s="21">
        <f t="shared" si="8"/>
        <v>352</v>
      </c>
      <c r="C357" s="20" t="s">
        <v>1271</v>
      </c>
      <c r="D357" s="20"/>
      <c r="E357" s="20" t="s">
        <v>69</v>
      </c>
      <c r="F357" s="20" t="s">
        <v>70</v>
      </c>
      <c r="G357" s="20" t="s">
        <v>62</v>
      </c>
      <c r="H357" s="5">
        <v>199.273754628256</v>
      </c>
      <c r="I357" s="5">
        <v>179.52799999999999</v>
      </c>
      <c r="J357" s="22">
        <f t="shared" si="9"/>
        <v>0.90091141372283778</v>
      </c>
    </row>
    <row r="358" spans="1:10" hidden="1" x14ac:dyDescent="0.25">
      <c r="A358" s="24"/>
      <c r="B358" s="21">
        <f t="shared" si="8"/>
        <v>353</v>
      </c>
      <c r="C358" s="20" t="s">
        <v>1272</v>
      </c>
      <c r="D358" s="20"/>
      <c r="E358" s="20" t="s">
        <v>69</v>
      </c>
      <c r="F358" s="20" t="s">
        <v>70</v>
      </c>
      <c r="G358" s="20" t="s">
        <v>62</v>
      </c>
      <c r="H358" s="5">
        <v>129.5049313826033</v>
      </c>
      <c r="I358" s="5">
        <v>541.96100000000001</v>
      </c>
      <c r="J358" s="22">
        <f t="shared" si="9"/>
        <v>4.1848676665358466</v>
      </c>
    </row>
    <row r="359" spans="1:10" hidden="1" x14ac:dyDescent="0.25">
      <c r="A359" s="24"/>
      <c r="B359" s="21">
        <f t="shared" si="8"/>
        <v>354</v>
      </c>
      <c r="C359" s="20" t="s">
        <v>1266</v>
      </c>
      <c r="D359" s="20"/>
      <c r="E359" s="20" t="s">
        <v>71</v>
      </c>
      <c r="F359" s="20" t="s">
        <v>72</v>
      </c>
      <c r="G359" s="20" t="s">
        <v>62</v>
      </c>
      <c r="H359" s="5">
        <v>293.25856911335302</v>
      </c>
      <c r="I359" s="5">
        <v>0</v>
      </c>
      <c r="J359" s="22">
        <f t="shared" si="9"/>
        <v>0</v>
      </c>
    </row>
    <row r="360" spans="1:10" hidden="1" x14ac:dyDescent="0.25">
      <c r="A360" s="24"/>
      <c r="B360" s="21">
        <f t="shared" si="8"/>
        <v>355</v>
      </c>
      <c r="C360" s="20" t="s">
        <v>1463</v>
      </c>
      <c r="D360" s="20"/>
      <c r="E360" s="20" t="s">
        <v>63</v>
      </c>
      <c r="F360" s="20" t="s">
        <v>64</v>
      </c>
      <c r="G360" s="20" t="s">
        <v>62</v>
      </c>
      <c r="H360" s="5">
        <v>121.1723762619684</v>
      </c>
      <c r="I360" s="5">
        <v>360.12599999999998</v>
      </c>
      <c r="J360" s="22">
        <f t="shared" si="9"/>
        <v>2.9720140110269542</v>
      </c>
    </row>
    <row r="361" spans="1:10" hidden="1" x14ac:dyDescent="0.25">
      <c r="A361" s="24"/>
      <c r="B361" s="21">
        <f t="shared" si="8"/>
        <v>356</v>
      </c>
      <c r="C361" s="20" t="s">
        <v>1280</v>
      </c>
      <c r="D361" s="20"/>
      <c r="E361" s="20" t="s">
        <v>60</v>
      </c>
      <c r="F361" s="20" t="s">
        <v>61</v>
      </c>
      <c r="G361" s="20" t="s">
        <v>62</v>
      </c>
      <c r="H361" s="5">
        <v>111.22104280154375</v>
      </c>
      <c r="I361" s="5">
        <v>238.464</v>
      </c>
      <c r="J361" s="22">
        <f t="shared" si="9"/>
        <v>2.1440547039781048</v>
      </c>
    </row>
    <row r="362" spans="1:10" hidden="1" x14ac:dyDescent="0.25">
      <c r="A362" s="24"/>
      <c r="B362" s="21">
        <f t="shared" si="8"/>
        <v>357</v>
      </c>
      <c r="C362" s="20" t="s">
        <v>1284</v>
      </c>
      <c r="D362" s="20"/>
      <c r="E362" s="20" t="s">
        <v>60</v>
      </c>
      <c r="F362" s="20" t="s">
        <v>61</v>
      </c>
      <c r="G362" s="20" t="s">
        <v>62</v>
      </c>
      <c r="H362" s="5">
        <v>265.59634734029476</v>
      </c>
      <c r="I362" s="5">
        <v>483.02499999999998</v>
      </c>
      <c r="J362" s="22">
        <f t="shared" si="9"/>
        <v>1.8186432337532308</v>
      </c>
    </row>
    <row r="363" spans="1:10" hidden="1" x14ac:dyDescent="0.25">
      <c r="A363" s="24"/>
      <c r="B363" s="21">
        <f t="shared" si="8"/>
        <v>358</v>
      </c>
      <c r="C363" s="20" t="s">
        <v>1286</v>
      </c>
      <c r="D363" s="20"/>
      <c r="E363" s="20" t="s">
        <v>73</v>
      </c>
      <c r="F363" s="20" t="s">
        <v>74</v>
      </c>
      <c r="G363" s="20" t="s">
        <v>62</v>
      </c>
      <c r="H363" s="5">
        <v>200.05758457171058</v>
      </c>
      <c r="I363" s="5">
        <v>598.59</v>
      </c>
      <c r="J363" s="22">
        <f t="shared" si="9"/>
        <v>2.9920885093233527</v>
      </c>
    </row>
    <row r="364" spans="1:10" x14ac:dyDescent="0.25">
      <c r="A364" s="24"/>
      <c r="B364" s="21">
        <f t="shared" si="8"/>
        <v>359</v>
      </c>
      <c r="C364" s="20" t="s">
        <v>1289</v>
      </c>
      <c r="D364" s="20"/>
      <c r="E364" s="20" t="s">
        <v>67</v>
      </c>
      <c r="F364" s="20" t="s">
        <v>68</v>
      </c>
      <c r="G364" s="20" t="s">
        <v>62</v>
      </c>
      <c r="H364" s="5">
        <v>20.334194806218239</v>
      </c>
      <c r="I364" s="5">
        <v>303.49700000000001</v>
      </c>
      <c r="J364" s="22">
        <f t="shared" si="9"/>
        <v>14.925449612944103</v>
      </c>
    </row>
    <row r="365" spans="1:10" hidden="1" x14ac:dyDescent="0.25">
      <c r="A365" s="24"/>
      <c r="B365" s="21">
        <f t="shared" si="8"/>
        <v>360</v>
      </c>
      <c r="C365" s="20" t="s">
        <v>1285</v>
      </c>
      <c r="D365" s="20"/>
      <c r="E365" s="20" t="s">
        <v>63</v>
      </c>
      <c r="F365" s="20" t="s">
        <v>64</v>
      </c>
      <c r="G365" s="20" t="s">
        <v>62</v>
      </c>
      <c r="H365" s="5">
        <v>396.33500202242658</v>
      </c>
      <c r="I365" s="5">
        <v>1425.567</v>
      </c>
      <c r="J365" s="22">
        <f t="shared" si="9"/>
        <v>3.5968738383579213</v>
      </c>
    </row>
    <row r="366" spans="1:10" hidden="1" x14ac:dyDescent="0.25">
      <c r="A366" s="24"/>
      <c r="B366" s="21">
        <f t="shared" si="8"/>
        <v>361</v>
      </c>
      <c r="C366" s="20" t="s">
        <v>1273</v>
      </c>
      <c r="D366" s="20"/>
      <c r="E366" s="20" t="s">
        <v>60</v>
      </c>
      <c r="F366" s="20" t="s">
        <v>61</v>
      </c>
      <c r="G366" s="20" t="s">
        <v>62</v>
      </c>
      <c r="H366" s="5">
        <v>171.74098088194893</v>
      </c>
      <c r="I366" s="5">
        <v>959.95299999999997</v>
      </c>
      <c r="J366" s="22">
        <f t="shared" si="9"/>
        <v>5.589539520912898</v>
      </c>
    </row>
    <row r="367" spans="1:10" hidden="1" x14ac:dyDescent="0.25">
      <c r="A367" s="24"/>
      <c r="B367" s="21">
        <f t="shared" si="8"/>
        <v>362</v>
      </c>
      <c r="C367" s="20" t="s">
        <v>630</v>
      </c>
      <c r="D367" s="20"/>
      <c r="E367" s="20" t="s">
        <v>73</v>
      </c>
      <c r="F367" s="20" t="s">
        <v>74</v>
      </c>
      <c r="G367" s="20" t="s">
        <v>62</v>
      </c>
      <c r="H367" s="5">
        <v>48.650798495979899</v>
      </c>
      <c r="I367" s="5">
        <v>0</v>
      </c>
      <c r="J367" s="22">
        <f t="shared" si="9"/>
        <v>0</v>
      </c>
    </row>
    <row r="368" spans="1:10" hidden="1" x14ac:dyDescent="0.25">
      <c r="A368" s="24"/>
      <c r="B368" s="21">
        <f t="shared" si="8"/>
        <v>363</v>
      </c>
      <c r="C368" s="20" t="s">
        <v>1464</v>
      </c>
      <c r="D368" s="20"/>
      <c r="E368" s="20" t="s">
        <v>65</v>
      </c>
      <c r="F368" s="20" t="s">
        <v>66</v>
      </c>
      <c r="G368" s="20" t="s">
        <v>62</v>
      </c>
      <c r="H368" s="5">
        <v>76.886020537464105</v>
      </c>
      <c r="I368" s="5">
        <v>417.99199999999996</v>
      </c>
      <c r="J368" s="22">
        <f t="shared" si="9"/>
        <v>5.4365149487262876</v>
      </c>
    </row>
    <row r="369" spans="1:10" hidden="1" x14ac:dyDescent="0.25">
      <c r="A369" s="24"/>
      <c r="B369" s="21">
        <f t="shared" si="8"/>
        <v>364</v>
      </c>
      <c r="C369" s="20" t="s">
        <v>1293</v>
      </c>
      <c r="D369" s="20"/>
      <c r="E369" s="20" t="s">
        <v>63</v>
      </c>
      <c r="F369" s="20" t="s">
        <v>64</v>
      </c>
      <c r="G369" s="20" t="s">
        <v>62</v>
      </c>
      <c r="H369" s="5">
        <v>90.886847995325496</v>
      </c>
      <c r="I369" s="5">
        <v>0</v>
      </c>
      <c r="J369" s="22">
        <f t="shared" si="9"/>
        <v>0</v>
      </c>
    </row>
    <row r="370" spans="1:10" hidden="1" x14ac:dyDescent="0.25">
      <c r="A370" s="24"/>
      <c r="B370" s="21">
        <f t="shared" si="8"/>
        <v>365</v>
      </c>
      <c r="C370" s="20" t="s">
        <v>1292</v>
      </c>
      <c r="D370" s="20"/>
      <c r="E370" s="20" t="s">
        <v>69</v>
      </c>
      <c r="F370" s="20" t="s">
        <v>70</v>
      </c>
      <c r="G370" s="20" t="s">
        <v>62</v>
      </c>
      <c r="H370" s="5">
        <v>163.75363773074972</v>
      </c>
      <c r="I370" s="5">
        <v>721.48900000000003</v>
      </c>
      <c r="J370" s="22">
        <f t="shared" si="9"/>
        <v>4.405941815999844</v>
      </c>
    </row>
    <row r="371" spans="1:10" hidden="1" x14ac:dyDescent="0.25">
      <c r="A371" s="24"/>
      <c r="B371" s="21">
        <f t="shared" si="8"/>
        <v>366</v>
      </c>
      <c r="C371" s="20" t="s">
        <v>636</v>
      </c>
      <c r="D371" s="20"/>
      <c r="E371" s="20" t="s">
        <v>69</v>
      </c>
      <c r="F371" s="20" t="s">
        <v>70</v>
      </c>
      <c r="G371" s="20" t="s">
        <v>62</v>
      </c>
      <c r="H371" s="5">
        <v>82.904439111782082</v>
      </c>
      <c r="I371" s="5">
        <v>722.55899999999997</v>
      </c>
      <c r="J371" s="22">
        <f t="shared" si="9"/>
        <v>8.7155646638626436</v>
      </c>
    </row>
    <row r="372" spans="1:10" hidden="1" x14ac:dyDescent="0.25">
      <c r="A372" s="24"/>
      <c r="B372" s="21">
        <f t="shared" si="8"/>
        <v>367</v>
      </c>
      <c r="C372" s="20" t="s">
        <v>633</v>
      </c>
      <c r="D372" s="20"/>
      <c r="E372" s="20" t="s">
        <v>60</v>
      </c>
      <c r="F372" s="20" t="s">
        <v>61</v>
      </c>
      <c r="G372" s="20" t="s">
        <v>62</v>
      </c>
      <c r="H372" s="5">
        <v>288.89412634187744</v>
      </c>
      <c r="I372" s="5">
        <v>598.59</v>
      </c>
      <c r="J372" s="22">
        <f t="shared" si="9"/>
        <v>2.0720047429819615</v>
      </c>
    </row>
    <row r="373" spans="1:10" hidden="1" x14ac:dyDescent="0.25">
      <c r="A373" s="24"/>
      <c r="B373" s="21">
        <f t="shared" si="8"/>
        <v>368</v>
      </c>
      <c r="C373" s="20" t="s">
        <v>1270</v>
      </c>
      <c r="D373" s="20"/>
      <c r="E373" s="20" t="s">
        <v>69</v>
      </c>
      <c r="F373" s="20" t="s">
        <v>70</v>
      </c>
      <c r="G373" s="20" t="s">
        <v>62</v>
      </c>
      <c r="H373" s="5">
        <v>194.12548191332584</v>
      </c>
      <c r="I373" s="5">
        <v>0</v>
      </c>
      <c r="J373" s="22">
        <f t="shared" si="9"/>
        <v>0</v>
      </c>
    </row>
    <row r="374" spans="1:10" hidden="1" x14ac:dyDescent="0.25">
      <c r="A374" s="24"/>
      <c r="B374" s="21">
        <f t="shared" si="8"/>
        <v>369</v>
      </c>
      <c r="C374" s="20" t="s">
        <v>632</v>
      </c>
      <c r="D374" s="20"/>
      <c r="E374" s="20" t="s">
        <v>69</v>
      </c>
      <c r="F374" s="20" t="s">
        <v>70</v>
      </c>
      <c r="G374" s="20" t="s">
        <v>62</v>
      </c>
      <c r="H374" s="5">
        <v>103.23863391800032</v>
      </c>
      <c r="I374" s="5">
        <v>541.96100000000001</v>
      </c>
      <c r="J374" s="22">
        <f t="shared" si="9"/>
        <v>5.2495948409242335</v>
      </c>
    </row>
    <row r="375" spans="1:10" hidden="1" x14ac:dyDescent="0.25">
      <c r="A375" s="24"/>
      <c r="B375" s="21">
        <f t="shared" si="8"/>
        <v>370</v>
      </c>
      <c r="C375" s="20" t="s">
        <v>641</v>
      </c>
      <c r="D375" s="20"/>
      <c r="E375" s="20" t="s">
        <v>71</v>
      </c>
      <c r="F375" s="20" t="s">
        <v>72</v>
      </c>
      <c r="G375" s="20" t="s">
        <v>62</v>
      </c>
      <c r="H375" s="5">
        <v>325.1980731828383</v>
      </c>
      <c r="I375" s="5">
        <v>417.99199999999996</v>
      </c>
      <c r="J375" s="22">
        <f t="shared" si="9"/>
        <v>1.2853458690851145</v>
      </c>
    </row>
    <row r="376" spans="1:10" hidden="1" x14ac:dyDescent="0.25">
      <c r="A376" s="24"/>
      <c r="B376" s="21">
        <f t="shared" si="8"/>
        <v>371</v>
      </c>
      <c r="C376" s="20" t="s">
        <v>634</v>
      </c>
      <c r="D376" s="20"/>
      <c r="E376" s="20" t="s">
        <v>69</v>
      </c>
      <c r="F376" s="20" t="s">
        <v>70</v>
      </c>
      <c r="G376" s="20" t="s">
        <v>62</v>
      </c>
      <c r="H376" s="5">
        <v>194.12548191332581</v>
      </c>
      <c r="I376" s="5">
        <v>179.52799999999999</v>
      </c>
      <c r="J376" s="22">
        <f t="shared" si="9"/>
        <v>0.92480388576784889</v>
      </c>
    </row>
    <row r="377" spans="1:10" hidden="1" x14ac:dyDescent="0.25">
      <c r="A377" s="24"/>
      <c r="B377" s="21">
        <f t="shared" si="8"/>
        <v>372</v>
      </c>
      <c r="C377" s="20" t="s">
        <v>647</v>
      </c>
      <c r="D377" s="20"/>
      <c r="E377" s="20" t="s">
        <v>63</v>
      </c>
      <c r="F377" s="20" t="s">
        <v>64</v>
      </c>
      <c r="G377" s="20" t="s">
        <v>62</v>
      </c>
      <c r="H377" s="5">
        <v>111.22104280154375</v>
      </c>
      <c r="I377" s="5">
        <v>179.52799999999999</v>
      </c>
      <c r="J377" s="22">
        <f t="shared" si="9"/>
        <v>1.6141549789309129</v>
      </c>
    </row>
    <row r="378" spans="1:10" hidden="1" x14ac:dyDescent="0.25">
      <c r="A378" s="24"/>
      <c r="B378" s="21">
        <f t="shared" si="8"/>
        <v>373</v>
      </c>
      <c r="C378" s="20" t="s">
        <v>645</v>
      </c>
      <c r="D378" s="20"/>
      <c r="E378" s="20" t="s">
        <v>73</v>
      </c>
      <c r="F378" s="20" t="s">
        <v>74</v>
      </c>
      <c r="G378" s="20" t="s">
        <v>62</v>
      </c>
      <c r="H378" s="5">
        <v>121.51758823140409</v>
      </c>
      <c r="I378" s="5">
        <v>180.59800000000001</v>
      </c>
      <c r="J378" s="22">
        <f t="shared" si="9"/>
        <v>1.4861881529123997</v>
      </c>
    </row>
    <row r="379" spans="1:10" hidden="1" x14ac:dyDescent="0.25">
      <c r="A379" s="24"/>
      <c r="B379" s="21">
        <f t="shared" si="8"/>
        <v>374</v>
      </c>
      <c r="C379" s="20" t="s">
        <v>642</v>
      </c>
      <c r="D379" s="20"/>
      <c r="E379" s="20" t="s">
        <v>65</v>
      </c>
      <c r="F379" s="20" t="s">
        <v>66</v>
      </c>
      <c r="G379" s="20" t="s">
        <v>62</v>
      </c>
      <c r="H379" s="5">
        <v>137.48734026614673</v>
      </c>
      <c r="I379" s="5">
        <v>0</v>
      </c>
      <c r="J379" s="22">
        <f t="shared" si="9"/>
        <v>0</v>
      </c>
    </row>
    <row r="380" spans="1:10" hidden="1" x14ac:dyDescent="0.25">
      <c r="A380" s="24"/>
      <c r="B380" s="21">
        <f t="shared" si="8"/>
        <v>375</v>
      </c>
      <c r="C380" s="20" t="s">
        <v>640</v>
      </c>
      <c r="D380" s="20"/>
      <c r="E380" s="20" t="s">
        <v>60</v>
      </c>
      <c r="F380" s="20" t="s">
        <v>61</v>
      </c>
      <c r="G380" s="20" t="s">
        <v>62</v>
      </c>
      <c r="H380" s="5">
        <v>165.80887822356416</v>
      </c>
      <c r="I380" s="5">
        <v>483.02499999999998</v>
      </c>
      <c r="J380" s="22">
        <f t="shared" si="9"/>
        <v>2.9131431632311364</v>
      </c>
    </row>
    <row r="381" spans="1:10" hidden="1" x14ac:dyDescent="0.25">
      <c r="A381" s="24"/>
      <c r="B381" s="21">
        <f t="shared" si="8"/>
        <v>376</v>
      </c>
      <c r="C381" s="20" t="s">
        <v>1465</v>
      </c>
      <c r="D381" s="20"/>
      <c r="E381" s="20" t="s">
        <v>63</v>
      </c>
      <c r="F381" s="20" t="s">
        <v>64</v>
      </c>
      <c r="G381" s="20" t="s">
        <v>62</v>
      </c>
      <c r="H381" s="5">
        <v>20.334194806218239</v>
      </c>
      <c r="I381" s="5">
        <v>303.49700000000001</v>
      </c>
      <c r="J381" s="22">
        <f t="shared" si="9"/>
        <v>14.925449612944103</v>
      </c>
    </row>
    <row r="382" spans="1:10" hidden="1" x14ac:dyDescent="0.25">
      <c r="A382" s="24"/>
      <c r="B382" s="21">
        <f t="shared" si="8"/>
        <v>377</v>
      </c>
      <c r="C382" s="20" t="s">
        <v>651</v>
      </c>
      <c r="D382" s="20"/>
      <c r="E382" s="20" t="s">
        <v>69</v>
      </c>
      <c r="F382" s="20" t="s">
        <v>70</v>
      </c>
      <c r="G382" s="20" t="s">
        <v>62</v>
      </c>
      <c r="H382" s="5">
        <v>117.15314545992848</v>
      </c>
      <c r="I382" s="5">
        <v>238.464</v>
      </c>
      <c r="J382" s="22">
        <f t="shared" si="9"/>
        <v>2.0354895215473761</v>
      </c>
    </row>
    <row r="383" spans="1:10" hidden="1" x14ac:dyDescent="0.25">
      <c r="A383" s="24"/>
      <c r="B383" s="21">
        <f t="shared" si="8"/>
        <v>378</v>
      </c>
      <c r="C383" s="20" t="s">
        <v>1291</v>
      </c>
      <c r="D383" s="20"/>
      <c r="E383" s="20" t="s">
        <v>69</v>
      </c>
      <c r="F383" s="20" t="s">
        <v>70</v>
      </c>
      <c r="G383" s="20" t="s">
        <v>62</v>
      </c>
      <c r="H383" s="5">
        <v>318.39582466506579</v>
      </c>
      <c r="I383" s="5">
        <v>171.59</v>
      </c>
      <c r="J383" s="22">
        <f t="shared" si="9"/>
        <v>0.53892038370950024</v>
      </c>
    </row>
    <row r="384" spans="1:10" hidden="1" x14ac:dyDescent="0.25">
      <c r="A384" s="24"/>
      <c r="B384" s="21">
        <f t="shared" si="8"/>
        <v>379</v>
      </c>
      <c r="C384" s="20" t="s">
        <v>658</v>
      </c>
      <c r="D384" s="20"/>
      <c r="E384" s="20" t="s">
        <v>71</v>
      </c>
      <c r="F384" s="20" t="s">
        <v>72</v>
      </c>
      <c r="G384" s="20" t="s">
        <v>62</v>
      </c>
      <c r="H384" s="5">
        <v>88.836541770166832</v>
      </c>
      <c r="I384" s="5">
        <v>483.02499999999998</v>
      </c>
      <c r="J384" s="22">
        <f t="shared" si="9"/>
        <v>5.4372332643210779</v>
      </c>
    </row>
    <row r="385" spans="1:10" hidden="1" x14ac:dyDescent="0.25">
      <c r="A385" s="24"/>
      <c r="B385" s="21">
        <f t="shared" si="8"/>
        <v>380</v>
      </c>
      <c r="C385" s="20" t="s">
        <v>644</v>
      </c>
      <c r="D385" s="20"/>
      <c r="E385" s="20" t="s">
        <v>63</v>
      </c>
      <c r="F385" s="20" t="s">
        <v>64</v>
      </c>
      <c r="G385" s="20" t="s">
        <v>62</v>
      </c>
      <c r="H385" s="5">
        <v>139.67202878571243</v>
      </c>
      <c r="I385" s="5">
        <v>721.48900000000003</v>
      </c>
      <c r="J385" s="22">
        <f t="shared" si="9"/>
        <v>5.1655940439364754</v>
      </c>
    </row>
    <row r="386" spans="1:10" hidden="1" x14ac:dyDescent="0.25">
      <c r="A386" s="24"/>
      <c r="B386" s="21">
        <f t="shared" si="8"/>
        <v>381</v>
      </c>
      <c r="C386" s="20" t="s">
        <v>1192</v>
      </c>
      <c r="D386" s="20"/>
      <c r="E386" s="20" t="s">
        <v>73</v>
      </c>
      <c r="F386" s="20" t="s">
        <v>74</v>
      </c>
      <c r="G386" s="20" t="s">
        <v>62</v>
      </c>
      <c r="H386" s="5">
        <v>137.48734026614673</v>
      </c>
      <c r="I386" s="5">
        <v>598.58999999999992</v>
      </c>
      <c r="J386" s="22">
        <f t="shared" si="9"/>
        <v>4.3537826743993655</v>
      </c>
    </row>
    <row r="387" spans="1:10" hidden="1" x14ac:dyDescent="0.25">
      <c r="A387" s="24"/>
      <c r="B387" s="21">
        <f t="shared" si="8"/>
        <v>382</v>
      </c>
      <c r="C387" s="20" t="s">
        <v>1466</v>
      </c>
      <c r="D387" s="20"/>
      <c r="E387" s="20" t="s">
        <v>69</v>
      </c>
      <c r="F387" s="20" t="s">
        <v>70</v>
      </c>
      <c r="G387" s="20" t="s">
        <v>62</v>
      </c>
      <c r="H387" s="5">
        <v>0</v>
      </c>
      <c r="I387" s="5">
        <v>303.49700000000001</v>
      </c>
      <c r="J387" s="22">
        <f t="shared" si="9"/>
        <v>0</v>
      </c>
    </row>
    <row r="388" spans="1:10" hidden="1" x14ac:dyDescent="0.25">
      <c r="A388" s="24"/>
      <c r="B388" s="21">
        <f t="shared" si="8"/>
        <v>383</v>
      </c>
      <c r="C388" s="20" t="s">
        <v>1467</v>
      </c>
      <c r="D388" s="20"/>
      <c r="E388" s="20" t="s">
        <v>63</v>
      </c>
      <c r="F388" s="20" t="s">
        <v>64</v>
      </c>
      <c r="G388" s="20" t="s">
        <v>62</v>
      </c>
      <c r="H388" s="5">
        <v>28.316603689761656</v>
      </c>
      <c r="I388" s="5">
        <v>179.52799999999999</v>
      </c>
      <c r="J388" s="22">
        <f t="shared" si="9"/>
        <v>6.3400258719908331</v>
      </c>
    </row>
    <row r="389" spans="1:10" hidden="1" x14ac:dyDescent="0.25">
      <c r="A389" s="24"/>
      <c r="B389" s="21">
        <f t="shared" si="8"/>
        <v>384</v>
      </c>
      <c r="C389" s="20" t="s">
        <v>1468</v>
      </c>
      <c r="D389" s="20"/>
      <c r="E389" s="20" t="s">
        <v>60</v>
      </c>
      <c r="F389" s="20" t="s">
        <v>61</v>
      </c>
      <c r="G389" s="20" t="s">
        <v>62</v>
      </c>
      <c r="H389" s="5">
        <v>48.650798495979899</v>
      </c>
      <c r="I389" s="5">
        <v>417.99199999999996</v>
      </c>
      <c r="J389" s="22">
        <f t="shared" si="9"/>
        <v>8.5916781002996157</v>
      </c>
    </row>
    <row r="390" spans="1:10" hidden="1" x14ac:dyDescent="0.25">
      <c r="A390" s="24"/>
      <c r="B390" s="21">
        <f t="shared" si="8"/>
        <v>385</v>
      </c>
      <c r="C390" s="20" t="s">
        <v>662</v>
      </c>
      <c r="D390" s="20"/>
      <c r="E390" s="20" t="s">
        <v>71</v>
      </c>
      <c r="F390" s="20" t="s">
        <v>72</v>
      </c>
      <c r="G390" s="20" t="s">
        <v>62</v>
      </c>
      <c r="H390" s="5">
        <v>137.48734026614673</v>
      </c>
      <c r="I390" s="5">
        <v>0</v>
      </c>
      <c r="J390" s="22">
        <f t="shared" si="9"/>
        <v>0</v>
      </c>
    </row>
    <row r="391" spans="1:10" hidden="1" x14ac:dyDescent="0.25">
      <c r="A391" s="24"/>
      <c r="B391" s="21">
        <f t="shared" si="8"/>
        <v>386</v>
      </c>
      <c r="C391" s="20" t="s">
        <v>656</v>
      </c>
      <c r="D391" s="20"/>
      <c r="E391" s="20" t="s">
        <v>60</v>
      </c>
      <c r="F391" s="20" t="s">
        <v>61</v>
      </c>
      <c r="G391" s="20" t="s">
        <v>62</v>
      </c>
      <c r="H391" s="5">
        <v>109.17073657638507</v>
      </c>
      <c r="I391" s="5">
        <v>303.49700000000001</v>
      </c>
      <c r="J391" s="22">
        <f t="shared" si="9"/>
        <v>2.7800215471446221</v>
      </c>
    </row>
    <row r="392" spans="1:10" x14ac:dyDescent="0.25">
      <c r="A392" s="24"/>
      <c r="B392" s="21">
        <f t="shared" ref="B392:B455" si="10">+B391+1</f>
        <v>387</v>
      </c>
      <c r="C392" s="20" t="s">
        <v>1469</v>
      </c>
      <c r="D392" s="20"/>
      <c r="E392" s="20" t="s">
        <v>67</v>
      </c>
      <c r="F392" s="20" t="s">
        <v>68</v>
      </c>
      <c r="G392" s="20" t="s">
        <v>62</v>
      </c>
      <c r="H392" s="5">
        <v>82.904439111782082</v>
      </c>
      <c r="I392" s="5">
        <v>303.49700000000001</v>
      </c>
      <c r="J392" s="22">
        <f t="shared" si="9"/>
        <v>3.660805178246096</v>
      </c>
    </row>
    <row r="393" spans="1:10" hidden="1" x14ac:dyDescent="0.25">
      <c r="A393" s="24"/>
      <c r="B393" s="21">
        <f t="shared" si="10"/>
        <v>388</v>
      </c>
      <c r="C393" s="20" t="s">
        <v>657</v>
      </c>
      <c r="D393" s="20"/>
      <c r="E393" s="20" t="s">
        <v>73</v>
      </c>
      <c r="F393" s="20" t="s">
        <v>74</v>
      </c>
      <c r="G393" s="20" t="s">
        <v>62</v>
      </c>
      <c r="H393" s="5">
        <v>147.65443766925586</v>
      </c>
      <c r="I393" s="5">
        <v>0</v>
      </c>
      <c r="J393" s="22">
        <f t="shared" si="9"/>
        <v>0</v>
      </c>
    </row>
    <row r="394" spans="1:10" hidden="1" x14ac:dyDescent="0.25">
      <c r="A394" s="24"/>
      <c r="B394" s="21">
        <f t="shared" si="10"/>
        <v>389</v>
      </c>
      <c r="C394" s="20" t="s">
        <v>663</v>
      </c>
      <c r="D394" s="20"/>
      <c r="E394" s="20" t="s">
        <v>71</v>
      </c>
      <c r="F394" s="20" t="s">
        <v>72</v>
      </c>
      <c r="G394" s="20" t="s">
        <v>62</v>
      </c>
      <c r="H394" s="5">
        <v>240.72608744890132</v>
      </c>
      <c r="I394" s="5">
        <v>179.52799999999999</v>
      </c>
      <c r="J394" s="22">
        <f t="shared" si="9"/>
        <v>0.74577708590934588</v>
      </c>
    </row>
    <row r="395" spans="1:10" hidden="1" x14ac:dyDescent="0.25">
      <c r="A395" s="24"/>
      <c r="B395" s="21">
        <f t="shared" si="10"/>
        <v>390</v>
      </c>
      <c r="C395" s="20" t="s">
        <v>652</v>
      </c>
      <c r="D395" s="20"/>
      <c r="E395" s="20" t="s">
        <v>69</v>
      </c>
      <c r="F395" s="20" t="s">
        <v>70</v>
      </c>
      <c r="G395" s="20" t="s">
        <v>62</v>
      </c>
      <c r="H395" s="5">
        <v>200.05758457171058</v>
      </c>
      <c r="I395" s="5">
        <v>238.464</v>
      </c>
      <c r="J395" s="22">
        <f t="shared" si="9"/>
        <v>1.1919768026316575</v>
      </c>
    </row>
    <row r="396" spans="1:10" x14ac:dyDescent="0.25">
      <c r="A396" s="24"/>
      <c r="B396" s="21">
        <f t="shared" si="10"/>
        <v>391</v>
      </c>
      <c r="C396" s="20" t="s">
        <v>1470</v>
      </c>
      <c r="D396" s="20"/>
      <c r="E396" s="20" t="s">
        <v>67</v>
      </c>
      <c r="F396" s="20" t="s">
        <v>68</v>
      </c>
      <c r="G396" s="20" t="s">
        <v>62</v>
      </c>
      <c r="H396" s="5">
        <v>82.904439111782082</v>
      </c>
      <c r="I396" s="5">
        <v>303.49700000000001</v>
      </c>
      <c r="J396" s="22">
        <f t="shared" si="9"/>
        <v>3.660805178246096</v>
      </c>
    </row>
    <row r="397" spans="1:10" hidden="1" x14ac:dyDescent="0.25">
      <c r="A397" s="24"/>
      <c r="B397" s="21">
        <f t="shared" si="10"/>
        <v>392</v>
      </c>
      <c r="C397" s="20" t="s">
        <v>643</v>
      </c>
      <c r="D397" s="20"/>
      <c r="E397" s="20" t="s">
        <v>69</v>
      </c>
      <c r="F397" s="20" t="s">
        <v>70</v>
      </c>
      <c r="G397" s="20" t="s">
        <v>62</v>
      </c>
      <c r="H397" s="5">
        <v>192.2046237149184</v>
      </c>
      <c r="I397" s="5">
        <v>663.62300000000005</v>
      </c>
      <c r="J397" s="22">
        <f t="shared" si="9"/>
        <v>3.4526900923273232</v>
      </c>
    </row>
    <row r="398" spans="1:10" hidden="1" x14ac:dyDescent="0.25">
      <c r="A398" s="24"/>
      <c r="B398" s="21">
        <f t="shared" si="10"/>
        <v>393</v>
      </c>
      <c r="C398" s="20" t="s">
        <v>1471</v>
      </c>
      <c r="D398" s="20"/>
      <c r="E398" s="20" t="s">
        <v>75</v>
      </c>
      <c r="F398" s="20" t="s">
        <v>76</v>
      </c>
      <c r="G398" s="20" t="s">
        <v>62</v>
      </c>
      <c r="H398" s="5">
        <v>200.05758457171058</v>
      </c>
      <c r="I398" s="5">
        <v>417.99199999999996</v>
      </c>
      <c r="J398" s="22">
        <f t="shared" si="9"/>
        <v>2.0893584259494591</v>
      </c>
    </row>
    <row r="399" spans="1:10" hidden="1" x14ac:dyDescent="0.25">
      <c r="A399" s="24"/>
      <c r="B399" s="21">
        <f t="shared" si="10"/>
        <v>394</v>
      </c>
      <c r="C399" s="20" t="s">
        <v>678</v>
      </c>
      <c r="D399" s="20"/>
      <c r="E399" s="20" t="s">
        <v>69</v>
      </c>
      <c r="F399" s="20" t="s">
        <v>70</v>
      </c>
      <c r="G399" s="20" t="s">
        <v>62</v>
      </c>
      <c r="H399" s="5">
        <v>246.65793140184329</v>
      </c>
      <c r="I399" s="5">
        <v>0</v>
      </c>
      <c r="J399" s="22">
        <f t="shared" si="9"/>
        <v>0</v>
      </c>
    </row>
    <row r="400" spans="1:10" hidden="1" x14ac:dyDescent="0.25">
      <c r="A400" s="24"/>
      <c r="B400" s="21">
        <f t="shared" si="10"/>
        <v>395</v>
      </c>
      <c r="C400" s="20" t="s">
        <v>679</v>
      </c>
      <c r="D400" s="20"/>
      <c r="E400" s="20" t="s">
        <v>60</v>
      </c>
      <c r="F400" s="20" t="s">
        <v>61</v>
      </c>
      <c r="G400" s="20" t="s">
        <v>62</v>
      </c>
      <c r="H400" s="5">
        <v>80.905251339504019</v>
      </c>
      <c r="I400" s="5">
        <v>483.02499999999998</v>
      </c>
      <c r="J400" s="22">
        <f t="shared" si="9"/>
        <v>5.9702552306904568</v>
      </c>
    </row>
    <row r="401" spans="1:10" hidden="1" x14ac:dyDescent="0.25">
      <c r="A401" s="24"/>
      <c r="B401" s="21">
        <f t="shared" si="10"/>
        <v>396</v>
      </c>
      <c r="C401" s="20" t="s">
        <v>1305</v>
      </c>
      <c r="D401" s="20"/>
      <c r="E401" s="20" t="s">
        <v>75</v>
      </c>
      <c r="F401" s="20" t="s">
        <v>76</v>
      </c>
      <c r="G401" s="20" t="s">
        <v>62</v>
      </c>
      <c r="H401" s="5">
        <v>109.17073657638507</v>
      </c>
      <c r="I401" s="5">
        <v>0</v>
      </c>
      <c r="J401" s="22">
        <f t="shared" si="9"/>
        <v>0</v>
      </c>
    </row>
    <row r="402" spans="1:10" hidden="1" x14ac:dyDescent="0.25">
      <c r="A402" s="24"/>
      <c r="B402" s="21">
        <f t="shared" si="10"/>
        <v>397</v>
      </c>
      <c r="C402" s="20" t="s">
        <v>684</v>
      </c>
      <c r="D402" s="20"/>
      <c r="E402" s="20" t="s">
        <v>60</v>
      </c>
      <c r="F402" s="20" t="s">
        <v>61</v>
      </c>
      <c r="G402" s="20" t="s">
        <v>62</v>
      </c>
      <c r="H402" s="5">
        <v>82.904439111782082</v>
      </c>
      <c r="I402" s="5">
        <v>484.09500000000003</v>
      </c>
      <c r="J402" s="22">
        <f t="shared" si="9"/>
        <v>5.8391927523601348</v>
      </c>
    </row>
    <row r="403" spans="1:10" hidden="1" x14ac:dyDescent="0.25">
      <c r="A403" s="24"/>
      <c r="B403" s="21">
        <f t="shared" si="10"/>
        <v>398</v>
      </c>
      <c r="C403" s="20" t="s">
        <v>683</v>
      </c>
      <c r="D403" s="20"/>
      <c r="E403" s="20" t="s">
        <v>60</v>
      </c>
      <c r="F403" s="20" t="s">
        <v>61</v>
      </c>
      <c r="G403" s="20" t="s">
        <v>62</v>
      </c>
      <c r="H403" s="5">
        <v>159.87193459862277</v>
      </c>
      <c r="I403" s="5">
        <v>238.464</v>
      </c>
      <c r="J403" s="22">
        <f t="shared" si="9"/>
        <v>1.4915938848096872</v>
      </c>
    </row>
    <row r="404" spans="1:10" hidden="1" x14ac:dyDescent="0.25">
      <c r="A404" s="24"/>
      <c r="B404" s="21">
        <f t="shared" si="10"/>
        <v>399</v>
      </c>
      <c r="C404" s="20" t="s">
        <v>685</v>
      </c>
      <c r="D404" s="20"/>
      <c r="E404" s="20" t="s">
        <v>75</v>
      </c>
      <c r="F404" s="20" t="s">
        <v>76</v>
      </c>
      <c r="G404" s="20" t="s">
        <v>62</v>
      </c>
      <c r="H404" s="5">
        <v>220.3917793779288</v>
      </c>
      <c r="I404" s="5">
        <v>0</v>
      </c>
      <c r="J404" s="22">
        <f t="shared" si="9"/>
        <v>0</v>
      </c>
    </row>
    <row r="405" spans="1:10" hidden="1" x14ac:dyDescent="0.25">
      <c r="A405" s="24"/>
      <c r="B405" s="21">
        <f t="shared" si="10"/>
        <v>400</v>
      </c>
      <c r="C405" s="20" t="s">
        <v>688</v>
      </c>
      <c r="D405" s="20"/>
      <c r="E405" s="20" t="s">
        <v>75</v>
      </c>
      <c r="F405" s="20" t="s">
        <v>76</v>
      </c>
      <c r="G405" s="20" t="s">
        <v>62</v>
      </c>
      <c r="H405" s="5">
        <v>309.22817570740716</v>
      </c>
      <c r="I405" s="5">
        <v>179.52799999999999</v>
      </c>
      <c r="J405" s="22">
        <f t="shared" ref="J405:J468" si="11">+IFERROR(I405/H405,0)</f>
        <v>0.5805680533130656</v>
      </c>
    </row>
    <row r="406" spans="1:10" hidden="1" x14ac:dyDescent="0.25">
      <c r="A406" s="24"/>
      <c r="B406" s="21">
        <f t="shared" si="10"/>
        <v>401</v>
      </c>
      <c r="C406" s="20" t="s">
        <v>690</v>
      </c>
      <c r="D406" s="20"/>
      <c r="E406" s="20" t="s">
        <v>73</v>
      </c>
      <c r="F406" s="20" t="s">
        <v>74</v>
      </c>
      <c r="G406" s="20" t="s">
        <v>62</v>
      </c>
      <c r="H406" s="5">
        <v>303.29638993074059</v>
      </c>
      <c r="I406" s="5">
        <v>179.52799999999999</v>
      </c>
      <c r="J406" s="22">
        <f t="shared" si="11"/>
        <v>0.59192264055960642</v>
      </c>
    </row>
    <row r="407" spans="1:10" hidden="1" x14ac:dyDescent="0.25">
      <c r="A407" s="24"/>
      <c r="B407" s="21">
        <f t="shared" si="10"/>
        <v>402</v>
      </c>
      <c r="C407" s="20" t="s">
        <v>693</v>
      </c>
      <c r="D407" s="20"/>
      <c r="E407" s="20" t="s">
        <v>69</v>
      </c>
      <c r="F407" s="20" t="s">
        <v>70</v>
      </c>
      <c r="G407" s="20" t="s">
        <v>62</v>
      </c>
      <c r="H407" s="5">
        <v>373.98078683939735</v>
      </c>
      <c r="I407" s="5">
        <v>417.99199999999996</v>
      </c>
      <c r="J407" s="22">
        <f t="shared" si="11"/>
        <v>1.1176830861621316</v>
      </c>
    </row>
    <row r="408" spans="1:10" hidden="1" x14ac:dyDescent="0.25">
      <c r="A408" s="24"/>
      <c r="B408" s="21">
        <f t="shared" si="10"/>
        <v>403</v>
      </c>
      <c r="C408" s="20" t="s">
        <v>691</v>
      </c>
      <c r="D408" s="20"/>
      <c r="E408" s="20" t="s">
        <v>75</v>
      </c>
      <c r="F408" s="20" t="s">
        <v>76</v>
      </c>
      <c r="G408" s="20" t="s">
        <v>62</v>
      </c>
      <c r="H408" s="5">
        <v>161.70333150559105</v>
      </c>
      <c r="I408" s="5">
        <v>0</v>
      </c>
      <c r="J408" s="22">
        <f t="shared" si="11"/>
        <v>0</v>
      </c>
    </row>
    <row r="409" spans="1:10" hidden="1" x14ac:dyDescent="0.25">
      <c r="A409" s="24"/>
      <c r="B409" s="21">
        <f t="shared" si="10"/>
        <v>404</v>
      </c>
      <c r="C409" s="20" t="s">
        <v>696</v>
      </c>
      <c r="D409" s="20"/>
      <c r="E409" s="20" t="s">
        <v>73</v>
      </c>
      <c r="F409" s="20" t="s">
        <v>74</v>
      </c>
      <c r="G409" s="20" t="s">
        <v>62</v>
      </c>
      <c r="H409" s="5">
        <v>251.67690153071075</v>
      </c>
      <c r="I409" s="5">
        <v>360.12599999999998</v>
      </c>
      <c r="J409" s="22">
        <f t="shared" si="11"/>
        <v>1.4309060458456724</v>
      </c>
    </row>
    <row r="410" spans="1:10" hidden="1" x14ac:dyDescent="0.25">
      <c r="A410" s="24"/>
      <c r="B410" s="21">
        <f t="shared" si="10"/>
        <v>405</v>
      </c>
      <c r="C410" s="20" t="s">
        <v>687</v>
      </c>
      <c r="D410" s="20"/>
      <c r="E410" s="20" t="s">
        <v>60</v>
      </c>
      <c r="F410" s="20" t="s">
        <v>61</v>
      </c>
      <c r="G410" s="20" t="s">
        <v>62</v>
      </c>
      <c r="H410" s="5">
        <v>140.45585872916701</v>
      </c>
      <c r="I410" s="5">
        <v>483.02499999999998</v>
      </c>
      <c r="J410" s="22">
        <f t="shared" si="11"/>
        <v>3.4389807899105826</v>
      </c>
    </row>
    <row r="411" spans="1:10" hidden="1" x14ac:dyDescent="0.25">
      <c r="A411" s="24"/>
      <c r="B411" s="21">
        <f t="shared" si="10"/>
        <v>406</v>
      </c>
      <c r="C411" s="20" t="s">
        <v>694</v>
      </c>
      <c r="D411" s="20"/>
      <c r="E411" s="20" t="s">
        <v>65</v>
      </c>
      <c r="F411" s="20" t="s">
        <v>66</v>
      </c>
      <c r="G411" s="20" t="s">
        <v>62</v>
      </c>
      <c r="H411" s="5">
        <v>46.600492270821221</v>
      </c>
      <c r="I411" s="5">
        <v>238.464</v>
      </c>
      <c r="J411" s="22">
        <f t="shared" si="11"/>
        <v>5.1171991620636508</v>
      </c>
    </row>
    <row r="412" spans="1:10" hidden="1" x14ac:dyDescent="0.25">
      <c r="A412" s="24"/>
      <c r="B412" s="21">
        <f t="shared" si="10"/>
        <v>407</v>
      </c>
      <c r="C412" s="20" t="s">
        <v>698</v>
      </c>
      <c r="D412" s="20"/>
      <c r="E412" s="20" t="s">
        <v>73</v>
      </c>
      <c r="F412" s="20" t="s">
        <v>74</v>
      </c>
      <c r="G412" s="20" t="s">
        <v>62</v>
      </c>
      <c r="H412" s="5">
        <v>355.69936539216565</v>
      </c>
      <c r="I412" s="5">
        <v>778.11799999999994</v>
      </c>
      <c r="J412" s="22">
        <f t="shared" si="11"/>
        <v>2.1875720782973826</v>
      </c>
    </row>
    <row r="413" spans="1:10" x14ac:dyDescent="0.25">
      <c r="A413" s="24"/>
      <c r="B413" s="21">
        <f t="shared" si="10"/>
        <v>408</v>
      </c>
      <c r="C413" s="20" t="s">
        <v>701</v>
      </c>
      <c r="D413" s="20"/>
      <c r="E413" s="20" t="s">
        <v>67</v>
      </c>
      <c r="F413" s="20" t="s">
        <v>68</v>
      </c>
      <c r="G413" s="20" t="s">
        <v>62</v>
      </c>
      <c r="H413" s="5">
        <v>135.48815249386865</v>
      </c>
      <c r="I413" s="5">
        <v>702.23599999999999</v>
      </c>
      <c r="J413" s="22">
        <f t="shared" si="11"/>
        <v>5.1830066841584452</v>
      </c>
    </row>
    <row r="414" spans="1:10" hidden="1" x14ac:dyDescent="0.25">
      <c r="A414" s="24"/>
      <c r="B414" s="21">
        <f t="shared" si="10"/>
        <v>409</v>
      </c>
      <c r="C414" s="20" t="s">
        <v>697</v>
      </c>
      <c r="D414" s="20"/>
      <c r="E414" s="20" t="s">
        <v>69</v>
      </c>
      <c r="F414" s="20" t="s">
        <v>70</v>
      </c>
      <c r="G414" s="20" t="s">
        <v>62</v>
      </c>
      <c r="H414" s="5">
        <v>141.50657106818662</v>
      </c>
      <c r="I414" s="5">
        <v>656.4559999999999</v>
      </c>
      <c r="J414" s="22">
        <f t="shared" si="11"/>
        <v>4.639049586493611</v>
      </c>
    </row>
    <row r="415" spans="1:10" hidden="1" x14ac:dyDescent="0.25">
      <c r="A415" s="24"/>
      <c r="B415" s="21">
        <f t="shared" si="10"/>
        <v>410</v>
      </c>
      <c r="C415" s="20" t="s">
        <v>695</v>
      </c>
      <c r="D415" s="20"/>
      <c r="E415" s="20" t="s">
        <v>71</v>
      </c>
      <c r="F415" s="20" t="s">
        <v>72</v>
      </c>
      <c r="G415" s="20" t="s">
        <v>62</v>
      </c>
      <c r="H415" s="5">
        <v>304.20949645991675</v>
      </c>
      <c r="I415" s="5">
        <v>179.52799999999999</v>
      </c>
      <c r="J415" s="22">
        <f t="shared" si="11"/>
        <v>0.59014594248097363</v>
      </c>
    </row>
    <row r="416" spans="1:10" hidden="1" x14ac:dyDescent="0.25">
      <c r="A416" s="24"/>
      <c r="B416" s="21">
        <f t="shared" si="10"/>
        <v>411</v>
      </c>
      <c r="C416" s="20" t="s">
        <v>703</v>
      </c>
      <c r="D416" s="20"/>
      <c r="E416" s="20" t="s">
        <v>73</v>
      </c>
      <c r="F416" s="20" t="s">
        <v>74</v>
      </c>
      <c r="G416" s="20" t="s">
        <v>62</v>
      </c>
      <c r="H416" s="5">
        <v>194.12548191332581</v>
      </c>
      <c r="I416" s="5">
        <v>238.464</v>
      </c>
      <c r="J416" s="22">
        <f t="shared" si="11"/>
        <v>1.2284013291282938</v>
      </c>
    </row>
    <row r="417" spans="1:10" hidden="1" x14ac:dyDescent="0.25">
      <c r="A417" s="24"/>
      <c r="B417" s="21">
        <f t="shared" si="10"/>
        <v>412</v>
      </c>
      <c r="C417" s="20" t="s">
        <v>705</v>
      </c>
      <c r="D417" s="20"/>
      <c r="E417" s="20" t="s">
        <v>71</v>
      </c>
      <c r="F417" s="20" t="s">
        <v>72</v>
      </c>
      <c r="G417" s="20" t="s">
        <v>62</v>
      </c>
      <c r="H417" s="5">
        <v>129.5049313826033</v>
      </c>
      <c r="I417" s="5">
        <v>722.55899999999997</v>
      </c>
      <c r="J417" s="22">
        <f t="shared" si="11"/>
        <v>5.5793937133197309</v>
      </c>
    </row>
    <row r="418" spans="1:10" hidden="1" x14ac:dyDescent="0.25">
      <c r="A418" s="24"/>
      <c r="B418" s="21">
        <f t="shared" si="10"/>
        <v>413</v>
      </c>
      <c r="C418" s="20" t="s">
        <v>692</v>
      </c>
      <c r="D418" s="20"/>
      <c r="E418" s="20" t="s">
        <v>75</v>
      </c>
      <c r="F418" s="20" t="s">
        <v>76</v>
      </c>
      <c r="G418" s="20" t="s">
        <v>62</v>
      </c>
      <c r="H418" s="5">
        <v>101.18339342518587</v>
      </c>
      <c r="I418" s="5">
        <v>598.59</v>
      </c>
      <c r="J418" s="22">
        <f t="shared" si="11"/>
        <v>5.9158917262702042</v>
      </c>
    </row>
    <row r="419" spans="1:10" x14ac:dyDescent="0.25">
      <c r="A419" s="24"/>
      <c r="B419" s="21">
        <f t="shared" si="10"/>
        <v>414</v>
      </c>
      <c r="C419" s="20" t="s">
        <v>1472</v>
      </c>
      <c r="D419" s="20"/>
      <c r="E419" s="20" t="s">
        <v>67</v>
      </c>
      <c r="F419" s="20" t="s">
        <v>68</v>
      </c>
      <c r="G419" s="20" t="s">
        <v>62</v>
      </c>
      <c r="H419" s="5">
        <v>0</v>
      </c>
      <c r="I419" s="5">
        <v>0</v>
      </c>
      <c r="J419" s="22">
        <f t="shared" si="11"/>
        <v>0</v>
      </c>
    </row>
    <row r="420" spans="1:10" hidden="1" x14ac:dyDescent="0.25">
      <c r="A420" s="24"/>
      <c r="B420" s="21">
        <f t="shared" si="10"/>
        <v>415</v>
      </c>
      <c r="C420" s="20" t="s">
        <v>709</v>
      </c>
      <c r="D420" s="20"/>
      <c r="E420" s="20" t="s">
        <v>73</v>
      </c>
      <c r="F420" s="20" t="s">
        <v>74</v>
      </c>
      <c r="G420" s="20" t="s">
        <v>62</v>
      </c>
      <c r="H420" s="5">
        <v>157.82153507236495</v>
      </c>
      <c r="I420" s="5">
        <v>360.12599999999998</v>
      </c>
      <c r="J420" s="22">
        <f t="shared" si="11"/>
        <v>2.2818558939682951</v>
      </c>
    </row>
    <row r="421" spans="1:10" hidden="1" x14ac:dyDescent="0.25">
      <c r="A421" s="24"/>
      <c r="B421" s="21">
        <f t="shared" si="10"/>
        <v>416</v>
      </c>
      <c r="C421" s="20" t="s">
        <v>1303</v>
      </c>
      <c r="D421" s="20"/>
      <c r="E421" s="20" t="s">
        <v>75</v>
      </c>
      <c r="F421" s="20" t="s">
        <v>76</v>
      </c>
      <c r="G421" s="20" t="s">
        <v>62</v>
      </c>
      <c r="H421" s="5">
        <v>444.71642362296802</v>
      </c>
      <c r="I421" s="5">
        <v>417.99199999999996</v>
      </c>
      <c r="J421" s="22">
        <f t="shared" si="11"/>
        <v>0.93990682105856938</v>
      </c>
    </row>
    <row r="422" spans="1:10" hidden="1" x14ac:dyDescent="0.25">
      <c r="A422" s="24"/>
      <c r="B422" s="21">
        <f t="shared" si="10"/>
        <v>417</v>
      </c>
      <c r="C422" s="20" t="s">
        <v>716</v>
      </c>
      <c r="D422" s="20"/>
      <c r="E422" s="20" t="s">
        <v>63</v>
      </c>
      <c r="F422" s="20" t="s">
        <v>64</v>
      </c>
      <c r="G422" s="20" t="s">
        <v>62</v>
      </c>
      <c r="H422" s="5">
        <v>166.72215619376999</v>
      </c>
      <c r="I422" s="5">
        <v>303.49700000000001</v>
      </c>
      <c r="J422" s="22">
        <f t="shared" si="11"/>
        <v>1.8203759292032295</v>
      </c>
    </row>
    <row r="423" spans="1:10" hidden="1" x14ac:dyDescent="0.25">
      <c r="A423" s="24"/>
      <c r="B423" s="21">
        <f t="shared" si="10"/>
        <v>418</v>
      </c>
      <c r="C423" s="20" t="s">
        <v>702</v>
      </c>
      <c r="D423" s="20"/>
      <c r="E423" s="20" t="s">
        <v>63</v>
      </c>
      <c r="F423" s="20" t="s">
        <v>64</v>
      </c>
      <c r="G423" s="20" t="s">
        <v>62</v>
      </c>
      <c r="H423" s="5">
        <v>165.72256230763097</v>
      </c>
      <c r="I423" s="5">
        <v>419.06200000000001</v>
      </c>
      <c r="J423" s="22">
        <f t="shared" si="11"/>
        <v>2.5286961181670291</v>
      </c>
    </row>
    <row r="424" spans="1:10" hidden="1" x14ac:dyDescent="0.25">
      <c r="A424" s="24"/>
      <c r="B424" s="21">
        <f t="shared" si="10"/>
        <v>419</v>
      </c>
      <c r="C424" s="20" t="s">
        <v>1473</v>
      </c>
      <c r="D424" s="20"/>
      <c r="E424" s="20" t="s">
        <v>73</v>
      </c>
      <c r="F424" s="20" t="s">
        <v>74</v>
      </c>
      <c r="G424" s="20" t="s">
        <v>62</v>
      </c>
      <c r="H424" s="5">
        <v>200.05758457171058</v>
      </c>
      <c r="I424" s="5">
        <v>179.52799999999999</v>
      </c>
      <c r="J424" s="22">
        <f t="shared" si="11"/>
        <v>0.89738162331780147</v>
      </c>
    </row>
    <row r="425" spans="1:10" hidden="1" x14ac:dyDescent="0.25">
      <c r="A425" s="24"/>
      <c r="B425" s="21">
        <f t="shared" si="10"/>
        <v>420</v>
      </c>
      <c r="C425" s="20" t="s">
        <v>710</v>
      </c>
      <c r="D425" s="20"/>
      <c r="E425" s="20" t="s">
        <v>69</v>
      </c>
      <c r="F425" s="20" t="s">
        <v>70</v>
      </c>
      <c r="G425" s="20" t="s">
        <v>62</v>
      </c>
      <c r="H425" s="5">
        <v>423.41788241265971</v>
      </c>
      <c r="I425" s="5">
        <v>0</v>
      </c>
      <c r="J425" s="22">
        <f t="shared" si="11"/>
        <v>0</v>
      </c>
    </row>
    <row r="426" spans="1:10" hidden="1" x14ac:dyDescent="0.25">
      <c r="A426" s="24"/>
      <c r="B426" s="21">
        <f t="shared" si="10"/>
        <v>421</v>
      </c>
      <c r="C426" s="20" t="s">
        <v>715</v>
      </c>
      <c r="D426" s="20"/>
      <c r="E426" s="20" t="s">
        <v>65</v>
      </c>
      <c r="F426" s="20" t="s">
        <v>66</v>
      </c>
      <c r="G426" s="20" t="s">
        <v>62</v>
      </c>
      <c r="H426" s="5">
        <v>127.50574361032523</v>
      </c>
      <c r="I426" s="5">
        <v>598.59</v>
      </c>
      <c r="J426" s="22">
        <f t="shared" si="11"/>
        <v>4.6946120468845072</v>
      </c>
    </row>
    <row r="427" spans="1:10" hidden="1" x14ac:dyDescent="0.25">
      <c r="A427" s="24"/>
      <c r="B427" s="21">
        <f t="shared" si="10"/>
        <v>422</v>
      </c>
      <c r="C427" s="20" t="s">
        <v>714</v>
      </c>
      <c r="D427" s="20"/>
      <c r="E427" s="20" t="s">
        <v>65</v>
      </c>
      <c r="F427" s="20" t="s">
        <v>66</v>
      </c>
      <c r="G427" s="20" t="s">
        <v>62</v>
      </c>
      <c r="H427" s="5">
        <v>50.619745949260924</v>
      </c>
      <c r="I427" s="5">
        <v>417.99199999999996</v>
      </c>
      <c r="J427" s="22">
        <f t="shared" si="11"/>
        <v>8.2574890916872103</v>
      </c>
    </row>
    <row r="428" spans="1:10" hidden="1" x14ac:dyDescent="0.25">
      <c r="A428" s="24"/>
      <c r="B428" s="21">
        <f t="shared" si="10"/>
        <v>423</v>
      </c>
      <c r="C428" s="20" t="s">
        <v>1304</v>
      </c>
      <c r="D428" s="20"/>
      <c r="E428" s="20" t="s">
        <v>75</v>
      </c>
      <c r="F428" s="20" t="s">
        <v>76</v>
      </c>
      <c r="G428" s="20" t="s">
        <v>62</v>
      </c>
      <c r="H428" s="5">
        <v>213.19066058366781</v>
      </c>
      <c r="I428" s="5">
        <v>417.99199999999996</v>
      </c>
      <c r="J428" s="22">
        <f t="shared" si="11"/>
        <v>1.9606487397507584</v>
      </c>
    </row>
    <row r="429" spans="1:10" hidden="1" x14ac:dyDescent="0.25">
      <c r="A429" s="24"/>
      <c r="B429" s="21">
        <f t="shared" si="10"/>
        <v>424</v>
      </c>
      <c r="C429" s="20" t="s">
        <v>1474</v>
      </c>
      <c r="D429" s="20"/>
      <c r="E429" s="20" t="s">
        <v>60</v>
      </c>
      <c r="F429" s="20" t="s">
        <v>61</v>
      </c>
      <c r="G429" s="20" t="s">
        <v>62</v>
      </c>
      <c r="H429" s="5">
        <v>0</v>
      </c>
      <c r="I429" s="5">
        <v>0</v>
      </c>
      <c r="J429" s="22">
        <f t="shared" si="11"/>
        <v>0</v>
      </c>
    </row>
    <row r="430" spans="1:10" hidden="1" x14ac:dyDescent="0.25">
      <c r="A430" s="24"/>
      <c r="B430" s="21">
        <f t="shared" si="10"/>
        <v>425</v>
      </c>
      <c r="C430" s="20" t="s">
        <v>718</v>
      </c>
      <c r="D430" s="20"/>
      <c r="E430" s="20" t="s">
        <v>65</v>
      </c>
      <c r="F430" s="20" t="s">
        <v>66</v>
      </c>
      <c r="G430" s="20" t="s">
        <v>62</v>
      </c>
      <c r="H430" s="5">
        <v>190.20543594264035</v>
      </c>
      <c r="I430" s="5">
        <v>238.464</v>
      </c>
      <c r="J430" s="22">
        <f t="shared" si="11"/>
        <v>1.2537181117784291</v>
      </c>
    </row>
    <row r="431" spans="1:10" hidden="1" x14ac:dyDescent="0.25">
      <c r="A431" s="24"/>
      <c r="B431" s="21">
        <f t="shared" si="10"/>
        <v>426</v>
      </c>
      <c r="C431" s="20" t="s">
        <v>704</v>
      </c>
      <c r="D431" s="20"/>
      <c r="E431" s="20" t="s">
        <v>65</v>
      </c>
      <c r="F431" s="20" t="s">
        <v>66</v>
      </c>
      <c r="G431" s="20" t="s">
        <v>62</v>
      </c>
      <c r="H431" s="5">
        <v>275.56166628732387</v>
      </c>
      <c r="I431" s="5">
        <v>828.04600000000005</v>
      </c>
      <c r="J431" s="22">
        <f t="shared" si="11"/>
        <v>3.0049390075055262</v>
      </c>
    </row>
    <row r="432" spans="1:10" hidden="1" x14ac:dyDescent="0.25">
      <c r="A432" s="24"/>
      <c r="B432" s="21">
        <f t="shared" si="10"/>
        <v>427</v>
      </c>
      <c r="C432" s="20" t="s">
        <v>1475</v>
      </c>
      <c r="D432" s="20"/>
      <c r="E432" s="20" t="s">
        <v>65</v>
      </c>
      <c r="F432" s="20" t="s">
        <v>66</v>
      </c>
      <c r="G432" s="20" t="s">
        <v>62</v>
      </c>
      <c r="H432" s="5">
        <v>123.48651280828533</v>
      </c>
      <c r="I432" s="5">
        <v>417.99199999999996</v>
      </c>
      <c r="J432" s="22">
        <f t="shared" si="11"/>
        <v>3.3849202677618635</v>
      </c>
    </row>
    <row r="433" spans="1:10" hidden="1" x14ac:dyDescent="0.25">
      <c r="A433" s="24"/>
      <c r="B433" s="21">
        <f t="shared" si="10"/>
        <v>428</v>
      </c>
      <c r="C433" s="20" t="s">
        <v>722</v>
      </c>
      <c r="D433" s="20"/>
      <c r="E433" s="20" t="s">
        <v>63</v>
      </c>
      <c r="F433" s="20" t="s">
        <v>64</v>
      </c>
      <c r="G433" s="20" t="s">
        <v>62</v>
      </c>
      <c r="H433" s="5">
        <v>200.05758457171058</v>
      </c>
      <c r="I433" s="5">
        <v>360.12599999999998</v>
      </c>
      <c r="J433" s="22">
        <f t="shared" si="11"/>
        <v>1.8001117066916947</v>
      </c>
    </row>
    <row r="434" spans="1:10" x14ac:dyDescent="0.25">
      <c r="A434" s="24"/>
      <c r="B434" s="21">
        <f t="shared" si="10"/>
        <v>429</v>
      </c>
      <c r="C434" s="20" t="s">
        <v>707</v>
      </c>
      <c r="D434" s="20"/>
      <c r="E434" s="20" t="s">
        <v>67</v>
      </c>
      <c r="F434" s="20" t="s">
        <v>68</v>
      </c>
      <c r="G434" s="20" t="s">
        <v>62</v>
      </c>
      <c r="H434" s="5">
        <v>160.79005353538525</v>
      </c>
      <c r="I434" s="5">
        <v>959.95299999999997</v>
      </c>
      <c r="J434" s="22">
        <f t="shared" si="11"/>
        <v>5.9702262602253686</v>
      </c>
    </row>
    <row r="435" spans="1:10" hidden="1" x14ac:dyDescent="0.25">
      <c r="A435" s="24"/>
      <c r="B435" s="21">
        <f t="shared" si="10"/>
        <v>430</v>
      </c>
      <c r="C435" s="20" t="s">
        <v>727</v>
      </c>
      <c r="D435" s="20"/>
      <c r="E435" s="20" t="s">
        <v>63</v>
      </c>
      <c r="F435" s="20" t="s">
        <v>64</v>
      </c>
      <c r="G435" s="20" t="s">
        <v>62</v>
      </c>
      <c r="H435" s="5">
        <v>210.32390735058414</v>
      </c>
      <c r="I435" s="5">
        <v>1008.644</v>
      </c>
      <c r="J435" s="22">
        <f t="shared" si="11"/>
        <v>4.7956697491299183</v>
      </c>
    </row>
    <row r="436" spans="1:10" hidden="1" x14ac:dyDescent="0.25">
      <c r="A436" s="24"/>
      <c r="B436" s="21">
        <f t="shared" si="10"/>
        <v>431</v>
      </c>
      <c r="C436" s="20" t="s">
        <v>747</v>
      </c>
      <c r="D436" s="20"/>
      <c r="E436" s="20" t="s">
        <v>63</v>
      </c>
      <c r="F436" s="20" t="s">
        <v>64</v>
      </c>
      <c r="G436" s="20" t="s">
        <v>62</v>
      </c>
      <c r="H436" s="5">
        <v>322.33138318437824</v>
      </c>
      <c r="I436" s="5">
        <v>476.928</v>
      </c>
      <c r="J436" s="22">
        <f t="shared" si="11"/>
        <v>1.4796201204125081</v>
      </c>
    </row>
    <row r="437" spans="1:10" x14ac:dyDescent="0.25">
      <c r="A437" s="24"/>
      <c r="B437" s="21">
        <f t="shared" si="10"/>
        <v>432</v>
      </c>
      <c r="C437" s="20" t="s">
        <v>712</v>
      </c>
      <c r="D437" s="20"/>
      <c r="E437" s="20" t="s">
        <v>67</v>
      </c>
      <c r="F437" s="20" t="s">
        <v>68</v>
      </c>
      <c r="G437" s="20" t="s">
        <v>62</v>
      </c>
      <c r="H437" s="5">
        <v>286.84382011671875</v>
      </c>
      <c r="I437" s="5">
        <v>303.49700000000001</v>
      </c>
      <c r="J437" s="22">
        <f t="shared" si="11"/>
        <v>1.058056610306281</v>
      </c>
    </row>
    <row r="438" spans="1:10" hidden="1" x14ac:dyDescent="0.25">
      <c r="A438" s="24"/>
      <c r="B438" s="21">
        <f t="shared" si="10"/>
        <v>433</v>
      </c>
      <c r="C438" s="20" t="s">
        <v>733</v>
      </c>
      <c r="D438" s="20"/>
      <c r="E438" s="20" t="s">
        <v>75</v>
      </c>
      <c r="F438" s="20" t="s">
        <v>76</v>
      </c>
      <c r="G438" s="20" t="s">
        <v>62</v>
      </c>
      <c r="H438" s="5">
        <v>250.89304249911845</v>
      </c>
      <c r="I438" s="5">
        <v>238.464</v>
      </c>
      <c r="J438" s="22">
        <f t="shared" si="11"/>
        <v>0.9504607924742986</v>
      </c>
    </row>
    <row r="439" spans="1:10" hidden="1" x14ac:dyDescent="0.25">
      <c r="A439" s="24"/>
      <c r="B439" s="21">
        <f t="shared" si="10"/>
        <v>434</v>
      </c>
      <c r="C439" s="20" t="s">
        <v>713</v>
      </c>
      <c r="D439" s="20"/>
      <c r="E439" s="20" t="s">
        <v>69</v>
      </c>
      <c r="F439" s="20" t="s">
        <v>70</v>
      </c>
      <c r="G439" s="20" t="s">
        <v>62</v>
      </c>
      <c r="H439" s="5">
        <v>173.79128710710759</v>
      </c>
      <c r="I439" s="5">
        <v>179.52799999999999</v>
      </c>
      <c r="J439" s="22">
        <f t="shared" si="11"/>
        <v>1.0330092088526674</v>
      </c>
    </row>
    <row r="440" spans="1:10" hidden="1" x14ac:dyDescent="0.25">
      <c r="A440" s="24"/>
      <c r="B440" s="21">
        <f t="shared" si="10"/>
        <v>435</v>
      </c>
      <c r="C440" s="20" t="s">
        <v>752</v>
      </c>
      <c r="D440" s="20"/>
      <c r="E440" s="20" t="s">
        <v>73</v>
      </c>
      <c r="F440" s="20" t="s">
        <v>74</v>
      </c>
      <c r="G440" s="20" t="s">
        <v>62</v>
      </c>
      <c r="H440" s="5">
        <v>131.55523760776197</v>
      </c>
      <c r="I440" s="5">
        <v>417.99199999999996</v>
      </c>
      <c r="J440" s="22">
        <f t="shared" si="11"/>
        <v>3.1773117330855536</v>
      </c>
    </row>
    <row r="441" spans="1:10" hidden="1" x14ac:dyDescent="0.25">
      <c r="A441" s="24"/>
      <c r="B441" s="21">
        <f t="shared" si="10"/>
        <v>436</v>
      </c>
      <c r="C441" s="20" t="s">
        <v>1476</v>
      </c>
      <c r="D441" s="20"/>
      <c r="E441" s="20" t="s">
        <v>65</v>
      </c>
      <c r="F441" s="20" t="s">
        <v>66</v>
      </c>
      <c r="G441" s="20" t="s">
        <v>62</v>
      </c>
      <c r="H441" s="5">
        <v>0</v>
      </c>
      <c r="I441" s="5">
        <v>238.464</v>
      </c>
      <c r="J441" s="22">
        <f t="shared" si="11"/>
        <v>0</v>
      </c>
    </row>
    <row r="442" spans="1:10" x14ac:dyDescent="0.25">
      <c r="A442" s="24"/>
      <c r="B442" s="21">
        <f t="shared" si="10"/>
        <v>437</v>
      </c>
      <c r="C442" s="20" t="s">
        <v>738</v>
      </c>
      <c r="D442" s="20"/>
      <c r="E442" s="20" t="s">
        <v>67</v>
      </c>
      <c r="F442" s="20" t="s">
        <v>68</v>
      </c>
      <c r="G442" s="20" t="s">
        <v>62</v>
      </c>
      <c r="H442" s="5">
        <v>137.48734026614673</v>
      </c>
      <c r="I442" s="5">
        <v>359.05599999999998</v>
      </c>
      <c r="J442" s="22">
        <f t="shared" si="11"/>
        <v>2.6115568117394856</v>
      </c>
    </row>
    <row r="443" spans="1:10" hidden="1" x14ac:dyDescent="0.25">
      <c r="A443" s="24"/>
      <c r="B443" s="21">
        <f t="shared" si="10"/>
        <v>438</v>
      </c>
      <c r="C443" s="20" t="s">
        <v>758</v>
      </c>
      <c r="D443" s="20"/>
      <c r="E443" s="20" t="s">
        <v>65</v>
      </c>
      <c r="F443" s="20" t="s">
        <v>66</v>
      </c>
      <c r="G443" s="20" t="s">
        <v>62</v>
      </c>
      <c r="H443" s="5">
        <v>140.63894897500387</v>
      </c>
      <c r="I443" s="5">
        <v>589.58199999999999</v>
      </c>
      <c r="J443" s="22">
        <f t="shared" si="11"/>
        <v>4.1921672786731925</v>
      </c>
    </row>
    <row r="444" spans="1:10" hidden="1" x14ac:dyDescent="0.25">
      <c r="A444" s="24"/>
      <c r="B444" s="21">
        <f t="shared" si="10"/>
        <v>439</v>
      </c>
      <c r="C444" s="20" t="s">
        <v>734</v>
      </c>
      <c r="D444" s="20"/>
      <c r="E444" s="20" t="s">
        <v>65</v>
      </c>
      <c r="F444" s="20" t="s">
        <v>66</v>
      </c>
      <c r="G444" s="20" t="s">
        <v>62</v>
      </c>
      <c r="H444" s="5">
        <v>82.818123195848855</v>
      </c>
      <c r="I444" s="5">
        <v>410.05399999999997</v>
      </c>
      <c r="J444" s="22">
        <f t="shared" si="11"/>
        <v>4.9512592676158755</v>
      </c>
    </row>
    <row r="445" spans="1:10" hidden="1" x14ac:dyDescent="0.25">
      <c r="A445" s="24"/>
      <c r="B445" s="21">
        <f t="shared" si="10"/>
        <v>440</v>
      </c>
      <c r="C445" s="20" t="s">
        <v>740</v>
      </c>
      <c r="D445" s="20"/>
      <c r="E445" s="20" t="s">
        <v>63</v>
      </c>
      <c r="F445" s="20" t="s">
        <v>64</v>
      </c>
      <c r="G445" s="20" t="s">
        <v>62</v>
      </c>
      <c r="H445" s="5">
        <v>236.67665668608828</v>
      </c>
      <c r="I445" s="5">
        <v>238.464</v>
      </c>
      <c r="J445" s="22">
        <f t="shared" si="11"/>
        <v>1.0075518360743212</v>
      </c>
    </row>
    <row r="446" spans="1:10" hidden="1" x14ac:dyDescent="0.25">
      <c r="A446" s="24"/>
      <c r="B446" s="21">
        <f t="shared" si="10"/>
        <v>441</v>
      </c>
      <c r="C446" s="20" t="s">
        <v>751</v>
      </c>
      <c r="D446" s="20"/>
      <c r="E446" s="20" t="s">
        <v>69</v>
      </c>
      <c r="F446" s="20" t="s">
        <v>70</v>
      </c>
      <c r="G446" s="20" t="s">
        <v>62</v>
      </c>
      <c r="H446" s="5">
        <v>309.22832114809569</v>
      </c>
      <c r="I446" s="5">
        <v>419.06200000000001</v>
      </c>
      <c r="J446" s="22">
        <f t="shared" si="11"/>
        <v>1.3551863504743562</v>
      </c>
    </row>
    <row r="447" spans="1:10" hidden="1" x14ac:dyDescent="0.25">
      <c r="A447" s="24"/>
      <c r="B447" s="21">
        <f t="shared" si="10"/>
        <v>442</v>
      </c>
      <c r="C447" s="20" t="s">
        <v>743</v>
      </c>
      <c r="D447" s="20"/>
      <c r="E447" s="20" t="s">
        <v>60</v>
      </c>
      <c r="F447" s="20" t="s">
        <v>61</v>
      </c>
      <c r="G447" s="20" t="s">
        <v>62</v>
      </c>
      <c r="H447" s="5">
        <v>304.20949645991675</v>
      </c>
      <c r="I447" s="5">
        <v>180.59800000000001</v>
      </c>
      <c r="J447" s="22">
        <f t="shared" si="11"/>
        <v>0.59366325542633402</v>
      </c>
    </row>
    <row r="448" spans="1:10" hidden="1" x14ac:dyDescent="0.25">
      <c r="A448" s="24"/>
      <c r="B448" s="21">
        <f t="shared" si="10"/>
        <v>443</v>
      </c>
      <c r="C448" s="20" t="s">
        <v>748</v>
      </c>
      <c r="D448" s="20"/>
      <c r="E448" s="20" t="s">
        <v>63</v>
      </c>
      <c r="F448" s="20" t="s">
        <v>64</v>
      </c>
      <c r="G448" s="20" t="s">
        <v>62</v>
      </c>
      <c r="H448" s="5">
        <v>145.38836750141269</v>
      </c>
      <c r="I448" s="5">
        <v>238.464</v>
      </c>
      <c r="J448" s="22">
        <f t="shared" si="11"/>
        <v>1.6401862411563493</v>
      </c>
    </row>
    <row r="449" spans="1:10" x14ac:dyDescent="0.25">
      <c r="A449" s="24"/>
      <c r="B449" s="21">
        <f t="shared" si="10"/>
        <v>444</v>
      </c>
      <c r="C449" s="20" t="s">
        <v>764</v>
      </c>
      <c r="D449" s="20"/>
      <c r="E449" s="20" t="s">
        <v>67</v>
      </c>
      <c r="F449" s="20" t="s">
        <v>68</v>
      </c>
      <c r="G449" s="20" t="s">
        <v>62</v>
      </c>
      <c r="H449" s="5">
        <v>307.178014922937</v>
      </c>
      <c r="I449" s="5">
        <v>483.02499999999998</v>
      </c>
      <c r="J449" s="22">
        <f t="shared" si="11"/>
        <v>1.5724595398572989</v>
      </c>
    </row>
    <row r="450" spans="1:10" hidden="1" x14ac:dyDescent="0.25">
      <c r="A450" s="24"/>
      <c r="B450" s="21">
        <f t="shared" si="10"/>
        <v>445</v>
      </c>
      <c r="C450" s="20" t="s">
        <v>739</v>
      </c>
      <c r="D450" s="20"/>
      <c r="E450" s="20" t="s">
        <v>69</v>
      </c>
      <c r="F450" s="20" t="s">
        <v>70</v>
      </c>
      <c r="G450" s="20" t="s">
        <v>62</v>
      </c>
      <c r="H450" s="5">
        <v>173.92073513385881</v>
      </c>
      <c r="I450" s="5">
        <v>179.52799999999999</v>
      </c>
      <c r="J450" s="22">
        <f t="shared" si="11"/>
        <v>1.0322403470858466</v>
      </c>
    </row>
    <row r="451" spans="1:10" hidden="1" x14ac:dyDescent="0.25">
      <c r="A451" s="24"/>
      <c r="B451" s="21">
        <f t="shared" si="10"/>
        <v>446</v>
      </c>
      <c r="C451" s="20" t="s">
        <v>706</v>
      </c>
      <c r="D451" s="20"/>
      <c r="E451" s="20" t="s">
        <v>69</v>
      </c>
      <c r="F451" s="20" t="s">
        <v>70</v>
      </c>
      <c r="G451" s="20" t="s">
        <v>62</v>
      </c>
      <c r="H451" s="5">
        <v>345.66171601580777</v>
      </c>
      <c r="I451" s="5">
        <v>179.52799999999999</v>
      </c>
      <c r="J451" s="22">
        <f t="shared" si="11"/>
        <v>0.51937484448462856</v>
      </c>
    </row>
    <row r="452" spans="1:10" hidden="1" x14ac:dyDescent="0.25">
      <c r="A452" s="24"/>
      <c r="B452" s="21">
        <f t="shared" si="10"/>
        <v>447</v>
      </c>
      <c r="C452" s="20" t="s">
        <v>767</v>
      </c>
      <c r="D452" s="20"/>
      <c r="E452" s="20" t="s">
        <v>60</v>
      </c>
      <c r="F452" s="20" t="s">
        <v>61</v>
      </c>
      <c r="G452" s="20" t="s">
        <v>62</v>
      </c>
      <c r="H452" s="5">
        <v>109.17073657638507</v>
      </c>
      <c r="I452" s="5">
        <v>541.96100000000001</v>
      </c>
      <c r="J452" s="22">
        <f t="shared" si="11"/>
        <v>4.9643431655405044</v>
      </c>
    </row>
    <row r="453" spans="1:10" hidden="1" x14ac:dyDescent="0.25">
      <c r="A453" s="24"/>
      <c r="B453" s="21">
        <f t="shared" si="10"/>
        <v>448</v>
      </c>
      <c r="C453" s="20" t="s">
        <v>746</v>
      </c>
      <c r="D453" s="20"/>
      <c r="E453" s="20" t="s">
        <v>65</v>
      </c>
      <c r="F453" s="20" t="s">
        <v>66</v>
      </c>
      <c r="G453" s="20" t="s">
        <v>62</v>
      </c>
      <c r="H453" s="5">
        <v>180.03833853953122</v>
      </c>
      <c r="I453" s="5">
        <v>769.11099999999999</v>
      </c>
      <c r="J453" s="22">
        <f t="shared" si="11"/>
        <v>4.2719290026725361</v>
      </c>
    </row>
    <row r="454" spans="1:10" hidden="1" x14ac:dyDescent="0.25">
      <c r="A454" s="24"/>
      <c r="B454" s="21">
        <f t="shared" si="10"/>
        <v>449</v>
      </c>
      <c r="C454" s="20" t="s">
        <v>735</v>
      </c>
      <c r="D454" s="20"/>
      <c r="E454" s="20" t="s">
        <v>65</v>
      </c>
      <c r="F454" s="20" t="s">
        <v>66</v>
      </c>
      <c r="G454" s="20" t="s">
        <v>62</v>
      </c>
      <c r="H454" s="5">
        <v>244.65888907025374</v>
      </c>
      <c r="I454" s="5">
        <v>410.05399999999997</v>
      </c>
      <c r="J454" s="22">
        <f t="shared" si="11"/>
        <v>1.6760233055838534</v>
      </c>
    </row>
    <row r="455" spans="1:10" hidden="1" x14ac:dyDescent="0.25">
      <c r="A455" s="24"/>
      <c r="B455" s="21">
        <f t="shared" si="10"/>
        <v>450</v>
      </c>
      <c r="C455" s="20" t="s">
        <v>732</v>
      </c>
      <c r="D455" s="20"/>
      <c r="E455" s="20" t="s">
        <v>69</v>
      </c>
      <c r="F455" s="20" t="s">
        <v>70</v>
      </c>
      <c r="G455" s="20" t="s">
        <v>62</v>
      </c>
      <c r="H455" s="5">
        <v>200.05758457171058</v>
      </c>
      <c r="I455" s="5">
        <v>179.52799999999999</v>
      </c>
      <c r="J455" s="22">
        <f t="shared" si="11"/>
        <v>0.89738162331780147</v>
      </c>
    </row>
    <row r="456" spans="1:10" hidden="1" x14ac:dyDescent="0.25">
      <c r="A456" s="24"/>
      <c r="B456" s="21">
        <f t="shared" ref="B456:B519" si="12">+B455+1</f>
        <v>451</v>
      </c>
      <c r="C456" s="20" t="s">
        <v>1477</v>
      </c>
      <c r="D456" s="20"/>
      <c r="E456" s="20" t="s">
        <v>75</v>
      </c>
      <c r="F456" s="20" t="s">
        <v>76</v>
      </c>
      <c r="G456" s="20" t="s">
        <v>62</v>
      </c>
      <c r="H456" s="5">
        <v>200.05758457171058</v>
      </c>
      <c r="I456" s="5">
        <v>417.99199999999996</v>
      </c>
      <c r="J456" s="22">
        <f t="shared" si="11"/>
        <v>2.0893584259494591</v>
      </c>
    </row>
    <row r="457" spans="1:10" hidden="1" x14ac:dyDescent="0.25">
      <c r="A457" s="24"/>
      <c r="B457" s="21">
        <f t="shared" si="12"/>
        <v>452</v>
      </c>
      <c r="C457" s="20" t="s">
        <v>773</v>
      </c>
      <c r="D457" s="20"/>
      <c r="E457" s="20" t="s">
        <v>73</v>
      </c>
      <c r="F457" s="20" t="s">
        <v>74</v>
      </c>
      <c r="G457" s="20" t="s">
        <v>62</v>
      </c>
      <c r="H457" s="5">
        <v>236.36153141267144</v>
      </c>
      <c r="I457" s="5">
        <v>597.52</v>
      </c>
      <c r="J457" s="22">
        <f t="shared" si="11"/>
        <v>2.5279917439558726</v>
      </c>
    </row>
    <row r="458" spans="1:10" hidden="1" x14ac:dyDescent="0.25">
      <c r="A458" s="24"/>
      <c r="B458" s="21">
        <f t="shared" si="12"/>
        <v>453</v>
      </c>
      <c r="C458" s="20" t="s">
        <v>769</v>
      </c>
      <c r="D458" s="20"/>
      <c r="E458" s="20" t="s">
        <v>75</v>
      </c>
      <c r="F458" s="20" t="s">
        <v>76</v>
      </c>
      <c r="G458" s="20" t="s">
        <v>62</v>
      </c>
      <c r="H458" s="5">
        <v>171.74098088194893</v>
      </c>
      <c r="I458" s="5">
        <v>303.49700000000001</v>
      </c>
      <c r="J458" s="22">
        <f t="shared" si="11"/>
        <v>1.7671786806005105</v>
      </c>
    </row>
    <row r="459" spans="1:10" hidden="1" x14ac:dyDescent="0.25">
      <c r="A459" s="24"/>
      <c r="B459" s="21">
        <f t="shared" si="12"/>
        <v>454</v>
      </c>
      <c r="C459" s="20" t="s">
        <v>768</v>
      </c>
      <c r="D459" s="20"/>
      <c r="E459" s="20" t="s">
        <v>75</v>
      </c>
      <c r="F459" s="20" t="s">
        <v>76</v>
      </c>
      <c r="G459" s="20" t="s">
        <v>62</v>
      </c>
      <c r="H459" s="5">
        <v>218.39259160565078</v>
      </c>
      <c r="I459" s="5">
        <v>0</v>
      </c>
      <c r="J459" s="22">
        <f t="shared" si="11"/>
        <v>0</v>
      </c>
    </row>
    <row r="460" spans="1:10" x14ac:dyDescent="0.25">
      <c r="A460" s="24"/>
      <c r="B460" s="21">
        <f t="shared" si="12"/>
        <v>455</v>
      </c>
      <c r="C460" s="20" t="s">
        <v>1478</v>
      </c>
      <c r="D460" s="20"/>
      <c r="E460" s="20" t="s">
        <v>67</v>
      </c>
      <c r="F460" s="20" t="s">
        <v>68</v>
      </c>
      <c r="G460" s="20" t="s">
        <v>62</v>
      </c>
      <c r="H460" s="5">
        <v>141.50657106818662</v>
      </c>
      <c r="I460" s="5">
        <v>0</v>
      </c>
      <c r="J460" s="22">
        <f t="shared" si="11"/>
        <v>0</v>
      </c>
    </row>
    <row r="461" spans="1:10" hidden="1" x14ac:dyDescent="0.25">
      <c r="A461" s="24"/>
      <c r="B461" s="21">
        <f t="shared" si="12"/>
        <v>456</v>
      </c>
      <c r="C461" s="20" t="s">
        <v>756</v>
      </c>
      <c r="D461" s="20"/>
      <c r="E461" s="20" t="s">
        <v>69</v>
      </c>
      <c r="F461" s="20" t="s">
        <v>70</v>
      </c>
      <c r="G461" s="20" t="s">
        <v>62</v>
      </c>
      <c r="H461" s="5">
        <v>111.22104280154375</v>
      </c>
      <c r="I461" s="5">
        <v>360.12599999999998</v>
      </c>
      <c r="J461" s="22">
        <f t="shared" si="11"/>
        <v>3.2379304394995425</v>
      </c>
    </row>
    <row r="462" spans="1:10" hidden="1" x14ac:dyDescent="0.25">
      <c r="A462" s="24"/>
      <c r="B462" s="21">
        <f t="shared" si="12"/>
        <v>457</v>
      </c>
      <c r="C462" s="20" t="s">
        <v>742</v>
      </c>
      <c r="D462" s="20"/>
      <c r="E462" s="20" t="s">
        <v>69</v>
      </c>
      <c r="F462" s="20" t="s">
        <v>70</v>
      </c>
      <c r="G462" s="20" t="s">
        <v>62</v>
      </c>
      <c r="H462" s="5">
        <v>205.98968723009531</v>
      </c>
      <c r="I462" s="5">
        <v>180.59800000000001</v>
      </c>
      <c r="J462" s="22">
        <f t="shared" si="11"/>
        <v>0.87673321139746097</v>
      </c>
    </row>
    <row r="463" spans="1:10" hidden="1" x14ac:dyDescent="0.25">
      <c r="A463" s="24"/>
      <c r="B463" s="21">
        <f t="shared" si="12"/>
        <v>458</v>
      </c>
      <c r="C463" s="20" t="s">
        <v>717</v>
      </c>
      <c r="D463" s="20"/>
      <c r="E463" s="20" t="s">
        <v>63</v>
      </c>
      <c r="F463" s="20" t="s">
        <v>64</v>
      </c>
      <c r="G463" s="20" t="s">
        <v>62</v>
      </c>
      <c r="H463" s="5">
        <v>345.63148387910036</v>
      </c>
      <c r="I463" s="5">
        <v>999.63699999999994</v>
      </c>
      <c r="J463" s="22">
        <f t="shared" si="11"/>
        <v>2.892204693799441</v>
      </c>
    </row>
    <row r="464" spans="1:10" hidden="1" x14ac:dyDescent="0.25">
      <c r="A464" s="24"/>
      <c r="B464" s="21">
        <f t="shared" si="12"/>
        <v>459</v>
      </c>
      <c r="C464" s="20" t="s">
        <v>772</v>
      </c>
      <c r="D464" s="20"/>
      <c r="E464" s="20" t="s">
        <v>73</v>
      </c>
      <c r="F464" s="20" t="s">
        <v>74</v>
      </c>
      <c r="G464" s="20" t="s">
        <v>62</v>
      </c>
      <c r="H464" s="5">
        <v>293.25868237810732</v>
      </c>
      <c r="I464" s="5">
        <v>0</v>
      </c>
      <c r="J464" s="22">
        <f t="shared" si="11"/>
        <v>0</v>
      </c>
    </row>
    <row r="465" spans="1:10" hidden="1" x14ac:dyDescent="0.25">
      <c r="A465" s="24"/>
      <c r="B465" s="21">
        <f t="shared" si="12"/>
        <v>460</v>
      </c>
      <c r="C465" s="20" t="s">
        <v>1479</v>
      </c>
      <c r="D465" s="20"/>
      <c r="E465" s="20" t="s">
        <v>65</v>
      </c>
      <c r="F465" s="20" t="s">
        <v>66</v>
      </c>
      <c r="G465" s="20" t="s">
        <v>62</v>
      </c>
      <c r="H465" s="5">
        <v>0</v>
      </c>
      <c r="I465" s="5">
        <v>238.464</v>
      </c>
      <c r="J465" s="22">
        <f t="shared" si="11"/>
        <v>0</v>
      </c>
    </row>
    <row r="466" spans="1:10" hidden="1" x14ac:dyDescent="0.25">
      <c r="A466" s="24"/>
      <c r="B466" s="21">
        <f t="shared" si="12"/>
        <v>461</v>
      </c>
      <c r="C466" s="20" t="s">
        <v>1480</v>
      </c>
      <c r="D466" s="20"/>
      <c r="E466" s="20" t="s">
        <v>69</v>
      </c>
      <c r="F466" s="20" t="s">
        <v>70</v>
      </c>
      <c r="G466" s="20" t="s">
        <v>62</v>
      </c>
      <c r="H466" s="5">
        <v>125.14048861112769</v>
      </c>
      <c r="I466" s="5">
        <v>654.61500000000001</v>
      </c>
      <c r="J466" s="22">
        <f t="shared" si="11"/>
        <v>5.231040786760925</v>
      </c>
    </row>
    <row r="467" spans="1:10" hidden="1" x14ac:dyDescent="0.25">
      <c r="A467" s="24"/>
      <c r="B467" s="21">
        <f t="shared" si="12"/>
        <v>462</v>
      </c>
      <c r="C467" s="20" t="s">
        <v>725</v>
      </c>
      <c r="D467" s="20"/>
      <c r="E467" s="20" t="s">
        <v>71</v>
      </c>
      <c r="F467" s="20" t="s">
        <v>72</v>
      </c>
      <c r="G467" s="20" t="s">
        <v>62</v>
      </c>
      <c r="H467" s="5">
        <v>395.88503594600832</v>
      </c>
      <c r="I467" s="5">
        <v>902.08699999999999</v>
      </c>
      <c r="J467" s="22">
        <f t="shared" si="11"/>
        <v>2.278658999687547</v>
      </c>
    </row>
    <row r="468" spans="1:10" hidden="1" x14ac:dyDescent="0.25">
      <c r="A468" s="24"/>
      <c r="B468" s="21">
        <f t="shared" si="12"/>
        <v>463</v>
      </c>
      <c r="C468" s="20" t="s">
        <v>1481</v>
      </c>
      <c r="D468" s="20"/>
      <c r="E468" s="20" t="s">
        <v>65</v>
      </c>
      <c r="F468" s="20" t="s">
        <v>66</v>
      </c>
      <c r="G468" s="20" t="s">
        <v>62</v>
      </c>
      <c r="H468" s="5">
        <v>76.886020537464105</v>
      </c>
      <c r="I468" s="5">
        <v>238.464</v>
      </c>
      <c r="J468" s="22">
        <f t="shared" si="11"/>
        <v>3.1015261075165688</v>
      </c>
    </row>
    <row r="469" spans="1:10" hidden="1" x14ac:dyDescent="0.25">
      <c r="A469" s="24"/>
      <c r="B469" s="21">
        <f t="shared" si="12"/>
        <v>464</v>
      </c>
      <c r="C469" s="20" t="s">
        <v>749</v>
      </c>
      <c r="D469" s="20"/>
      <c r="E469" s="20" t="s">
        <v>71</v>
      </c>
      <c r="F469" s="20" t="s">
        <v>72</v>
      </c>
      <c r="G469" s="20" t="s">
        <v>62</v>
      </c>
      <c r="H469" s="5">
        <v>147.65449430163298</v>
      </c>
      <c r="I469" s="5">
        <v>359.05700000000002</v>
      </c>
      <c r="J469" s="22">
        <f t="shared" ref="J469:J532" si="13">+IFERROR(I469/H469,0)</f>
        <v>2.4317376975096181</v>
      </c>
    </row>
    <row r="470" spans="1:10" hidden="1" x14ac:dyDescent="0.25">
      <c r="A470" s="24"/>
      <c r="B470" s="21">
        <f t="shared" si="12"/>
        <v>465</v>
      </c>
      <c r="C470" s="20" t="s">
        <v>726</v>
      </c>
      <c r="D470" s="20"/>
      <c r="E470" s="20" t="s">
        <v>60</v>
      </c>
      <c r="F470" s="20" t="s">
        <v>61</v>
      </c>
      <c r="G470" s="20" t="s">
        <v>62</v>
      </c>
      <c r="H470" s="5">
        <v>213.19066058366781</v>
      </c>
      <c r="I470" s="5">
        <v>0</v>
      </c>
      <c r="J470" s="22">
        <f t="shared" si="13"/>
        <v>0</v>
      </c>
    </row>
    <row r="471" spans="1:10" hidden="1" x14ac:dyDescent="0.25">
      <c r="A471" s="24"/>
      <c r="B471" s="21">
        <f t="shared" si="12"/>
        <v>466</v>
      </c>
      <c r="C471" s="20" t="s">
        <v>779</v>
      </c>
      <c r="D471" s="20"/>
      <c r="E471" s="20" t="s">
        <v>63</v>
      </c>
      <c r="F471" s="20" t="s">
        <v>64</v>
      </c>
      <c r="G471" s="20" t="s">
        <v>62</v>
      </c>
      <c r="H471" s="5">
        <v>137.48734026614673</v>
      </c>
      <c r="I471" s="5">
        <v>0</v>
      </c>
      <c r="J471" s="22">
        <f t="shared" si="13"/>
        <v>0</v>
      </c>
    </row>
    <row r="472" spans="1:10" hidden="1" x14ac:dyDescent="0.25">
      <c r="A472" s="24"/>
      <c r="B472" s="21">
        <f t="shared" si="12"/>
        <v>467</v>
      </c>
      <c r="C472" s="20" t="s">
        <v>763</v>
      </c>
      <c r="D472" s="20"/>
      <c r="E472" s="20" t="s">
        <v>71</v>
      </c>
      <c r="F472" s="20" t="s">
        <v>72</v>
      </c>
      <c r="G472" s="20" t="s">
        <v>62</v>
      </c>
      <c r="H472" s="5">
        <v>246.52862881578054</v>
      </c>
      <c r="I472" s="5">
        <v>179.52799999999999</v>
      </c>
      <c r="J472" s="22">
        <f t="shared" si="13"/>
        <v>0.72822373962154707</v>
      </c>
    </row>
    <row r="473" spans="1:10" hidden="1" x14ac:dyDescent="0.25">
      <c r="A473" s="24"/>
      <c r="B473" s="21">
        <f t="shared" si="12"/>
        <v>468</v>
      </c>
      <c r="C473" s="20" t="s">
        <v>785</v>
      </c>
      <c r="D473" s="20"/>
      <c r="E473" s="20" t="s">
        <v>63</v>
      </c>
      <c r="F473" s="20" t="s">
        <v>64</v>
      </c>
      <c r="G473" s="20" t="s">
        <v>62</v>
      </c>
      <c r="H473" s="5">
        <v>198.00713290586339</v>
      </c>
      <c r="I473" s="5">
        <v>303.49700000000001</v>
      </c>
      <c r="J473" s="22">
        <f t="shared" si="13"/>
        <v>1.5327579140509482</v>
      </c>
    </row>
    <row r="474" spans="1:10" hidden="1" x14ac:dyDescent="0.25">
      <c r="A474" s="24"/>
      <c r="B474" s="21">
        <f t="shared" si="12"/>
        <v>469</v>
      </c>
      <c r="C474" s="20" t="s">
        <v>750</v>
      </c>
      <c r="D474" s="20"/>
      <c r="E474" s="20" t="s">
        <v>71</v>
      </c>
      <c r="F474" s="20" t="s">
        <v>72</v>
      </c>
      <c r="G474" s="20" t="s">
        <v>62</v>
      </c>
      <c r="H474" s="5">
        <v>406.10332452234229</v>
      </c>
      <c r="I474" s="5">
        <v>531.71600000000001</v>
      </c>
      <c r="J474" s="22">
        <f t="shared" si="13"/>
        <v>1.3093121082557082</v>
      </c>
    </row>
    <row r="475" spans="1:10" hidden="1" x14ac:dyDescent="0.25">
      <c r="A475" s="24"/>
      <c r="B475" s="21">
        <f t="shared" si="12"/>
        <v>470</v>
      </c>
      <c r="C475" s="20" t="s">
        <v>778</v>
      </c>
      <c r="D475" s="20"/>
      <c r="E475" s="20" t="s">
        <v>69</v>
      </c>
      <c r="F475" s="20" t="s">
        <v>70</v>
      </c>
      <c r="G475" s="20" t="s">
        <v>62</v>
      </c>
      <c r="H475" s="5">
        <v>220.3917793779288</v>
      </c>
      <c r="I475" s="5">
        <v>180.59800000000001</v>
      </c>
      <c r="J475" s="22">
        <f t="shared" si="13"/>
        <v>0.81944072737082341</v>
      </c>
    </row>
    <row r="476" spans="1:10" hidden="1" x14ac:dyDescent="0.25">
      <c r="A476" s="24"/>
      <c r="B476" s="21">
        <f t="shared" si="12"/>
        <v>471</v>
      </c>
      <c r="C476" s="20" t="s">
        <v>1300</v>
      </c>
      <c r="D476" s="20"/>
      <c r="E476" s="20" t="s">
        <v>65</v>
      </c>
      <c r="F476" s="20" t="s">
        <v>66</v>
      </c>
      <c r="G476" s="20" t="s">
        <v>62</v>
      </c>
      <c r="H476" s="5">
        <v>140.63889234262675</v>
      </c>
      <c r="I476" s="5">
        <v>838.12400000000002</v>
      </c>
      <c r="J476" s="22">
        <f t="shared" si="13"/>
        <v>5.9594041593995835</v>
      </c>
    </row>
    <row r="477" spans="1:10" hidden="1" x14ac:dyDescent="0.25">
      <c r="A477" s="24"/>
      <c r="B477" s="21">
        <f t="shared" si="12"/>
        <v>472</v>
      </c>
      <c r="C477" s="20" t="s">
        <v>753</v>
      </c>
      <c r="D477" s="20"/>
      <c r="E477" s="20" t="s">
        <v>69</v>
      </c>
      <c r="F477" s="20" t="s">
        <v>70</v>
      </c>
      <c r="G477" s="20" t="s">
        <v>62</v>
      </c>
      <c r="H477" s="5">
        <v>200.05758457171058</v>
      </c>
      <c r="I477" s="5">
        <v>589.58199999999999</v>
      </c>
      <c r="J477" s="22">
        <f t="shared" si="13"/>
        <v>2.9470614736361798</v>
      </c>
    </row>
    <row r="478" spans="1:10" hidden="1" x14ac:dyDescent="0.25">
      <c r="A478" s="24"/>
      <c r="B478" s="21">
        <f t="shared" si="12"/>
        <v>473</v>
      </c>
      <c r="C478" s="20" t="s">
        <v>1482</v>
      </c>
      <c r="D478" s="20"/>
      <c r="E478" s="20" t="s">
        <v>63</v>
      </c>
      <c r="F478" s="20" t="s">
        <v>64</v>
      </c>
      <c r="G478" s="20" t="s">
        <v>62</v>
      </c>
      <c r="H478" s="5">
        <v>54.582901154364642</v>
      </c>
      <c r="I478" s="5">
        <v>0</v>
      </c>
      <c r="J478" s="22">
        <f t="shared" si="13"/>
        <v>0</v>
      </c>
    </row>
    <row r="479" spans="1:10" hidden="1" x14ac:dyDescent="0.25">
      <c r="A479" s="24"/>
      <c r="B479" s="21">
        <f t="shared" si="12"/>
        <v>474</v>
      </c>
      <c r="C479" s="20" t="s">
        <v>789</v>
      </c>
      <c r="D479" s="20"/>
      <c r="E479" s="20" t="s">
        <v>63</v>
      </c>
      <c r="F479" s="20" t="s">
        <v>64</v>
      </c>
      <c r="G479" s="20" t="s">
        <v>62</v>
      </c>
      <c r="H479" s="5">
        <v>151.40678607573068</v>
      </c>
      <c r="I479" s="5">
        <v>303.49700000000001</v>
      </c>
      <c r="J479" s="22">
        <f t="shared" si="13"/>
        <v>2.0045138521611365</v>
      </c>
    </row>
    <row r="480" spans="1:10" hidden="1" x14ac:dyDescent="0.25">
      <c r="A480" s="24"/>
      <c r="B480" s="21">
        <f t="shared" si="12"/>
        <v>475</v>
      </c>
      <c r="C480" s="20" t="s">
        <v>787</v>
      </c>
      <c r="D480" s="20"/>
      <c r="E480" s="20" t="s">
        <v>75</v>
      </c>
      <c r="F480" s="20" t="s">
        <v>76</v>
      </c>
      <c r="G480" s="20" t="s">
        <v>62</v>
      </c>
      <c r="H480" s="5">
        <v>204.42202734318619</v>
      </c>
      <c r="I480" s="5">
        <v>180.59800000000001</v>
      </c>
      <c r="J480" s="22">
        <f t="shared" si="13"/>
        <v>0.88345665262780071</v>
      </c>
    </row>
    <row r="481" spans="1:10" hidden="1" x14ac:dyDescent="0.25">
      <c r="A481" s="24"/>
      <c r="B481" s="21">
        <f t="shared" si="12"/>
        <v>476</v>
      </c>
      <c r="C481" s="20" t="s">
        <v>786</v>
      </c>
      <c r="D481" s="20"/>
      <c r="E481" s="20" t="s">
        <v>71</v>
      </c>
      <c r="F481" s="20" t="s">
        <v>72</v>
      </c>
      <c r="G481" s="20" t="s">
        <v>62</v>
      </c>
      <c r="H481" s="5">
        <v>362.8676811368577</v>
      </c>
      <c r="I481" s="5">
        <v>837.05400000000009</v>
      </c>
      <c r="J481" s="22">
        <f t="shared" si="13"/>
        <v>2.3067747377708741</v>
      </c>
    </row>
    <row r="482" spans="1:10" hidden="1" x14ac:dyDescent="0.25">
      <c r="A482" s="24"/>
      <c r="B482" s="21">
        <f t="shared" si="12"/>
        <v>477</v>
      </c>
      <c r="C482" s="20" t="s">
        <v>792</v>
      </c>
      <c r="D482" s="20"/>
      <c r="E482" s="20" t="s">
        <v>73</v>
      </c>
      <c r="F482" s="20" t="s">
        <v>74</v>
      </c>
      <c r="G482" s="20" t="s">
        <v>62</v>
      </c>
      <c r="H482" s="5">
        <v>268.55993153565919</v>
      </c>
      <c r="I482" s="5">
        <v>0</v>
      </c>
      <c r="J482" s="22">
        <f t="shared" si="13"/>
        <v>0</v>
      </c>
    </row>
    <row r="483" spans="1:10" x14ac:dyDescent="0.25">
      <c r="A483" s="24"/>
      <c r="B483" s="21">
        <f t="shared" si="12"/>
        <v>478</v>
      </c>
      <c r="C483" s="20" t="s">
        <v>782</v>
      </c>
      <c r="D483" s="20"/>
      <c r="E483" s="20" t="s">
        <v>67</v>
      </c>
      <c r="F483" s="20" t="s">
        <v>68</v>
      </c>
      <c r="G483" s="20" t="s">
        <v>62</v>
      </c>
      <c r="H483" s="5">
        <v>456.85263994539844</v>
      </c>
      <c r="I483" s="5">
        <v>0</v>
      </c>
      <c r="J483" s="22">
        <f t="shared" si="13"/>
        <v>0</v>
      </c>
    </row>
    <row r="484" spans="1:10" x14ac:dyDescent="0.25">
      <c r="A484" s="24"/>
      <c r="B484" s="21">
        <f t="shared" si="12"/>
        <v>479</v>
      </c>
      <c r="C484" s="20" t="s">
        <v>790</v>
      </c>
      <c r="D484" s="20"/>
      <c r="E484" s="20" t="s">
        <v>67</v>
      </c>
      <c r="F484" s="20" t="s">
        <v>68</v>
      </c>
      <c r="G484" s="20" t="s">
        <v>62</v>
      </c>
      <c r="H484" s="5">
        <v>220.39177937792883</v>
      </c>
      <c r="I484" s="5">
        <v>179.52799999999999</v>
      </c>
      <c r="J484" s="22">
        <f t="shared" si="13"/>
        <v>0.81458573684885294</v>
      </c>
    </row>
    <row r="485" spans="1:10" hidden="1" x14ac:dyDescent="0.25">
      <c r="A485" s="24"/>
      <c r="B485" s="21">
        <f t="shared" si="12"/>
        <v>480</v>
      </c>
      <c r="C485" s="20" t="s">
        <v>788</v>
      </c>
      <c r="D485" s="20"/>
      <c r="E485" s="20" t="s">
        <v>69</v>
      </c>
      <c r="F485" s="20" t="s">
        <v>70</v>
      </c>
      <c r="G485" s="20" t="s">
        <v>62</v>
      </c>
      <c r="H485" s="5">
        <v>262.62782887727445</v>
      </c>
      <c r="I485" s="5">
        <v>539.654</v>
      </c>
      <c r="J485" s="22">
        <f t="shared" si="13"/>
        <v>2.0548241300512728</v>
      </c>
    </row>
    <row r="486" spans="1:10" x14ac:dyDescent="0.25">
      <c r="A486" s="24"/>
      <c r="B486" s="21">
        <f t="shared" si="12"/>
        <v>481</v>
      </c>
      <c r="C486" s="20" t="s">
        <v>761</v>
      </c>
      <c r="D486" s="20"/>
      <c r="E486" s="20" t="s">
        <v>67</v>
      </c>
      <c r="F486" s="20" t="s">
        <v>68</v>
      </c>
      <c r="G486" s="20" t="s">
        <v>62</v>
      </c>
      <c r="H486" s="5">
        <v>188.10706333900785</v>
      </c>
      <c r="I486" s="5">
        <v>171.59</v>
      </c>
      <c r="J486" s="22">
        <f t="shared" si="13"/>
        <v>0.91219328479313566</v>
      </c>
    </row>
    <row r="487" spans="1:10" x14ac:dyDescent="0.25">
      <c r="A487" s="24"/>
      <c r="B487" s="21">
        <f t="shared" si="12"/>
        <v>482</v>
      </c>
      <c r="C487" s="20" t="s">
        <v>815</v>
      </c>
      <c r="D487" s="20"/>
      <c r="E487" s="20" t="s">
        <v>67</v>
      </c>
      <c r="F487" s="20" t="s">
        <v>68</v>
      </c>
      <c r="G487" s="20" t="s">
        <v>62</v>
      </c>
      <c r="H487" s="5">
        <v>168.77246241892865</v>
      </c>
      <c r="I487" s="5">
        <v>179.52799999999999</v>
      </c>
      <c r="J487" s="22">
        <f t="shared" si="13"/>
        <v>1.0637280361198609</v>
      </c>
    </row>
    <row r="488" spans="1:10" hidden="1" x14ac:dyDescent="0.25">
      <c r="A488" s="24"/>
      <c r="B488" s="21">
        <f t="shared" si="12"/>
        <v>483</v>
      </c>
      <c r="C488" s="20" t="s">
        <v>723</v>
      </c>
      <c r="D488" s="20"/>
      <c r="E488" s="20" t="s">
        <v>63</v>
      </c>
      <c r="F488" s="20" t="s">
        <v>64</v>
      </c>
      <c r="G488" s="20" t="s">
        <v>62</v>
      </c>
      <c r="H488" s="5">
        <v>236.36153141267144</v>
      </c>
      <c r="I488" s="5">
        <v>179.52799999999999</v>
      </c>
      <c r="J488" s="22">
        <f t="shared" si="13"/>
        <v>0.7595483026658687</v>
      </c>
    </row>
    <row r="489" spans="1:10" hidden="1" x14ac:dyDescent="0.25">
      <c r="A489" s="24"/>
      <c r="B489" s="21">
        <f t="shared" si="12"/>
        <v>484</v>
      </c>
      <c r="C489" s="20" t="s">
        <v>721</v>
      </c>
      <c r="D489" s="20"/>
      <c r="E489" s="20" t="s">
        <v>65</v>
      </c>
      <c r="F489" s="20" t="s">
        <v>66</v>
      </c>
      <c r="G489" s="20" t="s">
        <v>62</v>
      </c>
      <c r="H489" s="5">
        <v>97.220215343682341</v>
      </c>
      <c r="I489" s="5">
        <v>770.18000000000006</v>
      </c>
      <c r="J489" s="22">
        <f t="shared" si="13"/>
        <v>7.9220149562243138</v>
      </c>
    </row>
    <row r="490" spans="1:10" hidden="1" x14ac:dyDescent="0.25">
      <c r="A490" s="24"/>
      <c r="B490" s="21">
        <f t="shared" si="12"/>
        <v>485</v>
      </c>
      <c r="C490" s="20" t="s">
        <v>799</v>
      </c>
      <c r="D490" s="20"/>
      <c r="E490" s="20" t="s">
        <v>71</v>
      </c>
      <c r="F490" s="20" t="s">
        <v>72</v>
      </c>
      <c r="G490" s="20" t="s">
        <v>62</v>
      </c>
      <c r="H490" s="5">
        <v>226.50938278360121</v>
      </c>
      <c r="I490" s="5">
        <v>663.62300000000005</v>
      </c>
      <c r="J490" s="22">
        <f t="shared" si="13"/>
        <v>2.9297815032854566</v>
      </c>
    </row>
    <row r="491" spans="1:10" x14ac:dyDescent="0.25">
      <c r="A491" s="24"/>
      <c r="B491" s="21">
        <f t="shared" si="12"/>
        <v>486</v>
      </c>
      <c r="C491" s="20" t="s">
        <v>824</v>
      </c>
      <c r="D491" s="20"/>
      <c r="E491" s="20" t="s">
        <v>67</v>
      </c>
      <c r="F491" s="20" t="s">
        <v>68</v>
      </c>
      <c r="G491" s="20" t="s">
        <v>62</v>
      </c>
      <c r="H491" s="5">
        <v>82.904439111782082</v>
      </c>
      <c r="I491" s="5">
        <v>483.02499999999998</v>
      </c>
      <c r="J491" s="22">
        <f t="shared" si="13"/>
        <v>5.8262863264622728</v>
      </c>
    </row>
    <row r="492" spans="1:10" x14ac:dyDescent="0.25">
      <c r="A492" s="24"/>
      <c r="B492" s="21">
        <f t="shared" si="12"/>
        <v>487</v>
      </c>
      <c r="C492" s="20" t="s">
        <v>811</v>
      </c>
      <c r="D492" s="20"/>
      <c r="E492" s="20" t="s">
        <v>67</v>
      </c>
      <c r="F492" s="20" t="s">
        <v>68</v>
      </c>
      <c r="G492" s="20" t="s">
        <v>62</v>
      </c>
      <c r="H492" s="5">
        <v>198.00727834655191</v>
      </c>
      <c r="I492" s="5">
        <v>722.55899999999997</v>
      </c>
      <c r="J492" s="22">
        <f t="shared" si="13"/>
        <v>3.6491537383559143</v>
      </c>
    </row>
    <row r="493" spans="1:10" hidden="1" x14ac:dyDescent="0.25">
      <c r="A493" s="24"/>
      <c r="B493" s="21">
        <f t="shared" si="12"/>
        <v>488</v>
      </c>
      <c r="C493" s="20" t="s">
        <v>818</v>
      </c>
      <c r="D493" s="20"/>
      <c r="E493" s="20" t="s">
        <v>60</v>
      </c>
      <c r="F493" s="20" t="s">
        <v>61</v>
      </c>
      <c r="G493" s="20" t="s">
        <v>62</v>
      </c>
      <c r="H493" s="5">
        <v>195.03875988353164</v>
      </c>
      <c r="I493" s="5">
        <v>589.58199999999999</v>
      </c>
      <c r="J493" s="22">
        <f t="shared" si="13"/>
        <v>3.0228965788752542</v>
      </c>
    </row>
    <row r="494" spans="1:10" hidden="1" x14ac:dyDescent="0.25">
      <c r="A494" s="24"/>
      <c r="B494" s="21">
        <f t="shared" si="12"/>
        <v>489</v>
      </c>
      <c r="C494" s="20" t="s">
        <v>820</v>
      </c>
      <c r="D494" s="20"/>
      <c r="E494" s="20" t="s">
        <v>73</v>
      </c>
      <c r="F494" s="20" t="s">
        <v>74</v>
      </c>
      <c r="G494" s="20" t="s">
        <v>62</v>
      </c>
      <c r="H494" s="5">
        <v>298.27739380153196</v>
      </c>
      <c r="I494" s="5">
        <v>598.58999999999992</v>
      </c>
      <c r="J494" s="22">
        <f t="shared" si="13"/>
        <v>2.00682322039561</v>
      </c>
    </row>
    <row r="495" spans="1:10" hidden="1" x14ac:dyDescent="0.25">
      <c r="A495" s="24"/>
      <c r="B495" s="21">
        <f t="shared" si="12"/>
        <v>490</v>
      </c>
      <c r="C495" s="20" t="s">
        <v>808</v>
      </c>
      <c r="D495" s="20"/>
      <c r="E495" s="20" t="s">
        <v>69</v>
      </c>
      <c r="F495" s="20" t="s">
        <v>70</v>
      </c>
      <c r="G495" s="20" t="s">
        <v>62</v>
      </c>
      <c r="H495" s="5">
        <v>192.07517568816718</v>
      </c>
      <c r="I495" s="5">
        <v>843.15200000000004</v>
      </c>
      <c r="J495" s="22">
        <f t="shared" si="13"/>
        <v>4.3896979241547172</v>
      </c>
    </row>
    <row r="496" spans="1:10" x14ac:dyDescent="0.25">
      <c r="A496" s="24"/>
      <c r="B496" s="21">
        <f t="shared" si="12"/>
        <v>491</v>
      </c>
      <c r="C496" s="20" t="s">
        <v>797</v>
      </c>
      <c r="D496" s="20"/>
      <c r="E496" s="20" t="s">
        <v>67</v>
      </c>
      <c r="F496" s="20" t="s">
        <v>68</v>
      </c>
      <c r="G496" s="20" t="s">
        <v>62</v>
      </c>
      <c r="H496" s="5">
        <v>270.61517202847364</v>
      </c>
      <c r="I496" s="5">
        <v>844.22</v>
      </c>
      <c r="J496" s="22">
        <f t="shared" si="13"/>
        <v>3.1196329225442421</v>
      </c>
    </row>
    <row r="497" spans="1:10" hidden="1" x14ac:dyDescent="0.25">
      <c r="A497" s="24"/>
      <c r="B497" s="21">
        <f t="shared" si="12"/>
        <v>492</v>
      </c>
      <c r="C497" s="20" t="s">
        <v>806</v>
      </c>
      <c r="D497" s="20"/>
      <c r="E497" s="20" t="s">
        <v>73</v>
      </c>
      <c r="F497" s="20" t="s">
        <v>74</v>
      </c>
      <c r="G497" s="20" t="s">
        <v>62</v>
      </c>
      <c r="H497" s="5">
        <v>220.3917793779288</v>
      </c>
      <c r="I497" s="5">
        <v>598.59</v>
      </c>
      <c r="J497" s="22">
        <f t="shared" si="13"/>
        <v>2.7160268939683783</v>
      </c>
    </row>
    <row r="498" spans="1:10" hidden="1" x14ac:dyDescent="0.25">
      <c r="A498" s="24"/>
      <c r="B498" s="21">
        <f t="shared" si="12"/>
        <v>493</v>
      </c>
      <c r="C498" s="20" t="s">
        <v>819</v>
      </c>
      <c r="D498" s="20"/>
      <c r="E498" s="20" t="s">
        <v>71</v>
      </c>
      <c r="F498" s="20" t="s">
        <v>72</v>
      </c>
      <c r="G498" s="20" t="s">
        <v>62</v>
      </c>
      <c r="H498" s="5">
        <v>267.64665356545339</v>
      </c>
      <c r="I498" s="5">
        <v>419.06200000000001</v>
      </c>
      <c r="J498" s="22">
        <f t="shared" si="13"/>
        <v>1.5657285245956485</v>
      </c>
    </row>
    <row r="499" spans="1:10" hidden="1" x14ac:dyDescent="0.25">
      <c r="A499" s="24"/>
      <c r="B499" s="21">
        <f t="shared" si="12"/>
        <v>494</v>
      </c>
      <c r="C499" s="20" t="s">
        <v>793</v>
      </c>
      <c r="D499" s="20"/>
      <c r="E499" s="20" t="s">
        <v>71</v>
      </c>
      <c r="F499" s="20" t="s">
        <v>72</v>
      </c>
      <c r="G499" s="20" t="s">
        <v>62</v>
      </c>
      <c r="H499" s="5">
        <v>282.30749632610082</v>
      </c>
      <c r="I499" s="5">
        <v>179.52799999999999</v>
      </c>
      <c r="J499" s="22">
        <f t="shared" si="13"/>
        <v>0.63593068670278052</v>
      </c>
    </row>
    <row r="500" spans="1:10" hidden="1" x14ac:dyDescent="0.25">
      <c r="A500" s="24"/>
      <c r="B500" s="21">
        <f t="shared" si="12"/>
        <v>495</v>
      </c>
      <c r="C500" s="20" t="s">
        <v>802</v>
      </c>
      <c r="D500" s="20"/>
      <c r="E500" s="20" t="s">
        <v>71</v>
      </c>
      <c r="F500" s="20" t="s">
        <v>72</v>
      </c>
      <c r="G500" s="20" t="s">
        <v>62</v>
      </c>
      <c r="H500" s="5">
        <v>200.05758457171058</v>
      </c>
      <c r="I500" s="5">
        <v>417.99199999999996</v>
      </c>
      <c r="J500" s="22">
        <f t="shared" si="13"/>
        <v>2.0893584259494591</v>
      </c>
    </row>
    <row r="501" spans="1:10" hidden="1" x14ac:dyDescent="0.25">
      <c r="A501" s="24"/>
      <c r="B501" s="21">
        <f t="shared" si="12"/>
        <v>496</v>
      </c>
      <c r="C501" s="20" t="s">
        <v>1483</v>
      </c>
      <c r="D501" s="20"/>
      <c r="E501" s="20" t="s">
        <v>73</v>
      </c>
      <c r="F501" s="20" t="s">
        <v>74</v>
      </c>
      <c r="G501" s="20" t="s">
        <v>62</v>
      </c>
      <c r="H501" s="5">
        <v>82.904439111782082</v>
      </c>
      <c r="I501" s="5">
        <v>303.49700000000001</v>
      </c>
      <c r="J501" s="22">
        <f t="shared" si="13"/>
        <v>3.660805178246096</v>
      </c>
    </row>
    <row r="502" spans="1:10" hidden="1" x14ac:dyDescent="0.25">
      <c r="A502" s="24"/>
      <c r="B502" s="21">
        <f t="shared" si="12"/>
        <v>497</v>
      </c>
      <c r="C502" s="20" t="s">
        <v>817</v>
      </c>
      <c r="D502" s="20"/>
      <c r="E502" s="20" t="s">
        <v>60</v>
      </c>
      <c r="F502" s="20" t="s">
        <v>61</v>
      </c>
      <c r="G502" s="20" t="s">
        <v>62</v>
      </c>
      <c r="H502" s="5">
        <v>226.32388203631356</v>
      </c>
      <c r="I502" s="5">
        <v>179.52799999999999</v>
      </c>
      <c r="J502" s="22">
        <f t="shared" si="13"/>
        <v>0.79323489145168868</v>
      </c>
    </row>
    <row r="503" spans="1:10" hidden="1" x14ac:dyDescent="0.25">
      <c r="A503" s="24"/>
      <c r="B503" s="21">
        <f t="shared" si="12"/>
        <v>498</v>
      </c>
      <c r="C503" s="20" t="s">
        <v>810</v>
      </c>
      <c r="D503" s="20"/>
      <c r="E503" s="20" t="s">
        <v>69</v>
      </c>
      <c r="F503" s="20" t="s">
        <v>70</v>
      </c>
      <c r="G503" s="20" t="s">
        <v>62</v>
      </c>
      <c r="H503" s="5">
        <v>137.48734026614673</v>
      </c>
      <c r="I503" s="5">
        <v>598.59</v>
      </c>
      <c r="J503" s="22">
        <f t="shared" si="13"/>
        <v>4.3537826743993664</v>
      </c>
    </row>
    <row r="504" spans="1:10" hidden="1" x14ac:dyDescent="0.25">
      <c r="A504" s="24"/>
      <c r="B504" s="21">
        <f t="shared" si="12"/>
        <v>499</v>
      </c>
      <c r="C504" s="20" t="s">
        <v>803</v>
      </c>
      <c r="D504" s="20"/>
      <c r="E504" s="20" t="s">
        <v>65</v>
      </c>
      <c r="F504" s="20" t="s">
        <v>66</v>
      </c>
      <c r="G504" s="20" t="s">
        <v>62</v>
      </c>
      <c r="H504" s="5">
        <v>113.31941540517622</v>
      </c>
      <c r="I504" s="5">
        <v>238.464</v>
      </c>
      <c r="J504" s="22">
        <f t="shared" si="13"/>
        <v>2.1043525431839405</v>
      </c>
    </row>
    <row r="505" spans="1:10" hidden="1" x14ac:dyDescent="0.25">
      <c r="A505" s="24"/>
      <c r="B505" s="21">
        <f t="shared" si="12"/>
        <v>500</v>
      </c>
      <c r="C505" s="20" t="s">
        <v>1484</v>
      </c>
      <c r="D505" s="20"/>
      <c r="E505" s="20" t="s">
        <v>71</v>
      </c>
      <c r="F505" s="20" t="s">
        <v>72</v>
      </c>
      <c r="G505" s="20" t="s">
        <v>62</v>
      </c>
      <c r="H505" s="5">
        <v>0</v>
      </c>
      <c r="I505" s="5">
        <v>0</v>
      </c>
      <c r="J505" s="22">
        <f t="shared" si="13"/>
        <v>0</v>
      </c>
    </row>
    <row r="506" spans="1:10" hidden="1" x14ac:dyDescent="0.25">
      <c r="A506" s="24"/>
      <c r="B506" s="21">
        <f t="shared" si="12"/>
        <v>501</v>
      </c>
      <c r="C506" s="20" t="s">
        <v>783</v>
      </c>
      <c r="D506" s="20"/>
      <c r="E506" s="20" t="s">
        <v>71</v>
      </c>
      <c r="F506" s="20" t="s">
        <v>72</v>
      </c>
      <c r="G506" s="20" t="s">
        <v>62</v>
      </c>
      <c r="H506" s="5">
        <v>195.03875988353164</v>
      </c>
      <c r="I506" s="5">
        <v>0</v>
      </c>
      <c r="J506" s="22">
        <f t="shared" si="13"/>
        <v>0</v>
      </c>
    </row>
    <row r="507" spans="1:10" hidden="1" x14ac:dyDescent="0.25">
      <c r="A507" s="24"/>
      <c r="B507" s="21">
        <f t="shared" si="12"/>
        <v>502</v>
      </c>
      <c r="C507" s="20" t="s">
        <v>849</v>
      </c>
      <c r="D507" s="20"/>
      <c r="E507" s="20" t="s">
        <v>65</v>
      </c>
      <c r="F507" s="20" t="s">
        <v>66</v>
      </c>
      <c r="G507" s="20" t="s">
        <v>62</v>
      </c>
      <c r="H507" s="5">
        <v>149.7526648321998</v>
      </c>
      <c r="I507" s="5">
        <v>238.464</v>
      </c>
      <c r="J507" s="22">
        <f t="shared" si="13"/>
        <v>1.5923856865398864</v>
      </c>
    </row>
    <row r="508" spans="1:10" hidden="1" x14ac:dyDescent="0.25">
      <c r="A508" s="24"/>
      <c r="B508" s="21">
        <f t="shared" si="12"/>
        <v>503</v>
      </c>
      <c r="C508" s="20" t="s">
        <v>852</v>
      </c>
      <c r="D508" s="20"/>
      <c r="E508" s="20" t="s">
        <v>75</v>
      </c>
      <c r="F508" s="20" t="s">
        <v>76</v>
      </c>
      <c r="G508" s="20" t="s">
        <v>62</v>
      </c>
      <c r="H508" s="5">
        <v>189.1066572251469</v>
      </c>
      <c r="I508" s="5">
        <v>179.52799999999999</v>
      </c>
      <c r="J508" s="22">
        <f t="shared" si="13"/>
        <v>0.94934785815740619</v>
      </c>
    </row>
    <row r="509" spans="1:10" hidden="1" x14ac:dyDescent="0.25">
      <c r="A509" s="24"/>
      <c r="B509" s="21">
        <f t="shared" si="12"/>
        <v>504</v>
      </c>
      <c r="C509" s="20" t="s">
        <v>851</v>
      </c>
      <c r="D509" s="20"/>
      <c r="E509" s="20" t="s">
        <v>71</v>
      </c>
      <c r="F509" s="20" t="s">
        <v>72</v>
      </c>
      <c r="G509" s="20" t="s">
        <v>62</v>
      </c>
      <c r="H509" s="5">
        <v>163.75363773074972</v>
      </c>
      <c r="I509" s="5">
        <v>417.99199999999996</v>
      </c>
      <c r="J509" s="22">
        <f t="shared" si="13"/>
        <v>2.5525661951234278</v>
      </c>
    </row>
    <row r="510" spans="1:10" hidden="1" x14ac:dyDescent="0.25">
      <c r="A510" s="24"/>
      <c r="B510" s="21">
        <f t="shared" si="12"/>
        <v>505</v>
      </c>
      <c r="C510" s="20" t="s">
        <v>1485</v>
      </c>
      <c r="D510" s="20"/>
      <c r="E510" s="20" t="s">
        <v>65</v>
      </c>
      <c r="F510" s="20" t="s">
        <v>66</v>
      </c>
      <c r="G510" s="20" t="s">
        <v>62</v>
      </c>
      <c r="H510" s="5">
        <v>76.886020537464105</v>
      </c>
      <c r="I510" s="5">
        <v>1076.587</v>
      </c>
      <c r="J510" s="22">
        <f t="shared" si="13"/>
        <v>14.002376406975225</v>
      </c>
    </row>
    <row r="511" spans="1:10" hidden="1" x14ac:dyDescent="0.25">
      <c r="A511" s="24"/>
      <c r="B511" s="21">
        <f t="shared" si="12"/>
        <v>506</v>
      </c>
      <c r="C511" s="20" t="s">
        <v>844</v>
      </c>
      <c r="D511" s="20"/>
      <c r="E511" s="20" t="s">
        <v>69</v>
      </c>
      <c r="F511" s="20" t="s">
        <v>70</v>
      </c>
      <c r="G511" s="20" t="s">
        <v>62</v>
      </c>
      <c r="H511" s="5">
        <v>147.43867372657138</v>
      </c>
      <c r="I511" s="5">
        <v>238.464</v>
      </c>
      <c r="J511" s="22">
        <f t="shared" si="13"/>
        <v>1.6173775439830482</v>
      </c>
    </row>
    <row r="512" spans="1:10" hidden="1" x14ac:dyDescent="0.25">
      <c r="A512" s="24"/>
      <c r="B512" s="21">
        <f t="shared" si="12"/>
        <v>507</v>
      </c>
      <c r="C512" s="20" t="s">
        <v>850</v>
      </c>
      <c r="D512" s="20"/>
      <c r="E512" s="20" t="s">
        <v>69</v>
      </c>
      <c r="F512" s="20" t="s">
        <v>70</v>
      </c>
      <c r="G512" s="20" t="s">
        <v>62</v>
      </c>
      <c r="H512" s="5">
        <v>200.05758457171058</v>
      </c>
      <c r="I512" s="5">
        <v>360.12599999999998</v>
      </c>
      <c r="J512" s="22">
        <f t="shared" si="13"/>
        <v>1.8001117066916947</v>
      </c>
    </row>
    <row r="513" spans="1:10" hidden="1" x14ac:dyDescent="0.25">
      <c r="A513" s="24"/>
      <c r="B513" s="21">
        <f t="shared" si="12"/>
        <v>508</v>
      </c>
      <c r="C513" s="20" t="s">
        <v>841</v>
      </c>
      <c r="D513" s="20"/>
      <c r="E513" s="20" t="s">
        <v>69</v>
      </c>
      <c r="F513" s="20" t="s">
        <v>70</v>
      </c>
      <c r="G513" s="20" t="s">
        <v>62</v>
      </c>
      <c r="H513" s="5">
        <v>111.22104280154375</v>
      </c>
      <c r="I513" s="5">
        <v>598.58999999999992</v>
      </c>
      <c r="J513" s="22">
        <f t="shared" si="13"/>
        <v>5.3819851434776469</v>
      </c>
    </row>
    <row r="514" spans="1:10" x14ac:dyDescent="0.25">
      <c r="A514" s="24"/>
      <c r="B514" s="21">
        <f t="shared" si="12"/>
        <v>509</v>
      </c>
      <c r="C514" s="20" t="s">
        <v>835</v>
      </c>
      <c r="D514" s="20"/>
      <c r="E514" s="20" t="s">
        <v>67</v>
      </c>
      <c r="F514" s="20" t="s">
        <v>68</v>
      </c>
      <c r="G514" s="20" t="s">
        <v>62</v>
      </c>
      <c r="H514" s="5">
        <v>319.39539589825392</v>
      </c>
      <c r="I514" s="5">
        <v>539.654</v>
      </c>
      <c r="J514" s="22">
        <f t="shared" si="13"/>
        <v>1.6896110805927562</v>
      </c>
    </row>
    <row r="515" spans="1:10" hidden="1" x14ac:dyDescent="0.25">
      <c r="A515" s="24"/>
      <c r="B515" s="21">
        <f t="shared" si="12"/>
        <v>510</v>
      </c>
      <c r="C515" s="20" t="s">
        <v>1486</v>
      </c>
      <c r="D515" s="20"/>
      <c r="E515" s="20" t="s">
        <v>73</v>
      </c>
      <c r="F515" s="20" t="s">
        <v>74</v>
      </c>
      <c r="G515" s="20" t="s">
        <v>62</v>
      </c>
      <c r="H515" s="5">
        <v>78.936326762622784</v>
      </c>
      <c r="I515" s="5">
        <v>0</v>
      </c>
      <c r="J515" s="22">
        <f t="shared" si="13"/>
        <v>0</v>
      </c>
    </row>
    <row r="516" spans="1:10" hidden="1" x14ac:dyDescent="0.25">
      <c r="A516" s="24"/>
      <c r="B516" s="21">
        <f t="shared" si="12"/>
        <v>511</v>
      </c>
      <c r="C516" s="20" t="s">
        <v>863</v>
      </c>
      <c r="D516" s="20"/>
      <c r="E516" s="20" t="s">
        <v>71</v>
      </c>
      <c r="F516" s="20" t="s">
        <v>72</v>
      </c>
      <c r="G516" s="20" t="s">
        <v>62</v>
      </c>
      <c r="H516" s="5">
        <v>121.38814020465287</v>
      </c>
      <c r="I516" s="5">
        <v>598.58999999999992</v>
      </c>
      <c r="J516" s="22">
        <f t="shared" si="13"/>
        <v>4.9312066153317309</v>
      </c>
    </row>
    <row r="517" spans="1:10" hidden="1" x14ac:dyDescent="0.25">
      <c r="A517" s="24"/>
      <c r="B517" s="21">
        <f t="shared" si="12"/>
        <v>512</v>
      </c>
      <c r="C517" s="20" t="s">
        <v>862</v>
      </c>
      <c r="D517" s="20"/>
      <c r="E517" s="20" t="s">
        <v>63</v>
      </c>
      <c r="F517" s="20" t="s">
        <v>64</v>
      </c>
      <c r="G517" s="20" t="s">
        <v>62</v>
      </c>
      <c r="H517" s="5">
        <v>200.05758457171058</v>
      </c>
      <c r="I517" s="5">
        <v>0</v>
      </c>
      <c r="J517" s="22">
        <f t="shared" si="13"/>
        <v>0</v>
      </c>
    </row>
    <row r="518" spans="1:10" hidden="1" x14ac:dyDescent="0.25">
      <c r="A518" s="24"/>
      <c r="B518" s="21">
        <f t="shared" si="12"/>
        <v>513</v>
      </c>
      <c r="C518" s="20" t="s">
        <v>1301</v>
      </c>
      <c r="D518" s="20"/>
      <c r="E518" s="20" t="s">
        <v>63</v>
      </c>
      <c r="F518" s="20" t="s">
        <v>64</v>
      </c>
      <c r="G518" s="20" t="s">
        <v>62</v>
      </c>
      <c r="H518" s="5">
        <v>168.77246241892865</v>
      </c>
      <c r="I518" s="5">
        <v>238.464</v>
      </c>
      <c r="J518" s="22">
        <f t="shared" si="13"/>
        <v>1.4129319237405111</v>
      </c>
    </row>
    <row r="519" spans="1:10" hidden="1" x14ac:dyDescent="0.25">
      <c r="A519" s="24"/>
      <c r="B519" s="21">
        <f t="shared" si="12"/>
        <v>514</v>
      </c>
      <c r="C519" s="20" t="s">
        <v>857</v>
      </c>
      <c r="D519" s="20"/>
      <c r="E519" s="20" t="s">
        <v>75</v>
      </c>
      <c r="F519" s="20" t="s">
        <v>76</v>
      </c>
      <c r="G519" s="20" t="s">
        <v>62</v>
      </c>
      <c r="H519" s="5">
        <v>277.94319899531376</v>
      </c>
      <c r="I519" s="5">
        <v>238.464</v>
      </c>
      <c r="J519" s="22">
        <f t="shared" si="13"/>
        <v>0.85795947107891135</v>
      </c>
    </row>
    <row r="520" spans="1:10" hidden="1" x14ac:dyDescent="0.25">
      <c r="A520" s="24"/>
      <c r="B520" s="21">
        <f t="shared" ref="B520:B583" si="14">+B519+1</f>
        <v>515</v>
      </c>
      <c r="C520" s="20" t="s">
        <v>864</v>
      </c>
      <c r="D520" s="20"/>
      <c r="E520" s="20" t="s">
        <v>63</v>
      </c>
      <c r="F520" s="20" t="s">
        <v>64</v>
      </c>
      <c r="G520" s="20" t="s">
        <v>62</v>
      </c>
      <c r="H520" s="5">
        <v>82.904439111782082</v>
      </c>
      <c r="I520" s="5">
        <v>541.96100000000001</v>
      </c>
      <c r="J520" s="22">
        <f t="shared" si="13"/>
        <v>6.5371770897486048</v>
      </c>
    </row>
    <row r="521" spans="1:10" hidden="1" x14ac:dyDescent="0.25">
      <c r="A521" s="24"/>
      <c r="B521" s="21">
        <f t="shared" si="14"/>
        <v>516</v>
      </c>
      <c r="C521" s="20" t="s">
        <v>865</v>
      </c>
      <c r="D521" s="20"/>
      <c r="E521" s="20" t="s">
        <v>69</v>
      </c>
      <c r="F521" s="20" t="s">
        <v>70</v>
      </c>
      <c r="G521" s="20" t="s">
        <v>62</v>
      </c>
      <c r="H521" s="5">
        <v>424.33101494217698</v>
      </c>
      <c r="I521" s="5">
        <v>0</v>
      </c>
      <c r="J521" s="22">
        <f t="shared" si="13"/>
        <v>0</v>
      </c>
    </row>
    <row r="522" spans="1:10" hidden="1" x14ac:dyDescent="0.25">
      <c r="A522" s="24"/>
      <c r="B522" s="21">
        <f t="shared" si="14"/>
        <v>517</v>
      </c>
      <c r="C522" s="20" t="s">
        <v>874</v>
      </c>
      <c r="D522" s="20"/>
      <c r="E522" s="20" t="s">
        <v>63</v>
      </c>
      <c r="F522" s="20" t="s">
        <v>64</v>
      </c>
      <c r="G522" s="20" t="s">
        <v>62</v>
      </c>
      <c r="H522" s="5">
        <v>317.34496688535756</v>
      </c>
      <c r="I522" s="5">
        <v>786.52199999999993</v>
      </c>
      <c r="J522" s="22">
        <f t="shared" si="13"/>
        <v>2.4784448536224457</v>
      </c>
    </row>
    <row r="523" spans="1:10" hidden="1" x14ac:dyDescent="0.25">
      <c r="A523" s="24"/>
      <c r="B523" s="21">
        <f t="shared" si="14"/>
        <v>518</v>
      </c>
      <c r="C523" s="20" t="s">
        <v>826</v>
      </c>
      <c r="D523" s="20"/>
      <c r="E523" s="20" t="s">
        <v>73</v>
      </c>
      <c r="F523" s="20" t="s">
        <v>74</v>
      </c>
      <c r="G523" s="20" t="s">
        <v>62</v>
      </c>
      <c r="H523" s="5">
        <v>152.80268773123515</v>
      </c>
      <c r="I523" s="5">
        <v>179.52799999999999</v>
      </c>
      <c r="J523" s="22">
        <f t="shared" si="13"/>
        <v>1.1749007996231848</v>
      </c>
    </row>
    <row r="524" spans="1:10" x14ac:dyDescent="0.25">
      <c r="A524" s="24"/>
      <c r="B524" s="21">
        <f t="shared" si="14"/>
        <v>519</v>
      </c>
      <c r="C524" s="20" t="s">
        <v>878</v>
      </c>
      <c r="D524" s="20"/>
      <c r="E524" s="20" t="s">
        <v>67</v>
      </c>
      <c r="F524" s="20" t="s">
        <v>68</v>
      </c>
      <c r="G524" s="20" t="s">
        <v>62</v>
      </c>
      <c r="H524" s="5">
        <v>171.74098088194893</v>
      </c>
      <c r="I524" s="5">
        <v>483.02499999999998</v>
      </c>
      <c r="J524" s="22">
        <f t="shared" si="13"/>
        <v>2.8125203286920843</v>
      </c>
    </row>
    <row r="525" spans="1:10" hidden="1" x14ac:dyDescent="0.25">
      <c r="A525" s="24"/>
      <c r="B525" s="21">
        <f t="shared" si="14"/>
        <v>520</v>
      </c>
      <c r="C525" s="20" t="s">
        <v>930</v>
      </c>
      <c r="D525" s="20"/>
      <c r="E525" s="20" t="s">
        <v>63</v>
      </c>
      <c r="F525" s="20" t="s">
        <v>64</v>
      </c>
      <c r="G525" s="20" t="s">
        <v>62</v>
      </c>
      <c r="H525" s="5">
        <v>257.60900418909551</v>
      </c>
      <c r="I525" s="5">
        <v>179.52799999999999</v>
      </c>
      <c r="J525" s="22">
        <f t="shared" si="13"/>
        <v>0.69690110625255597</v>
      </c>
    </row>
    <row r="526" spans="1:10" hidden="1" x14ac:dyDescent="0.25">
      <c r="A526" s="24"/>
      <c r="B526" s="21">
        <f t="shared" si="14"/>
        <v>521</v>
      </c>
      <c r="C526" s="20" t="s">
        <v>877</v>
      </c>
      <c r="D526" s="20"/>
      <c r="E526" s="20" t="s">
        <v>69</v>
      </c>
      <c r="F526" s="20" t="s">
        <v>70</v>
      </c>
      <c r="G526" s="20" t="s">
        <v>62</v>
      </c>
      <c r="H526" s="5">
        <v>276.67425557978174</v>
      </c>
      <c r="I526" s="5">
        <v>180.59800000000001</v>
      </c>
      <c r="J526" s="22">
        <f t="shared" si="13"/>
        <v>0.6527459507266038</v>
      </c>
    </row>
    <row r="527" spans="1:10" hidden="1" x14ac:dyDescent="0.25">
      <c r="A527" s="24"/>
      <c r="B527" s="21">
        <f t="shared" si="14"/>
        <v>522</v>
      </c>
      <c r="C527" s="20" t="s">
        <v>816</v>
      </c>
      <c r="D527" s="20"/>
      <c r="E527" s="20" t="s">
        <v>60</v>
      </c>
      <c r="F527" s="20" t="s">
        <v>61</v>
      </c>
      <c r="G527" s="20" t="s">
        <v>62</v>
      </c>
      <c r="H527" s="5">
        <v>244.65888907025374</v>
      </c>
      <c r="I527" s="5">
        <v>0</v>
      </c>
      <c r="J527" s="22">
        <f t="shared" si="13"/>
        <v>0</v>
      </c>
    </row>
    <row r="528" spans="1:10" hidden="1" x14ac:dyDescent="0.25">
      <c r="A528" s="24"/>
      <c r="B528" s="21">
        <f t="shared" si="14"/>
        <v>523</v>
      </c>
      <c r="C528" s="20" t="s">
        <v>860</v>
      </c>
      <c r="D528" s="20"/>
      <c r="E528" s="20" t="s">
        <v>69</v>
      </c>
      <c r="F528" s="20" t="s">
        <v>70</v>
      </c>
      <c r="G528" s="20" t="s">
        <v>62</v>
      </c>
      <c r="H528" s="5">
        <v>262.62782887727445</v>
      </c>
      <c r="I528" s="5">
        <v>360.12599999999998</v>
      </c>
      <c r="J528" s="22">
        <f t="shared" si="13"/>
        <v>1.3712408221913386</v>
      </c>
    </row>
    <row r="529" spans="1:10" hidden="1" x14ac:dyDescent="0.25">
      <c r="A529" s="24"/>
      <c r="B529" s="21">
        <f t="shared" si="14"/>
        <v>524</v>
      </c>
      <c r="C529" s="20" t="s">
        <v>1092</v>
      </c>
      <c r="D529" s="20"/>
      <c r="E529" s="20" t="s">
        <v>63</v>
      </c>
      <c r="F529" s="20" t="s">
        <v>64</v>
      </c>
      <c r="G529" s="20" t="s">
        <v>62</v>
      </c>
      <c r="H529" s="5">
        <v>231.3427067244925</v>
      </c>
      <c r="I529" s="5">
        <v>419.06200000000001</v>
      </c>
      <c r="J529" s="22">
        <f t="shared" si="13"/>
        <v>1.8114338071572043</v>
      </c>
    </row>
    <row r="530" spans="1:10" hidden="1" x14ac:dyDescent="0.25">
      <c r="A530" s="24"/>
      <c r="B530" s="21">
        <f t="shared" si="14"/>
        <v>525</v>
      </c>
      <c r="C530" s="20" t="s">
        <v>873</v>
      </c>
      <c r="D530" s="20"/>
      <c r="E530" s="20" t="s">
        <v>60</v>
      </c>
      <c r="F530" s="20" t="s">
        <v>61</v>
      </c>
      <c r="G530" s="20" t="s">
        <v>62</v>
      </c>
      <c r="H530" s="5">
        <v>230.52884671739622</v>
      </c>
      <c r="I530" s="5">
        <v>769.1099999999999</v>
      </c>
      <c r="J530" s="22">
        <f t="shared" si="13"/>
        <v>3.3362852890286945</v>
      </c>
    </row>
    <row r="531" spans="1:10" hidden="1" x14ac:dyDescent="0.25">
      <c r="A531" s="24"/>
      <c r="B531" s="21">
        <f t="shared" si="14"/>
        <v>526</v>
      </c>
      <c r="C531" s="20" t="s">
        <v>885</v>
      </c>
      <c r="D531" s="20"/>
      <c r="E531" s="20" t="s">
        <v>63</v>
      </c>
      <c r="F531" s="20" t="s">
        <v>64</v>
      </c>
      <c r="G531" s="20" t="s">
        <v>62</v>
      </c>
      <c r="H531" s="5">
        <v>220.39183755420422</v>
      </c>
      <c r="I531" s="5">
        <v>0</v>
      </c>
      <c r="J531" s="22">
        <f t="shared" si="13"/>
        <v>0</v>
      </c>
    </row>
    <row r="532" spans="1:10" hidden="1" x14ac:dyDescent="0.25">
      <c r="A532" s="24"/>
      <c r="B532" s="21">
        <f t="shared" si="14"/>
        <v>527</v>
      </c>
      <c r="C532" s="20" t="s">
        <v>880</v>
      </c>
      <c r="D532" s="20"/>
      <c r="E532" s="20" t="s">
        <v>71</v>
      </c>
      <c r="F532" s="20" t="s">
        <v>72</v>
      </c>
      <c r="G532" s="20" t="s">
        <v>62</v>
      </c>
      <c r="H532" s="5">
        <v>137.48734026614673</v>
      </c>
      <c r="I532" s="5">
        <v>360.12599999999998</v>
      </c>
      <c r="J532" s="22">
        <f t="shared" si="13"/>
        <v>2.6193393464654373</v>
      </c>
    </row>
    <row r="533" spans="1:10" hidden="1" x14ac:dyDescent="0.25">
      <c r="A533" s="24"/>
      <c r="B533" s="21">
        <f t="shared" si="14"/>
        <v>528</v>
      </c>
      <c r="C533" s="20" t="s">
        <v>920</v>
      </c>
      <c r="D533" s="20"/>
      <c r="E533" s="20" t="s">
        <v>75</v>
      </c>
      <c r="F533" s="20" t="s">
        <v>76</v>
      </c>
      <c r="G533" s="20" t="s">
        <v>62</v>
      </c>
      <c r="H533" s="5">
        <v>318.61164524012736</v>
      </c>
      <c r="I533" s="5">
        <v>0</v>
      </c>
      <c r="J533" s="22">
        <f t="shared" ref="J533:J596" si="15">+IFERROR(I533/H533,0)</f>
        <v>0</v>
      </c>
    </row>
    <row r="534" spans="1:10" hidden="1" x14ac:dyDescent="0.25">
      <c r="A534" s="24"/>
      <c r="B534" s="21">
        <f t="shared" si="14"/>
        <v>529</v>
      </c>
      <c r="C534" s="20" t="s">
        <v>856</v>
      </c>
      <c r="D534" s="20"/>
      <c r="E534" s="20" t="s">
        <v>65</v>
      </c>
      <c r="F534" s="20" t="s">
        <v>66</v>
      </c>
      <c r="G534" s="20" t="s">
        <v>62</v>
      </c>
      <c r="H534" s="5">
        <v>164.15493150885953</v>
      </c>
      <c r="I534" s="5">
        <v>410.05399999999997</v>
      </c>
      <c r="J534" s="22">
        <f t="shared" si="15"/>
        <v>2.4979694257791403</v>
      </c>
    </row>
    <row r="535" spans="1:10" hidden="1" x14ac:dyDescent="0.25">
      <c r="A535" s="24"/>
      <c r="B535" s="21">
        <f t="shared" si="14"/>
        <v>530</v>
      </c>
      <c r="C535" s="20" t="s">
        <v>886</v>
      </c>
      <c r="D535" s="20"/>
      <c r="E535" s="20" t="s">
        <v>65</v>
      </c>
      <c r="F535" s="20" t="s">
        <v>66</v>
      </c>
      <c r="G535" s="20" t="s">
        <v>62</v>
      </c>
      <c r="H535" s="5">
        <v>389.29608114929584</v>
      </c>
      <c r="I535" s="5">
        <v>1493.5110000000002</v>
      </c>
      <c r="J535" s="22">
        <f t="shared" si="15"/>
        <v>3.8364398521320733</v>
      </c>
    </row>
    <row r="536" spans="1:10" hidden="1" x14ac:dyDescent="0.25">
      <c r="A536" s="24"/>
      <c r="B536" s="21">
        <f t="shared" si="14"/>
        <v>531</v>
      </c>
      <c r="C536" s="20" t="s">
        <v>892</v>
      </c>
      <c r="D536" s="20"/>
      <c r="E536" s="20" t="s">
        <v>69</v>
      </c>
      <c r="F536" s="20" t="s">
        <v>70</v>
      </c>
      <c r="G536" s="20" t="s">
        <v>62</v>
      </c>
      <c r="H536" s="5">
        <v>224.59656755963348</v>
      </c>
      <c r="I536" s="5">
        <v>893.07899999999995</v>
      </c>
      <c r="J536" s="22">
        <f t="shared" si="15"/>
        <v>3.97636976247589</v>
      </c>
    </row>
    <row r="537" spans="1:10" hidden="1" x14ac:dyDescent="0.25">
      <c r="A537" s="24"/>
      <c r="B537" s="21">
        <f t="shared" si="14"/>
        <v>532</v>
      </c>
      <c r="C537" s="20" t="s">
        <v>890</v>
      </c>
      <c r="D537" s="20"/>
      <c r="E537" s="20" t="s">
        <v>73</v>
      </c>
      <c r="F537" s="20" t="s">
        <v>74</v>
      </c>
      <c r="G537" s="20" t="s">
        <v>62</v>
      </c>
      <c r="H537" s="5">
        <v>293.1291210866018</v>
      </c>
      <c r="I537" s="5">
        <v>597.52</v>
      </c>
      <c r="J537" s="22">
        <f t="shared" si="15"/>
        <v>2.0384191027662149</v>
      </c>
    </row>
    <row r="538" spans="1:10" hidden="1" x14ac:dyDescent="0.25">
      <c r="A538" s="24"/>
      <c r="B538" s="21">
        <f t="shared" si="14"/>
        <v>533</v>
      </c>
      <c r="C538" s="20" t="s">
        <v>882</v>
      </c>
      <c r="D538" s="20"/>
      <c r="E538" s="20" t="s">
        <v>63</v>
      </c>
      <c r="F538" s="20" t="s">
        <v>64</v>
      </c>
      <c r="G538" s="20" t="s">
        <v>62</v>
      </c>
      <c r="H538" s="5">
        <v>483.02465578761331</v>
      </c>
      <c r="I538" s="5">
        <v>902.08699999999999</v>
      </c>
      <c r="J538" s="22">
        <f t="shared" si="15"/>
        <v>1.8675796135687306</v>
      </c>
    </row>
    <row r="539" spans="1:10" hidden="1" x14ac:dyDescent="0.25">
      <c r="A539" s="24"/>
      <c r="B539" s="21">
        <f t="shared" si="14"/>
        <v>534</v>
      </c>
      <c r="C539" s="20" t="s">
        <v>876</v>
      </c>
      <c r="D539" s="20"/>
      <c r="E539" s="20" t="s">
        <v>69</v>
      </c>
      <c r="F539" s="20" t="s">
        <v>70</v>
      </c>
      <c r="G539" s="20" t="s">
        <v>62</v>
      </c>
      <c r="H539" s="5">
        <v>200.05758457171058</v>
      </c>
      <c r="I539" s="5">
        <v>360.12599999999998</v>
      </c>
      <c r="J539" s="22">
        <f t="shared" si="15"/>
        <v>1.8001117066916947</v>
      </c>
    </row>
    <row r="540" spans="1:10" hidden="1" x14ac:dyDescent="0.25">
      <c r="A540" s="24"/>
      <c r="B540" s="21">
        <f t="shared" si="14"/>
        <v>535</v>
      </c>
      <c r="C540" s="20" t="s">
        <v>1487</v>
      </c>
      <c r="D540" s="20"/>
      <c r="E540" s="20" t="s">
        <v>71</v>
      </c>
      <c r="F540" s="20" t="s">
        <v>72</v>
      </c>
      <c r="G540" s="20" t="s">
        <v>62</v>
      </c>
      <c r="H540" s="5">
        <v>0</v>
      </c>
      <c r="I540" s="5">
        <v>0</v>
      </c>
      <c r="J540" s="22">
        <f t="shared" si="15"/>
        <v>0</v>
      </c>
    </row>
    <row r="541" spans="1:10" hidden="1" x14ac:dyDescent="0.25">
      <c r="A541" s="24"/>
      <c r="B541" s="21">
        <f t="shared" si="14"/>
        <v>536</v>
      </c>
      <c r="C541" s="20" t="s">
        <v>1488</v>
      </c>
      <c r="D541" s="20"/>
      <c r="E541" s="20" t="s">
        <v>69</v>
      </c>
      <c r="F541" s="20" t="s">
        <v>70</v>
      </c>
      <c r="G541" s="20" t="s">
        <v>62</v>
      </c>
      <c r="H541" s="5">
        <v>0</v>
      </c>
      <c r="I541" s="5">
        <v>0</v>
      </c>
      <c r="J541" s="22">
        <f t="shared" si="15"/>
        <v>0</v>
      </c>
    </row>
    <row r="542" spans="1:10" hidden="1" x14ac:dyDescent="0.25">
      <c r="A542" s="24"/>
      <c r="B542" s="21">
        <f t="shared" si="14"/>
        <v>537</v>
      </c>
      <c r="C542" s="20" t="s">
        <v>884</v>
      </c>
      <c r="D542" s="20"/>
      <c r="E542" s="20" t="s">
        <v>65</v>
      </c>
      <c r="F542" s="20" t="s">
        <v>66</v>
      </c>
      <c r="G542" s="20" t="s">
        <v>62</v>
      </c>
      <c r="H542" s="5">
        <v>185.97029575722743</v>
      </c>
      <c r="I542" s="5">
        <v>1075.518</v>
      </c>
      <c r="J542" s="22">
        <f t="shared" si="15"/>
        <v>5.7832784296048088</v>
      </c>
    </row>
    <row r="543" spans="1:10" hidden="1" x14ac:dyDescent="0.25">
      <c r="A543" s="24"/>
      <c r="B543" s="21">
        <f t="shared" si="14"/>
        <v>538</v>
      </c>
      <c r="C543" s="20" t="s">
        <v>728</v>
      </c>
      <c r="D543" s="20"/>
      <c r="E543" s="20" t="s">
        <v>63</v>
      </c>
      <c r="F543" s="20" t="s">
        <v>64</v>
      </c>
      <c r="G543" s="20" t="s">
        <v>62</v>
      </c>
      <c r="H543" s="5">
        <v>246.65819010728606</v>
      </c>
      <c r="I543" s="5">
        <v>0</v>
      </c>
      <c r="J543" s="22">
        <f t="shared" si="15"/>
        <v>0</v>
      </c>
    </row>
    <row r="544" spans="1:10" hidden="1" x14ac:dyDescent="0.25">
      <c r="A544" s="24"/>
      <c r="B544" s="21">
        <f t="shared" si="14"/>
        <v>539</v>
      </c>
      <c r="C544" s="20" t="s">
        <v>872</v>
      </c>
      <c r="D544" s="20"/>
      <c r="E544" s="20" t="s">
        <v>63</v>
      </c>
      <c r="F544" s="20" t="s">
        <v>64</v>
      </c>
      <c r="G544" s="20" t="s">
        <v>62</v>
      </c>
      <c r="H544" s="5">
        <v>61.002755859684392</v>
      </c>
      <c r="I544" s="5">
        <v>303.49700000000001</v>
      </c>
      <c r="J544" s="22">
        <f t="shared" si="15"/>
        <v>4.9751358889111374</v>
      </c>
    </row>
    <row r="545" spans="1:10" hidden="1" x14ac:dyDescent="0.25">
      <c r="A545" s="24"/>
      <c r="B545" s="21">
        <f t="shared" si="14"/>
        <v>540</v>
      </c>
      <c r="C545" s="20" t="s">
        <v>869</v>
      </c>
      <c r="D545" s="20"/>
      <c r="E545" s="20" t="s">
        <v>69</v>
      </c>
      <c r="F545" s="20" t="s">
        <v>70</v>
      </c>
      <c r="G545" s="20" t="s">
        <v>62</v>
      </c>
      <c r="H545" s="5">
        <v>432.80126313706853</v>
      </c>
      <c r="I545" s="5">
        <v>179.52799999999999</v>
      </c>
      <c r="J545" s="22">
        <f t="shared" si="15"/>
        <v>0.4148047043549023</v>
      </c>
    </row>
    <row r="546" spans="1:10" hidden="1" x14ac:dyDescent="0.25">
      <c r="A546" s="24"/>
      <c r="B546" s="21">
        <f t="shared" si="14"/>
        <v>541</v>
      </c>
      <c r="C546" s="20" t="s">
        <v>879</v>
      </c>
      <c r="D546" s="20"/>
      <c r="E546" s="20" t="s">
        <v>60</v>
      </c>
      <c r="F546" s="20" t="s">
        <v>61</v>
      </c>
      <c r="G546" s="20" t="s">
        <v>62</v>
      </c>
      <c r="H546" s="5">
        <v>403.32030680660966</v>
      </c>
      <c r="I546" s="5">
        <v>530.64599999999996</v>
      </c>
      <c r="J546" s="22">
        <f t="shared" si="15"/>
        <v>1.315693732858441</v>
      </c>
    </row>
    <row r="547" spans="1:10" hidden="1" x14ac:dyDescent="0.25">
      <c r="A547" s="24"/>
      <c r="B547" s="21">
        <f t="shared" si="14"/>
        <v>542</v>
      </c>
      <c r="C547" s="20" t="s">
        <v>883</v>
      </c>
      <c r="D547" s="20"/>
      <c r="E547" s="20" t="s">
        <v>60</v>
      </c>
      <c r="F547" s="20" t="s">
        <v>61</v>
      </c>
      <c r="G547" s="20" t="s">
        <v>62</v>
      </c>
      <c r="H547" s="5">
        <v>109.17073657638507</v>
      </c>
      <c r="I547" s="5">
        <v>721.48900000000003</v>
      </c>
      <c r="J547" s="22">
        <f t="shared" si="15"/>
        <v>6.6088131547521929</v>
      </c>
    </row>
    <row r="548" spans="1:10" hidden="1" x14ac:dyDescent="0.25">
      <c r="A548" s="24"/>
      <c r="B548" s="21">
        <f t="shared" si="14"/>
        <v>543</v>
      </c>
      <c r="C548" s="20" t="s">
        <v>875</v>
      </c>
      <c r="D548" s="20"/>
      <c r="E548" s="20" t="s">
        <v>73</v>
      </c>
      <c r="F548" s="20" t="s">
        <v>74</v>
      </c>
      <c r="G548" s="20" t="s">
        <v>62</v>
      </c>
      <c r="H548" s="5">
        <v>324.54369126613494</v>
      </c>
      <c r="I548" s="5">
        <v>179.52799999999999</v>
      </c>
      <c r="J548" s="22">
        <f t="shared" si="15"/>
        <v>0.55317051241887183</v>
      </c>
    </row>
    <row r="549" spans="1:10" hidden="1" x14ac:dyDescent="0.25">
      <c r="A549" s="24"/>
      <c r="B549" s="21">
        <f t="shared" si="14"/>
        <v>544</v>
      </c>
      <c r="C549" s="20" t="s">
        <v>861</v>
      </c>
      <c r="D549" s="20"/>
      <c r="E549" s="20" t="s">
        <v>63</v>
      </c>
      <c r="F549" s="20" t="s">
        <v>64</v>
      </c>
      <c r="G549" s="20" t="s">
        <v>62</v>
      </c>
      <c r="H549" s="5">
        <v>409.1146842148035</v>
      </c>
      <c r="I549" s="5">
        <v>303.49700000000001</v>
      </c>
      <c r="J549" s="22">
        <f t="shared" si="15"/>
        <v>0.74183844215342443</v>
      </c>
    </row>
    <row r="550" spans="1:10" x14ac:dyDescent="0.25">
      <c r="A550" s="24"/>
      <c r="B550" s="21">
        <f t="shared" si="14"/>
        <v>545</v>
      </c>
      <c r="C550" s="20" t="s">
        <v>1489</v>
      </c>
      <c r="D550" s="20"/>
      <c r="E550" s="20" t="s">
        <v>67</v>
      </c>
      <c r="F550" s="20" t="s">
        <v>68</v>
      </c>
      <c r="G550" s="20" t="s">
        <v>62</v>
      </c>
      <c r="H550" s="5">
        <v>0</v>
      </c>
      <c r="I550" s="5">
        <v>0</v>
      </c>
      <c r="J550" s="22">
        <f t="shared" si="15"/>
        <v>0</v>
      </c>
    </row>
    <row r="551" spans="1:10" hidden="1" x14ac:dyDescent="0.25">
      <c r="A551" s="24"/>
      <c r="B551" s="21">
        <f t="shared" si="14"/>
        <v>546</v>
      </c>
      <c r="C551" s="20" t="s">
        <v>900</v>
      </c>
      <c r="D551" s="20"/>
      <c r="E551" s="20" t="s">
        <v>69</v>
      </c>
      <c r="F551" s="20" t="s">
        <v>70</v>
      </c>
      <c r="G551" s="20" t="s">
        <v>62</v>
      </c>
      <c r="H551" s="5">
        <v>157.82153507236495</v>
      </c>
      <c r="I551" s="5">
        <v>0</v>
      </c>
      <c r="J551" s="22">
        <f t="shared" si="15"/>
        <v>0</v>
      </c>
    </row>
    <row r="552" spans="1:10" hidden="1" x14ac:dyDescent="0.25">
      <c r="A552" s="24"/>
      <c r="B552" s="21">
        <f t="shared" si="14"/>
        <v>547</v>
      </c>
      <c r="C552" s="20" t="s">
        <v>828</v>
      </c>
      <c r="D552" s="20"/>
      <c r="E552" s="20" t="s">
        <v>69</v>
      </c>
      <c r="F552" s="20" t="s">
        <v>70</v>
      </c>
      <c r="G552" s="20" t="s">
        <v>62</v>
      </c>
      <c r="H552" s="5">
        <v>139.45626484302795</v>
      </c>
      <c r="I552" s="5">
        <v>303.49700000000001</v>
      </c>
      <c r="J552" s="22">
        <f t="shared" si="15"/>
        <v>2.1762880308146531</v>
      </c>
    </row>
    <row r="553" spans="1:10" hidden="1" x14ac:dyDescent="0.25">
      <c r="A553" s="24"/>
      <c r="B553" s="21">
        <f t="shared" si="14"/>
        <v>548</v>
      </c>
      <c r="C553" s="20" t="s">
        <v>888</v>
      </c>
      <c r="D553" s="20"/>
      <c r="E553" s="20" t="s">
        <v>73</v>
      </c>
      <c r="F553" s="20" t="s">
        <v>74</v>
      </c>
      <c r="G553" s="20" t="s">
        <v>62</v>
      </c>
      <c r="H553" s="5">
        <v>95.251290766801105</v>
      </c>
      <c r="I553" s="5">
        <v>541.96100000000001</v>
      </c>
      <c r="J553" s="22">
        <f t="shared" si="15"/>
        <v>5.6898021605487274</v>
      </c>
    </row>
    <row r="554" spans="1:10" hidden="1" x14ac:dyDescent="0.25">
      <c r="A554" s="24"/>
      <c r="B554" s="21">
        <f t="shared" si="14"/>
        <v>549</v>
      </c>
      <c r="C554" s="20" t="s">
        <v>927</v>
      </c>
      <c r="D554" s="20"/>
      <c r="E554" s="20" t="s">
        <v>75</v>
      </c>
      <c r="F554" s="20" t="s">
        <v>76</v>
      </c>
      <c r="G554" s="20" t="s">
        <v>62</v>
      </c>
      <c r="H554" s="5">
        <v>226.3238093159693</v>
      </c>
      <c r="I554" s="5">
        <v>179.52799999999999</v>
      </c>
      <c r="J554" s="22">
        <f t="shared" si="15"/>
        <v>0.79323514632683667</v>
      </c>
    </row>
    <row r="555" spans="1:10" hidden="1" x14ac:dyDescent="0.25">
      <c r="A555" s="24"/>
      <c r="B555" s="21">
        <f t="shared" si="14"/>
        <v>550</v>
      </c>
      <c r="C555" s="20" t="s">
        <v>928</v>
      </c>
      <c r="D555" s="20"/>
      <c r="E555" s="20" t="s">
        <v>75</v>
      </c>
      <c r="F555" s="20" t="s">
        <v>76</v>
      </c>
      <c r="G555" s="20" t="s">
        <v>62</v>
      </c>
      <c r="H555" s="5">
        <v>163.75363773074972</v>
      </c>
      <c r="I555" s="5">
        <v>0</v>
      </c>
      <c r="J555" s="22">
        <f t="shared" si="15"/>
        <v>0</v>
      </c>
    </row>
    <row r="556" spans="1:10" hidden="1" x14ac:dyDescent="0.25">
      <c r="A556" s="24"/>
      <c r="B556" s="21">
        <f t="shared" si="14"/>
        <v>551</v>
      </c>
      <c r="C556" s="20" t="s">
        <v>926</v>
      </c>
      <c r="D556" s="20"/>
      <c r="E556" s="20" t="s">
        <v>71</v>
      </c>
      <c r="F556" s="20" t="s">
        <v>72</v>
      </c>
      <c r="G556" s="20" t="s">
        <v>62</v>
      </c>
      <c r="H556" s="5">
        <v>298.27739380153196</v>
      </c>
      <c r="I556" s="5">
        <v>360.12599999999998</v>
      </c>
      <c r="J556" s="22">
        <f t="shared" si="15"/>
        <v>1.2073526438266418</v>
      </c>
    </row>
    <row r="557" spans="1:10" hidden="1" x14ac:dyDescent="0.25">
      <c r="A557" s="24"/>
      <c r="B557" s="21">
        <f t="shared" si="14"/>
        <v>552</v>
      </c>
      <c r="C557" s="20" t="s">
        <v>910</v>
      </c>
      <c r="D557" s="20"/>
      <c r="E557" s="20" t="s">
        <v>65</v>
      </c>
      <c r="F557" s="20" t="s">
        <v>66</v>
      </c>
      <c r="G557" s="20" t="s">
        <v>62</v>
      </c>
      <c r="H557" s="5">
        <v>76.886020537464105</v>
      </c>
      <c r="I557" s="5">
        <v>657.52600000000007</v>
      </c>
      <c r="J557" s="22">
        <f t="shared" si="15"/>
        <v>8.5519577603786718</v>
      </c>
    </row>
    <row r="558" spans="1:10" hidden="1" x14ac:dyDescent="0.25">
      <c r="A558" s="24"/>
      <c r="B558" s="21">
        <f t="shared" si="14"/>
        <v>553</v>
      </c>
      <c r="C558" s="20" t="s">
        <v>916</v>
      </c>
      <c r="D558" s="20"/>
      <c r="E558" s="20" t="s">
        <v>69</v>
      </c>
      <c r="F558" s="20" t="s">
        <v>70</v>
      </c>
      <c r="G558" s="20" t="s">
        <v>62</v>
      </c>
      <c r="H558" s="5">
        <v>335.49461861269867</v>
      </c>
      <c r="I558" s="5">
        <v>0</v>
      </c>
      <c r="J558" s="22">
        <f t="shared" si="15"/>
        <v>0</v>
      </c>
    </row>
    <row r="559" spans="1:10" hidden="1" x14ac:dyDescent="0.25">
      <c r="A559" s="24"/>
      <c r="B559" s="21">
        <f t="shared" si="14"/>
        <v>554</v>
      </c>
      <c r="C559" s="20" t="s">
        <v>925</v>
      </c>
      <c r="D559" s="20"/>
      <c r="E559" s="20" t="s">
        <v>71</v>
      </c>
      <c r="F559" s="20" t="s">
        <v>72</v>
      </c>
      <c r="G559" s="20" t="s">
        <v>62</v>
      </c>
      <c r="H559" s="5">
        <v>62.570244305563847</v>
      </c>
      <c r="I559" s="5">
        <v>0</v>
      </c>
      <c r="J559" s="22">
        <f t="shared" si="15"/>
        <v>0</v>
      </c>
    </row>
    <row r="560" spans="1:10" hidden="1" x14ac:dyDescent="0.25">
      <c r="A560" s="24"/>
      <c r="B560" s="21">
        <f t="shared" si="14"/>
        <v>555</v>
      </c>
      <c r="C560" s="20" t="s">
        <v>1152</v>
      </c>
      <c r="D560" s="20"/>
      <c r="E560" s="20" t="s">
        <v>60</v>
      </c>
      <c r="F560" s="20" t="s">
        <v>61</v>
      </c>
      <c r="G560" s="20" t="s">
        <v>62</v>
      </c>
      <c r="H560" s="5">
        <v>133.52416218464322</v>
      </c>
      <c r="I560" s="5">
        <v>722.55899999999997</v>
      </c>
      <c r="J560" s="22">
        <f t="shared" si="15"/>
        <v>5.4114475476042525</v>
      </c>
    </row>
    <row r="561" spans="1:10" x14ac:dyDescent="0.25">
      <c r="A561" s="24"/>
      <c r="B561" s="21">
        <f t="shared" si="14"/>
        <v>556</v>
      </c>
      <c r="C561" s="20" t="s">
        <v>889</v>
      </c>
      <c r="D561" s="20"/>
      <c r="E561" s="20" t="s">
        <v>67</v>
      </c>
      <c r="F561" s="20" t="s">
        <v>68</v>
      </c>
      <c r="G561" s="20" t="s">
        <v>62</v>
      </c>
      <c r="H561" s="5">
        <v>66.934687077039456</v>
      </c>
      <c r="I561" s="5">
        <v>483.02499999999998</v>
      </c>
      <c r="J561" s="22">
        <f t="shared" si="15"/>
        <v>7.2163630113644261</v>
      </c>
    </row>
    <row r="562" spans="1:10" x14ac:dyDescent="0.25">
      <c r="A562" s="24"/>
      <c r="B562" s="21">
        <f t="shared" si="14"/>
        <v>557</v>
      </c>
      <c r="C562" s="20" t="s">
        <v>911</v>
      </c>
      <c r="D562" s="20"/>
      <c r="E562" s="20" t="s">
        <v>67</v>
      </c>
      <c r="F562" s="20" t="s">
        <v>68</v>
      </c>
      <c r="G562" s="20" t="s">
        <v>62</v>
      </c>
      <c r="H562" s="5">
        <v>288.89412634187744</v>
      </c>
      <c r="I562" s="5">
        <v>662.553</v>
      </c>
      <c r="J562" s="22">
        <f t="shared" si="15"/>
        <v>2.293411113578455</v>
      </c>
    </row>
    <row r="563" spans="1:10" hidden="1" x14ac:dyDescent="0.25">
      <c r="A563" s="24"/>
      <c r="B563" s="21">
        <f t="shared" si="14"/>
        <v>558</v>
      </c>
      <c r="C563" s="20" t="s">
        <v>913</v>
      </c>
      <c r="D563" s="20"/>
      <c r="E563" s="20" t="s">
        <v>75</v>
      </c>
      <c r="F563" s="20" t="s">
        <v>76</v>
      </c>
      <c r="G563" s="20" t="s">
        <v>62</v>
      </c>
      <c r="H563" s="5">
        <v>332.42649128124185</v>
      </c>
      <c r="I563" s="5">
        <v>769.11099999999999</v>
      </c>
      <c r="J563" s="22">
        <f t="shared" si="15"/>
        <v>2.3136272835407428</v>
      </c>
    </row>
    <row r="564" spans="1:10" hidden="1" x14ac:dyDescent="0.25">
      <c r="A564" s="24"/>
      <c r="B564" s="21">
        <f t="shared" si="14"/>
        <v>559</v>
      </c>
      <c r="C564" s="20" t="s">
        <v>1302</v>
      </c>
      <c r="D564" s="20"/>
      <c r="E564" s="20" t="s">
        <v>63</v>
      </c>
      <c r="F564" s="20" t="s">
        <v>64</v>
      </c>
      <c r="G564" s="20" t="s">
        <v>62</v>
      </c>
      <c r="H564" s="5">
        <v>137.48734026614673</v>
      </c>
      <c r="I564" s="5">
        <v>303.49700000000001</v>
      </c>
      <c r="J564" s="22">
        <f t="shared" si="15"/>
        <v>2.2074541511421581</v>
      </c>
    </row>
    <row r="565" spans="1:10" x14ac:dyDescent="0.25">
      <c r="A565" s="24"/>
      <c r="B565" s="21">
        <f t="shared" si="14"/>
        <v>560</v>
      </c>
      <c r="C565" s="20" t="s">
        <v>931</v>
      </c>
      <c r="D565" s="20"/>
      <c r="E565" s="20" t="s">
        <v>67</v>
      </c>
      <c r="F565" s="20" t="s">
        <v>68</v>
      </c>
      <c r="G565" s="20" t="s">
        <v>62</v>
      </c>
      <c r="H565" s="5">
        <v>109.17073657638507</v>
      </c>
      <c r="I565" s="5">
        <v>303.49700000000001</v>
      </c>
      <c r="J565" s="22">
        <f t="shared" si="15"/>
        <v>2.7800215471446221</v>
      </c>
    </row>
    <row r="566" spans="1:10" hidden="1" x14ac:dyDescent="0.25">
      <c r="A566" s="24"/>
      <c r="B566" s="21">
        <f t="shared" si="14"/>
        <v>561</v>
      </c>
      <c r="C566" s="20" t="s">
        <v>1490</v>
      </c>
      <c r="D566" s="20"/>
      <c r="E566" s="20" t="s">
        <v>75</v>
      </c>
      <c r="F566" s="20" t="s">
        <v>76</v>
      </c>
      <c r="G566" s="20" t="s">
        <v>62</v>
      </c>
      <c r="H566" s="5">
        <v>28.316603689761656</v>
      </c>
      <c r="I566" s="5">
        <v>238.464</v>
      </c>
      <c r="J566" s="22">
        <f t="shared" si="15"/>
        <v>8.4213489235017498</v>
      </c>
    </row>
    <row r="567" spans="1:10" x14ac:dyDescent="0.25">
      <c r="A567" s="24"/>
      <c r="B567" s="21">
        <f t="shared" si="14"/>
        <v>562</v>
      </c>
      <c r="C567" s="20" t="s">
        <v>906</v>
      </c>
      <c r="D567" s="20"/>
      <c r="E567" s="20" t="s">
        <v>67</v>
      </c>
      <c r="F567" s="20" t="s">
        <v>68</v>
      </c>
      <c r="G567" s="20" t="s">
        <v>62</v>
      </c>
      <c r="H567" s="5">
        <v>194.12548191332581</v>
      </c>
      <c r="I567" s="5">
        <v>598.58999999999992</v>
      </c>
      <c r="J567" s="22">
        <f t="shared" si="15"/>
        <v>3.0835209994083188</v>
      </c>
    </row>
    <row r="568" spans="1:10" hidden="1" x14ac:dyDescent="0.25">
      <c r="A568" s="24"/>
      <c r="B568" s="21">
        <f t="shared" si="14"/>
        <v>563</v>
      </c>
      <c r="C568" s="20" t="s">
        <v>896</v>
      </c>
      <c r="D568" s="20"/>
      <c r="E568" s="20" t="s">
        <v>60</v>
      </c>
      <c r="F568" s="20" t="s">
        <v>61</v>
      </c>
      <c r="G568" s="20" t="s">
        <v>62</v>
      </c>
      <c r="H568" s="5">
        <v>282.96213694824695</v>
      </c>
      <c r="I568" s="5">
        <v>540.72299999999996</v>
      </c>
      <c r="J568" s="22">
        <f t="shared" si="15"/>
        <v>1.9109376463993017</v>
      </c>
    </row>
    <row r="569" spans="1:10" hidden="1" x14ac:dyDescent="0.25">
      <c r="A569" s="24"/>
      <c r="B569" s="21">
        <f t="shared" si="14"/>
        <v>564</v>
      </c>
      <c r="C569" s="20" t="s">
        <v>933</v>
      </c>
      <c r="D569" s="20"/>
      <c r="E569" s="20" t="s">
        <v>71</v>
      </c>
      <c r="F569" s="20" t="s">
        <v>72</v>
      </c>
      <c r="G569" s="20" t="s">
        <v>62</v>
      </c>
      <c r="H569" s="5">
        <v>403.08368760644146</v>
      </c>
      <c r="I569" s="5">
        <v>656.45600000000002</v>
      </c>
      <c r="J569" s="22">
        <f t="shared" si="15"/>
        <v>1.6285848824548403</v>
      </c>
    </row>
    <row r="570" spans="1:10" hidden="1" x14ac:dyDescent="0.25">
      <c r="A570" s="24"/>
      <c r="B570" s="21">
        <f t="shared" si="14"/>
        <v>565</v>
      </c>
      <c r="C570" s="20" t="s">
        <v>908</v>
      </c>
      <c r="D570" s="20"/>
      <c r="E570" s="20" t="s">
        <v>60</v>
      </c>
      <c r="F570" s="20" t="s">
        <v>61</v>
      </c>
      <c r="G570" s="20" t="s">
        <v>62</v>
      </c>
      <c r="H570" s="5">
        <v>202.02650914859183</v>
      </c>
      <c r="I570" s="5">
        <v>303.49700000000001</v>
      </c>
      <c r="J570" s="22">
        <f t="shared" si="15"/>
        <v>1.5022632489124286</v>
      </c>
    </row>
    <row r="571" spans="1:10" hidden="1" x14ac:dyDescent="0.25">
      <c r="A571" s="24"/>
      <c r="B571" s="21">
        <f t="shared" si="14"/>
        <v>566</v>
      </c>
      <c r="C571" s="20" t="s">
        <v>891</v>
      </c>
      <c r="D571" s="20"/>
      <c r="E571" s="20" t="s">
        <v>71</v>
      </c>
      <c r="F571" s="20" t="s">
        <v>72</v>
      </c>
      <c r="G571" s="20" t="s">
        <v>62</v>
      </c>
      <c r="H571" s="5">
        <v>197.00753901972436</v>
      </c>
      <c r="I571" s="5">
        <v>303.49700000000001</v>
      </c>
      <c r="J571" s="22">
        <f t="shared" si="15"/>
        <v>1.5405349536883153</v>
      </c>
    </row>
    <row r="572" spans="1:10" hidden="1" x14ac:dyDescent="0.25">
      <c r="A572" s="24"/>
      <c r="B572" s="21">
        <f t="shared" si="14"/>
        <v>567</v>
      </c>
      <c r="C572" s="20" t="s">
        <v>907</v>
      </c>
      <c r="D572" s="20"/>
      <c r="E572" s="20" t="s">
        <v>73</v>
      </c>
      <c r="F572" s="20" t="s">
        <v>74</v>
      </c>
      <c r="G572" s="20" t="s">
        <v>62</v>
      </c>
      <c r="H572" s="5">
        <v>369.79937768138143</v>
      </c>
      <c r="I572" s="5">
        <v>351.11799999999999</v>
      </c>
      <c r="J572" s="22">
        <f t="shared" si="15"/>
        <v>0.94948239827088821</v>
      </c>
    </row>
    <row r="573" spans="1:10" hidden="1" x14ac:dyDescent="0.25">
      <c r="A573" s="24"/>
      <c r="B573" s="21">
        <f t="shared" si="14"/>
        <v>568</v>
      </c>
      <c r="C573" s="20" t="s">
        <v>1491</v>
      </c>
      <c r="D573" s="20"/>
      <c r="E573" s="20" t="s">
        <v>63</v>
      </c>
      <c r="F573" s="20" t="s">
        <v>64</v>
      </c>
      <c r="G573" s="20" t="s">
        <v>62</v>
      </c>
      <c r="H573" s="5">
        <v>72.866644294735693</v>
      </c>
      <c r="I573" s="5">
        <v>961.02299999999991</v>
      </c>
      <c r="J573" s="22">
        <f t="shared" si="15"/>
        <v>13.188791789461201</v>
      </c>
    </row>
    <row r="574" spans="1:10" hidden="1" x14ac:dyDescent="0.25">
      <c r="A574" s="24"/>
      <c r="B574" s="21">
        <f t="shared" si="14"/>
        <v>569</v>
      </c>
      <c r="C574" s="20" t="s">
        <v>903</v>
      </c>
      <c r="D574" s="20"/>
      <c r="E574" s="20" t="s">
        <v>60</v>
      </c>
      <c r="F574" s="20" t="s">
        <v>61</v>
      </c>
      <c r="G574" s="20" t="s">
        <v>62</v>
      </c>
      <c r="H574" s="5">
        <v>260.62864110499635</v>
      </c>
      <c r="I574" s="5">
        <v>531.71600000000001</v>
      </c>
      <c r="J574" s="22">
        <f t="shared" si="15"/>
        <v>2.0401288121891175</v>
      </c>
    </row>
    <row r="575" spans="1:10" hidden="1" x14ac:dyDescent="0.25">
      <c r="A575" s="24"/>
      <c r="B575" s="21">
        <f t="shared" si="14"/>
        <v>570</v>
      </c>
      <c r="C575" s="20" t="s">
        <v>1492</v>
      </c>
      <c r="D575" s="20"/>
      <c r="E575" s="20" t="s">
        <v>60</v>
      </c>
      <c r="F575" s="20" t="s">
        <v>61</v>
      </c>
      <c r="G575" s="20" t="s">
        <v>62</v>
      </c>
      <c r="H575" s="5">
        <v>82.904439111782082</v>
      </c>
      <c r="I575" s="5">
        <v>483.02499999999998</v>
      </c>
      <c r="J575" s="22">
        <f t="shared" si="15"/>
        <v>5.8262863264622728</v>
      </c>
    </row>
    <row r="576" spans="1:10" hidden="1" x14ac:dyDescent="0.25">
      <c r="A576" s="24"/>
      <c r="B576" s="21">
        <f t="shared" si="14"/>
        <v>571</v>
      </c>
      <c r="C576" s="20" t="s">
        <v>909</v>
      </c>
      <c r="D576" s="20"/>
      <c r="E576" s="20" t="s">
        <v>75</v>
      </c>
      <c r="F576" s="20" t="s">
        <v>76</v>
      </c>
      <c r="G576" s="20" t="s">
        <v>62</v>
      </c>
      <c r="H576" s="5">
        <v>194.25492994007706</v>
      </c>
      <c r="I576" s="5">
        <v>179.52799999999999</v>
      </c>
      <c r="J576" s="22">
        <f t="shared" si="15"/>
        <v>0.92418761292380081</v>
      </c>
    </row>
    <row r="577" spans="1:10" hidden="1" x14ac:dyDescent="0.25">
      <c r="A577" s="24"/>
      <c r="B577" s="21">
        <f t="shared" si="14"/>
        <v>572</v>
      </c>
      <c r="C577" s="20" t="s">
        <v>914</v>
      </c>
      <c r="D577" s="20"/>
      <c r="E577" s="20" t="s">
        <v>71</v>
      </c>
      <c r="F577" s="20" t="s">
        <v>72</v>
      </c>
      <c r="G577" s="20" t="s">
        <v>62</v>
      </c>
      <c r="H577" s="5">
        <v>171.74098088194893</v>
      </c>
      <c r="I577" s="5">
        <v>303.49700000000001</v>
      </c>
      <c r="J577" s="22">
        <f t="shared" si="15"/>
        <v>1.7671786806005105</v>
      </c>
    </row>
    <row r="578" spans="1:10" x14ac:dyDescent="0.25">
      <c r="A578" s="24"/>
      <c r="B578" s="21">
        <f t="shared" si="14"/>
        <v>573</v>
      </c>
      <c r="C578" s="20" t="s">
        <v>840</v>
      </c>
      <c r="D578" s="20"/>
      <c r="E578" s="20" t="s">
        <v>67</v>
      </c>
      <c r="F578" s="20" t="s">
        <v>68</v>
      </c>
      <c r="G578" s="20" t="s">
        <v>62</v>
      </c>
      <c r="H578" s="5">
        <v>173.79128710710759</v>
      </c>
      <c r="I578" s="5">
        <v>359.05599999999998</v>
      </c>
      <c r="J578" s="22">
        <f t="shared" si="15"/>
        <v>2.0660184177053349</v>
      </c>
    </row>
    <row r="579" spans="1:10" hidden="1" x14ac:dyDescent="0.25">
      <c r="A579" s="24"/>
      <c r="B579" s="21">
        <f t="shared" si="14"/>
        <v>574</v>
      </c>
      <c r="C579" s="20" t="s">
        <v>823</v>
      </c>
      <c r="D579" s="20"/>
      <c r="E579" s="20" t="s">
        <v>71</v>
      </c>
      <c r="F579" s="20" t="s">
        <v>72</v>
      </c>
      <c r="G579" s="20" t="s">
        <v>62</v>
      </c>
      <c r="H579" s="5">
        <v>173.92073513385881</v>
      </c>
      <c r="I579" s="5">
        <v>359.05599999999998</v>
      </c>
      <c r="J579" s="22">
        <f t="shared" si="15"/>
        <v>2.0644806941716931</v>
      </c>
    </row>
    <row r="580" spans="1:10" hidden="1" x14ac:dyDescent="0.25">
      <c r="A580" s="24"/>
      <c r="B580" s="21">
        <f t="shared" si="14"/>
        <v>575</v>
      </c>
      <c r="C580" s="20" t="s">
        <v>794</v>
      </c>
      <c r="D580" s="20"/>
      <c r="E580" s="20" t="s">
        <v>69</v>
      </c>
      <c r="F580" s="20" t="s">
        <v>70</v>
      </c>
      <c r="G580" s="20" t="s">
        <v>62</v>
      </c>
      <c r="H580" s="5">
        <v>251.67690153071075</v>
      </c>
      <c r="I580" s="5">
        <v>778.11799999999994</v>
      </c>
      <c r="J580" s="22">
        <f t="shared" si="15"/>
        <v>3.0917338669836192</v>
      </c>
    </row>
    <row r="581" spans="1:10" hidden="1" x14ac:dyDescent="0.25">
      <c r="A581" s="24"/>
      <c r="B581" s="21">
        <f t="shared" si="14"/>
        <v>576</v>
      </c>
      <c r="C581" s="20" t="s">
        <v>839</v>
      </c>
      <c r="D581" s="20"/>
      <c r="E581" s="20" t="s">
        <v>73</v>
      </c>
      <c r="F581" s="20" t="s">
        <v>74</v>
      </c>
      <c r="G581" s="20" t="s">
        <v>62</v>
      </c>
      <c r="H581" s="5">
        <v>74.917095960582884</v>
      </c>
      <c r="I581" s="5">
        <v>0</v>
      </c>
      <c r="J581" s="22">
        <f t="shared" si="15"/>
        <v>0</v>
      </c>
    </row>
    <row r="582" spans="1:10" hidden="1" x14ac:dyDescent="0.25">
      <c r="A582" s="24"/>
      <c r="B582" s="21">
        <f t="shared" si="14"/>
        <v>577</v>
      </c>
      <c r="C582" s="20" t="s">
        <v>845</v>
      </c>
      <c r="D582" s="20"/>
      <c r="E582" s="20" t="s">
        <v>73</v>
      </c>
      <c r="F582" s="20" t="s">
        <v>74</v>
      </c>
      <c r="G582" s="20" t="s">
        <v>62</v>
      </c>
      <c r="H582" s="5">
        <v>322.36146988039718</v>
      </c>
      <c r="I582" s="5">
        <v>721.48900000000003</v>
      </c>
      <c r="J582" s="22">
        <f t="shared" si="15"/>
        <v>2.2381365870669576</v>
      </c>
    </row>
    <row r="583" spans="1:10" hidden="1" x14ac:dyDescent="0.25">
      <c r="A583" s="24"/>
      <c r="B583" s="21">
        <f t="shared" si="14"/>
        <v>578</v>
      </c>
      <c r="C583" s="20" t="s">
        <v>1493</v>
      </c>
      <c r="D583" s="20"/>
      <c r="E583" s="20" t="s">
        <v>65</v>
      </c>
      <c r="F583" s="20" t="s">
        <v>66</v>
      </c>
      <c r="G583" s="20" t="s">
        <v>62</v>
      </c>
      <c r="H583" s="5">
        <v>70.953917879079356</v>
      </c>
      <c r="I583" s="5">
        <v>238.464</v>
      </c>
      <c r="J583" s="22">
        <f t="shared" si="15"/>
        <v>3.3608292132140418</v>
      </c>
    </row>
    <row r="584" spans="1:10" hidden="1" x14ac:dyDescent="0.25">
      <c r="A584" s="24"/>
      <c r="B584" s="21">
        <f t="shared" ref="B584:B621" si="16">+B583+1</f>
        <v>579</v>
      </c>
      <c r="C584" s="20" t="s">
        <v>1494</v>
      </c>
      <c r="D584" s="20"/>
      <c r="E584" s="20" t="s">
        <v>73</v>
      </c>
      <c r="F584" s="20" t="s">
        <v>74</v>
      </c>
      <c r="G584" s="20" t="s">
        <v>62</v>
      </c>
      <c r="H584" s="5">
        <v>0</v>
      </c>
      <c r="I584" s="5">
        <v>0</v>
      </c>
      <c r="J584" s="22">
        <f t="shared" si="15"/>
        <v>0</v>
      </c>
    </row>
    <row r="585" spans="1:10" hidden="1" x14ac:dyDescent="0.25">
      <c r="A585" s="24"/>
      <c r="B585" s="21">
        <f t="shared" si="16"/>
        <v>580</v>
      </c>
      <c r="C585" s="20" t="s">
        <v>337</v>
      </c>
      <c r="D585" s="20"/>
      <c r="E585" s="20" t="s">
        <v>71</v>
      </c>
      <c r="F585" s="20" t="s">
        <v>72</v>
      </c>
      <c r="G585" s="20" t="s">
        <v>62</v>
      </c>
      <c r="H585" s="5">
        <v>6082.6869747895325</v>
      </c>
      <c r="I585" s="5">
        <v>3084.6819999999998</v>
      </c>
      <c r="J585" s="22">
        <f t="shared" si="15"/>
        <v>0.50712489608373001</v>
      </c>
    </row>
    <row r="586" spans="1:10" hidden="1" x14ac:dyDescent="0.25">
      <c r="A586" s="24"/>
      <c r="B586" s="21">
        <f t="shared" si="16"/>
        <v>581</v>
      </c>
      <c r="C586" s="20" t="s">
        <v>338</v>
      </c>
      <c r="D586" s="20"/>
      <c r="E586" s="20" t="s">
        <v>75</v>
      </c>
      <c r="F586" s="20" t="s">
        <v>76</v>
      </c>
      <c r="G586" s="20" t="s">
        <v>62</v>
      </c>
      <c r="H586" s="5">
        <v>307.37371645106236</v>
      </c>
      <c r="I586" s="5">
        <v>0</v>
      </c>
      <c r="J586" s="22">
        <f t="shared" si="15"/>
        <v>0</v>
      </c>
    </row>
    <row r="587" spans="1:10" hidden="1" x14ac:dyDescent="0.25">
      <c r="A587" s="24"/>
      <c r="B587" s="21">
        <f t="shared" si="16"/>
        <v>582</v>
      </c>
      <c r="C587" s="20" t="s">
        <v>339</v>
      </c>
      <c r="D587" s="20"/>
      <c r="E587" s="20" t="s">
        <v>73</v>
      </c>
      <c r="F587" s="20" t="s">
        <v>74</v>
      </c>
      <c r="G587" s="20" t="s">
        <v>62</v>
      </c>
      <c r="H587" s="5">
        <v>9021.3895250302539</v>
      </c>
      <c r="I587" s="5">
        <v>13574.901</v>
      </c>
      <c r="J587" s="22">
        <f t="shared" si="15"/>
        <v>1.5047461327698823</v>
      </c>
    </row>
    <row r="588" spans="1:10" hidden="1" x14ac:dyDescent="0.25">
      <c r="A588" s="24"/>
      <c r="B588" s="21">
        <f t="shared" si="16"/>
        <v>583</v>
      </c>
      <c r="C588" s="20" t="s">
        <v>349</v>
      </c>
      <c r="D588" s="20"/>
      <c r="E588" s="20" t="s">
        <v>71</v>
      </c>
      <c r="F588" s="20" t="s">
        <v>72</v>
      </c>
      <c r="G588" s="20" t="s">
        <v>62</v>
      </c>
      <c r="H588" s="5">
        <v>3188.1026411049706</v>
      </c>
      <c r="I588" s="5">
        <v>3324.6829999999995</v>
      </c>
      <c r="J588" s="22">
        <f t="shared" si="15"/>
        <v>1.0428406404279666</v>
      </c>
    </row>
    <row r="589" spans="1:10" hidden="1" x14ac:dyDescent="0.25">
      <c r="A589" s="24"/>
      <c r="B589" s="21">
        <f t="shared" si="16"/>
        <v>584</v>
      </c>
      <c r="C589" s="20" t="s">
        <v>351</v>
      </c>
      <c r="D589" s="20"/>
      <c r="E589" s="20" t="s">
        <v>75</v>
      </c>
      <c r="F589" s="20" t="s">
        <v>76</v>
      </c>
      <c r="G589" s="20" t="s">
        <v>62</v>
      </c>
      <c r="H589" s="5">
        <v>6538.6980099595976</v>
      </c>
      <c r="I589" s="5">
        <v>8229.9570000000003</v>
      </c>
      <c r="J589" s="22">
        <f t="shared" si="15"/>
        <v>1.2586537851211839</v>
      </c>
    </row>
    <row r="590" spans="1:10" hidden="1" x14ac:dyDescent="0.25">
      <c r="A590" s="24"/>
      <c r="B590" s="21">
        <f t="shared" si="16"/>
        <v>585</v>
      </c>
      <c r="C590" s="20" t="s">
        <v>354</v>
      </c>
      <c r="D590" s="20"/>
      <c r="E590" s="20" t="s">
        <v>71</v>
      </c>
      <c r="F590" s="20" t="s">
        <v>72</v>
      </c>
      <c r="G590" s="20" t="s">
        <v>62</v>
      </c>
      <c r="H590" s="5">
        <v>509.94113909721528</v>
      </c>
      <c r="I590" s="5">
        <v>1210.3209999999999</v>
      </c>
      <c r="J590" s="22">
        <f t="shared" si="15"/>
        <v>2.3734523598992552</v>
      </c>
    </row>
    <row r="591" spans="1:10" hidden="1" x14ac:dyDescent="0.25">
      <c r="A591" s="24"/>
      <c r="B591" s="21">
        <f t="shared" si="16"/>
        <v>586</v>
      </c>
      <c r="C591" s="20" t="s">
        <v>361</v>
      </c>
      <c r="D591" s="20"/>
      <c r="E591" s="20" t="s">
        <v>69</v>
      </c>
      <c r="F591" s="20" t="s">
        <v>70</v>
      </c>
      <c r="G591" s="20" t="s">
        <v>62</v>
      </c>
      <c r="H591" s="5">
        <v>6651.516704717028</v>
      </c>
      <c r="I591" s="5">
        <v>5649.2339999999995</v>
      </c>
      <c r="J591" s="22">
        <f t="shared" si="15"/>
        <v>0.84931516386236483</v>
      </c>
    </row>
    <row r="592" spans="1:10" hidden="1" x14ac:dyDescent="0.25">
      <c r="A592" s="24"/>
      <c r="B592" s="21">
        <f t="shared" si="16"/>
        <v>587</v>
      </c>
      <c r="C592" s="20" t="s">
        <v>388</v>
      </c>
      <c r="D592" s="20"/>
      <c r="E592" s="20" t="s">
        <v>71</v>
      </c>
      <c r="F592" s="20" t="s">
        <v>72</v>
      </c>
      <c r="G592" s="20" t="s">
        <v>62</v>
      </c>
      <c r="H592" s="5">
        <v>705.17968331582233</v>
      </c>
      <c r="I592" s="5">
        <v>395.99299999999999</v>
      </c>
      <c r="J592" s="22">
        <f t="shared" si="15"/>
        <v>0.56154907659563169</v>
      </c>
    </row>
    <row r="593" spans="1:10" hidden="1" x14ac:dyDescent="0.25">
      <c r="A593" s="24"/>
      <c r="B593" s="21">
        <f t="shared" si="16"/>
        <v>588</v>
      </c>
      <c r="C593" s="20" t="s">
        <v>390</v>
      </c>
      <c r="D593" s="20"/>
      <c r="E593" s="20" t="s">
        <v>60</v>
      </c>
      <c r="F593" s="20" t="s">
        <v>61</v>
      </c>
      <c r="G593" s="20" t="s">
        <v>62</v>
      </c>
      <c r="H593" s="5">
        <v>1402.8625248960307</v>
      </c>
      <c r="I593" s="5">
        <v>0</v>
      </c>
      <c r="J593" s="22">
        <f t="shared" si="15"/>
        <v>0</v>
      </c>
    </row>
    <row r="594" spans="1:10" hidden="1" x14ac:dyDescent="0.25">
      <c r="A594" s="24"/>
      <c r="B594" s="21">
        <f t="shared" si="16"/>
        <v>589</v>
      </c>
      <c r="C594" s="20" t="s">
        <v>449</v>
      </c>
      <c r="D594" s="20"/>
      <c r="E594" s="20" t="s">
        <v>63</v>
      </c>
      <c r="F594" s="20" t="s">
        <v>64</v>
      </c>
      <c r="G594" s="20" t="s">
        <v>62</v>
      </c>
      <c r="H594" s="5">
        <v>2172.4017408004306</v>
      </c>
      <c r="I594" s="5">
        <v>2952.7740000000003</v>
      </c>
      <c r="J594" s="22">
        <f t="shared" si="15"/>
        <v>1.3592209693737578</v>
      </c>
    </row>
    <row r="595" spans="1:10" hidden="1" x14ac:dyDescent="0.25">
      <c r="A595" s="24"/>
      <c r="B595" s="21">
        <f t="shared" si="16"/>
        <v>590</v>
      </c>
      <c r="C595" s="20" t="s">
        <v>450</v>
      </c>
      <c r="D595" s="20"/>
      <c r="E595" s="20" t="s">
        <v>75</v>
      </c>
      <c r="F595" s="20" t="s">
        <v>76</v>
      </c>
      <c r="G595" s="20" t="s">
        <v>62</v>
      </c>
      <c r="H595" s="5">
        <v>1204.5652030994502</v>
      </c>
      <c r="I595" s="5">
        <v>1279.0229999999999</v>
      </c>
      <c r="J595" s="22">
        <f t="shared" si="15"/>
        <v>1.0618130066425324</v>
      </c>
    </row>
    <row r="596" spans="1:10" hidden="1" x14ac:dyDescent="0.25">
      <c r="A596" s="24"/>
      <c r="B596" s="21">
        <f t="shared" si="16"/>
        <v>591</v>
      </c>
      <c r="C596" s="20" t="s">
        <v>451</v>
      </c>
      <c r="D596" s="20"/>
      <c r="E596" s="20" t="s">
        <v>60</v>
      </c>
      <c r="F596" s="20" t="s">
        <v>61</v>
      </c>
      <c r="G596" s="20" t="s">
        <v>62</v>
      </c>
      <c r="H596" s="5">
        <v>2221.2428994150837</v>
      </c>
      <c r="I596" s="5">
        <v>5549.8469999999998</v>
      </c>
      <c r="J596" s="22">
        <f t="shared" si="15"/>
        <v>2.4985322413237347</v>
      </c>
    </row>
    <row r="597" spans="1:10" hidden="1" x14ac:dyDescent="0.25">
      <c r="A597" s="24"/>
      <c r="B597" s="21">
        <f t="shared" si="16"/>
        <v>592</v>
      </c>
      <c r="C597" s="20" t="s">
        <v>496</v>
      </c>
      <c r="D597" s="20"/>
      <c r="E597" s="20" t="s">
        <v>73</v>
      </c>
      <c r="F597" s="20" t="s">
        <v>74</v>
      </c>
      <c r="G597" s="20" t="s">
        <v>62</v>
      </c>
      <c r="H597" s="5">
        <v>1937.7807570664108</v>
      </c>
      <c r="I597" s="5">
        <v>2412.4920000000002</v>
      </c>
      <c r="J597" s="22">
        <f t="shared" ref="J597:J1362" si="17">+IFERROR(I597/H597,0)</f>
        <v>1.2449767556017279</v>
      </c>
    </row>
    <row r="598" spans="1:10" hidden="1" x14ac:dyDescent="0.25">
      <c r="A598" s="24"/>
      <c r="B598" s="21">
        <f t="shared" si="16"/>
        <v>593</v>
      </c>
      <c r="C598" s="20" t="s">
        <v>497</v>
      </c>
      <c r="D598" s="20"/>
      <c r="E598" s="20" t="s">
        <v>75</v>
      </c>
      <c r="F598" s="20" t="s">
        <v>76</v>
      </c>
      <c r="G598" s="20" t="s">
        <v>62</v>
      </c>
      <c r="H598" s="5">
        <v>3317.2803906644726</v>
      </c>
      <c r="I598" s="5">
        <v>1766.7850000000001</v>
      </c>
      <c r="J598" s="22">
        <f t="shared" si="17"/>
        <v>0.53260044130490325</v>
      </c>
    </row>
    <row r="599" spans="1:10" hidden="1" x14ac:dyDescent="0.25">
      <c r="A599" s="24"/>
      <c r="B599" s="21">
        <f t="shared" si="16"/>
        <v>594</v>
      </c>
      <c r="C599" s="20" t="s">
        <v>1367</v>
      </c>
      <c r="D599" s="20"/>
      <c r="E599" s="20" t="s">
        <v>69</v>
      </c>
      <c r="F599" s="20" t="s">
        <v>70</v>
      </c>
      <c r="G599" s="20" t="s">
        <v>62</v>
      </c>
      <c r="H599" s="5">
        <v>1029.4003476410448</v>
      </c>
      <c r="I599" s="5">
        <v>2900.8499999999995</v>
      </c>
      <c r="J599" s="22">
        <f t="shared" si="17"/>
        <v>2.8179998254785272</v>
      </c>
    </row>
    <row r="600" spans="1:10" hidden="1" x14ac:dyDescent="0.25">
      <c r="A600" s="24"/>
      <c r="B600" s="21">
        <f t="shared" si="16"/>
        <v>595</v>
      </c>
      <c r="C600" s="20" t="s">
        <v>1378</v>
      </c>
      <c r="D600" s="20"/>
      <c r="E600" s="20" t="s">
        <v>75</v>
      </c>
      <c r="F600" s="20" t="s">
        <v>76</v>
      </c>
      <c r="G600" s="20" t="s">
        <v>62</v>
      </c>
      <c r="H600" s="5">
        <v>12389.914253986533</v>
      </c>
      <c r="I600" s="5">
        <v>21563.166999999998</v>
      </c>
      <c r="J600" s="22">
        <f t="shared" si="17"/>
        <v>1.7403806481600075</v>
      </c>
    </row>
    <row r="601" spans="1:10" hidden="1" x14ac:dyDescent="0.25">
      <c r="A601" s="24"/>
      <c r="B601" s="21">
        <f t="shared" si="16"/>
        <v>596</v>
      </c>
      <c r="C601" s="20" t="s">
        <v>1370</v>
      </c>
      <c r="D601" s="20"/>
      <c r="E601" s="20" t="s">
        <v>73</v>
      </c>
      <c r="F601" s="20" t="s">
        <v>74</v>
      </c>
      <c r="G601" s="20" t="s">
        <v>62</v>
      </c>
      <c r="H601" s="5">
        <v>2857.2941805193223</v>
      </c>
      <c r="I601" s="5">
        <v>1398.2540000000001</v>
      </c>
      <c r="J601" s="22">
        <f t="shared" si="17"/>
        <v>0.48936298177944809</v>
      </c>
    </row>
    <row r="602" spans="1:10" hidden="1" x14ac:dyDescent="0.25">
      <c r="A602" s="24"/>
      <c r="B602" s="21">
        <f t="shared" si="16"/>
        <v>597</v>
      </c>
      <c r="C602" s="20" t="s">
        <v>1393</v>
      </c>
      <c r="D602" s="20"/>
      <c r="E602" s="20" t="s">
        <v>69</v>
      </c>
      <c r="F602" s="20" t="s">
        <v>70</v>
      </c>
      <c r="G602" s="20" t="s">
        <v>62</v>
      </c>
      <c r="H602" s="5">
        <v>3243.4257048853215</v>
      </c>
      <c r="I602" s="5">
        <v>3437.0649999999996</v>
      </c>
      <c r="J602" s="22">
        <f t="shared" si="17"/>
        <v>1.0597020905467371</v>
      </c>
    </row>
    <row r="603" spans="1:10" hidden="1" x14ac:dyDescent="0.25">
      <c r="A603" s="24"/>
      <c r="B603" s="21">
        <f t="shared" si="16"/>
        <v>598</v>
      </c>
      <c r="C603" s="20" t="s">
        <v>1495</v>
      </c>
      <c r="D603" s="20"/>
      <c r="E603" s="20" t="s">
        <v>65</v>
      </c>
      <c r="F603" s="20" t="s">
        <v>66</v>
      </c>
      <c r="G603" s="20" t="s">
        <v>62</v>
      </c>
      <c r="H603" s="5">
        <v>228.29266117250629</v>
      </c>
      <c r="I603" s="5">
        <v>712.31299999999999</v>
      </c>
      <c r="J603" s="22">
        <f t="shared" si="17"/>
        <v>3.1201747631377001</v>
      </c>
    </row>
    <row r="604" spans="1:10" hidden="1" x14ac:dyDescent="0.25">
      <c r="A604" s="24"/>
      <c r="B604" s="21">
        <f t="shared" si="16"/>
        <v>599</v>
      </c>
      <c r="C604" s="20" t="s">
        <v>1496</v>
      </c>
      <c r="D604" s="20"/>
      <c r="E604" s="20" t="s">
        <v>65</v>
      </c>
      <c r="F604" s="20" t="s">
        <v>66</v>
      </c>
      <c r="G604" s="20" t="s">
        <v>62</v>
      </c>
      <c r="H604" s="5">
        <v>256.88128359855449</v>
      </c>
      <c r="I604" s="5">
        <v>351.11799999999999</v>
      </c>
      <c r="J604" s="22">
        <f t="shared" si="17"/>
        <v>1.366849289606928</v>
      </c>
    </row>
    <row r="605" spans="1:10" hidden="1" x14ac:dyDescent="0.25">
      <c r="A605" s="24"/>
      <c r="B605" s="21">
        <f t="shared" si="16"/>
        <v>600</v>
      </c>
      <c r="C605" s="20" t="s">
        <v>1497</v>
      </c>
      <c r="D605" s="20"/>
      <c r="E605" s="20" t="s">
        <v>65</v>
      </c>
      <c r="F605" s="20" t="s">
        <v>66</v>
      </c>
      <c r="G605" s="20" t="s">
        <v>62</v>
      </c>
      <c r="H605" s="5">
        <v>202.02650914859183</v>
      </c>
      <c r="I605" s="5">
        <v>882.83400000000006</v>
      </c>
      <c r="J605" s="22">
        <f t="shared" si="17"/>
        <v>4.369891870728063</v>
      </c>
    </row>
    <row r="606" spans="1:10" hidden="1" x14ac:dyDescent="0.25">
      <c r="A606" s="24"/>
      <c r="B606" s="21">
        <f t="shared" si="16"/>
        <v>601</v>
      </c>
      <c r="C606" s="20" t="s">
        <v>1498</v>
      </c>
      <c r="D606" s="20"/>
      <c r="E606" s="20" t="s">
        <v>65</v>
      </c>
      <c r="F606" s="20" t="s">
        <v>66</v>
      </c>
      <c r="G606" s="20" t="s">
        <v>62</v>
      </c>
      <c r="H606" s="5">
        <v>125.14048861112769</v>
      </c>
      <c r="I606" s="5">
        <v>171.59</v>
      </c>
      <c r="J606" s="22">
        <f t="shared" si="17"/>
        <v>1.3711789198235713</v>
      </c>
    </row>
    <row r="607" spans="1:10" hidden="1" x14ac:dyDescent="0.25">
      <c r="A607" s="24"/>
      <c r="B607" s="21">
        <f t="shared" si="16"/>
        <v>602</v>
      </c>
      <c r="C607" s="20" t="s">
        <v>1499</v>
      </c>
      <c r="D607" s="20"/>
      <c r="E607" s="20" t="s">
        <v>65</v>
      </c>
      <c r="F607" s="20" t="s">
        <v>66</v>
      </c>
      <c r="G607" s="20" t="s">
        <v>62</v>
      </c>
      <c r="H607" s="5">
        <v>303.26606855906834</v>
      </c>
      <c r="I607" s="5">
        <v>179.52799999999999</v>
      </c>
      <c r="J607" s="22">
        <f t="shared" si="17"/>
        <v>0.59198182260549403</v>
      </c>
    </row>
    <row r="608" spans="1:10" hidden="1" x14ac:dyDescent="0.25">
      <c r="A608" s="24"/>
      <c r="B608" s="21">
        <f t="shared" si="16"/>
        <v>603</v>
      </c>
      <c r="C608" s="20" t="s">
        <v>1500</v>
      </c>
      <c r="D608" s="20"/>
      <c r="E608" s="20" t="s">
        <v>65</v>
      </c>
      <c r="F608" s="20" t="s">
        <v>66</v>
      </c>
      <c r="G608" s="20" t="s">
        <v>62</v>
      </c>
      <c r="H608" s="5">
        <v>272.98042702767117</v>
      </c>
      <c r="I608" s="5">
        <v>597.52</v>
      </c>
      <c r="J608" s="22">
        <f t="shared" si="17"/>
        <v>2.1888748820054826</v>
      </c>
    </row>
    <row r="609" spans="1:10" hidden="1" x14ac:dyDescent="0.25">
      <c r="A609" s="24"/>
      <c r="B609" s="21">
        <f t="shared" si="16"/>
        <v>604</v>
      </c>
      <c r="C609" s="20" t="s">
        <v>1501</v>
      </c>
      <c r="D609" s="20"/>
      <c r="E609" s="20" t="s">
        <v>65</v>
      </c>
      <c r="F609" s="20" t="s">
        <v>66</v>
      </c>
      <c r="G609" s="20" t="s">
        <v>62</v>
      </c>
      <c r="H609" s="5">
        <v>145.47468341734594</v>
      </c>
      <c r="I609" s="5">
        <v>351.11799999999999</v>
      </c>
      <c r="J609" s="22">
        <f t="shared" si="17"/>
        <v>2.4136020904248539</v>
      </c>
    </row>
    <row r="610" spans="1:10" hidden="1" x14ac:dyDescent="0.25">
      <c r="A610" s="24"/>
      <c r="B610" s="21">
        <f t="shared" si="16"/>
        <v>605</v>
      </c>
      <c r="C610" s="20" t="s">
        <v>1502</v>
      </c>
      <c r="D610" s="20"/>
      <c r="E610" s="20" t="s">
        <v>65</v>
      </c>
      <c r="F610" s="20" t="s">
        <v>66</v>
      </c>
      <c r="G610" s="20" t="s">
        <v>62</v>
      </c>
      <c r="H610" s="5">
        <v>224.27343037046637</v>
      </c>
      <c r="I610" s="5">
        <v>532.78499999999997</v>
      </c>
      <c r="J610" s="22">
        <f t="shared" si="17"/>
        <v>2.3756046318991881</v>
      </c>
    </row>
    <row r="611" spans="1:10" hidden="1" x14ac:dyDescent="0.25">
      <c r="A611" s="24"/>
      <c r="B611" s="21">
        <f t="shared" si="16"/>
        <v>606</v>
      </c>
      <c r="C611" s="20" t="s">
        <v>1503</v>
      </c>
      <c r="D611" s="20"/>
      <c r="E611" s="20" t="s">
        <v>65</v>
      </c>
      <c r="F611" s="20" t="s">
        <v>66</v>
      </c>
      <c r="G611" s="20" t="s">
        <v>62</v>
      </c>
      <c r="H611" s="5">
        <v>390.10357348264739</v>
      </c>
      <c r="I611" s="5">
        <v>351.11799999999999</v>
      </c>
      <c r="J611" s="22">
        <f t="shared" si="17"/>
        <v>0.90006353150112439</v>
      </c>
    </row>
    <row r="612" spans="1:10" hidden="1" x14ac:dyDescent="0.25">
      <c r="A612" s="24"/>
      <c r="B612" s="21">
        <f t="shared" si="16"/>
        <v>607</v>
      </c>
      <c r="C612" s="20" t="s">
        <v>1504</v>
      </c>
      <c r="D612" s="20"/>
      <c r="E612" s="20" t="s">
        <v>65</v>
      </c>
      <c r="F612" s="20" t="s">
        <v>66</v>
      </c>
      <c r="G612" s="20" t="s">
        <v>62</v>
      </c>
      <c r="H612" s="5">
        <v>202.02650914859183</v>
      </c>
      <c r="I612" s="5">
        <v>179.52799999999999</v>
      </c>
      <c r="J612" s="22">
        <f t="shared" si="17"/>
        <v>0.88863585653482713</v>
      </c>
    </row>
    <row r="613" spans="1:10" hidden="1" x14ac:dyDescent="0.25">
      <c r="A613" s="24"/>
      <c r="B613" s="21">
        <f t="shared" si="16"/>
        <v>608</v>
      </c>
      <c r="C613" s="20" t="s">
        <v>1505</v>
      </c>
      <c r="D613" s="20"/>
      <c r="E613" s="20" t="s">
        <v>65</v>
      </c>
      <c r="F613" s="20" t="s">
        <v>66</v>
      </c>
      <c r="G613" s="20" t="s">
        <v>62</v>
      </c>
      <c r="H613" s="5">
        <v>296.06496585277444</v>
      </c>
      <c r="I613" s="5">
        <v>171.59</v>
      </c>
      <c r="J613" s="22">
        <f t="shared" si="17"/>
        <v>0.57956874264321889</v>
      </c>
    </row>
    <row r="614" spans="1:10" hidden="1" x14ac:dyDescent="0.25">
      <c r="A614" s="24"/>
      <c r="B614" s="21">
        <f t="shared" si="16"/>
        <v>609</v>
      </c>
      <c r="C614" s="20" t="s">
        <v>1506</v>
      </c>
      <c r="D614" s="20"/>
      <c r="E614" s="20" t="s">
        <v>65</v>
      </c>
      <c r="F614" s="20" t="s">
        <v>66</v>
      </c>
      <c r="G614" s="20" t="s">
        <v>62</v>
      </c>
      <c r="H614" s="5">
        <v>155.42601687777059</v>
      </c>
      <c r="I614" s="5">
        <v>179.52799999999999</v>
      </c>
      <c r="J614" s="22">
        <f t="shared" si="17"/>
        <v>1.155070454782249</v>
      </c>
    </row>
    <row r="615" spans="1:10" hidden="1" x14ac:dyDescent="0.25">
      <c r="A615" s="24"/>
      <c r="B615" s="21">
        <f t="shared" si="16"/>
        <v>610</v>
      </c>
      <c r="C615" s="20" t="s">
        <v>1507</v>
      </c>
      <c r="D615" s="20"/>
      <c r="E615" s="20" t="s">
        <v>65</v>
      </c>
      <c r="F615" s="20" t="s">
        <v>66</v>
      </c>
      <c r="G615" s="20" t="s">
        <v>62</v>
      </c>
      <c r="H615" s="5">
        <v>97.220215343682341</v>
      </c>
      <c r="I615" s="5">
        <v>238.464</v>
      </c>
      <c r="J615" s="22">
        <f t="shared" si="17"/>
        <v>2.4528232030448396</v>
      </c>
    </row>
    <row r="616" spans="1:10" hidden="1" x14ac:dyDescent="0.25">
      <c r="A616" s="24"/>
      <c r="B616" s="21">
        <f t="shared" si="16"/>
        <v>611</v>
      </c>
      <c r="C616" s="20" t="s">
        <v>1508</v>
      </c>
      <c r="D616" s="20"/>
      <c r="E616" s="20" t="s">
        <v>65</v>
      </c>
      <c r="F616" s="20" t="s">
        <v>66</v>
      </c>
      <c r="G616" s="20" t="s">
        <v>62</v>
      </c>
      <c r="H616" s="5">
        <v>52.53244948851745</v>
      </c>
      <c r="I616" s="5">
        <v>238.464</v>
      </c>
      <c r="J616" s="22">
        <f t="shared" si="17"/>
        <v>4.5393657124654636</v>
      </c>
    </row>
    <row r="617" spans="1:10" hidden="1" x14ac:dyDescent="0.25">
      <c r="A617" s="24"/>
      <c r="B617" s="21">
        <f t="shared" si="16"/>
        <v>612</v>
      </c>
      <c r="C617" s="20" t="s">
        <v>1509</v>
      </c>
      <c r="D617" s="20"/>
      <c r="E617" s="20" t="s">
        <v>69</v>
      </c>
      <c r="F617" s="20" t="s">
        <v>70</v>
      </c>
      <c r="G617" s="20" t="s">
        <v>62</v>
      </c>
      <c r="H617" s="5">
        <v>270.01202182940523</v>
      </c>
      <c r="I617" s="5">
        <v>171.59</v>
      </c>
      <c r="J617" s="22">
        <f t="shared" si="17"/>
        <v>0.63549022312944015</v>
      </c>
    </row>
    <row r="618" spans="1:10" hidden="1" x14ac:dyDescent="0.25">
      <c r="A618" s="24"/>
      <c r="B618" s="21">
        <f t="shared" si="16"/>
        <v>613</v>
      </c>
      <c r="C618" s="20" t="s">
        <v>1510</v>
      </c>
      <c r="D618" s="20"/>
      <c r="E618" s="20" t="s">
        <v>65</v>
      </c>
      <c r="F618" s="20" t="s">
        <v>66</v>
      </c>
      <c r="G618" s="20" t="s">
        <v>62</v>
      </c>
      <c r="H618" s="5">
        <v>20.334194806218239</v>
      </c>
      <c r="I618" s="5">
        <v>419.06200000000001</v>
      </c>
      <c r="J618" s="22">
        <f t="shared" si="17"/>
        <v>20.608733416473907</v>
      </c>
    </row>
    <row r="619" spans="1:10" hidden="1" x14ac:dyDescent="0.25">
      <c r="A619" s="24"/>
      <c r="B619" s="21">
        <f t="shared" si="16"/>
        <v>614</v>
      </c>
      <c r="C619" s="20" t="s">
        <v>1511</v>
      </c>
      <c r="D619" s="20"/>
      <c r="E619" s="20" t="s">
        <v>65</v>
      </c>
      <c r="F619" s="20" t="s">
        <v>66</v>
      </c>
      <c r="G619" s="20" t="s">
        <v>62</v>
      </c>
      <c r="H619" s="5">
        <v>450.05281141479719</v>
      </c>
      <c r="I619" s="5">
        <v>1007.5740000000001</v>
      </c>
      <c r="J619" s="22">
        <f t="shared" si="17"/>
        <v>2.2387905917809188</v>
      </c>
    </row>
    <row r="620" spans="1:10" hidden="1" x14ac:dyDescent="0.25">
      <c r="A620" s="24"/>
      <c r="B620" s="21">
        <f t="shared" si="16"/>
        <v>615</v>
      </c>
      <c r="C620" s="20" t="s">
        <v>1512</v>
      </c>
      <c r="D620" s="20"/>
      <c r="E620" s="20" t="s">
        <v>65</v>
      </c>
      <c r="F620" s="20" t="s">
        <v>66</v>
      </c>
      <c r="G620" s="20" t="s">
        <v>62</v>
      </c>
      <c r="H620" s="5">
        <v>302.21306558559883</v>
      </c>
      <c r="I620" s="5">
        <v>530.64700000000005</v>
      </c>
      <c r="J620" s="22">
        <f t="shared" si="17"/>
        <v>1.7558704782394645</v>
      </c>
    </row>
    <row r="621" spans="1:10" hidden="1" x14ac:dyDescent="0.25">
      <c r="A621" s="24"/>
      <c r="B621" s="21">
        <f t="shared" si="16"/>
        <v>616</v>
      </c>
      <c r="C621" s="20" t="s">
        <v>1513</v>
      </c>
      <c r="D621" s="20"/>
      <c r="E621" s="20" t="s">
        <v>69</v>
      </c>
      <c r="F621" s="20" t="s">
        <v>70</v>
      </c>
      <c r="G621" s="20" t="s">
        <v>62</v>
      </c>
      <c r="H621" s="5">
        <v>0</v>
      </c>
      <c r="I621" s="5">
        <v>0</v>
      </c>
      <c r="J621" s="22">
        <f t="shared" si="17"/>
        <v>0</v>
      </c>
    </row>
    <row r="622" spans="1:10" hidden="1" x14ac:dyDescent="0.25">
      <c r="A622" s="24"/>
      <c r="B622" s="21"/>
      <c r="C622" s="20" t="s">
        <v>1724</v>
      </c>
      <c r="D622" s="20"/>
      <c r="E622" s="20" t="s">
        <v>77</v>
      </c>
      <c r="F622" s="20" t="s">
        <v>78</v>
      </c>
      <c r="G622" s="20" t="s">
        <v>62</v>
      </c>
      <c r="H622" s="5">
        <v>194.12548191332581</v>
      </c>
      <c r="I622" s="5">
        <v>541.96100000000001</v>
      </c>
      <c r="J622" s="22">
        <f t="shared" si="17"/>
        <v>2.7918076218452232</v>
      </c>
    </row>
    <row r="623" spans="1:10" hidden="1" x14ac:dyDescent="0.25">
      <c r="A623" s="24"/>
      <c r="B623" s="21"/>
      <c r="C623" s="20" t="s">
        <v>611</v>
      </c>
      <c r="D623" s="20"/>
      <c r="E623" s="20" t="s">
        <v>77</v>
      </c>
      <c r="F623" s="20" t="s">
        <v>78</v>
      </c>
      <c r="G623" s="20" t="s">
        <v>62</v>
      </c>
      <c r="H623" s="5">
        <v>379.91535663160994</v>
      </c>
      <c r="I623" s="5">
        <v>961.02299999999991</v>
      </c>
      <c r="J623" s="22">
        <f t="shared" si="17"/>
        <v>2.5295713458928928</v>
      </c>
    </row>
    <row r="624" spans="1:10" hidden="1" x14ac:dyDescent="0.25">
      <c r="A624" s="24"/>
      <c r="B624" s="21"/>
      <c r="C624" s="20" t="s">
        <v>612</v>
      </c>
      <c r="D624" s="20"/>
      <c r="E624" s="20" t="s">
        <v>77</v>
      </c>
      <c r="F624" s="20" t="s">
        <v>78</v>
      </c>
      <c r="G624" s="20" t="s">
        <v>62</v>
      </c>
      <c r="H624" s="5">
        <v>329.56251595431394</v>
      </c>
      <c r="I624" s="5">
        <v>663.62300000000005</v>
      </c>
      <c r="J624" s="22">
        <f t="shared" si="17"/>
        <v>2.0136483000147858</v>
      </c>
    </row>
    <row r="625" spans="1:10" hidden="1" x14ac:dyDescent="0.25">
      <c r="A625" s="24"/>
      <c r="B625" s="21"/>
      <c r="C625" s="20" t="s">
        <v>613</v>
      </c>
      <c r="D625" s="20"/>
      <c r="E625" s="20" t="s">
        <v>77</v>
      </c>
      <c r="F625" s="20" t="s">
        <v>78</v>
      </c>
      <c r="G625" s="20" t="s">
        <v>62</v>
      </c>
      <c r="H625" s="5">
        <v>298.27724836084349</v>
      </c>
      <c r="I625" s="5">
        <v>303.49700000000001</v>
      </c>
      <c r="J625" s="22">
        <f t="shared" si="17"/>
        <v>1.0174996640469269</v>
      </c>
    </row>
    <row r="626" spans="1:10" hidden="1" x14ac:dyDescent="0.25">
      <c r="A626" s="24"/>
      <c r="B626" s="21"/>
      <c r="C626" s="20" t="s">
        <v>614</v>
      </c>
      <c r="D626" s="20"/>
      <c r="E626" s="20" t="s">
        <v>77</v>
      </c>
      <c r="F626" s="20" t="s">
        <v>78</v>
      </c>
      <c r="G626" s="20" t="s">
        <v>62</v>
      </c>
      <c r="H626" s="5">
        <v>298.27739380153196</v>
      </c>
      <c r="I626" s="5">
        <v>483.02499999999998</v>
      </c>
      <c r="J626" s="22">
        <f t="shared" si="17"/>
        <v>1.6193818574175807</v>
      </c>
    </row>
    <row r="627" spans="1:10" hidden="1" x14ac:dyDescent="0.25">
      <c r="A627" s="24"/>
      <c r="B627" s="21"/>
      <c r="C627" s="20" t="s">
        <v>615</v>
      </c>
      <c r="D627" s="20"/>
      <c r="E627" s="20" t="s">
        <v>77</v>
      </c>
      <c r="F627" s="20" t="s">
        <v>78</v>
      </c>
      <c r="G627" s="20" t="s">
        <v>62</v>
      </c>
      <c r="H627" s="5">
        <v>204.42202734318619</v>
      </c>
      <c r="I627" s="5">
        <v>844.221</v>
      </c>
      <c r="J627" s="22">
        <f t="shared" si="17"/>
        <v>4.1297946751242787</v>
      </c>
    </row>
    <row r="628" spans="1:10" hidden="1" x14ac:dyDescent="0.25">
      <c r="A628" s="24"/>
      <c r="B628" s="21"/>
      <c r="C628" s="20" t="s">
        <v>617</v>
      </c>
      <c r="D628" s="20"/>
      <c r="E628" s="20" t="s">
        <v>77</v>
      </c>
      <c r="F628" s="20" t="s">
        <v>78</v>
      </c>
      <c r="G628" s="20" t="s">
        <v>62</v>
      </c>
      <c r="H628" s="5">
        <v>358.84849087922777</v>
      </c>
      <c r="I628" s="5">
        <v>654.61500000000001</v>
      </c>
      <c r="J628" s="22">
        <f t="shared" si="17"/>
        <v>1.824209984542791</v>
      </c>
    </row>
    <row r="629" spans="1:10" hidden="1" x14ac:dyDescent="0.25">
      <c r="A629" s="24"/>
      <c r="B629" s="21"/>
      <c r="C629" s="20" t="s">
        <v>618</v>
      </c>
      <c r="D629" s="20"/>
      <c r="E629" s="20" t="s">
        <v>77</v>
      </c>
      <c r="F629" s="20" t="s">
        <v>78</v>
      </c>
      <c r="G629" s="20" t="s">
        <v>62</v>
      </c>
      <c r="H629" s="5">
        <v>157.82153507236495</v>
      </c>
      <c r="I629" s="5">
        <v>484.09500000000003</v>
      </c>
      <c r="J629" s="22">
        <f t="shared" si="17"/>
        <v>3.0673570611135603</v>
      </c>
    </row>
    <row r="630" spans="1:10" hidden="1" x14ac:dyDescent="0.25">
      <c r="A630" s="24"/>
      <c r="B630" s="21"/>
      <c r="C630" s="20" t="s">
        <v>619</v>
      </c>
      <c r="D630" s="20"/>
      <c r="E630" s="20" t="s">
        <v>77</v>
      </c>
      <c r="F630" s="20" t="s">
        <v>78</v>
      </c>
      <c r="G630" s="20" t="s">
        <v>62</v>
      </c>
      <c r="H630" s="5">
        <v>205.07640925988952</v>
      </c>
      <c r="I630" s="5">
        <v>483.02499999999998</v>
      </c>
      <c r="J630" s="22">
        <f t="shared" si="17"/>
        <v>2.3553416101989155</v>
      </c>
    </row>
    <row r="631" spans="1:10" hidden="1" x14ac:dyDescent="0.25">
      <c r="A631" s="24"/>
      <c r="B631" s="21"/>
      <c r="C631" s="20" t="s">
        <v>620</v>
      </c>
      <c r="D631" s="20"/>
      <c r="E631" s="20" t="s">
        <v>77</v>
      </c>
      <c r="F631" s="20" t="s">
        <v>78</v>
      </c>
      <c r="G631" s="20" t="s">
        <v>62</v>
      </c>
      <c r="H631" s="5">
        <v>385.06345172991735</v>
      </c>
      <c r="I631" s="5">
        <v>720.25199999999995</v>
      </c>
      <c r="J631" s="22">
        <f t="shared" si="17"/>
        <v>1.8704761429946957</v>
      </c>
    </row>
    <row r="632" spans="1:10" hidden="1" x14ac:dyDescent="0.25">
      <c r="A632" s="24"/>
      <c r="B632" s="21"/>
      <c r="C632" s="20" t="s">
        <v>621</v>
      </c>
      <c r="D632" s="20"/>
      <c r="E632" s="20" t="s">
        <v>77</v>
      </c>
      <c r="F632" s="20" t="s">
        <v>78</v>
      </c>
      <c r="G632" s="20" t="s">
        <v>62</v>
      </c>
      <c r="H632" s="5">
        <v>257.60900418909551</v>
      </c>
      <c r="I632" s="5">
        <v>721.48900000000003</v>
      </c>
      <c r="J632" s="22">
        <f t="shared" si="17"/>
        <v>2.8007134388454746</v>
      </c>
    </row>
    <row r="633" spans="1:10" hidden="1" x14ac:dyDescent="0.25">
      <c r="A633" s="24"/>
      <c r="B633" s="21"/>
      <c r="C633" s="20" t="s">
        <v>622</v>
      </c>
      <c r="D633" s="20"/>
      <c r="E633" s="20" t="s">
        <v>77</v>
      </c>
      <c r="F633" s="20" t="s">
        <v>78</v>
      </c>
      <c r="G633" s="20" t="s">
        <v>62</v>
      </c>
      <c r="H633" s="5">
        <v>366.77959532479207</v>
      </c>
      <c r="I633" s="5">
        <v>901.01700000000005</v>
      </c>
      <c r="J633" s="22">
        <f t="shared" si="17"/>
        <v>2.4565625009813536</v>
      </c>
    </row>
    <row r="634" spans="1:10" hidden="1" x14ac:dyDescent="0.25">
      <c r="A634" s="24"/>
      <c r="B634" s="21"/>
      <c r="C634" s="20" t="s">
        <v>1725</v>
      </c>
      <c r="D634" s="20"/>
      <c r="E634" s="20" t="s">
        <v>77</v>
      </c>
      <c r="F634" s="20" t="s">
        <v>78</v>
      </c>
      <c r="G634" s="20" t="s">
        <v>62</v>
      </c>
      <c r="H634" s="5">
        <v>143.41944292453147</v>
      </c>
      <c r="I634" s="5">
        <v>303.49700000000001</v>
      </c>
      <c r="J634" s="22">
        <f t="shared" si="17"/>
        <v>2.1161496224727543</v>
      </c>
    </row>
    <row r="635" spans="1:10" hidden="1" x14ac:dyDescent="0.25">
      <c r="A635" s="24"/>
      <c r="B635" s="21"/>
      <c r="C635" s="20" t="s">
        <v>624</v>
      </c>
      <c r="D635" s="20"/>
      <c r="E635" s="20" t="s">
        <v>77</v>
      </c>
      <c r="F635" s="20" t="s">
        <v>78</v>
      </c>
      <c r="G635" s="20" t="s">
        <v>62</v>
      </c>
      <c r="H635" s="5">
        <v>226.32388203631356</v>
      </c>
      <c r="I635" s="5">
        <v>541.96100000000001</v>
      </c>
      <c r="J635" s="22">
        <f t="shared" si="17"/>
        <v>2.3946257687160148</v>
      </c>
    </row>
    <row r="636" spans="1:10" hidden="1" x14ac:dyDescent="0.25">
      <c r="A636" s="24"/>
      <c r="B636" s="21"/>
      <c r="C636" s="20" t="s">
        <v>626</v>
      </c>
      <c r="D636" s="20"/>
      <c r="E636" s="20" t="s">
        <v>77</v>
      </c>
      <c r="F636" s="20" t="s">
        <v>78</v>
      </c>
      <c r="G636" s="20" t="s">
        <v>62</v>
      </c>
      <c r="H636" s="5">
        <v>143.41944292453147</v>
      </c>
      <c r="I636" s="5">
        <v>0</v>
      </c>
      <c r="J636" s="22">
        <f t="shared" si="17"/>
        <v>0</v>
      </c>
    </row>
    <row r="637" spans="1:10" hidden="1" x14ac:dyDescent="0.25">
      <c r="A637" s="24"/>
      <c r="B637" s="21"/>
      <c r="C637" s="20" t="s">
        <v>627</v>
      </c>
      <c r="D637" s="20"/>
      <c r="E637" s="20" t="s">
        <v>77</v>
      </c>
      <c r="F637" s="20" t="s">
        <v>78</v>
      </c>
      <c r="G637" s="20" t="s">
        <v>62</v>
      </c>
      <c r="H637" s="5">
        <v>210.3539845608824</v>
      </c>
      <c r="I637" s="5">
        <v>179.52799999999999</v>
      </c>
      <c r="J637" s="22">
        <f t="shared" si="17"/>
        <v>0.85345661682980622</v>
      </c>
    </row>
    <row r="638" spans="1:10" hidden="1" x14ac:dyDescent="0.25">
      <c r="A638" s="24"/>
      <c r="B638" s="21"/>
      <c r="C638" s="20" t="s">
        <v>628</v>
      </c>
      <c r="D638" s="20"/>
      <c r="E638" s="20" t="s">
        <v>77</v>
      </c>
      <c r="F638" s="20" t="s">
        <v>78</v>
      </c>
      <c r="G638" s="20" t="s">
        <v>62</v>
      </c>
      <c r="H638" s="5">
        <v>194.25492994007706</v>
      </c>
      <c r="I638" s="5">
        <v>484.09500000000003</v>
      </c>
      <c r="J638" s="22">
        <f t="shared" si="17"/>
        <v>2.4920603052356594</v>
      </c>
    </row>
    <row r="639" spans="1:10" hidden="1" x14ac:dyDescent="0.25">
      <c r="A639" s="24"/>
      <c r="B639" s="21"/>
      <c r="C639" s="20" t="s">
        <v>1726</v>
      </c>
      <c r="D639" s="20"/>
      <c r="E639" s="20" t="s">
        <v>77</v>
      </c>
      <c r="F639" s="20" t="s">
        <v>78</v>
      </c>
      <c r="G639" s="20" t="s">
        <v>62</v>
      </c>
      <c r="H639" s="5">
        <v>194.12548191332581</v>
      </c>
      <c r="I639" s="5">
        <v>179.52799999999999</v>
      </c>
      <c r="J639" s="22">
        <f t="shared" si="17"/>
        <v>0.92480388576784889</v>
      </c>
    </row>
    <row r="640" spans="1:10" hidden="1" x14ac:dyDescent="0.25">
      <c r="A640" s="24"/>
      <c r="B640" s="21"/>
      <c r="C640" s="20" t="s">
        <v>1727</v>
      </c>
      <c r="D640" s="20"/>
      <c r="E640" s="20" t="s">
        <v>77</v>
      </c>
      <c r="F640" s="20" t="s">
        <v>78</v>
      </c>
      <c r="G640" s="20" t="s">
        <v>62</v>
      </c>
      <c r="H640" s="5">
        <v>282.96213694824695</v>
      </c>
      <c r="I640" s="5">
        <v>0</v>
      </c>
      <c r="J640" s="22">
        <f t="shared" si="17"/>
        <v>0</v>
      </c>
    </row>
    <row r="641" spans="1:10" hidden="1" x14ac:dyDescent="0.25">
      <c r="A641" s="24"/>
      <c r="B641" s="21"/>
      <c r="C641" s="20" t="s">
        <v>629</v>
      </c>
      <c r="D641" s="20"/>
      <c r="E641" s="20" t="s">
        <v>77</v>
      </c>
      <c r="F641" s="20" t="s">
        <v>78</v>
      </c>
      <c r="G641" s="20" t="s">
        <v>62</v>
      </c>
      <c r="H641" s="5">
        <v>262.94277765131329</v>
      </c>
      <c r="I641" s="5">
        <v>837.05400000000009</v>
      </c>
      <c r="J641" s="22">
        <f t="shared" si="17"/>
        <v>3.1834074602726377</v>
      </c>
    </row>
    <row r="642" spans="1:10" hidden="1" x14ac:dyDescent="0.25">
      <c r="A642" s="24"/>
      <c r="B642" s="21"/>
      <c r="C642" s="20" t="s">
        <v>1609</v>
      </c>
      <c r="D642" s="20"/>
      <c r="E642" s="20" t="s">
        <v>77</v>
      </c>
      <c r="F642" s="20" t="s">
        <v>78</v>
      </c>
      <c r="G642" s="20" t="s">
        <v>62</v>
      </c>
      <c r="H642" s="5">
        <v>218.34144097683588</v>
      </c>
      <c r="I642" s="5">
        <v>0</v>
      </c>
      <c r="J642" s="22">
        <f t="shared" si="17"/>
        <v>0</v>
      </c>
    </row>
    <row r="643" spans="1:10" hidden="1" x14ac:dyDescent="0.25">
      <c r="A643" s="24"/>
      <c r="B643" s="21"/>
      <c r="C643" s="20" t="s">
        <v>1728</v>
      </c>
      <c r="D643" s="20"/>
      <c r="E643" s="20" t="s">
        <v>77</v>
      </c>
      <c r="F643" s="20" t="s">
        <v>78</v>
      </c>
      <c r="G643" s="20" t="s">
        <v>62</v>
      </c>
      <c r="H643" s="5">
        <v>90.886847995325496</v>
      </c>
      <c r="I643" s="5">
        <v>0</v>
      </c>
      <c r="J643" s="22">
        <f t="shared" si="17"/>
        <v>0</v>
      </c>
    </row>
    <row r="644" spans="1:10" hidden="1" x14ac:dyDescent="0.25">
      <c r="A644" s="24"/>
      <c r="B644" s="21"/>
      <c r="C644" s="20" t="s">
        <v>631</v>
      </c>
      <c r="D644" s="20"/>
      <c r="E644" s="20" t="s">
        <v>77</v>
      </c>
      <c r="F644" s="20" t="s">
        <v>78</v>
      </c>
      <c r="G644" s="20" t="s">
        <v>62</v>
      </c>
      <c r="H644" s="5">
        <v>90.886847995325496</v>
      </c>
      <c r="I644" s="5">
        <v>0</v>
      </c>
      <c r="J644" s="22">
        <f t="shared" si="17"/>
        <v>0</v>
      </c>
    </row>
    <row r="645" spans="1:10" hidden="1" x14ac:dyDescent="0.25">
      <c r="A645" s="24"/>
      <c r="B645" s="21"/>
      <c r="C645" s="20" t="s">
        <v>1610</v>
      </c>
      <c r="D645" s="20"/>
      <c r="E645" s="20" t="s">
        <v>77</v>
      </c>
      <c r="F645" s="20" t="s">
        <v>78</v>
      </c>
      <c r="G645" s="20" t="s">
        <v>62</v>
      </c>
      <c r="H645" s="5">
        <v>92.855772572206732</v>
      </c>
      <c r="I645" s="5">
        <v>0</v>
      </c>
      <c r="J645" s="22">
        <f t="shared" si="17"/>
        <v>0</v>
      </c>
    </row>
    <row r="646" spans="1:10" hidden="1" x14ac:dyDescent="0.25">
      <c r="A646" s="24"/>
      <c r="B646" s="21"/>
      <c r="C646" s="20" t="s">
        <v>1729</v>
      </c>
      <c r="D646" s="20"/>
      <c r="E646" s="20" t="s">
        <v>77</v>
      </c>
      <c r="F646" s="20" t="s">
        <v>78</v>
      </c>
      <c r="G646" s="20" t="s">
        <v>62</v>
      </c>
      <c r="H646" s="5">
        <v>331.13003040053451</v>
      </c>
      <c r="I646" s="5">
        <v>0</v>
      </c>
      <c r="J646" s="22">
        <f t="shared" si="17"/>
        <v>0</v>
      </c>
    </row>
    <row r="647" spans="1:10" hidden="1" x14ac:dyDescent="0.25">
      <c r="A647" s="24"/>
      <c r="B647" s="21"/>
      <c r="C647" s="20" t="s">
        <v>639</v>
      </c>
      <c r="D647" s="20"/>
      <c r="E647" s="20" t="s">
        <v>77</v>
      </c>
      <c r="F647" s="20" t="s">
        <v>78</v>
      </c>
      <c r="G647" s="20" t="s">
        <v>62</v>
      </c>
      <c r="H647" s="5">
        <v>216.34228538049209</v>
      </c>
      <c r="I647" s="5">
        <v>180.59800000000001</v>
      </c>
      <c r="J647" s="22">
        <f t="shared" si="17"/>
        <v>0.83477901549562172</v>
      </c>
    </row>
    <row r="648" spans="1:10" hidden="1" x14ac:dyDescent="0.25">
      <c r="A648" s="24"/>
      <c r="B648" s="21"/>
      <c r="C648" s="20" t="s">
        <v>1730</v>
      </c>
      <c r="D648" s="20"/>
      <c r="E648" s="20" t="s">
        <v>77</v>
      </c>
      <c r="F648" s="20" t="s">
        <v>78</v>
      </c>
      <c r="G648" s="20" t="s">
        <v>62</v>
      </c>
      <c r="H648" s="5">
        <v>20.334194806218239</v>
      </c>
      <c r="I648" s="5">
        <v>0</v>
      </c>
      <c r="J648" s="22">
        <f t="shared" si="17"/>
        <v>0</v>
      </c>
    </row>
    <row r="649" spans="1:10" hidden="1" x14ac:dyDescent="0.25">
      <c r="A649" s="24"/>
      <c r="B649" s="21"/>
      <c r="C649" s="20" t="s">
        <v>1731</v>
      </c>
      <c r="D649" s="20"/>
      <c r="E649" s="20" t="s">
        <v>77</v>
      </c>
      <c r="F649" s="20" t="s">
        <v>78</v>
      </c>
      <c r="G649" s="20" t="s">
        <v>62</v>
      </c>
      <c r="H649" s="5">
        <v>179.72338976549233</v>
      </c>
      <c r="I649" s="5">
        <v>0</v>
      </c>
      <c r="J649" s="22">
        <f t="shared" si="17"/>
        <v>0</v>
      </c>
    </row>
    <row r="650" spans="1:10" hidden="1" x14ac:dyDescent="0.25">
      <c r="A650" s="24"/>
      <c r="B650" s="21"/>
      <c r="C650" s="20" t="s">
        <v>1732</v>
      </c>
      <c r="D650" s="20"/>
      <c r="E650" s="20" t="s">
        <v>77</v>
      </c>
      <c r="F650" s="20" t="s">
        <v>78</v>
      </c>
      <c r="G650" s="20" t="s">
        <v>62</v>
      </c>
      <c r="H650" s="5">
        <v>111.22104280154375</v>
      </c>
      <c r="I650" s="5">
        <v>0</v>
      </c>
      <c r="J650" s="22">
        <f t="shared" si="17"/>
        <v>0</v>
      </c>
    </row>
    <row r="651" spans="1:10" hidden="1" x14ac:dyDescent="0.25">
      <c r="A651" s="24"/>
      <c r="B651" s="21"/>
      <c r="C651" s="20" t="s">
        <v>1611</v>
      </c>
      <c r="D651" s="20"/>
      <c r="E651" s="20" t="s">
        <v>77</v>
      </c>
      <c r="F651" s="20" t="s">
        <v>78</v>
      </c>
      <c r="G651" s="20" t="s">
        <v>62</v>
      </c>
      <c r="H651" s="5">
        <v>202.02650914859183</v>
      </c>
      <c r="I651" s="5">
        <v>0</v>
      </c>
      <c r="J651" s="22">
        <f t="shared" si="17"/>
        <v>0</v>
      </c>
    </row>
    <row r="652" spans="1:10" hidden="1" x14ac:dyDescent="0.25">
      <c r="A652" s="24"/>
      <c r="B652" s="21"/>
      <c r="C652" s="20" t="s">
        <v>1733</v>
      </c>
      <c r="D652" s="20"/>
      <c r="E652" s="20" t="s">
        <v>77</v>
      </c>
      <c r="F652" s="20" t="s">
        <v>78</v>
      </c>
      <c r="G652" s="20" t="s">
        <v>62</v>
      </c>
      <c r="H652" s="5">
        <v>309.22832114809569</v>
      </c>
      <c r="I652" s="5">
        <v>179.52799999999999</v>
      </c>
      <c r="J652" s="22">
        <f t="shared" si="17"/>
        <v>0.58056778025199185</v>
      </c>
    </row>
    <row r="653" spans="1:10" hidden="1" x14ac:dyDescent="0.25">
      <c r="A653" s="24"/>
      <c r="B653" s="21"/>
      <c r="C653" s="20" t="s">
        <v>1612</v>
      </c>
      <c r="D653" s="20"/>
      <c r="E653" s="20" t="s">
        <v>77</v>
      </c>
      <c r="F653" s="20" t="s">
        <v>78</v>
      </c>
      <c r="G653" s="20" t="s">
        <v>62</v>
      </c>
      <c r="H653" s="5">
        <v>74.917095960582884</v>
      </c>
      <c r="I653" s="5">
        <v>303.49700000000001</v>
      </c>
      <c r="J653" s="22">
        <f t="shared" si="17"/>
        <v>4.0511047059229695</v>
      </c>
    </row>
    <row r="654" spans="1:10" hidden="1" x14ac:dyDescent="0.25">
      <c r="A654" s="24"/>
      <c r="B654" s="21"/>
      <c r="C654" s="20" t="s">
        <v>1734</v>
      </c>
      <c r="D654" s="20"/>
      <c r="E654" s="20" t="s">
        <v>77</v>
      </c>
      <c r="F654" s="20" t="s">
        <v>78</v>
      </c>
      <c r="G654" s="20" t="s">
        <v>62</v>
      </c>
      <c r="H654" s="5">
        <v>226.32388203631356</v>
      </c>
      <c r="I654" s="5">
        <v>238.464</v>
      </c>
      <c r="J654" s="22">
        <f t="shared" si="17"/>
        <v>1.0536404636331687</v>
      </c>
    </row>
    <row r="655" spans="1:10" hidden="1" x14ac:dyDescent="0.25">
      <c r="A655" s="24"/>
      <c r="B655" s="21"/>
      <c r="C655" s="20" t="s">
        <v>646</v>
      </c>
      <c r="D655" s="20"/>
      <c r="E655" s="20" t="s">
        <v>77</v>
      </c>
      <c r="F655" s="20" t="s">
        <v>78</v>
      </c>
      <c r="G655" s="20" t="s">
        <v>62</v>
      </c>
      <c r="H655" s="5">
        <v>198.00727834655191</v>
      </c>
      <c r="I655" s="5">
        <v>417.99199999999996</v>
      </c>
      <c r="J655" s="22">
        <f t="shared" si="17"/>
        <v>2.1109931083868103</v>
      </c>
    </row>
    <row r="656" spans="1:10" hidden="1" x14ac:dyDescent="0.25">
      <c r="A656" s="24"/>
      <c r="B656" s="21"/>
      <c r="C656" s="20" t="s">
        <v>648</v>
      </c>
      <c r="D656" s="20"/>
      <c r="E656" s="20" t="s">
        <v>77</v>
      </c>
      <c r="F656" s="20" t="s">
        <v>78</v>
      </c>
      <c r="G656" s="20" t="s">
        <v>62</v>
      </c>
      <c r="H656" s="5">
        <v>274.89315344332749</v>
      </c>
      <c r="I656" s="5">
        <v>522.70799999999997</v>
      </c>
      <c r="J656" s="22">
        <f t="shared" si="17"/>
        <v>1.9014951571275218</v>
      </c>
    </row>
    <row r="657" spans="1:10" hidden="1" x14ac:dyDescent="0.25">
      <c r="A657" s="24"/>
      <c r="B657" s="21"/>
      <c r="C657" s="20" t="s">
        <v>649</v>
      </c>
      <c r="D657" s="20"/>
      <c r="E657" s="20" t="s">
        <v>77</v>
      </c>
      <c r="F657" s="20" t="s">
        <v>78</v>
      </c>
      <c r="G657" s="20" t="s">
        <v>62</v>
      </c>
      <c r="H657" s="5">
        <v>212.32305457845217</v>
      </c>
      <c r="I657" s="5">
        <v>419.06200000000001</v>
      </c>
      <c r="J657" s="22">
        <f t="shared" si="17"/>
        <v>1.9736999396132886</v>
      </c>
    </row>
    <row r="658" spans="1:10" hidden="1" x14ac:dyDescent="0.25">
      <c r="A658" s="24"/>
      <c r="B658" s="21"/>
      <c r="C658" s="20" t="s">
        <v>650</v>
      </c>
      <c r="D658" s="20"/>
      <c r="E658" s="20" t="s">
        <v>77</v>
      </c>
      <c r="F658" s="20" t="s">
        <v>78</v>
      </c>
      <c r="G658" s="20" t="s">
        <v>62</v>
      </c>
      <c r="H658" s="5">
        <v>226.32373659562504</v>
      </c>
      <c r="I658" s="5">
        <v>179.52799999999999</v>
      </c>
      <c r="J658" s="22">
        <f t="shared" si="17"/>
        <v>0.79323540120214842</v>
      </c>
    </row>
    <row r="659" spans="1:10" hidden="1" x14ac:dyDescent="0.25">
      <c r="A659" s="24"/>
      <c r="B659" s="21"/>
      <c r="C659" s="20" t="s">
        <v>653</v>
      </c>
      <c r="D659" s="20"/>
      <c r="E659" s="20" t="s">
        <v>77</v>
      </c>
      <c r="F659" s="20" t="s">
        <v>78</v>
      </c>
      <c r="G659" s="20" t="s">
        <v>62</v>
      </c>
      <c r="H659" s="5">
        <v>184.08768709627944</v>
      </c>
      <c r="I659" s="5">
        <v>0</v>
      </c>
      <c r="J659" s="22">
        <f t="shared" si="17"/>
        <v>0</v>
      </c>
    </row>
    <row r="660" spans="1:10" hidden="1" x14ac:dyDescent="0.25">
      <c r="A660" s="24"/>
      <c r="B660" s="21"/>
      <c r="C660" s="20" t="s">
        <v>654</v>
      </c>
      <c r="D660" s="20"/>
      <c r="E660" s="20" t="s">
        <v>77</v>
      </c>
      <c r="F660" s="20" t="s">
        <v>78</v>
      </c>
      <c r="G660" s="20" t="s">
        <v>62</v>
      </c>
      <c r="H660" s="5">
        <v>272.98042702767117</v>
      </c>
      <c r="I660" s="5">
        <v>0</v>
      </c>
      <c r="J660" s="22">
        <f t="shared" si="17"/>
        <v>0</v>
      </c>
    </row>
    <row r="661" spans="1:10" hidden="1" x14ac:dyDescent="0.25">
      <c r="A661" s="24"/>
      <c r="B661" s="21"/>
      <c r="C661" s="20" t="s">
        <v>655</v>
      </c>
      <c r="D661" s="20"/>
      <c r="E661" s="20" t="s">
        <v>77</v>
      </c>
      <c r="F661" s="20" t="s">
        <v>78</v>
      </c>
      <c r="G661" s="20" t="s">
        <v>62</v>
      </c>
      <c r="H661" s="5">
        <v>282.96202368349265</v>
      </c>
      <c r="I661" s="5">
        <v>541.96100000000001</v>
      </c>
      <c r="J661" s="22">
        <f t="shared" si="17"/>
        <v>1.9153135567273538</v>
      </c>
    </row>
    <row r="662" spans="1:10" hidden="1" x14ac:dyDescent="0.25">
      <c r="A662" s="24"/>
      <c r="B662" s="21"/>
      <c r="C662" s="20" t="s">
        <v>1735</v>
      </c>
      <c r="D662" s="20"/>
      <c r="E662" s="20" t="s">
        <v>77</v>
      </c>
      <c r="F662" s="20" t="s">
        <v>78</v>
      </c>
      <c r="G662" s="20" t="s">
        <v>62</v>
      </c>
      <c r="H662" s="5">
        <v>194.12548191332584</v>
      </c>
      <c r="I662" s="5">
        <v>180.59800000000001</v>
      </c>
      <c r="J662" s="22">
        <f t="shared" si="17"/>
        <v>0.93031578451217622</v>
      </c>
    </row>
    <row r="663" spans="1:10" hidden="1" x14ac:dyDescent="0.25">
      <c r="A663" s="24"/>
      <c r="B663" s="21"/>
      <c r="C663" s="20" t="s">
        <v>1736</v>
      </c>
      <c r="D663" s="20"/>
      <c r="E663" s="20" t="s">
        <v>77</v>
      </c>
      <c r="F663" s="20" t="s">
        <v>78</v>
      </c>
      <c r="G663" s="20" t="s">
        <v>62</v>
      </c>
      <c r="H663" s="5">
        <v>131.55535087251627</v>
      </c>
      <c r="I663" s="5">
        <v>238.464</v>
      </c>
      <c r="J663" s="22">
        <f t="shared" si="17"/>
        <v>1.8126514688945154</v>
      </c>
    </row>
    <row r="664" spans="1:10" hidden="1" x14ac:dyDescent="0.25">
      <c r="A664" s="24"/>
      <c r="B664" s="21"/>
      <c r="C664" s="20" t="s">
        <v>661</v>
      </c>
      <c r="D664" s="20"/>
      <c r="E664" s="20" t="s">
        <v>77</v>
      </c>
      <c r="F664" s="20" t="s">
        <v>78</v>
      </c>
      <c r="G664" s="20" t="s">
        <v>62</v>
      </c>
      <c r="H664" s="5">
        <v>246.65807684253178</v>
      </c>
      <c r="I664" s="5">
        <v>0</v>
      </c>
      <c r="J664" s="22">
        <f t="shared" si="17"/>
        <v>0</v>
      </c>
    </row>
    <row r="665" spans="1:10" hidden="1" x14ac:dyDescent="0.25">
      <c r="A665" s="24"/>
      <c r="B665" s="21"/>
      <c r="C665" s="20" t="s">
        <v>1737</v>
      </c>
      <c r="D665" s="20"/>
      <c r="E665" s="20" t="s">
        <v>77</v>
      </c>
      <c r="F665" s="20" t="s">
        <v>78</v>
      </c>
      <c r="G665" s="20" t="s">
        <v>62</v>
      </c>
      <c r="H665" s="5">
        <v>143.41944292453147</v>
      </c>
      <c r="I665" s="5">
        <v>484.09500000000003</v>
      </c>
      <c r="J665" s="22">
        <f t="shared" si="17"/>
        <v>3.375379168462779</v>
      </c>
    </row>
    <row r="666" spans="1:10" hidden="1" x14ac:dyDescent="0.25">
      <c r="A666" s="24"/>
      <c r="B666" s="21"/>
      <c r="C666" s="20" t="s">
        <v>664</v>
      </c>
      <c r="D666" s="20"/>
      <c r="E666" s="20" t="s">
        <v>77</v>
      </c>
      <c r="F666" s="20" t="s">
        <v>78</v>
      </c>
      <c r="G666" s="20" t="s">
        <v>62</v>
      </c>
      <c r="H666" s="5">
        <v>157.82153507236495</v>
      </c>
      <c r="I666" s="5">
        <v>180.59800000000001</v>
      </c>
      <c r="J666" s="22">
        <f t="shared" si="17"/>
        <v>1.1443178519154025</v>
      </c>
    </row>
    <row r="667" spans="1:10" hidden="1" x14ac:dyDescent="0.25">
      <c r="A667" s="24"/>
      <c r="B667" s="21"/>
      <c r="C667" s="20" t="s">
        <v>1738</v>
      </c>
      <c r="D667" s="20"/>
      <c r="E667" s="20" t="s">
        <v>69</v>
      </c>
      <c r="F667" s="20" t="s">
        <v>70</v>
      </c>
      <c r="G667" s="20" t="s">
        <v>62</v>
      </c>
      <c r="H667" s="5">
        <v>48.650798495979899</v>
      </c>
      <c r="I667" s="5">
        <v>0</v>
      </c>
      <c r="J667" s="22">
        <f t="shared" si="17"/>
        <v>0</v>
      </c>
    </row>
    <row r="668" spans="1:10" hidden="1" x14ac:dyDescent="0.25">
      <c r="A668" s="24"/>
      <c r="B668" s="21"/>
      <c r="C668" s="20" t="s">
        <v>1616</v>
      </c>
      <c r="D668" s="20"/>
      <c r="E668" s="20" t="s">
        <v>77</v>
      </c>
      <c r="F668" s="20" t="s">
        <v>78</v>
      </c>
      <c r="G668" s="20" t="s">
        <v>62</v>
      </c>
      <c r="H668" s="5">
        <v>117.15314545992848</v>
      </c>
      <c r="I668" s="5">
        <v>303.49700000000001</v>
      </c>
      <c r="J668" s="22">
        <f t="shared" si="17"/>
        <v>2.5906005238571193</v>
      </c>
    </row>
    <row r="669" spans="1:10" hidden="1" x14ac:dyDescent="0.25">
      <c r="A669" s="24"/>
      <c r="B669" s="21"/>
      <c r="C669" s="20" t="s">
        <v>668</v>
      </c>
      <c r="D669" s="20"/>
      <c r="E669" s="20" t="s">
        <v>75</v>
      </c>
      <c r="F669" s="20" t="s">
        <v>76</v>
      </c>
      <c r="G669" s="20" t="s">
        <v>62</v>
      </c>
      <c r="H669" s="5">
        <v>230.34311283835348</v>
      </c>
      <c r="I669" s="5">
        <v>180.59800000000001</v>
      </c>
      <c r="J669" s="22">
        <f t="shared" si="17"/>
        <v>0.78403907012725493</v>
      </c>
    </row>
    <row r="670" spans="1:10" hidden="1" x14ac:dyDescent="0.25">
      <c r="A670" s="24"/>
      <c r="B670" s="21"/>
      <c r="C670" s="20" t="s">
        <v>669</v>
      </c>
      <c r="D670" s="20"/>
      <c r="E670" s="20" t="s">
        <v>73</v>
      </c>
      <c r="F670" s="20" t="s">
        <v>74</v>
      </c>
      <c r="G670" s="20" t="s">
        <v>62</v>
      </c>
      <c r="H670" s="5">
        <v>137.48734026614673</v>
      </c>
      <c r="I670" s="5">
        <v>0</v>
      </c>
      <c r="J670" s="22">
        <f t="shared" si="17"/>
        <v>0</v>
      </c>
    </row>
    <row r="671" spans="1:10" hidden="1" x14ac:dyDescent="0.25">
      <c r="A671" s="24"/>
      <c r="B671" s="21"/>
      <c r="C671" s="20" t="s">
        <v>671</v>
      </c>
      <c r="D671" s="20"/>
      <c r="E671" s="20" t="s">
        <v>65</v>
      </c>
      <c r="F671" s="20" t="s">
        <v>66</v>
      </c>
      <c r="G671" s="20" t="s">
        <v>62</v>
      </c>
      <c r="H671" s="5">
        <v>246.65807684253178</v>
      </c>
      <c r="I671" s="5">
        <v>0</v>
      </c>
      <c r="J671" s="22">
        <f t="shared" si="17"/>
        <v>0</v>
      </c>
    </row>
    <row r="672" spans="1:10" hidden="1" x14ac:dyDescent="0.25">
      <c r="A672" s="24"/>
      <c r="B672" s="21"/>
      <c r="C672" s="20" t="s">
        <v>1620</v>
      </c>
      <c r="D672" s="20"/>
      <c r="E672" s="20" t="s">
        <v>73</v>
      </c>
      <c r="F672" s="20" t="s">
        <v>74</v>
      </c>
      <c r="G672" s="20" t="s">
        <v>62</v>
      </c>
      <c r="H672" s="5">
        <v>137.48734026614673</v>
      </c>
      <c r="I672" s="5">
        <v>238.464</v>
      </c>
      <c r="J672" s="22">
        <f t="shared" si="17"/>
        <v>1.7344433279339289</v>
      </c>
    </row>
    <row r="673" spans="1:10" hidden="1" x14ac:dyDescent="0.25">
      <c r="A673" s="24"/>
      <c r="B673" s="21"/>
      <c r="C673" s="20" t="s">
        <v>1621</v>
      </c>
      <c r="D673" s="20"/>
      <c r="E673" s="20" t="s">
        <v>77</v>
      </c>
      <c r="F673" s="20" t="s">
        <v>78</v>
      </c>
      <c r="G673" s="20" t="s">
        <v>62</v>
      </c>
      <c r="H673" s="5">
        <v>151.40678607573068</v>
      </c>
      <c r="I673" s="5">
        <v>180.59800000000001</v>
      </c>
      <c r="J673" s="22">
        <f t="shared" si="17"/>
        <v>1.1927999046863624</v>
      </c>
    </row>
    <row r="674" spans="1:10" hidden="1" x14ac:dyDescent="0.25">
      <c r="A674" s="24"/>
      <c r="B674" s="21"/>
      <c r="C674" s="20" t="s">
        <v>1622</v>
      </c>
      <c r="D674" s="20"/>
      <c r="E674" s="20" t="s">
        <v>77</v>
      </c>
      <c r="F674" s="20" t="s">
        <v>78</v>
      </c>
      <c r="G674" s="20" t="s">
        <v>62</v>
      </c>
      <c r="H674" s="5">
        <v>143.41944292453147</v>
      </c>
      <c r="I674" s="5">
        <v>541.96100000000001</v>
      </c>
      <c r="J674" s="22">
        <f t="shared" si="17"/>
        <v>3.7788530547087991</v>
      </c>
    </row>
    <row r="675" spans="1:10" hidden="1" x14ac:dyDescent="0.25">
      <c r="A675" s="24"/>
      <c r="B675" s="21"/>
      <c r="C675" s="20" t="s">
        <v>672</v>
      </c>
      <c r="D675" s="20"/>
      <c r="E675" s="20" t="s">
        <v>77</v>
      </c>
      <c r="F675" s="20" t="s">
        <v>78</v>
      </c>
      <c r="G675" s="20" t="s">
        <v>62</v>
      </c>
      <c r="H675" s="5">
        <v>200.05758457171058</v>
      </c>
      <c r="I675" s="5">
        <v>541.96100000000001</v>
      </c>
      <c r="J675" s="22">
        <f t="shared" si="17"/>
        <v>2.7090250097752944</v>
      </c>
    </row>
    <row r="676" spans="1:10" hidden="1" x14ac:dyDescent="0.25">
      <c r="A676" s="24"/>
      <c r="B676" s="21"/>
      <c r="C676" s="20" t="s">
        <v>1623</v>
      </c>
      <c r="D676" s="20"/>
      <c r="E676" s="20" t="s">
        <v>77</v>
      </c>
      <c r="F676" s="20" t="s">
        <v>78</v>
      </c>
      <c r="G676" s="20" t="s">
        <v>62</v>
      </c>
      <c r="H676" s="5">
        <v>151.40678607573068</v>
      </c>
      <c r="I676" s="5">
        <v>0</v>
      </c>
      <c r="J676" s="22">
        <f t="shared" si="17"/>
        <v>0</v>
      </c>
    </row>
    <row r="677" spans="1:10" hidden="1" x14ac:dyDescent="0.25">
      <c r="A677" s="24"/>
      <c r="B677" s="21"/>
      <c r="C677" s="20" t="s">
        <v>1739</v>
      </c>
      <c r="D677" s="20"/>
      <c r="E677" s="20" t="s">
        <v>77</v>
      </c>
      <c r="F677" s="20" t="s">
        <v>78</v>
      </c>
      <c r="G677" s="20" t="s">
        <v>62</v>
      </c>
      <c r="H677" s="5">
        <v>192.07528895292143</v>
      </c>
      <c r="I677" s="5">
        <v>0</v>
      </c>
      <c r="J677" s="22">
        <f t="shared" si="17"/>
        <v>0</v>
      </c>
    </row>
    <row r="678" spans="1:10" hidden="1" x14ac:dyDescent="0.25">
      <c r="A678" s="24"/>
      <c r="B678" s="21"/>
      <c r="C678" s="20" t="s">
        <v>673</v>
      </c>
      <c r="D678" s="20"/>
      <c r="E678" s="20" t="s">
        <v>77</v>
      </c>
      <c r="F678" s="20" t="s">
        <v>78</v>
      </c>
      <c r="G678" s="20" t="s">
        <v>62</v>
      </c>
      <c r="H678" s="5">
        <v>220.3917793779288</v>
      </c>
      <c r="I678" s="5">
        <v>541.96100000000001</v>
      </c>
      <c r="J678" s="22">
        <f t="shared" si="17"/>
        <v>2.4590799236238432</v>
      </c>
    </row>
    <row r="679" spans="1:10" hidden="1" x14ac:dyDescent="0.25">
      <c r="A679" s="24"/>
      <c r="B679" s="21"/>
      <c r="C679" s="20" t="s">
        <v>674</v>
      </c>
      <c r="D679" s="20"/>
      <c r="E679" s="20" t="s">
        <v>77</v>
      </c>
      <c r="F679" s="20" t="s">
        <v>78</v>
      </c>
      <c r="G679" s="20" t="s">
        <v>62</v>
      </c>
      <c r="H679" s="5">
        <v>109.17073657638507</v>
      </c>
      <c r="I679" s="5">
        <v>303.49700000000001</v>
      </c>
      <c r="J679" s="22">
        <f t="shared" si="17"/>
        <v>2.7800215471446221</v>
      </c>
    </row>
    <row r="680" spans="1:10" hidden="1" x14ac:dyDescent="0.25">
      <c r="A680" s="24"/>
      <c r="B680" s="21"/>
      <c r="C680" s="20" t="s">
        <v>676</v>
      </c>
      <c r="D680" s="20"/>
      <c r="E680" s="20" t="s">
        <v>77</v>
      </c>
      <c r="F680" s="20" t="s">
        <v>78</v>
      </c>
      <c r="G680" s="20" t="s">
        <v>62</v>
      </c>
      <c r="H680" s="5">
        <v>246.65807684253178</v>
      </c>
      <c r="I680" s="5">
        <v>0</v>
      </c>
      <c r="J680" s="22">
        <f t="shared" si="17"/>
        <v>0</v>
      </c>
    </row>
    <row r="681" spans="1:10" hidden="1" x14ac:dyDescent="0.25">
      <c r="A681" s="24"/>
      <c r="B681" s="21"/>
      <c r="C681" s="20" t="s">
        <v>677</v>
      </c>
      <c r="D681" s="20"/>
      <c r="E681" s="20" t="s">
        <v>77</v>
      </c>
      <c r="F681" s="20" t="s">
        <v>78</v>
      </c>
      <c r="G681" s="20" t="s">
        <v>62</v>
      </c>
      <c r="H681" s="5">
        <v>244.60777061737315</v>
      </c>
      <c r="I681" s="5">
        <v>0</v>
      </c>
      <c r="J681" s="22">
        <f t="shared" si="17"/>
        <v>0</v>
      </c>
    </row>
    <row r="682" spans="1:10" hidden="1" x14ac:dyDescent="0.25">
      <c r="A682" s="24"/>
      <c r="B682" s="21"/>
      <c r="C682" s="20" t="s">
        <v>1740</v>
      </c>
      <c r="D682" s="20"/>
      <c r="E682" s="20" t="s">
        <v>77</v>
      </c>
      <c r="F682" s="20" t="s">
        <v>78</v>
      </c>
      <c r="G682" s="20" t="s">
        <v>62</v>
      </c>
      <c r="H682" s="5">
        <v>153.4571867607992</v>
      </c>
      <c r="I682" s="5">
        <v>180.59800000000001</v>
      </c>
      <c r="J682" s="22">
        <f t="shared" si="17"/>
        <v>1.1768624449078846</v>
      </c>
    </row>
    <row r="683" spans="1:10" hidden="1" x14ac:dyDescent="0.25">
      <c r="A683" s="24"/>
      <c r="B683" s="21"/>
      <c r="C683" s="20" t="s">
        <v>681</v>
      </c>
      <c r="D683" s="20"/>
      <c r="E683" s="20" t="s">
        <v>77</v>
      </c>
      <c r="F683" s="20" t="s">
        <v>78</v>
      </c>
      <c r="G683" s="20" t="s">
        <v>62</v>
      </c>
      <c r="H683" s="5">
        <v>304.86387837662005</v>
      </c>
      <c r="I683" s="5">
        <v>238.464</v>
      </c>
      <c r="J683" s="22">
        <f t="shared" si="17"/>
        <v>0.78219827573474754</v>
      </c>
    </row>
    <row r="684" spans="1:10" hidden="1" x14ac:dyDescent="0.25">
      <c r="A684" s="24"/>
      <c r="B684" s="21"/>
      <c r="C684" s="20" t="s">
        <v>682</v>
      </c>
      <c r="D684" s="20"/>
      <c r="E684" s="20" t="s">
        <v>77</v>
      </c>
      <c r="F684" s="20" t="s">
        <v>78</v>
      </c>
      <c r="G684" s="20" t="s">
        <v>62</v>
      </c>
      <c r="H684" s="5">
        <v>382.09511088351985</v>
      </c>
      <c r="I684" s="5">
        <v>179.52799999999999</v>
      </c>
      <c r="J684" s="22">
        <f t="shared" si="17"/>
        <v>0.46985160209162785</v>
      </c>
    </row>
    <row r="685" spans="1:10" hidden="1" x14ac:dyDescent="0.25">
      <c r="A685" s="24"/>
      <c r="B685" s="21"/>
      <c r="C685" s="20" t="s">
        <v>686</v>
      </c>
      <c r="D685" s="20"/>
      <c r="E685" s="20" t="s">
        <v>77</v>
      </c>
      <c r="F685" s="20" t="s">
        <v>78</v>
      </c>
      <c r="G685" s="20" t="s">
        <v>62</v>
      </c>
      <c r="H685" s="5">
        <v>291.07634772761526</v>
      </c>
      <c r="I685" s="5">
        <v>303.49700000000001</v>
      </c>
      <c r="J685" s="22">
        <f t="shared" si="17"/>
        <v>1.0426714584312697</v>
      </c>
    </row>
    <row r="686" spans="1:10" hidden="1" x14ac:dyDescent="0.25">
      <c r="A686" s="24"/>
      <c r="B686" s="21"/>
      <c r="C686" s="20" t="s">
        <v>1741</v>
      </c>
      <c r="D686" s="20"/>
      <c r="E686" s="20" t="s">
        <v>77</v>
      </c>
      <c r="F686" s="20" t="s">
        <v>78</v>
      </c>
      <c r="G686" s="20" t="s">
        <v>62</v>
      </c>
      <c r="H686" s="5">
        <v>101.18339342518587</v>
      </c>
      <c r="I686" s="5">
        <v>0</v>
      </c>
      <c r="J686" s="22">
        <f t="shared" si="17"/>
        <v>0</v>
      </c>
    </row>
    <row r="687" spans="1:10" hidden="1" x14ac:dyDescent="0.25">
      <c r="A687" s="24"/>
      <c r="B687" s="21"/>
      <c r="C687" s="20" t="s">
        <v>699</v>
      </c>
      <c r="D687" s="20"/>
      <c r="E687" s="20" t="s">
        <v>77</v>
      </c>
      <c r="F687" s="20" t="s">
        <v>78</v>
      </c>
      <c r="G687" s="20" t="s">
        <v>62</v>
      </c>
      <c r="H687" s="5">
        <v>109.17073657638507</v>
      </c>
      <c r="I687" s="5">
        <v>303.49700000000001</v>
      </c>
      <c r="J687" s="22">
        <f t="shared" si="17"/>
        <v>2.7800215471446221</v>
      </c>
    </row>
    <row r="688" spans="1:10" hidden="1" x14ac:dyDescent="0.25">
      <c r="A688" s="24"/>
      <c r="B688" s="21"/>
      <c r="C688" s="20" t="s">
        <v>700</v>
      </c>
      <c r="D688" s="20"/>
      <c r="E688" s="20" t="s">
        <v>77</v>
      </c>
      <c r="F688" s="20" t="s">
        <v>78</v>
      </c>
      <c r="G688" s="20" t="s">
        <v>62</v>
      </c>
      <c r="H688" s="5">
        <v>168.77246241892865</v>
      </c>
      <c r="I688" s="5">
        <v>483.02499999999998</v>
      </c>
      <c r="J688" s="22">
        <f t="shared" si="17"/>
        <v>2.8619894091550941</v>
      </c>
    </row>
    <row r="689" spans="1:10" hidden="1" x14ac:dyDescent="0.25">
      <c r="A689" s="24"/>
      <c r="B689" s="21"/>
      <c r="C689" s="20" t="s">
        <v>1742</v>
      </c>
      <c r="D689" s="20"/>
      <c r="E689" s="20" t="s">
        <v>77</v>
      </c>
      <c r="F689" s="20" t="s">
        <v>78</v>
      </c>
      <c r="G689" s="20" t="s">
        <v>62</v>
      </c>
      <c r="H689" s="5">
        <v>513.16741127165528</v>
      </c>
      <c r="I689" s="5">
        <v>0</v>
      </c>
      <c r="J689" s="22">
        <f t="shared" si="17"/>
        <v>0</v>
      </c>
    </row>
    <row r="690" spans="1:10" hidden="1" x14ac:dyDescent="0.25">
      <c r="A690" s="24"/>
      <c r="B690" s="21"/>
      <c r="C690" s="20" t="s">
        <v>711</v>
      </c>
      <c r="D690" s="20"/>
      <c r="E690" s="20" t="s">
        <v>77</v>
      </c>
      <c r="F690" s="20" t="s">
        <v>78</v>
      </c>
      <c r="G690" s="20" t="s">
        <v>62</v>
      </c>
      <c r="H690" s="5">
        <v>157.82153507236495</v>
      </c>
      <c r="I690" s="5">
        <v>483.02499999999998</v>
      </c>
      <c r="J690" s="22">
        <f t="shared" si="17"/>
        <v>3.0605772512510505</v>
      </c>
    </row>
    <row r="691" spans="1:10" hidden="1" x14ac:dyDescent="0.25">
      <c r="A691" s="24"/>
      <c r="B691" s="21"/>
      <c r="C691" s="20" t="s">
        <v>719</v>
      </c>
      <c r="D691" s="20"/>
      <c r="E691" s="20" t="s">
        <v>77</v>
      </c>
      <c r="F691" s="20" t="s">
        <v>78</v>
      </c>
      <c r="G691" s="20" t="s">
        <v>62</v>
      </c>
      <c r="H691" s="5">
        <v>157.82153507236495</v>
      </c>
      <c r="I691" s="5">
        <v>303.49700000000001</v>
      </c>
      <c r="J691" s="22">
        <f t="shared" si="17"/>
        <v>1.9230392091981579</v>
      </c>
    </row>
    <row r="692" spans="1:10" hidden="1" x14ac:dyDescent="0.25">
      <c r="A692" s="24"/>
      <c r="B692" s="21"/>
      <c r="C692" s="20" t="s">
        <v>720</v>
      </c>
      <c r="D692" s="20"/>
      <c r="E692" s="20" t="s">
        <v>77</v>
      </c>
      <c r="F692" s="20" t="s">
        <v>78</v>
      </c>
      <c r="G692" s="20" t="s">
        <v>62</v>
      </c>
      <c r="H692" s="5">
        <v>257.60893146875122</v>
      </c>
      <c r="I692" s="5">
        <v>721.48900000000003</v>
      </c>
      <c r="J692" s="22">
        <f t="shared" si="17"/>
        <v>2.800714229457991</v>
      </c>
    </row>
    <row r="693" spans="1:10" hidden="1" x14ac:dyDescent="0.25">
      <c r="A693" s="24"/>
      <c r="B693" s="21"/>
      <c r="C693" s="20" t="s">
        <v>724</v>
      </c>
      <c r="D693" s="20"/>
      <c r="E693" s="20" t="s">
        <v>77</v>
      </c>
      <c r="F693" s="20" t="s">
        <v>78</v>
      </c>
      <c r="G693" s="20" t="s">
        <v>62</v>
      </c>
      <c r="H693" s="5">
        <v>307.72774043879372</v>
      </c>
      <c r="I693" s="5">
        <v>0</v>
      </c>
      <c r="J693" s="22">
        <f t="shared" si="17"/>
        <v>0</v>
      </c>
    </row>
    <row r="694" spans="1:10" hidden="1" x14ac:dyDescent="0.25">
      <c r="A694" s="24"/>
      <c r="B694" s="21"/>
      <c r="C694" s="20" t="s">
        <v>729</v>
      </c>
      <c r="D694" s="20"/>
      <c r="E694" s="20" t="s">
        <v>77</v>
      </c>
      <c r="F694" s="20" t="s">
        <v>78</v>
      </c>
      <c r="G694" s="20" t="s">
        <v>62</v>
      </c>
      <c r="H694" s="5">
        <v>137.48734026614673</v>
      </c>
      <c r="I694" s="5">
        <v>656.45600000000002</v>
      </c>
      <c r="J694" s="22">
        <f t="shared" si="17"/>
        <v>4.7746650617376005</v>
      </c>
    </row>
    <row r="695" spans="1:10" hidden="1" x14ac:dyDescent="0.25">
      <c r="A695" s="24"/>
      <c r="B695" s="21"/>
      <c r="C695" s="20" t="s">
        <v>730</v>
      </c>
      <c r="D695" s="20"/>
      <c r="E695" s="20" t="s">
        <v>77</v>
      </c>
      <c r="F695" s="20" t="s">
        <v>78</v>
      </c>
      <c r="G695" s="20" t="s">
        <v>62</v>
      </c>
      <c r="H695" s="5">
        <v>262.62782887727445</v>
      </c>
      <c r="I695" s="5">
        <v>417.99199999999996</v>
      </c>
      <c r="J695" s="22">
        <f t="shared" si="17"/>
        <v>1.5915754312362949</v>
      </c>
    </row>
    <row r="696" spans="1:10" hidden="1" x14ac:dyDescent="0.25">
      <c r="A696" s="24"/>
      <c r="B696" s="21"/>
      <c r="C696" s="20" t="s">
        <v>731</v>
      </c>
      <c r="D696" s="20"/>
      <c r="E696" s="20" t="s">
        <v>77</v>
      </c>
      <c r="F696" s="20" t="s">
        <v>78</v>
      </c>
      <c r="G696" s="20" t="s">
        <v>62</v>
      </c>
      <c r="H696" s="5">
        <v>288.89398090118891</v>
      </c>
      <c r="I696" s="5">
        <v>0</v>
      </c>
      <c r="J696" s="22">
        <f t="shared" si="17"/>
        <v>0</v>
      </c>
    </row>
    <row r="697" spans="1:10" hidden="1" x14ac:dyDescent="0.25">
      <c r="A697" s="24"/>
      <c r="B697" s="21"/>
      <c r="C697" s="20" t="s">
        <v>736</v>
      </c>
      <c r="D697" s="20"/>
      <c r="E697" s="20" t="s">
        <v>77</v>
      </c>
      <c r="F697" s="20" t="s">
        <v>78</v>
      </c>
      <c r="G697" s="20" t="s">
        <v>62</v>
      </c>
      <c r="H697" s="5">
        <v>168.77246241892865</v>
      </c>
      <c r="I697" s="5">
        <v>476.928</v>
      </c>
      <c r="J697" s="22">
        <f t="shared" si="17"/>
        <v>2.8258638474810223</v>
      </c>
    </row>
    <row r="698" spans="1:10" hidden="1" x14ac:dyDescent="0.25">
      <c r="A698" s="24"/>
      <c r="B698" s="21"/>
      <c r="C698" s="20" t="s">
        <v>737</v>
      </c>
      <c r="D698" s="20"/>
      <c r="E698" s="20" t="s">
        <v>77</v>
      </c>
      <c r="F698" s="20" t="s">
        <v>78</v>
      </c>
      <c r="G698" s="20" t="s">
        <v>62</v>
      </c>
      <c r="H698" s="5">
        <v>335.49458643676439</v>
      </c>
      <c r="I698" s="5">
        <v>0</v>
      </c>
      <c r="J698" s="22">
        <f t="shared" si="17"/>
        <v>0</v>
      </c>
    </row>
    <row r="699" spans="1:10" hidden="1" x14ac:dyDescent="0.25">
      <c r="A699" s="24"/>
      <c r="B699" s="21"/>
      <c r="C699" s="20" t="s">
        <v>1625</v>
      </c>
      <c r="D699" s="20"/>
      <c r="E699" s="20" t="s">
        <v>77</v>
      </c>
      <c r="F699" s="20" t="s">
        <v>78</v>
      </c>
      <c r="G699" s="20" t="s">
        <v>62</v>
      </c>
      <c r="H699" s="5">
        <v>153.45709230088934</v>
      </c>
      <c r="I699" s="5">
        <v>0</v>
      </c>
      <c r="J699" s="22">
        <f t="shared" si="17"/>
        <v>0</v>
      </c>
    </row>
    <row r="700" spans="1:10" hidden="1" x14ac:dyDescent="0.25">
      <c r="A700" s="24"/>
      <c r="B700" s="21"/>
      <c r="C700" s="20" t="s">
        <v>744</v>
      </c>
      <c r="D700" s="20"/>
      <c r="E700" s="20" t="s">
        <v>77</v>
      </c>
      <c r="F700" s="20" t="s">
        <v>78</v>
      </c>
      <c r="G700" s="20" t="s">
        <v>62</v>
      </c>
      <c r="H700" s="5">
        <v>200.97086254191638</v>
      </c>
      <c r="I700" s="5">
        <v>179.52799999999999</v>
      </c>
      <c r="J700" s="22">
        <f t="shared" si="17"/>
        <v>0.89330362486032489</v>
      </c>
    </row>
    <row r="701" spans="1:10" hidden="1" x14ac:dyDescent="0.25">
      <c r="A701" s="24"/>
      <c r="B701" s="21"/>
      <c r="C701" s="20" t="s">
        <v>745</v>
      </c>
      <c r="D701" s="20"/>
      <c r="E701" s="20" t="s">
        <v>77</v>
      </c>
      <c r="F701" s="20" t="s">
        <v>78</v>
      </c>
      <c r="G701" s="20" t="s">
        <v>62</v>
      </c>
      <c r="H701" s="5">
        <v>186.30359351150935</v>
      </c>
      <c r="I701" s="5">
        <v>179.52799999999999</v>
      </c>
      <c r="J701" s="22">
        <f t="shared" si="17"/>
        <v>0.96363143950258379</v>
      </c>
    </row>
    <row r="702" spans="1:10" hidden="1" x14ac:dyDescent="0.25">
      <c r="A702" s="24"/>
      <c r="B702" s="21"/>
      <c r="C702" s="20" t="s">
        <v>1743</v>
      </c>
      <c r="D702" s="20"/>
      <c r="E702" s="20" t="s">
        <v>77</v>
      </c>
      <c r="F702" s="20" t="s">
        <v>78</v>
      </c>
      <c r="G702" s="20" t="s">
        <v>62</v>
      </c>
      <c r="H702" s="5">
        <v>408.1025122946204</v>
      </c>
      <c r="I702" s="5">
        <v>958.71500000000003</v>
      </c>
      <c r="J702" s="22">
        <f t="shared" si="17"/>
        <v>2.3492014165986741</v>
      </c>
    </row>
    <row r="703" spans="1:10" hidden="1" x14ac:dyDescent="0.25">
      <c r="A703" s="24"/>
      <c r="B703" s="21"/>
      <c r="C703" s="20" t="s">
        <v>1626</v>
      </c>
      <c r="D703" s="20"/>
      <c r="E703" s="20" t="s">
        <v>77</v>
      </c>
      <c r="F703" s="20" t="s">
        <v>78</v>
      </c>
      <c r="G703" s="20" t="s">
        <v>62</v>
      </c>
      <c r="H703" s="5">
        <v>434.36866431853485</v>
      </c>
      <c r="I703" s="5">
        <v>0</v>
      </c>
      <c r="J703" s="22">
        <f t="shared" si="17"/>
        <v>0</v>
      </c>
    </row>
    <row r="704" spans="1:10" hidden="1" x14ac:dyDescent="0.25">
      <c r="A704" s="24"/>
      <c r="B704" s="21"/>
      <c r="C704" s="20" t="s">
        <v>1627</v>
      </c>
      <c r="D704" s="20"/>
      <c r="E704" s="20" t="s">
        <v>77</v>
      </c>
      <c r="F704" s="20" t="s">
        <v>78</v>
      </c>
      <c r="G704" s="20" t="s">
        <v>62</v>
      </c>
      <c r="H704" s="5">
        <v>205.98954178940679</v>
      </c>
      <c r="I704" s="5">
        <v>0</v>
      </c>
      <c r="J704" s="22">
        <f t="shared" si="17"/>
        <v>0</v>
      </c>
    </row>
    <row r="705" spans="1:10" hidden="1" x14ac:dyDescent="0.25">
      <c r="A705" s="24"/>
      <c r="B705" s="21"/>
      <c r="C705" s="20" t="s">
        <v>754</v>
      </c>
      <c r="D705" s="20"/>
      <c r="E705" s="20" t="s">
        <v>77</v>
      </c>
      <c r="F705" s="20" t="s">
        <v>78</v>
      </c>
      <c r="G705" s="20" t="s">
        <v>62</v>
      </c>
      <c r="H705" s="5">
        <v>111.22104280154375</v>
      </c>
      <c r="I705" s="5">
        <v>0</v>
      </c>
      <c r="J705" s="22">
        <f t="shared" si="17"/>
        <v>0</v>
      </c>
    </row>
    <row r="706" spans="1:10" hidden="1" x14ac:dyDescent="0.25">
      <c r="A706" s="24"/>
      <c r="B706" s="21"/>
      <c r="C706" s="20" t="s">
        <v>755</v>
      </c>
      <c r="D706" s="20"/>
      <c r="E706" s="20" t="s">
        <v>77</v>
      </c>
      <c r="F706" s="20" t="s">
        <v>78</v>
      </c>
      <c r="G706" s="20" t="s">
        <v>62</v>
      </c>
      <c r="H706" s="5">
        <v>266.99212620806151</v>
      </c>
      <c r="I706" s="5">
        <v>359.05599999999998</v>
      </c>
      <c r="J706" s="22">
        <f t="shared" si="17"/>
        <v>1.3448186847285339</v>
      </c>
    </row>
    <row r="707" spans="1:10" hidden="1" x14ac:dyDescent="0.25">
      <c r="A707" s="24"/>
      <c r="B707" s="21"/>
      <c r="C707" s="20" t="s">
        <v>757</v>
      </c>
      <c r="D707" s="20"/>
      <c r="E707" s="20" t="s">
        <v>77</v>
      </c>
      <c r="F707" s="20" t="s">
        <v>78</v>
      </c>
      <c r="G707" s="20" t="s">
        <v>62</v>
      </c>
      <c r="H707" s="5">
        <v>361.63146805055038</v>
      </c>
      <c r="I707" s="5">
        <v>663.62300000000005</v>
      </c>
      <c r="J707" s="22">
        <f t="shared" si="17"/>
        <v>1.8350809003912127</v>
      </c>
    </row>
    <row r="708" spans="1:10" hidden="1" x14ac:dyDescent="0.25">
      <c r="A708" s="24"/>
      <c r="B708" s="21"/>
      <c r="C708" s="20" t="s">
        <v>759</v>
      </c>
      <c r="D708" s="20"/>
      <c r="E708" s="20" t="s">
        <v>77</v>
      </c>
      <c r="F708" s="20" t="s">
        <v>78</v>
      </c>
      <c r="G708" s="20" t="s">
        <v>62</v>
      </c>
      <c r="H708" s="5">
        <v>306.26226981890329</v>
      </c>
      <c r="I708" s="5">
        <v>541.96100000000001</v>
      </c>
      <c r="J708" s="22">
        <f t="shared" si="17"/>
        <v>1.7695976730025162</v>
      </c>
    </row>
    <row r="709" spans="1:10" hidden="1" x14ac:dyDescent="0.25">
      <c r="A709" s="24"/>
      <c r="B709" s="21"/>
      <c r="C709" s="20" t="s">
        <v>760</v>
      </c>
      <c r="D709" s="20"/>
      <c r="E709" s="20" t="s">
        <v>77</v>
      </c>
      <c r="F709" s="20" t="s">
        <v>78</v>
      </c>
      <c r="G709" s="20" t="s">
        <v>62</v>
      </c>
      <c r="H709" s="5">
        <v>371.79849273331524</v>
      </c>
      <c r="I709" s="5">
        <v>238.464</v>
      </c>
      <c r="J709" s="22">
        <f t="shared" si="17"/>
        <v>0.64137968458910932</v>
      </c>
    </row>
    <row r="710" spans="1:10" hidden="1" x14ac:dyDescent="0.25">
      <c r="A710" s="24"/>
      <c r="B710" s="21"/>
      <c r="C710" s="20" t="s">
        <v>762</v>
      </c>
      <c r="D710" s="20"/>
      <c r="E710" s="20" t="s">
        <v>77</v>
      </c>
      <c r="F710" s="20" t="s">
        <v>78</v>
      </c>
      <c r="G710" s="20" t="s">
        <v>62</v>
      </c>
      <c r="H710" s="5">
        <v>381.18194617806842</v>
      </c>
      <c r="I710" s="5">
        <v>0</v>
      </c>
      <c r="J710" s="22">
        <f t="shared" si="17"/>
        <v>0</v>
      </c>
    </row>
    <row r="711" spans="1:10" hidden="1" x14ac:dyDescent="0.25">
      <c r="A711" s="24"/>
      <c r="B711" s="21"/>
      <c r="C711" s="20" t="s">
        <v>765</v>
      </c>
      <c r="D711" s="20"/>
      <c r="E711" s="20" t="s">
        <v>77</v>
      </c>
      <c r="F711" s="20" t="s">
        <v>78</v>
      </c>
      <c r="G711" s="20" t="s">
        <v>62</v>
      </c>
      <c r="H711" s="5">
        <v>342.69566468661537</v>
      </c>
      <c r="I711" s="5">
        <v>303.49700000000001</v>
      </c>
      <c r="J711" s="22">
        <f t="shared" si="17"/>
        <v>0.88561668930810278</v>
      </c>
    </row>
    <row r="712" spans="1:10" hidden="1" x14ac:dyDescent="0.25">
      <c r="A712" s="24"/>
      <c r="B712" s="21"/>
      <c r="C712" s="20" t="s">
        <v>766</v>
      </c>
      <c r="D712" s="20"/>
      <c r="E712" s="20" t="s">
        <v>77</v>
      </c>
      <c r="F712" s="20" t="s">
        <v>78</v>
      </c>
      <c r="G712" s="20" t="s">
        <v>62</v>
      </c>
      <c r="H712" s="5">
        <v>229.34351895221445</v>
      </c>
      <c r="I712" s="5">
        <v>721.48900000000003</v>
      </c>
      <c r="J712" s="22">
        <f t="shared" si="17"/>
        <v>3.1458878947014326</v>
      </c>
    </row>
    <row r="713" spans="1:10" hidden="1" x14ac:dyDescent="0.25">
      <c r="A713" s="24"/>
      <c r="B713" s="21"/>
      <c r="C713" s="20" t="s">
        <v>1744</v>
      </c>
      <c r="D713" s="20"/>
      <c r="E713" s="20" t="s">
        <v>77</v>
      </c>
      <c r="F713" s="20" t="s">
        <v>78</v>
      </c>
      <c r="G713" s="20" t="s">
        <v>62</v>
      </c>
      <c r="H713" s="5">
        <v>430.00436698774774</v>
      </c>
      <c r="I713" s="5">
        <v>180.59800000000001</v>
      </c>
      <c r="J713" s="22">
        <f t="shared" si="17"/>
        <v>0.41999108349787029</v>
      </c>
    </row>
    <row r="714" spans="1:10" hidden="1" x14ac:dyDescent="0.25">
      <c r="A714" s="24"/>
      <c r="B714" s="21"/>
      <c r="C714" s="20" t="s">
        <v>770</v>
      </c>
      <c r="D714" s="20"/>
      <c r="E714" s="20" t="s">
        <v>77</v>
      </c>
      <c r="F714" s="20" t="s">
        <v>78</v>
      </c>
      <c r="G714" s="20" t="s">
        <v>62</v>
      </c>
      <c r="H714" s="5">
        <v>283.0913262695554</v>
      </c>
      <c r="I714" s="5">
        <v>0</v>
      </c>
      <c r="J714" s="22">
        <f t="shared" si="17"/>
        <v>0</v>
      </c>
    </row>
    <row r="715" spans="1:10" hidden="1" x14ac:dyDescent="0.25">
      <c r="A715" s="24"/>
      <c r="B715" s="21"/>
      <c r="C715" s="20" t="s">
        <v>771</v>
      </c>
      <c r="D715" s="20"/>
      <c r="E715" s="20" t="s">
        <v>77</v>
      </c>
      <c r="F715" s="20" t="s">
        <v>78</v>
      </c>
      <c r="G715" s="20" t="s">
        <v>62</v>
      </c>
      <c r="H715" s="5">
        <v>309.22832114809569</v>
      </c>
      <c r="I715" s="5">
        <v>483.02499999999998</v>
      </c>
      <c r="J715" s="22">
        <f t="shared" si="17"/>
        <v>1.5620335104062786</v>
      </c>
    </row>
    <row r="716" spans="1:10" hidden="1" x14ac:dyDescent="0.25">
      <c r="A716" s="24"/>
      <c r="B716" s="21"/>
      <c r="C716" s="20" t="s">
        <v>774</v>
      </c>
      <c r="D716" s="20"/>
      <c r="E716" s="20" t="s">
        <v>77</v>
      </c>
      <c r="F716" s="20" t="s">
        <v>78</v>
      </c>
      <c r="G716" s="20" t="s">
        <v>62</v>
      </c>
      <c r="H716" s="5">
        <v>282.9620236834927</v>
      </c>
      <c r="I716" s="5">
        <v>180.59800000000001</v>
      </c>
      <c r="J716" s="22">
        <f t="shared" si="17"/>
        <v>0.63824112384073128</v>
      </c>
    </row>
    <row r="717" spans="1:10" hidden="1" x14ac:dyDescent="0.25">
      <c r="A717" s="24"/>
      <c r="B717" s="21"/>
      <c r="C717" s="20" t="s">
        <v>776</v>
      </c>
      <c r="D717" s="20"/>
      <c r="E717" s="20" t="s">
        <v>77</v>
      </c>
      <c r="F717" s="20" t="s">
        <v>78</v>
      </c>
      <c r="G717" s="20" t="s">
        <v>62</v>
      </c>
      <c r="H717" s="5">
        <v>221.30505734813462</v>
      </c>
      <c r="I717" s="5">
        <v>179.52799999999999</v>
      </c>
      <c r="J717" s="22">
        <f t="shared" si="17"/>
        <v>0.81122411819800755</v>
      </c>
    </row>
    <row r="718" spans="1:10" hidden="1" x14ac:dyDescent="0.25">
      <c r="A718" s="24"/>
      <c r="B718" s="21"/>
      <c r="C718" s="20" t="s">
        <v>777</v>
      </c>
      <c r="D718" s="20"/>
      <c r="E718" s="20" t="s">
        <v>77</v>
      </c>
      <c r="F718" s="20" t="s">
        <v>78</v>
      </c>
      <c r="G718" s="20" t="s">
        <v>62</v>
      </c>
      <c r="H718" s="5">
        <v>231.3427067244925</v>
      </c>
      <c r="I718" s="5">
        <v>0</v>
      </c>
      <c r="J718" s="22">
        <f t="shared" si="17"/>
        <v>0</v>
      </c>
    </row>
    <row r="719" spans="1:10" hidden="1" x14ac:dyDescent="0.25">
      <c r="A719" s="24"/>
      <c r="B719" s="21"/>
      <c r="C719" s="20" t="s">
        <v>780</v>
      </c>
      <c r="D719" s="20"/>
      <c r="E719" s="20" t="s">
        <v>77</v>
      </c>
      <c r="F719" s="20" t="s">
        <v>78</v>
      </c>
      <c r="G719" s="20" t="s">
        <v>62</v>
      </c>
      <c r="H719" s="5">
        <v>220.39177937792883</v>
      </c>
      <c r="I719" s="5">
        <v>656.45600000000002</v>
      </c>
      <c r="J719" s="22">
        <f t="shared" si="17"/>
        <v>2.9785865963462559</v>
      </c>
    </row>
    <row r="720" spans="1:10" hidden="1" x14ac:dyDescent="0.25">
      <c r="A720" s="24"/>
      <c r="B720" s="21"/>
      <c r="C720" s="20" t="s">
        <v>781</v>
      </c>
      <c r="D720" s="20"/>
      <c r="E720" s="20" t="s">
        <v>77</v>
      </c>
      <c r="F720" s="20" t="s">
        <v>78</v>
      </c>
      <c r="G720" s="20" t="s">
        <v>62</v>
      </c>
      <c r="H720" s="5">
        <v>256.69572621888972</v>
      </c>
      <c r="I720" s="5">
        <v>0</v>
      </c>
      <c r="J720" s="22">
        <f t="shared" si="17"/>
        <v>0</v>
      </c>
    </row>
    <row r="721" spans="1:10" hidden="1" x14ac:dyDescent="0.25">
      <c r="A721" s="24"/>
      <c r="B721" s="21"/>
      <c r="C721" s="20" t="s">
        <v>1745</v>
      </c>
      <c r="D721" s="20"/>
      <c r="E721" s="20" t="s">
        <v>77</v>
      </c>
      <c r="F721" s="20" t="s">
        <v>78</v>
      </c>
      <c r="G721" s="20" t="s">
        <v>62</v>
      </c>
      <c r="H721" s="5">
        <v>90.886847995325496</v>
      </c>
      <c r="I721" s="5">
        <v>0</v>
      </c>
      <c r="J721" s="22">
        <f t="shared" si="17"/>
        <v>0</v>
      </c>
    </row>
    <row r="722" spans="1:10" hidden="1" x14ac:dyDescent="0.25">
      <c r="A722" s="24"/>
      <c r="B722" s="21"/>
      <c r="C722" s="20" t="s">
        <v>784</v>
      </c>
      <c r="D722" s="20"/>
      <c r="E722" s="20" t="s">
        <v>77</v>
      </c>
      <c r="F722" s="20" t="s">
        <v>78</v>
      </c>
      <c r="G722" s="20" t="s">
        <v>62</v>
      </c>
      <c r="H722" s="5">
        <v>179.72338976549233</v>
      </c>
      <c r="I722" s="5">
        <v>419.06200000000001</v>
      </c>
      <c r="J722" s="22">
        <f t="shared" si="17"/>
        <v>2.3317054087773594</v>
      </c>
    </row>
    <row r="723" spans="1:10" hidden="1" x14ac:dyDescent="0.25">
      <c r="A723" s="24"/>
      <c r="B723" s="21"/>
      <c r="C723" s="20" t="s">
        <v>1746</v>
      </c>
      <c r="D723" s="20"/>
      <c r="E723" s="20" t="s">
        <v>77</v>
      </c>
      <c r="F723" s="20" t="s">
        <v>78</v>
      </c>
      <c r="G723" s="20" t="s">
        <v>62</v>
      </c>
      <c r="H723" s="5">
        <v>331.13017584122304</v>
      </c>
      <c r="I723" s="5">
        <v>238.464</v>
      </c>
      <c r="J723" s="22">
        <f t="shared" si="17"/>
        <v>0.72015182365724206</v>
      </c>
    </row>
    <row r="724" spans="1:10" hidden="1" x14ac:dyDescent="0.25">
      <c r="A724" s="24"/>
      <c r="B724" s="21"/>
      <c r="C724" s="20" t="s">
        <v>791</v>
      </c>
      <c r="D724" s="20"/>
      <c r="E724" s="20" t="s">
        <v>77</v>
      </c>
      <c r="F724" s="20" t="s">
        <v>78</v>
      </c>
      <c r="G724" s="20" t="s">
        <v>62</v>
      </c>
      <c r="H724" s="5">
        <v>403.99682013595873</v>
      </c>
      <c r="I724" s="5">
        <v>1141.6199999999999</v>
      </c>
      <c r="J724" s="22">
        <f t="shared" si="17"/>
        <v>2.8258143210528384</v>
      </c>
    </row>
    <row r="725" spans="1:10" hidden="1" x14ac:dyDescent="0.25">
      <c r="A725" s="24"/>
      <c r="B725" s="21"/>
      <c r="C725" s="20" t="s">
        <v>795</v>
      </c>
      <c r="D725" s="20"/>
      <c r="E725" s="20" t="s">
        <v>77</v>
      </c>
      <c r="F725" s="20" t="s">
        <v>78</v>
      </c>
      <c r="G725" s="20" t="s">
        <v>62</v>
      </c>
      <c r="H725" s="5">
        <v>231.99080781212476</v>
      </c>
      <c r="I725" s="5">
        <v>238.464</v>
      </c>
      <c r="J725" s="22">
        <f t="shared" si="17"/>
        <v>1.0279027960155969</v>
      </c>
    </row>
    <row r="726" spans="1:10" hidden="1" x14ac:dyDescent="0.25">
      <c r="A726" s="24"/>
      <c r="B726" s="21"/>
      <c r="C726" s="20" t="s">
        <v>796</v>
      </c>
      <c r="D726" s="20"/>
      <c r="E726" s="20" t="s">
        <v>77</v>
      </c>
      <c r="F726" s="20" t="s">
        <v>78</v>
      </c>
      <c r="G726" s="20" t="s">
        <v>62</v>
      </c>
      <c r="H726" s="5">
        <v>163.75363773074972</v>
      </c>
      <c r="I726" s="5">
        <v>662.55400000000009</v>
      </c>
      <c r="J726" s="22">
        <f t="shared" si="17"/>
        <v>4.0460414142945504</v>
      </c>
    </row>
    <row r="727" spans="1:10" hidden="1" x14ac:dyDescent="0.25">
      <c r="A727" s="24"/>
      <c r="B727" s="21"/>
      <c r="C727" s="20" t="s">
        <v>798</v>
      </c>
      <c r="D727" s="20"/>
      <c r="E727" s="20" t="s">
        <v>77</v>
      </c>
      <c r="F727" s="20" t="s">
        <v>78</v>
      </c>
      <c r="G727" s="20" t="s">
        <v>62</v>
      </c>
      <c r="H727" s="5">
        <v>324.54354582544647</v>
      </c>
      <c r="I727" s="5">
        <v>303.49700000000001</v>
      </c>
      <c r="J727" s="22">
        <f t="shared" si="17"/>
        <v>0.93515031774267299</v>
      </c>
    </row>
    <row r="728" spans="1:10" hidden="1" x14ac:dyDescent="0.25">
      <c r="A728" s="24"/>
      <c r="B728" s="21"/>
      <c r="C728" s="20" t="s">
        <v>800</v>
      </c>
      <c r="D728" s="20"/>
      <c r="E728" s="20" t="s">
        <v>77</v>
      </c>
      <c r="F728" s="20" t="s">
        <v>78</v>
      </c>
      <c r="G728" s="20" t="s">
        <v>62</v>
      </c>
      <c r="H728" s="5">
        <v>383.39770715260977</v>
      </c>
      <c r="I728" s="5">
        <v>238.464</v>
      </c>
      <c r="J728" s="22">
        <f t="shared" si="17"/>
        <v>0.62197555058690124</v>
      </c>
    </row>
    <row r="729" spans="1:10" hidden="1" x14ac:dyDescent="0.25">
      <c r="A729" s="24"/>
      <c r="B729" s="21"/>
      <c r="C729" s="20" t="s">
        <v>1747</v>
      </c>
      <c r="D729" s="20"/>
      <c r="E729" s="20" t="s">
        <v>77</v>
      </c>
      <c r="F729" s="20" t="s">
        <v>78</v>
      </c>
      <c r="G729" s="20" t="s">
        <v>62</v>
      </c>
      <c r="H729" s="5">
        <v>111.22104280154375</v>
      </c>
      <c r="I729" s="5">
        <v>417.99199999999996</v>
      </c>
      <c r="J729" s="22">
        <f t="shared" si="17"/>
        <v>3.7582096829090172</v>
      </c>
    </row>
    <row r="730" spans="1:10" hidden="1" x14ac:dyDescent="0.25">
      <c r="A730" s="24"/>
      <c r="B730" s="21"/>
      <c r="C730" s="20" t="s">
        <v>801</v>
      </c>
      <c r="D730" s="20"/>
      <c r="E730" s="20" t="s">
        <v>77</v>
      </c>
      <c r="F730" s="20" t="s">
        <v>78</v>
      </c>
      <c r="G730" s="20" t="s">
        <v>62</v>
      </c>
      <c r="H730" s="5">
        <v>439.51708247415354</v>
      </c>
      <c r="I730" s="5">
        <v>1140.5509999999999</v>
      </c>
      <c r="J730" s="22">
        <f t="shared" si="17"/>
        <v>2.5950094899145855</v>
      </c>
    </row>
    <row r="731" spans="1:10" hidden="1" x14ac:dyDescent="0.25">
      <c r="A731" s="24"/>
      <c r="B731" s="21"/>
      <c r="C731" s="20" t="s">
        <v>804</v>
      </c>
      <c r="D731" s="20"/>
      <c r="E731" s="20" t="s">
        <v>77</v>
      </c>
      <c r="F731" s="20" t="s">
        <v>78</v>
      </c>
      <c r="G731" s="20" t="s">
        <v>62</v>
      </c>
      <c r="H731" s="5">
        <v>280.9628359112146</v>
      </c>
      <c r="I731" s="5">
        <v>893.07899999999995</v>
      </c>
      <c r="J731" s="22">
        <f t="shared" si="17"/>
        <v>3.1786374774570421</v>
      </c>
    </row>
    <row r="732" spans="1:10" hidden="1" x14ac:dyDescent="0.25">
      <c r="A732" s="24"/>
      <c r="B732" s="21"/>
      <c r="C732" s="20" t="s">
        <v>805</v>
      </c>
      <c r="D732" s="20"/>
      <c r="E732" s="20" t="s">
        <v>77</v>
      </c>
      <c r="F732" s="20" t="s">
        <v>78</v>
      </c>
      <c r="G732" s="20" t="s">
        <v>62</v>
      </c>
      <c r="H732" s="5">
        <v>520.13703821283502</v>
      </c>
      <c r="I732" s="5">
        <v>179.52799999999999</v>
      </c>
      <c r="J732" s="22">
        <f t="shared" si="17"/>
        <v>0.34515519336375133</v>
      </c>
    </row>
    <row r="733" spans="1:10" hidden="1" x14ac:dyDescent="0.25">
      <c r="A733" s="24"/>
      <c r="B733" s="21"/>
      <c r="C733" s="20" t="s">
        <v>807</v>
      </c>
      <c r="D733" s="20"/>
      <c r="E733" s="20" t="s">
        <v>77</v>
      </c>
      <c r="F733" s="20" t="s">
        <v>78</v>
      </c>
      <c r="G733" s="20" t="s">
        <v>62</v>
      </c>
      <c r="H733" s="5">
        <v>210.3238668061741</v>
      </c>
      <c r="I733" s="5">
        <v>590.65200000000004</v>
      </c>
      <c r="J733" s="22">
        <f t="shared" si="17"/>
        <v>2.8082975506736991</v>
      </c>
    </row>
    <row r="734" spans="1:10" hidden="1" x14ac:dyDescent="0.25">
      <c r="A734" s="24"/>
      <c r="B734" s="21"/>
      <c r="C734" s="20" t="s">
        <v>809</v>
      </c>
      <c r="D734" s="20"/>
      <c r="E734" s="20" t="s">
        <v>77</v>
      </c>
      <c r="F734" s="20" t="s">
        <v>78</v>
      </c>
      <c r="G734" s="20" t="s">
        <v>62</v>
      </c>
      <c r="H734" s="5">
        <v>334.54861031326811</v>
      </c>
      <c r="I734" s="5">
        <v>654.61500000000001</v>
      </c>
      <c r="J734" s="22">
        <f t="shared" si="17"/>
        <v>1.9567111619056639</v>
      </c>
    </row>
    <row r="735" spans="1:10" hidden="1" x14ac:dyDescent="0.25">
      <c r="A735" s="24"/>
      <c r="B735" s="21"/>
      <c r="C735" s="20" t="s">
        <v>814</v>
      </c>
      <c r="D735" s="20"/>
      <c r="E735" s="20" t="s">
        <v>77</v>
      </c>
      <c r="F735" s="20" t="s">
        <v>78</v>
      </c>
      <c r="G735" s="20" t="s">
        <v>62</v>
      </c>
      <c r="H735" s="5">
        <v>402.29991429536403</v>
      </c>
      <c r="I735" s="5">
        <v>179.52799999999999</v>
      </c>
      <c r="J735" s="22">
        <f t="shared" si="17"/>
        <v>0.4462541343426501</v>
      </c>
    </row>
    <row r="736" spans="1:10" hidden="1" x14ac:dyDescent="0.25">
      <c r="A736" s="24"/>
      <c r="B736" s="21"/>
      <c r="C736" s="20" t="s">
        <v>1748</v>
      </c>
      <c r="D736" s="20"/>
      <c r="E736" s="20" t="s">
        <v>77</v>
      </c>
      <c r="F736" s="20" t="s">
        <v>78</v>
      </c>
      <c r="G736" s="20" t="s">
        <v>62</v>
      </c>
      <c r="H736" s="5">
        <v>345.53226798905655</v>
      </c>
      <c r="I736" s="5">
        <v>959.95299999999997</v>
      </c>
      <c r="J736" s="22">
        <f t="shared" si="17"/>
        <v>2.7781862619858209</v>
      </c>
    </row>
    <row r="737" spans="1:10" hidden="1" x14ac:dyDescent="0.25">
      <c r="A737" s="24"/>
      <c r="B737" s="21"/>
      <c r="C737" s="20" t="s">
        <v>821</v>
      </c>
      <c r="D737" s="20"/>
      <c r="E737" s="20" t="s">
        <v>77</v>
      </c>
      <c r="F737" s="20" t="s">
        <v>78</v>
      </c>
      <c r="G737" s="20" t="s">
        <v>62</v>
      </c>
      <c r="H737" s="5">
        <v>309.22832114809569</v>
      </c>
      <c r="I737" s="5">
        <v>179.52799999999999</v>
      </c>
      <c r="J737" s="22">
        <f t="shared" si="17"/>
        <v>0.58056778025199185</v>
      </c>
    </row>
    <row r="738" spans="1:10" hidden="1" x14ac:dyDescent="0.25">
      <c r="A738" s="24"/>
      <c r="B738" s="21"/>
      <c r="C738" s="20" t="s">
        <v>1749</v>
      </c>
      <c r="D738" s="20"/>
      <c r="E738" s="20" t="s">
        <v>77</v>
      </c>
      <c r="F738" s="20" t="s">
        <v>78</v>
      </c>
      <c r="G738" s="20" t="s">
        <v>62</v>
      </c>
      <c r="H738" s="5">
        <v>171.74098088194893</v>
      </c>
      <c r="I738" s="5">
        <v>238.464</v>
      </c>
      <c r="J738" s="22">
        <f t="shared" si="17"/>
        <v>1.3885095961104068</v>
      </c>
    </row>
    <row r="739" spans="1:10" hidden="1" x14ac:dyDescent="0.25">
      <c r="A739" s="24"/>
      <c r="B739" s="21"/>
      <c r="C739" s="20" t="s">
        <v>822</v>
      </c>
      <c r="D739" s="20"/>
      <c r="E739" s="20" t="s">
        <v>77</v>
      </c>
      <c r="F739" s="20" t="s">
        <v>78</v>
      </c>
      <c r="G739" s="20" t="s">
        <v>62</v>
      </c>
      <c r="H739" s="5">
        <v>240.72597418414705</v>
      </c>
      <c r="I739" s="5">
        <v>541.96100000000001</v>
      </c>
      <c r="J739" s="22">
        <f t="shared" si="17"/>
        <v>2.2513607093575145</v>
      </c>
    </row>
    <row r="740" spans="1:10" hidden="1" x14ac:dyDescent="0.25">
      <c r="A740" s="24"/>
      <c r="B740" s="21"/>
      <c r="C740" s="20" t="s">
        <v>1750</v>
      </c>
      <c r="D740" s="20"/>
      <c r="E740" s="20" t="s">
        <v>77</v>
      </c>
      <c r="F740" s="20" t="s">
        <v>78</v>
      </c>
      <c r="G740" s="20" t="s">
        <v>62</v>
      </c>
      <c r="H740" s="5">
        <v>111.22104280154375</v>
      </c>
      <c r="I740" s="5">
        <v>238.464</v>
      </c>
      <c r="J740" s="22">
        <f t="shared" si="17"/>
        <v>2.1440547039781048</v>
      </c>
    </row>
    <row r="741" spans="1:10" hidden="1" x14ac:dyDescent="0.25">
      <c r="A741" s="24"/>
      <c r="B741" s="21"/>
      <c r="C741" s="20" t="s">
        <v>827</v>
      </c>
      <c r="D741" s="20"/>
      <c r="E741" s="20" t="s">
        <v>77</v>
      </c>
      <c r="F741" s="20" t="s">
        <v>78</v>
      </c>
      <c r="G741" s="20" t="s">
        <v>62</v>
      </c>
      <c r="H741" s="5">
        <v>301.2459122645522</v>
      </c>
      <c r="I741" s="5">
        <v>303.49700000000001</v>
      </c>
      <c r="J741" s="22">
        <f t="shared" si="17"/>
        <v>1.0074725918055643</v>
      </c>
    </row>
    <row r="742" spans="1:10" hidden="1" x14ac:dyDescent="0.25">
      <c r="A742" s="24"/>
      <c r="B742" s="21"/>
      <c r="C742" s="20" t="s">
        <v>829</v>
      </c>
      <c r="D742" s="20"/>
      <c r="E742" s="20" t="s">
        <v>77</v>
      </c>
      <c r="F742" s="20" t="s">
        <v>78</v>
      </c>
      <c r="G742" s="20" t="s">
        <v>62</v>
      </c>
      <c r="H742" s="5">
        <v>394.3485212344192</v>
      </c>
      <c r="I742" s="5">
        <v>1066.51</v>
      </c>
      <c r="J742" s="22">
        <f t="shared" si="17"/>
        <v>2.7044858610386839</v>
      </c>
    </row>
    <row r="743" spans="1:10" hidden="1" x14ac:dyDescent="0.25">
      <c r="A743" s="24"/>
      <c r="B743" s="21"/>
      <c r="C743" s="20" t="s">
        <v>830</v>
      </c>
      <c r="D743" s="20"/>
      <c r="E743" s="20" t="s">
        <v>77</v>
      </c>
      <c r="F743" s="20" t="s">
        <v>78</v>
      </c>
      <c r="G743" s="20" t="s">
        <v>62</v>
      </c>
      <c r="H743" s="5">
        <v>237.27480938287724</v>
      </c>
      <c r="I743" s="5">
        <v>484.09500000000003</v>
      </c>
      <c r="J743" s="22">
        <f t="shared" si="17"/>
        <v>2.0402292230644794</v>
      </c>
    </row>
    <row r="744" spans="1:10" hidden="1" x14ac:dyDescent="0.25">
      <c r="A744" s="24"/>
      <c r="B744" s="21"/>
      <c r="C744" s="20" t="s">
        <v>831</v>
      </c>
      <c r="D744" s="20"/>
      <c r="E744" s="20" t="s">
        <v>77</v>
      </c>
      <c r="F744" s="20" t="s">
        <v>78</v>
      </c>
      <c r="G744" s="20" t="s">
        <v>62</v>
      </c>
      <c r="H744" s="5">
        <v>129.5049313826033</v>
      </c>
      <c r="I744" s="5">
        <v>483.02499999999998</v>
      </c>
      <c r="J744" s="22">
        <f t="shared" si="17"/>
        <v>3.7297807492208426</v>
      </c>
    </row>
    <row r="745" spans="1:10" hidden="1" x14ac:dyDescent="0.25">
      <c r="A745" s="24"/>
      <c r="B745" s="21"/>
      <c r="C745" s="20" t="s">
        <v>1629</v>
      </c>
      <c r="D745" s="20"/>
      <c r="E745" s="20" t="s">
        <v>77</v>
      </c>
      <c r="F745" s="20" t="s">
        <v>78</v>
      </c>
      <c r="G745" s="20" t="s">
        <v>62</v>
      </c>
      <c r="H745" s="5">
        <v>143.41944292453147</v>
      </c>
      <c r="I745" s="5">
        <v>0</v>
      </c>
      <c r="J745" s="22">
        <f t="shared" si="17"/>
        <v>0</v>
      </c>
    </row>
    <row r="746" spans="1:10" hidden="1" x14ac:dyDescent="0.25">
      <c r="A746" s="24"/>
      <c r="B746" s="21"/>
      <c r="C746" s="20" t="s">
        <v>832</v>
      </c>
      <c r="D746" s="20"/>
      <c r="E746" s="20" t="s">
        <v>77</v>
      </c>
      <c r="F746" s="20" t="s">
        <v>78</v>
      </c>
      <c r="G746" s="20" t="s">
        <v>62</v>
      </c>
      <c r="H746" s="5">
        <v>384.14551040977767</v>
      </c>
      <c r="I746" s="5">
        <v>1026.057</v>
      </c>
      <c r="J746" s="22">
        <f t="shared" si="17"/>
        <v>2.6710113022158692</v>
      </c>
    </row>
    <row r="747" spans="1:10" hidden="1" x14ac:dyDescent="0.25">
      <c r="A747" s="24"/>
      <c r="B747" s="21"/>
      <c r="C747" s="20" t="s">
        <v>833</v>
      </c>
      <c r="D747" s="20"/>
      <c r="E747" s="20" t="s">
        <v>77</v>
      </c>
      <c r="F747" s="20" t="s">
        <v>78</v>
      </c>
      <c r="G747" s="20" t="s">
        <v>62</v>
      </c>
      <c r="H747" s="5">
        <v>226.32388203631356</v>
      </c>
      <c r="I747" s="5">
        <v>1074.4480000000001</v>
      </c>
      <c r="J747" s="22">
        <f t="shared" si="17"/>
        <v>4.7473911738028836</v>
      </c>
    </row>
    <row r="748" spans="1:10" hidden="1" x14ac:dyDescent="0.25">
      <c r="A748" s="24"/>
      <c r="B748" s="21"/>
      <c r="C748" s="20" t="s">
        <v>836</v>
      </c>
      <c r="D748" s="20"/>
      <c r="E748" s="20" t="s">
        <v>77</v>
      </c>
      <c r="F748" s="20" t="s">
        <v>78</v>
      </c>
      <c r="G748" s="20" t="s">
        <v>62</v>
      </c>
      <c r="H748" s="5">
        <v>272.92437430713483</v>
      </c>
      <c r="I748" s="5">
        <v>180.59800000000001</v>
      </c>
      <c r="J748" s="22">
        <f t="shared" si="17"/>
        <v>0.66171444180637551</v>
      </c>
    </row>
    <row r="749" spans="1:10" hidden="1" x14ac:dyDescent="0.25">
      <c r="A749" s="24"/>
      <c r="B749" s="21"/>
      <c r="C749" s="20" t="s">
        <v>837</v>
      </c>
      <c r="D749" s="20"/>
      <c r="E749" s="20" t="s">
        <v>77</v>
      </c>
      <c r="F749" s="20" t="s">
        <v>78</v>
      </c>
      <c r="G749" s="20" t="s">
        <v>62</v>
      </c>
      <c r="H749" s="5">
        <v>195.03861444284311</v>
      </c>
      <c r="I749" s="5">
        <v>417.99199999999996</v>
      </c>
      <c r="J749" s="22">
        <f t="shared" si="17"/>
        <v>2.1431243305027388</v>
      </c>
    </row>
    <row r="750" spans="1:10" hidden="1" x14ac:dyDescent="0.25">
      <c r="A750" s="24"/>
      <c r="B750" s="21"/>
      <c r="C750" s="20" t="s">
        <v>838</v>
      </c>
      <c r="D750" s="20"/>
      <c r="E750" s="20" t="s">
        <v>77</v>
      </c>
      <c r="F750" s="20" t="s">
        <v>78</v>
      </c>
      <c r="G750" s="20" t="s">
        <v>62</v>
      </c>
      <c r="H750" s="5">
        <v>258.52228215930131</v>
      </c>
      <c r="I750" s="5">
        <v>419.06200000000001</v>
      </c>
      <c r="J750" s="22">
        <f t="shared" si="17"/>
        <v>1.6209898678744226</v>
      </c>
    </row>
    <row r="751" spans="1:10" hidden="1" x14ac:dyDescent="0.25">
      <c r="A751" s="24"/>
      <c r="B751" s="21"/>
      <c r="C751" s="20" t="s">
        <v>842</v>
      </c>
      <c r="D751" s="20"/>
      <c r="E751" s="20" t="s">
        <v>77</v>
      </c>
      <c r="F751" s="20" t="s">
        <v>78</v>
      </c>
      <c r="G751" s="20" t="s">
        <v>62</v>
      </c>
      <c r="H751" s="5">
        <v>210.22468197481967</v>
      </c>
      <c r="I751" s="5">
        <v>303.49700000000001</v>
      </c>
      <c r="J751" s="22">
        <f t="shared" si="17"/>
        <v>1.4436791967003775</v>
      </c>
    </row>
    <row r="752" spans="1:10" hidden="1" x14ac:dyDescent="0.25">
      <c r="A752" s="24"/>
      <c r="B752" s="21"/>
      <c r="C752" s="20" t="s">
        <v>843</v>
      </c>
      <c r="D752" s="20"/>
      <c r="E752" s="20" t="s">
        <v>77</v>
      </c>
      <c r="F752" s="20" t="s">
        <v>78</v>
      </c>
      <c r="G752" s="20" t="s">
        <v>62</v>
      </c>
      <c r="H752" s="5">
        <v>155.77134211196056</v>
      </c>
      <c r="I752" s="5">
        <v>0</v>
      </c>
      <c r="J752" s="22">
        <f t="shared" si="17"/>
        <v>0</v>
      </c>
    </row>
    <row r="753" spans="1:10" hidden="1" x14ac:dyDescent="0.25">
      <c r="A753" s="24"/>
      <c r="B753" s="21"/>
      <c r="C753" s="20" t="s">
        <v>847</v>
      </c>
      <c r="D753" s="20"/>
      <c r="E753" s="20" t="s">
        <v>77</v>
      </c>
      <c r="F753" s="20" t="s">
        <v>78</v>
      </c>
      <c r="G753" s="20" t="s">
        <v>62</v>
      </c>
      <c r="H753" s="5">
        <v>422.33182716989887</v>
      </c>
      <c r="I753" s="5">
        <v>903.15599999999995</v>
      </c>
      <c r="J753" s="22">
        <f t="shared" si="17"/>
        <v>2.1384985499486673</v>
      </c>
    </row>
    <row r="754" spans="1:10" hidden="1" x14ac:dyDescent="0.25">
      <c r="A754" s="24"/>
      <c r="B754" s="21"/>
      <c r="C754" s="20" t="s">
        <v>848</v>
      </c>
      <c r="D754" s="20"/>
      <c r="E754" s="20" t="s">
        <v>77</v>
      </c>
      <c r="F754" s="20" t="s">
        <v>78</v>
      </c>
      <c r="G754" s="20" t="s">
        <v>62</v>
      </c>
      <c r="H754" s="5">
        <v>157.82153507236495</v>
      </c>
      <c r="I754" s="5">
        <v>0</v>
      </c>
      <c r="J754" s="22">
        <f t="shared" si="17"/>
        <v>0</v>
      </c>
    </row>
    <row r="755" spans="1:10" hidden="1" x14ac:dyDescent="0.25">
      <c r="A755" s="24"/>
      <c r="B755" s="21"/>
      <c r="C755" s="20" t="s">
        <v>853</v>
      </c>
      <c r="D755" s="20"/>
      <c r="E755" s="20" t="s">
        <v>77</v>
      </c>
      <c r="F755" s="20" t="s">
        <v>78</v>
      </c>
      <c r="G755" s="20" t="s">
        <v>62</v>
      </c>
      <c r="H755" s="5">
        <v>371.79856545365953</v>
      </c>
      <c r="I755" s="5">
        <v>780.42499999999995</v>
      </c>
      <c r="J755" s="22">
        <f t="shared" si="17"/>
        <v>2.0990532845325651</v>
      </c>
    </row>
    <row r="756" spans="1:10" hidden="1" x14ac:dyDescent="0.25">
      <c r="A756" s="24"/>
      <c r="B756" s="21"/>
      <c r="C756" s="20" t="s">
        <v>1751</v>
      </c>
      <c r="D756" s="20"/>
      <c r="E756" s="20" t="s">
        <v>77</v>
      </c>
      <c r="F756" s="20" t="s">
        <v>78</v>
      </c>
      <c r="G756" s="20" t="s">
        <v>62</v>
      </c>
      <c r="H756" s="5">
        <v>90.886847995325496</v>
      </c>
      <c r="I756" s="5">
        <v>419.06200000000001</v>
      </c>
      <c r="J756" s="22">
        <f t="shared" si="17"/>
        <v>4.6108101363747727</v>
      </c>
    </row>
    <row r="757" spans="1:10" hidden="1" x14ac:dyDescent="0.25">
      <c r="A757" s="24"/>
      <c r="B757" s="21"/>
      <c r="C757" s="20" t="s">
        <v>854</v>
      </c>
      <c r="D757" s="20"/>
      <c r="E757" s="20" t="s">
        <v>77</v>
      </c>
      <c r="F757" s="20" t="s">
        <v>78</v>
      </c>
      <c r="G757" s="20" t="s">
        <v>62</v>
      </c>
      <c r="H757" s="5">
        <v>214.45967671954406</v>
      </c>
      <c r="I757" s="5">
        <v>541.96100000000001</v>
      </c>
      <c r="J757" s="22">
        <f t="shared" si="17"/>
        <v>2.5270997713418182</v>
      </c>
    </row>
    <row r="758" spans="1:10" hidden="1" x14ac:dyDescent="0.25">
      <c r="A758" s="24"/>
      <c r="B758" s="21"/>
      <c r="C758" s="20" t="s">
        <v>855</v>
      </c>
      <c r="D758" s="20"/>
      <c r="E758" s="20" t="s">
        <v>77</v>
      </c>
      <c r="F758" s="20" t="s">
        <v>78</v>
      </c>
      <c r="G758" s="20" t="s">
        <v>62</v>
      </c>
      <c r="H758" s="5">
        <v>474.41628432341582</v>
      </c>
      <c r="I758" s="5">
        <v>351.11799999999999</v>
      </c>
      <c r="J758" s="22">
        <f t="shared" si="17"/>
        <v>0.74010528643792972</v>
      </c>
    </row>
    <row r="759" spans="1:10" hidden="1" x14ac:dyDescent="0.25">
      <c r="A759" s="24"/>
      <c r="B759" s="21"/>
      <c r="C759" s="20" t="s">
        <v>858</v>
      </c>
      <c r="D759" s="20"/>
      <c r="E759" s="20" t="s">
        <v>77</v>
      </c>
      <c r="F759" s="20" t="s">
        <v>78</v>
      </c>
      <c r="G759" s="20" t="s">
        <v>62</v>
      </c>
      <c r="H759" s="5">
        <v>125.14048861112769</v>
      </c>
      <c r="I759" s="5">
        <v>180.59800000000001</v>
      </c>
      <c r="J759" s="22">
        <f t="shared" si="17"/>
        <v>1.4431620173803681</v>
      </c>
    </row>
    <row r="760" spans="1:10" hidden="1" x14ac:dyDescent="0.25">
      <c r="A760" s="24"/>
      <c r="B760" s="21"/>
      <c r="C760" s="20" t="s">
        <v>859</v>
      </c>
      <c r="D760" s="20"/>
      <c r="E760" s="20" t="s">
        <v>77</v>
      </c>
      <c r="F760" s="20" t="s">
        <v>78</v>
      </c>
      <c r="G760" s="20" t="s">
        <v>62</v>
      </c>
      <c r="H760" s="5">
        <v>220.3917793779288</v>
      </c>
      <c r="I760" s="5">
        <v>476.928</v>
      </c>
      <c r="J760" s="22">
        <f t="shared" si="17"/>
        <v>2.1640008594974032</v>
      </c>
    </row>
    <row r="761" spans="1:10" hidden="1" x14ac:dyDescent="0.25">
      <c r="A761" s="24"/>
      <c r="B761" s="21"/>
      <c r="C761" s="20" t="s">
        <v>866</v>
      </c>
      <c r="D761" s="20"/>
      <c r="E761" s="20" t="s">
        <v>77</v>
      </c>
      <c r="F761" s="20" t="s">
        <v>78</v>
      </c>
      <c r="G761" s="20" t="s">
        <v>62</v>
      </c>
      <c r="H761" s="5">
        <v>304.20935101922817</v>
      </c>
      <c r="I761" s="5">
        <v>721.48900000000003</v>
      </c>
      <c r="J761" s="22">
        <f t="shared" si="17"/>
        <v>2.3716858064445128</v>
      </c>
    </row>
    <row r="762" spans="1:10" hidden="1" x14ac:dyDescent="0.25">
      <c r="A762" s="24"/>
      <c r="B762" s="21"/>
      <c r="C762" s="20" t="s">
        <v>867</v>
      </c>
      <c r="D762" s="20"/>
      <c r="E762" s="20" t="s">
        <v>77</v>
      </c>
      <c r="F762" s="20" t="s">
        <v>78</v>
      </c>
      <c r="G762" s="20" t="s">
        <v>62</v>
      </c>
      <c r="H762" s="5">
        <v>200.1894997322897</v>
      </c>
      <c r="I762" s="5">
        <v>483.02499999999998</v>
      </c>
      <c r="J762" s="22">
        <f t="shared" si="17"/>
        <v>2.4128388384302961</v>
      </c>
    </row>
    <row r="763" spans="1:10" hidden="1" x14ac:dyDescent="0.25">
      <c r="A763" s="24"/>
      <c r="B763" s="21"/>
      <c r="C763" s="20" t="s">
        <v>868</v>
      </c>
      <c r="D763" s="20"/>
      <c r="E763" s="20" t="s">
        <v>77</v>
      </c>
      <c r="F763" s="20" t="s">
        <v>78</v>
      </c>
      <c r="G763" s="20" t="s">
        <v>62</v>
      </c>
      <c r="H763" s="5">
        <v>257.60900418909551</v>
      </c>
      <c r="I763" s="5">
        <v>303.49700000000001</v>
      </c>
      <c r="J763" s="22">
        <f t="shared" si="17"/>
        <v>1.1781304033038411</v>
      </c>
    </row>
    <row r="764" spans="1:10" hidden="1" x14ac:dyDescent="0.25">
      <c r="A764" s="24"/>
      <c r="B764" s="21"/>
      <c r="C764" s="20" t="s">
        <v>870</v>
      </c>
      <c r="D764" s="20"/>
      <c r="E764" s="20" t="s">
        <v>77</v>
      </c>
      <c r="F764" s="20" t="s">
        <v>78</v>
      </c>
      <c r="G764" s="20" t="s">
        <v>62</v>
      </c>
      <c r="H764" s="5">
        <v>547.52352753500634</v>
      </c>
      <c r="I764" s="5">
        <v>359.05599999999998</v>
      </c>
      <c r="J764" s="22">
        <f t="shared" si="17"/>
        <v>0.65578186496660362</v>
      </c>
    </row>
    <row r="765" spans="1:10" hidden="1" x14ac:dyDescent="0.25">
      <c r="A765" s="24"/>
      <c r="B765" s="21"/>
      <c r="C765" s="20" t="s">
        <v>881</v>
      </c>
      <c r="D765" s="20"/>
      <c r="E765" s="20" t="s">
        <v>77</v>
      </c>
      <c r="F765" s="20" t="s">
        <v>78</v>
      </c>
      <c r="G765" s="20" t="s">
        <v>62</v>
      </c>
      <c r="H765" s="5">
        <v>317.21566429929487</v>
      </c>
      <c r="I765" s="5">
        <v>238.464</v>
      </c>
      <c r="J765" s="22">
        <f t="shared" si="17"/>
        <v>0.75174093475726911</v>
      </c>
    </row>
    <row r="766" spans="1:10" hidden="1" x14ac:dyDescent="0.25">
      <c r="A766" s="24"/>
      <c r="B766" s="21"/>
      <c r="C766" s="20" t="s">
        <v>887</v>
      </c>
      <c r="D766" s="20"/>
      <c r="E766" s="20" t="s">
        <v>77</v>
      </c>
      <c r="F766" s="20" t="s">
        <v>78</v>
      </c>
      <c r="G766" s="20" t="s">
        <v>62</v>
      </c>
      <c r="H766" s="5">
        <v>80.84919861896762</v>
      </c>
      <c r="I766" s="5">
        <v>180.59800000000001</v>
      </c>
      <c r="J766" s="22">
        <f t="shared" si="17"/>
        <v>2.23376363754867</v>
      </c>
    </row>
    <row r="767" spans="1:10" hidden="1" x14ac:dyDescent="0.25">
      <c r="A767" s="24"/>
      <c r="B767" s="21"/>
      <c r="C767" s="20" t="s">
        <v>893</v>
      </c>
      <c r="D767" s="20"/>
      <c r="E767" s="20" t="s">
        <v>77</v>
      </c>
      <c r="F767" s="20" t="s">
        <v>78</v>
      </c>
      <c r="G767" s="20" t="s">
        <v>62</v>
      </c>
      <c r="H767" s="5">
        <v>87.268881883257691</v>
      </c>
      <c r="I767" s="5">
        <v>238.464</v>
      </c>
      <c r="J767" s="22">
        <f t="shared" si="17"/>
        <v>2.7325203996425751</v>
      </c>
    </row>
    <row r="768" spans="1:10" hidden="1" x14ac:dyDescent="0.25">
      <c r="A768" s="24"/>
      <c r="B768" s="21"/>
      <c r="C768" s="20" t="s">
        <v>894</v>
      </c>
      <c r="D768" s="20"/>
      <c r="E768" s="20" t="s">
        <v>77</v>
      </c>
      <c r="F768" s="20" t="s">
        <v>78</v>
      </c>
      <c r="G768" s="20" t="s">
        <v>62</v>
      </c>
      <c r="H768" s="5">
        <v>340.51344330087761</v>
      </c>
      <c r="I768" s="5">
        <v>722.55899999999997</v>
      </c>
      <c r="J768" s="22">
        <f t="shared" si="17"/>
        <v>2.1219690858476534</v>
      </c>
    </row>
    <row r="769" spans="1:10" hidden="1" x14ac:dyDescent="0.25">
      <c r="A769" s="24"/>
      <c r="B769" s="21"/>
      <c r="C769" s="20" t="s">
        <v>895</v>
      </c>
      <c r="D769" s="20"/>
      <c r="E769" s="20" t="s">
        <v>77</v>
      </c>
      <c r="F769" s="20" t="s">
        <v>78</v>
      </c>
      <c r="G769" s="20" t="s">
        <v>62</v>
      </c>
      <c r="H769" s="5">
        <v>338.33122191513979</v>
      </c>
      <c r="I769" s="5">
        <v>721.48900000000003</v>
      </c>
      <c r="J769" s="22">
        <f t="shared" si="17"/>
        <v>2.1324931110879382</v>
      </c>
    </row>
    <row r="770" spans="1:10" hidden="1" x14ac:dyDescent="0.25">
      <c r="A770" s="24"/>
      <c r="B770" s="21"/>
      <c r="C770" s="20" t="s">
        <v>897</v>
      </c>
      <c r="D770" s="20"/>
      <c r="E770" s="20" t="s">
        <v>77</v>
      </c>
      <c r="F770" s="20" t="s">
        <v>78</v>
      </c>
      <c r="G770" s="20" t="s">
        <v>62</v>
      </c>
      <c r="H770" s="5">
        <v>236.49083399873413</v>
      </c>
      <c r="I770" s="5">
        <v>179.52799999999999</v>
      </c>
      <c r="J770" s="22">
        <f t="shared" si="17"/>
        <v>0.7591330157047903</v>
      </c>
    </row>
    <row r="771" spans="1:10" hidden="1" x14ac:dyDescent="0.25">
      <c r="A771" s="24"/>
      <c r="B771" s="21"/>
      <c r="C771" s="20" t="s">
        <v>898</v>
      </c>
      <c r="D771" s="20"/>
      <c r="E771" s="20" t="s">
        <v>77</v>
      </c>
      <c r="F771" s="20" t="s">
        <v>78</v>
      </c>
      <c r="G771" s="20" t="s">
        <v>62</v>
      </c>
      <c r="H771" s="5">
        <v>407.4481303779171</v>
      </c>
      <c r="I771" s="5">
        <v>360.12599999999998</v>
      </c>
      <c r="J771" s="22">
        <f t="shared" si="17"/>
        <v>0.88385728918666329</v>
      </c>
    </row>
    <row r="772" spans="1:10" hidden="1" x14ac:dyDescent="0.25">
      <c r="A772" s="24"/>
      <c r="B772" s="21"/>
      <c r="C772" s="20" t="s">
        <v>899</v>
      </c>
      <c r="D772" s="20"/>
      <c r="E772" s="20" t="s">
        <v>77</v>
      </c>
      <c r="F772" s="20" t="s">
        <v>78</v>
      </c>
      <c r="G772" s="20" t="s">
        <v>62</v>
      </c>
      <c r="H772" s="5">
        <v>454.83245259219279</v>
      </c>
      <c r="I772" s="5">
        <v>902.08699999999999</v>
      </c>
      <c r="J772" s="22">
        <f t="shared" si="17"/>
        <v>1.9833391281972133</v>
      </c>
    </row>
    <row r="773" spans="1:10" hidden="1" x14ac:dyDescent="0.25">
      <c r="A773" s="24"/>
      <c r="B773" s="21"/>
      <c r="C773" s="20" t="s">
        <v>1752</v>
      </c>
      <c r="D773" s="20"/>
      <c r="E773" s="20" t="s">
        <v>77</v>
      </c>
      <c r="F773" s="20" t="s">
        <v>78</v>
      </c>
      <c r="G773" s="20" t="s">
        <v>62</v>
      </c>
      <c r="H773" s="5">
        <v>298.93177571823531</v>
      </c>
      <c r="I773" s="5">
        <v>180.59800000000001</v>
      </c>
      <c r="J773" s="22">
        <f t="shared" si="17"/>
        <v>0.60414453955616487</v>
      </c>
    </row>
    <row r="774" spans="1:10" hidden="1" x14ac:dyDescent="0.25">
      <c r="A774" s="24"/>
      <c r="B774" s="21"/>
      <c r="C774" s="20" t="s">
        <v>901</v>
      </c>
      <c r="D774" s="20"/>
      <c r="E774" s="20" t="s">
        <v>77</v>
      </c>
      <c r="F774" s="20" t="s">
        <v>78</v>
      </c>
      <c r="G774" s="20" t="s">
        <v>62</v>
      </c>
      <c r="H774" s="5">
        <v>309.22832114809569</v>
      </c>
      <c r="I774" s="5">
        <v>179.52799999999999</v>
      </c>
      <c r="J774" s="22">
        <f t="shared" si="17"/>
        <v>0.58056778025199185</v>
      </c>
    </row>
    <row r="775" spans="1:10" hidden="1" x14ac:dyDescent="0.25">
      <c r="A775" s="24"/>
      <c r="B775" s="21"/>
      <c r="C775" s="20" t="s">
        <v>904</v>
      </c>
      <c r="D775" s="20"/>
      <c r="E775" s="20" t="s">
        <v>77</v>
      </c>
      <c r="F775" s="20" t="s">
        <v>78</v>
      </c>
      <c r="G775" s="20" t="s">
        <v>62</v>
      </c>
      <c r="H775" s="5">
        <v>226.32388203631356</v>
      </c>
      <c r="I775" s="5">
        <v>179.52799999999999</v>
      </c>
      <c r="J775" s="22">
        <f t="shared" si="17"/>
        <v>0.79323489145168868</v>
      </c>
    </row>
    <row r="776" spans="1:10" hidden="1" x14ac:dyDescent="0.25">
      <c r="A776" s="24"/>
      <c r="B776" s="21"/>
      <c r="C776" s="20" t="s">
        <v>905</v>
      </c>
      <c r="D776" s="20"/>
      <c r="E776" s="20" t="s">
        <v>77</v>
      </c>
      <c r="F776" s="20" t="s">
        <v>78</v>
      </c>
      <c r="G776" s="20" t="s">
        <v>62</v>
      </c>
      <c r="H776" s="5">
        <v>235.70714949596811</v>
      </c>
      <c r="I776" s="5">
        <v>0</v>
      </c>
      <c r="J776" s="22">
        <f t="shared" si="17"/>
        <v>0</v>
      </c>
    </row>
    <row r="777" spans="1:10" hidden="1" x14ac:dyDescent="0.25">
      <c r="A777" s="24"/>
      <c r="B777" s="21"/>
      <c r="C777" s="20" t="s">
        <v>1753</v>
      </c>
      <c r="D777" s="20"/>
      <c r="E777" s="20" t="s">
        <v>77</v>
      </c>
      <c r="F777" s="20" t="s">
        <v>78</v>
      </c>
      <c r="G777" s="20" t="s">
        <v>62</v>
      </c>
      <c r="H777" s="5">
        <v>408.10251229462045</v>
      </c>
      <c r="I777" s="5">
        <v>180.59800000000001</v>
      </c>
      <c r="J777" s="22">
        <f t="shared" si="17"/>
        <v>0.44253096846809248</v>
      </c>
    </row>
    <row r="778" spans="1:10" hidden="1" x14ac:dyDescent="0.25">
      <c r="A778" s="24"/>
      <c r="B778" s="21"/>
      <c r="C778" s="20" t="s">
        <v>912</v>
      </c>
      <c r="D778" s="20"/>
      <c r="E778" s="20" t="s">
        <v>77</v>
      </c>
      <c r="F778" s="20" t="s">
        <v>78</v>
      </c>
      <c r="G778" s="20" t="s">
        <v>62</v>
      </c>
      <c r="H778" s="5">
        <v>264.81005026301227</v>
      </c>
      <c r="I778" s="5">
        <v>656.45600000000002</v>
      </c>
      <c r="J778" s="22">
        <f t="shared" si="17"/>
        <v>2.4789693568956337</v>
      </c>
    </row>
    <row r="779" spans="1:10" hidden="1" x14ac:dyDescent="0.25">
      <c r="A779" s="24"/>
      <c r="B779" s="21"/>
      <c r="C779" s="20" t="s">
        <v>915</v>
      </c>
      <c r="D779" s="20"/>
      <c r="E779" s="20" t="s">
        <v>77</v>
      </c>
      <c r="F779" s="20" t="s">
        <v>78</v>
      </c>
      <c r="G779" s="20" t="s">
        <v>62</v>
      </c>
      <c r="H779" s="5">
        <v>389.95300600796782</v>
      </c>
      <c r="I779" s="5">
        <v>180.59800000000001</v>
      </c>
      <c r="J779" s="22">
        <f t="shared" si="17"/>
        <v>0.46312760055069274</v>
      </c>
    </row>
    <row r="780" spans="1:10" hidden="1" x14ac:dyDescent="0.25">
      <c r="A780" s="24"/>
      <c r="B780" s="21"/>
      <c r="C780" s="20" t="s">
        <v>917</v>
      </c>
      <c r="D780" s="20"/>
      <c r="E780" s="20" t="s">
        <v>77</v>
      </c>
      <c r="F780" s="20" t="s">
        <v>78</v>
      </c>
      <c r="G780" s="20" t="s">
        <v>62</v>
      </c>
      <c r="H780" s="5">
        <v>366.7797407654806</v>
      </c>
      <c r="I780" s="5">
        <v>179.52799999999999</v>
      </c>
      <c r="J780" s="22">
        <f t="shared" si="17"/>
        <v>0.4894708732421249</v>
      </c>
    </row>
    <row r="781" spans="1:10" hidden="1" x14ac:dyDescent="0.25">
      <c r="A781" s="24"/>
      <c r="B781" s="21"/>
      <c r="C781" s="20" t="s">
        <v>918</v>
      </c>
      <c r="D781" s="20"/>
      <c r="E781" s="20" t="s">
        <v>77</v>
      </c>
      <c r="F781" s="20" t="s">
        <v>78</v>
      </c>
      <c r="G781" s="20" t="s">
        <v>62</v>
      </c>
      <c r="H781" s="5">
        <v>263.54110684748025</v>
      </c>
      <c r="I781" s="5">
        <v>0</v>
      </c>
      <c r="J781" s="22">
        <f t="shared" si="17"/>
        <v>0</v>
      </c>
    </row>
    <row r="782" spans="1:10" hidden="1" x14ac:dyDescent="0.25">
      <c r="A782" s="24"/>
      <c r="B782" s="21"/>
      <c r="C782" s="20" t="s">
        <v>919</v>
      </c>
      <c r="D782" s="20"/>
      <c r="E782" s="20" t="s">
        <v>77</v>
      </c>
      <c r="F782" s="20" t="s">
        <v>78</v>
      </c>
      <c r="G782" s="20" t="s">
        <v>62</v>
      </c>
      <c r="H782" s="5">
        <v>277.94319899531376</v>
      </c>
      <c r="I782" s="5">
        <v>303.49700000000001</v>
      </c>
      <c r="J782" s="22">
        <f t="shared" si="17"/>
        <v>1.0919389324763333</v>
      </c>
    </row>
    <row r="783" spans="1:10" hidden="1" x14ac:dyDescent="0.25">
      <c r="A783" s="24"/>
      <c r="B783" s="21"/>
      <c r="C783" s="20" t="s">
        <v>921</v>
      </c>
      <c r="D783" s="20"/>
      <c r="E783" s="20" t="s">
        <v>77</v>
      </c>
      <c r="F783" s="20" t="s">
        <v>78</v>
      </c>
      <c r="G783" s="20" t="s">
        <v>62</v>
      </c>
      <c r="H783" s="5">
        <v>189.10665722514688</v>
      </c>
      <c r="I783" s="5">
        <v>0</v>
      </c>
      <c r="J783" s="22">
        <f t="shared" si="17"/>
        <v>0</v>
      </c>
    </row>
    <row r="784" spans="1:10" hidden="1" x14ac:dyDescent="0.25">
      <c r="A784" s="24"/>
      <c r="B784" s="21"/>
      <c r="C784" s="20" t="s">
        <v>922</v>
      </c>
      <c r="D784" s="20"/>
      <c r="E784" s="20" t="s">
        <v>77</v>
      </c>
      <c r="F784" s="20" t="s">
        <v>78</v>
      </c>
      <c r="G784" s="20" t="s">
        <v>62</v>
      </c>
      <c r="H784" s="5">
        <v>225.32428815017454</v>
      </c>
      <c r="I784" s="5">
        <v>351.11799999999999</v>
      </c>
      <c r="J784" s="22">
        <f t="shared" si="17"/>
        <v>1.5582785277279396</v>
      </c>
    </row>
    <row r="785" spans="1:10" hidden="1" x14ac:dyDescent="0.25">
      <c r="A785" s="24"/>
      <c r="B785" s="21"/>
      <c r="C785" s="20" t="s">
        <v>923</v>
      </c>
      <c r="D785" s="20"/>
      <c r="E785" s="20" t="s">
        <v>77</v>
      </c>
      <c r="F785" s="20" t="s">
        <v>78</v>
      </c>
      <c r="G785" s="20" t="s">
        <v>62</v>
      </c>
      <c r="H785" s="5">
        <v>398.06483074232824</v>
      </c>
      <c r="I785" s="5">
        <v>0</v>
      </c>
      <c r="J785" s="22">
        <f t="shared" si="17"/>
        <v>0</v>
      </c>
    </row>
    <row r="786" spans="1:10" hidden="1" x14ac:dyDescent="0.25">
      <c r="A786" s="24"/>
      <c r="B786" s="21"/>
      <c r="C786" s="20" t="s">
        <v>924</v>
      </c>
      <c r="D786" s="20"/>
      <c r="E786" s="20" t="s">
        <v>77</v>
      </c>
      <c r="F786" s="20" t="s">
        <v>78</v>
      </c>
      <c r="G786" s="20" t="s">
        <v>62</v>
      </c>
      <c r="H786" s="5">
        <v>282.96202368349265</v>
      </c>
      <c r="I786" s="5">
        <v>180.59800000000001</v>
      </c>
      <c r="J786" s="22">
        <f t="shared" si="17"/>
        <v>0.63824112384073139</v>
      </c>
    </row>
    <row r="787" spans="1:10" hidden="1" x14ac:dyDescent="0.25">
      <c r="A787" s="24"/>
      <c r="B787" s="21"/>
      <c r="C787" s="20" t="s">
        <v>1754</v>
      </c>
      <c r="D787" s="20"/>
      <c r="E787" s="20" t="s">
        <v>77</v>
      </c>
      <c r="F787" s="20" t="s">
        <v>78</v>
      </c>
      <c r="G787" s="20" t="s">
        <v>62</v>
      </c>
      <c r="H787" s="5">
        <v>111.22104280154375</v>
      </c>
      <c r="I787" s="5">
        <v>238.464</v>
      </c>
      <c r="J787" s="22">
        <f t="shared" si="17"/>
        <v>2.1440547039781048</v>
      </c>
    </row>
    <row r="788" spans="1:10" hidden="1" x14ac:dyDescent="0.25">
      <c r="A788" s="24"/>
      <c r="B788" s="21"/>
      <c r="C788" s="20" t="s">
        <v>929</v>
      </c>
      <c r="D788" s="20"/>
      <c r="E788" s="20" t="s">
        <v>77</v>
      </c>
      <c r="F788" s="20" t="s">
        <v>78</v>
      </c>
      <c r="G788" s="20" t="s">
        <v>62</v>
      </c>
      <c r="H788" s="5">
        <v>215.37295468974986</v>
      </c>
      <c r="I788" s="5">
        <v>179.52799999999999</v>
      </c>
      <c r="J788" s="22">
        <f t="shared" si="17"/>
        <v>0.8335679856303897</v>
      </c>
    </row>
    <row r="789" spans="1:10" hidden="1" x14ac:dyDescent="0.25">
      <c r="A789" s="24"/>
      <c r="B789" s="21"/>
      <c r="C789" s="20" t="s">
        <v>932</v>
      </c>
      <c r="D789" s="20"/>
      <c r="E789" s="20" t="s">
        <v>77</v>
      </c>
      <c r="F789" s="20" t="s">
        <v>78</v>
      </c>
      <c r="G789" s="20" t="s">
        <v>62</v>
      </c>
      <c r="H789" s="5">
        <v>505.23637954643527</v>
      </c>
      <c r="I789" s="5">
        <v>238.464</v>
      </c>
      <c r="J789" s="22">
        <f t="shared" si="17"/>
        <v>0.47198501464616571</v>
      </c>
    </row>
    <row r="790" spans="1:10" hidden="1" x14ac:dyDescent="0.25">
      <c r="A790" s="24"/>
      <c r="B790" s="21"/>
      <c r="C790" s="20" t="s">
        <v>934</v>
      </c>
      <c r="D790" s="20"/>
      <c r="E790" s="20" t="s">
        <v>77</v>
      </c>
      <c r="F790" s="20" t="s">
        <v>78</v>
      </c>
      <c r="G790" s="20" t="s">
        <v>62</v>
      </c>
      <c r="H790" s="5">
        <v>311.44408212263704</v>
      </c>
      <c r="I790" s="5">
        <v>894.92000000000007</v>
      </c>
      <c r="J790" s="22">
        <f t="shared" si="17"/>
        <v>2.8734532179924623</v>
      </c>
    </row>
    <row r="791" spans="1:10" hidden="1" x14ac:dyDescent="0.25">
      <c r="A791" s="24"/>
      <c r="B791" s="21"/>
      <c r="C791" s="20" t="s">
        <v>935</v>
      </c>
      <c r="D791" s="20"/>
      <c r="E791" s="20" t="s">
        <v>77</v>
      </c>
      <c r="F791" s="20" t="s">
        <v>78</v>
      </c>
      <c r="G791" s="20" t="s">
        <v>62</v>
      </c>
      <c r="H791" s="5">
        <v>242.29363407105618</v>
      </c>
      <c r="I791" s="5">
        <v>238.464</v>
      </c>
      <c r="J791" s="22">
        <f t="shared" si="17"/>
        <v>0.98419424395635136</v>
      </c>
    </row>
    <row r="792" spans="1:10" hidden="1" x14ac:dyDescent="0.25">
      <c r="A792" s="24"/>
      <c r="B792" s="21"/>
      <c r="C792" s="20" t="s">
        <v>936</v>
      </c>
      <c r="D792" s="20"/>
      <c r="E792" s="20" t="s">
        <v>77</v>
      </c>
      <c r="F792" s="20" t="s">
        <v>78</v>
      </c>
      <c r="G792" s="20" t="s">
        <v>62</v>
      </c>
      <c r="H792" s="5">
        <v>268.55993153565919</v>
      </c>
      <c r="I792" s="5">
        <v>0</v>
      </c>
      <c r="J792" s="22">
        <f t="shared" si="17"/>
        <v>0</v>
      </c>
    </row>
    <row r="793" spans="1:10" hidden="1" x14ac:dyDescent="0.25">
      <c r="A793" s="24"/>
      <c r="B793" s="21"/>
      <c r="C793" s="20" t="s">
        <v>938</v>
      </c>
      <c r="D793" s="20"/>
      <c r="E793" s="20" t="s">
        <v>77</v>
      </c>
      <c r="F793" s="20" t="s">
        <v>78</v>
      </c>
      <c r="G793" s="20" t="s">
        <v>62</v>
      </c>
      <c r="H793" s="5">
        <v>153.77189563423971</v>
      </c>
      <c r="I793" s="5">
        <v>179.52799999999999</v>
      </c>
      <c r="J793" s="22">
        <f t="shared" si="17"/>
        <v>1.1674955248456031</v>
      </c>
    </row>
    <row r="794" spans="1:10" hidden="1" x14ac:dyDescent="0.25">
      <c r="A794" s="24"/>
      <c r="B794" s="21"/>
      <c r="C794" s="20" t="s">
        <v>939</v>
      </c>
      <c r="D794" s="20"/>
      <c r="E794" s="20" t="s">
        <v>77</v>
      </c>
      <c r="F794" s="20" t="s">
        <v>78</v>
      </c>
      <c r="G794" s="20" t="s">
        <v>62</v>
      </c>
      <c r="H794" s="5">
        <v>324.54380453088925</v>
      </c>
      <c r="I794" s="5">
        <v>961.02299999999991</v>
      </c>
      <c r="J794" s="22">
        <f t="shared" si="17"/>
        <v>2.9611503488384483</v>
      </c>
    </row>
    <row r="795" spans="1:10" hidden="1" x14ac:dyDescent="0.25">
      <c r="A795" s="24"/>
      <c r="B795" s="21"/>
      <c r="C795" s="20" t="s">
        <v>940</v>
      </c>
      <c r="D795" s="20"/>
      <c r="E795" s="20" t="s">
        <v>77</v>
      </c>
      <c r="F795" s="20" t="s">
        <v>78</v>
      </c>
      <c r="G795" s="20" t="s">
        <v>62</v>
      </c>
      <c r="H795" s="5">
        <v>173.79128710710759</v>
      </c>
      <c r="I795" s="5">
        <v>894.92000000000007</v>
      </c>
      <c r="J795" s="22">
        <f t="shared" si="17"/>
        <v>5.1493950870417384</v>
      </c>
    </row>
    <row r="796" spans="1:10" hidden="1" x14ac:dyDescent="0.25">
      <c r="A796" s="24"/>
      <c r="B796" s="21"/>
      <c r="C796" s="20" t="s">
        <v>942</v>
      </c>
      <c r="D796" s="20"/>
      <c r="E796" s="20" t="s">
        <v>77</v>
      </c>
      <c r="F796" s="20" t="s">
        <v>78</v>
      </c>
      <c r="G796" s="20" t="s">
        <v>62</v>
      </c>
      <c r="H796" s="5">
        <v>392.13276025987773</v>
      </c>
      <c r="I796" s="5">
        <v>1081.615</v>
      </c>
      <c r="J796" s="22">
        <f t="shared" si="17"/>
        <v>2.7582877780555299</v>
      </c>
    </row>
    <row r="797" spans="1:10" hidden="1" x14ac:dyDescent="0.25">
      <c r="A797" s="24"/>
      <c r="B797" s="21"/>
      <c r="C797" s="20" t="s">
        <v>1755</v>
      </c>
      <c r="D797" s="20"/>
      <c r="E797" s="20" t="s">
        <v>60</v>
      </c>
      <c r="F797" s="20" t="s">
        <v>61</v>
      </c>
      <c r="G797" s="20" t="s">
        <v>62</v>
      </c>
      <c r="H797" s="5">
        <v>20.334194806218239</v>
      </c>
      <c r="I797" s="5">
        <v>303.49700000000001</v>
      </c>
      <c r="J797" s="22">
        <f t="shared" si="17"/>
        <v>14.925449612944103</v>
      </c>
    </row>
    <row r="798" spans="1:10" hidden="1" x14ac:dyDescent="0.25">
      <c r="A798" s="24"/>
      <c r="B798" s="21"/>
      <c r="C798" s="20" t="s">
        <v>943</v>
      </c>
      <c r="D798" s="20"/>
      <c r="E798" s="20" t="s">
        <v>77</v>
      </c>
      <c r="F798" s="20" t="s">
        <v>78</v>
      </c>
      <c r="G798" s="20" t="s">
        <v>62</v>
      </c>
      <c r="H798" s="5">
        <v>226.32388203631356</v>
      </c>
      <c r="I798" s="5">
        <v>179.52799999999999</v>
      </c>
      <c r="J798" s="22">
        <f t="shared" si="17"/>
        <v>0.79323489145168868</v>
      </c>
    </row>
    <row r="799" spans="1:10" hidden="1" x14ac:dyDescent="0.25">
      <c r="A799" s="24"/>
      <c r="B799" s="21"/>
      <c r="C799" s="20" t="s">
        <v>944</v>
      </c>
      <c r="D799" s="20"/>
      <c r="E799" s="20" t="s">
        <v>77</v>
      </c>
      <c r="F799" s="20" t="s">
        <v>78</v>
      </c>
      <c r="G799" s="20" t="s">
        <v>62</v>
      </c>
      <c r="H799" s="5">
        <v>251.67695816308787</v>
      </c>
      <c r="I799" s="5">
        <v>0</v>
      </c>
      <c r="J799" s="22">
        <f t="shared" si="17"/>
        <v>0</v>
      </c>
    </row>
    <row r="800" spans="1:10" hidden="1" x14ac:dyDescent="0.25">
      <c r="A800" s="24"/>
      <c r="B800" s="21"/>
      <c r="C800" s="20" t="s">
        <v>945</v>
      </c>
      <c r="D800" s="20"/>
      <c r="E800" s="20" t="s">
        <v>77</v>
      </c>
      <c r="F800" s="20" t="s">
        <v>78</v>
      </c>
      <c r="G800" s="20" t="s">
        <v>62</v>
      </c>
      <c r="H800" s="5">
        <v>246.65807684253181</v>
      </c>
      <c r="I800" s="5">
        <v>417.99199999999996</v>
      </c>
      <c r="J800" s="22">
        <f t="shared" si="17"/>
        <v>1.6946211749913582</v>
      </c>
    </row>
    <row r="801" spans="1:10" hidden="1" x14ac:dyDescent="0.25">
      <c r="A801" s="24"/>
      <c r="B801" s="21"/>
      <c r="C801" s="20" t="s">
        <v>946</v>
      </c>
      <c r="D801" s="20"/>
      <c r="E801" s="20" t="s">
        <v>77</v>
      </c>
      <c r="F801" s="20" t="s">
        <v>78</v>
      </c>
      <c r="G801" s="20" t="s">
        <v>62</v>
      </c>
      <c r="H801" s="5">
        <v>191.32241819968829</v>
      </c>
      <c r="I801" s="5">
        <v>656.45600000000002</v>
      </c>
      <c r="J801" s="22">
        <f t="shared" si="17"/>
        <v>3.4311504432002291</v>
      </c>
    </row>
    <row r="802" spans="1:10" hidden="1" x14ac:dyDescent="0.25">
      <c r="A802" s="24"/>
      <c r="B802" s="21"/>
      <c r="C802" s="20" t="s">
        <v>947</v>
      </c>
      <c r="D802" s="20"/>
      <c r="E802" s="20" t="s">
        <v>77</v>
      </c>
      <c r="F802" s="20" t="s">
        <v>78</v>
      </c>
      <c r="G802" s="20" t="s">
        <v>62</v>
      </c>
      <c r="H802" s="5">
        <v>101.23944614572225</v>
      </c>
      <c r="I802" s="5">
        <v>179.52799999999999</v>
      </c>
      <c r="J802" s="22">
        <f t="shared" si="17"/>
        <v>1.7733008904611212</v>
      </c>
    </row>
    <row r="803" spans="1:10" hidden="1" x14ac:dyDescent="0.25">
      <c r="A803" s="24"/>
      <c r="B803" s="21"/>
      <c r="C803" s="20" t="s">
        <v>948</v>
      </c>
      <c r="D803" s="20"/>
      <c r="E803" s="20" t="s">
        <v>77</v>
      </c>
      <c r="F803" s="20" t="s">
        <v>78</v>
      </c>
      <c r="G803" s="20" t="s">
        <v>62</v>
      </c>
      <c r="H803" s="5">
        <v>204.39161870710086</v>
      </c>
      <c r="I803" s="5">
        <v>417.99199999999996</v>
      </c>
      <c r="J803" s="22">
        <f t="shared" si="17"/>
        <v>2.0450545019607418</v>
      </c>
    </row>
    <row r="804" spans="1:10" hidden="1" x14ac:dyDescent="0.25">
      <c r="A804" s="24"/>
      <c r="B804" s="21"/>
      <c r="C804" s="20" t="s">
        <v>949</v>
      </c>
      <c r="D804" s="20"/>
      <c r="E804" s="20" t="s">
        <v>77</v>
      </c>
      <c r="F804" s="20" t="s">
        <v>78</v>
      </c>
      <c r="G804" s="20" t="s">
        <v>62</v>
      </c>
      <c r="H804" s="5">
        <v>403.21284475181562</v>
      </c>
      <c r="I804" s="5">
        <v>238.464</v>
      </c>
      <c r="J804" s="22">
        <f t="shared" si="17"/>
        <v>0.59140973087496418</v>
      </c>
    </row>
    <row r="805" spans="1:10" hidden="1" x14ac:dyDescent="0.25">
      <c r="A805" s="24"/>
      <c r="B805" s="21"/>
      <c r="C805" s="20" t="s">
        <v>952</v>
      </c>
      <c r="D805" s="20"/>
      <c r="E805" s="20" t="s">
        <v>77</v>
      </c>
      <c r="F805" s="20" t="s">
        <v>78</v>
      </c>
      <c r="G805" s="20" t="s">
        <v>62</v>
      </c>
      <c r="H805" s="5">
        <v>380.28127841784089</v>
      </c>
      <c r="I805" s="5">
        <v>656.45600000000002</v>
      </c>
      <c r="J805" s="22">
        <f t="shared" si="17"/>
        <v>1.7262380171098173</v>
      </c>
    </row>
    <row r="806" spans="1:10" hidden="1" x14ac:dyDescent="0.25">
      <c r="A806" s="24"/>
      <c r="B806" s="21"/>
      <c r="C806" s="20" t="s">
        <v>953</v>
      </c>
      <c r="D806" s="20"/>
      <c r="E806" s="20" t="s">
        <v>77</v>
      </c>
      <c r="F806" s="20" t="s">
        <v>78</v>
      </c>
      <c r="G806" s="20" t="s">
        <v>62</v>
      </c>
      <c r="H806" s="5">
        <v>377.73052267135574</v>
      </c>
      <c r="I806" s="5">
        <v>179.52799999999999</v>
      </c>
      <c r="J806" s="22">
        <f t="shared" si="17"/>
        <v>0.47528062792055131</v>
      </c>
    </row>
    <row r="807" spans="1:10" hidden="1" x14ac:dyDescent="0.25">
      <c r="A807" s="24"/>
      <c r="B807" s="21"/>
      <c r="C807" s="20" t="s">
        <v>954</v>
      </c>
      <c r="D807" s="20"/>
      <c r="E807" s="20" t="s">
        <v>77</v>
      </c>
      <c r="F807" s="20" t="s">
        <v>78</v>
      </c>
      <c r="G807" s="20" t="s">
        <v>62</v>
      </c>
      <c r="H807" s="5">
        <v>192.07517568816715</v>
      </c>
      <c r="I807" s="5">
        <v>0</v>
      </c>
      <c r="J807" s="22">
        <f t="shared" si="17"/>
        <v>0</v>
      </c>
    </row>
    <row r="808" spans="1:10" hidden="1" x14ac:dyDescent="0.25">
      <c r="A808" s="24"/>
      <c r="B808" s="21"/>
      <c r="C808" s="20" t="s">
        <v>955</v>
      </c>
      <c r="D808" s="20"/>
      <c r="E808" s="20" t="s">
        <v>77</v>
      </c>
      <c r="F808" s="20" t="s">
        <v>78</v>
      </c>
      <c r="G808" s="20" t="s">
        <v>62</v>
      </c>
      <c r="H808" s="5">
        <v>288.89418451815288</v>
      </c>
      <c r="I808" s="5">
        <v>179.52799999999999</v>
      </c>
      <c r="J808" s="22">
        <f t="shared" si="17"/>
        <v>0.62143168544370342</v>
      </c>
    </row>
    <row r="809" spans="1:10" hidden="1" x14ac:dyDescent="0.25">
      <c r="A809" s="24"/>
      <c r="B809" s="21"/>
      <c r="C809" s="20" t="s">
        <v>956</v>
      </c>
      <c r="D809" s="20"/>
      <c r="E809" s="20" t="s">
        <v>77</v>
      </c>
      <c r="F809" s="20" t="s">
        <v>78</v>
      </c>
      <c r="G809" s="20" t="s">
        <v>62</v>
      </c>
      <c r="H809" s="5">
        <v>184.08783253696794</v>
      </c>
      <c r="I809" s="5">
        <v>0</v>
      </c>
      <c r="J809" s="22">
        <f t="shared" si="17"/>
        <v>0</v>
      </c>
    </row>
    <row r="810" spans="1:10" hidden="1" x14ac:dyDescent="0.25">
      <c r="A810" s="24"/>
      <c r="B810" s="21"/>
      <c r="C810" s="20" t="s">
        <v>957</v>
      </c>
      <c r="D810" s="20"/>
      <c r="E810" s="20" t="s">
        <v>77</v>
      </c>
      <c r="F810" s="20" t="s">
        <v>78</v>
      </c>
      <c r="G810" s="20" t="s">
        <v>62</v>
      </c>
      <c r="H810" s="5">
        <v>268.55993153565919</v>
      </c>
      <c r="I810" s="5">
        <v>541.96100000000001</v>
      </c>
      <c r="J810" s="22">
        <f t="shared" si="17"/>
        <v>2.0180262815119123</v>
      </c>
    </row>
    <row r="811" spans="1:10" hidden="1" x14ac:dyDescent="0.25">
      <c r="A811" s="24"/>
      <c r="B811" s="21"/>
      <c r="C811" s="20" t="s">
        <v>958</v>
      </c>
      <c r="D811" s="20"/>
      <c r="E811" s="20" t="s">
        <v>77</v>
      </c>
      <c r="F811" s="20" t="s">
        <v>78</v>
      </c>
      <c r="G811" s="20" t="s">
        <v>62</v>
      </c>
      <c r="H811" s="5">
        <v>283.87515621300997</v>
      </c>
      <c r="I811" s="5">
        <v>179.52799999999999</v>
      </c>
      <c r="J811" s="22">
        <f t="shared" si="17"/>
        <v>0.63241885057841574</v>
      </c>
    </row>
    <row r="812" spans="1:10" hidden="1" x14ac:dyDescent="0.25">
      <c r="A812" s="24"/>
      <c r="B812" s="21"/>
      <c r="C812" s="20" t="s">
        <v>959</v>
      </c>
      <c r="D812" s="20"/>
      <c r="E812" s="20" t="s">
        <v>77</v>
      </c>
      <c r="F812" s="20" t="s">
        <v>78</v>
      </c>
      <c r="G812" s="20" t="s">
        <v>62</v>
      </c>
      <c r="H812" s="5">
        <v>309.22832114809569</v>
      </c>
      <c r="I812" s="5">
        <v>483.02499999999998</v>
      </c>
      <c r="J812" s="22">
        <f t="shared" si="17"/>
        <v>1.5620335104062786</v>
      </c>
    </row>
    <row r="813" spans="1:10" hidden="1" x14ac:dyDescent="0.25">
      <c r="A813" s="24"/>
      <c r="B813" s="21"/>
      <c r="C813" s="20" t="s">
        <v>1632</v>
      </c>
      <c r="D813" s="20"/>
      <c r="E813" s="20" t="s">
        <v>77</v>
      </c>
      <c r="F813" s="20" t="s">
        <v>78</v>
      </c>
      <c r="G813" s="20" t="s">
        <v>62</v>
      </c>
      <c r="H813" s="5">
        <v>131.55535087251627</v>
      </c>
      <c r="I813" s="5">
        <v>238.464</v>
      </c>
      <c r="J813" s="22">
        <f t="shared" ref="J813:J876" si="18">+IFERROR(I813/H813,0)</f>
        <v>1.8126514688945154</v>
      </c>
    </row>
    <row r="814" spans="1:10" hidden="1" x14ac:dyDescent="0.25">
      <c r="A814" s="24"/>
      <c r="B814" s="21"/>
      <c r="C814" s="20" t="s">
        <v>960</v>
      </c>
      <c r="D814" s="20"/>
      <c r="E814" s="20" t="s">
        <v>77</v>
      </c>
      <c r="F814" s="20" t="s">
        <v>78</v>
      </c>
      <c r="G814" s="20" t="s">
        <v>62</v>
      </c>
      <c r="H814" s="5">
        <v>226.32388203631356</v>
      </c>
      <c r="I814" s="5">
        <v>179.52799999999999</v>
      </c>
      <c r="J814" s="22">
        <f t="shared" si="18"/>
        <v>0.79323489145168868</v>
      </c>
    </row>
    <row r="815" spans="1:10" hidden="1" x14ac:dyDescent="0.25">
      <c r="A815" s="24"/>
      <c r="B815" s="21"/>
      <c r="C815" s="20" t="s">
        <v>1756</v>
      </c>
      <c r="D815" s="20"/>
      <c r="E815" s="20" t="s">
        <v>77</v>
      </c>
      <c r="F815" s="20" t="s">
        <v>78</v>
      </c>
      <c r="G815" s="20" t="s">
        <v>62</v>
      </c>
      <c r="H815" s="5">
        <v>304.86387837662005</v>
      </c>
      <c r="I815" s="5">
        <v>961.02299999999991</v>
      </c>
      <c r="J815" s="22">
        <f t="shared" si="18"/>
        <v>3.1523019556051826</v>
      </c>
    </row>
    <row r="816" spans="1:10" hidden="1" x14ac:dyDescent="0.25">
      <c r="A816" s="24"/>
      <c r="B816" s="21"/>
      <c r="C816" s="20" t="s">
        <v>961</v>
      </c>
      <c r="D816" s="20"/>
      <c r="E816" s="20" t="s">
        <v>77</v>
      </c>
      <c r="F816" s="20" t="s">
        <v>78</v>
      </c>
      <c r="G816" s="20" t="s">
        <v>62</v>
      </c>
      <c r="H816" s="5">
        <v>340.51344330087761</v>
      </c>
      <c r="I816" s="5">
        <v>541.96100000000001</v>
      </c>
      <c r="J816" s="22">
        <f t="shared" si="18"/>
        <v>1.5915994233482389</v>
      </c>
    </row>
    <row r="817" spans="1:10" hidden="1" x14ac:dyDescent="0.25">
      <c r="A817" s="24"/>
      <c r="B817" s="21"/>
      <c r="C817" s="20" t="s">
        <v>962</v>
      </c>
      <c r="D817" s="20"/>
      <c r="E817" s="20" t="s">
        <v>77</v>
      </c>
      <c r="F817" s="20" t="s">
        <v>78</v>
      </c>
      <c r="G817" s="20" t="s">
        <v>62</v>
      </c>
      <c r="H817" s="5">
        <v>351.46437064744129</v>
      </c>
      <c r="I817" s="5">
        <v>476.928</v>
      </c>
      <c r="J817" s="22">
        <f t="shared" si="18"/>
        <v>1.356973963310816</v>
      </c>
    </row>
    <row r="818" spans="1:10" hidden="1" x14ac:dyDescent="0.25">
      <c r="A818" s="24"/>
      <c r="B818" s="21"/>
      <c r="C818" s="20" t="s">
        <v>963</v>
      </c>
      <c r="D818" s="20"/>
      <c r="E818" s="20" t="s">
        <v>77</v>
      </c>
      <c r="F818" s="20" t="s">
        <v>78</v>
      </c>
      <c r="G818" s="20" t="s">
        <v>62</v>
      </c>
      <c r="H818" s="5">
        <v>327.51217755322097</v>
      </c>
      <c r="I818" s="5">
        <v>361.19499999999999</v>
      </c>
      <c r="J818" s="22">
        <f t="shared" si="18"/>
        <v>1.1028444887100588</v>
      </c>
    </row>
    <row r="819" spans="1:10" hidden="1" x14ac:dyDescent="0.25">
      <c r="A819" s="24"/>
      <c r="B819" s="21"/>
      <c r="C819" s="20" t="s">
        <v>1633</v>
      </c>
      <c r="D819" s="20"/>
      <c r="E819" s="20" t="s">
        <v>77</v>
      </c>
      <c r="F819" s="20" t="s">
        <v>78</v>
      </c>
      <c r="G819" s="20" t="s">
        <v>62</v>
      </c>
      <c r="H819" s="5">
        <v>171.74098088194893</v>
      </c>
      <c r="I819" s="5">
        <v>484.09500000000003</v>
      </c>
      <c r="J819" s="22">
        <f t="shared" si="18"/>
        <v>2.8187506413088239</v>
      </c>
    </row>
    <row r="820" spans="1:10" hidden="1" x14ac:dyDescent="0.25">
      <c r="A820" s="24"/>
      <c r="B820" s="21"/>
      <c r="C820" s="20" t="s">
        <v>964</v>
      </c>
      <c r="D820" s="20"/>
      <c r="E820" s="20" t="s">
        <v>77</v>
      </c>
      <c r="F820" s="20" t="s">
        <v>78</v>
      </c>
      <c r="G820" s="20" t="s">
        <v>62</v>
      </c>
      <c r="H820" s="5">
        <v>322.36393701422503</v>
      </c>
      <c r="I820" s="5">
        <v>657.52600000000007</v>
      </c>
      <c r="J820" s="22">
        <f t="shared" si="18"/>
        <v>2.0397008613621233</v>
      </c>
    </row>
    <row r="821" spans="1:10" hidden="1" x14ac:dyDescent="0.25">
      <c r="A821" s="24"/>
      <c r="B821" s="21"/>
      <c r="C821" s="20" t="s">
        <v>965</v>
      </c>
      <c r="D821" s="20"/>
      <c r="E821" s="20" t="s">
        <v>77</v>
      </c>
      <c r="F821" s="20" t="s">
        <v>78</v>
      </c>
      <c r="G821" s="20" t="s">
        <v>62</v>
      </c>
      <c r="H821" s="5">
        <v>215.37280924906136</v>
      </c>
      <c r="I821" s="5">
        <v>303.49700000000001</v>
      </c>
      <c r="J821" s="22">
        <f t="shared" si="18"/>
        <v>1.4091704568380778</v>
      </c>
    </row>
    <row r="822" spans="1:10" hidden="1" x14ac:dyDescent="0.25">
      <c r="A822" s="24"/>
      <c r="B822" s="21"/>
      <c r="C822" s="20" t="s">
        <v>967</v>
      </c>
      <c r="D822" s="20"/>
      <c r="E822" s="20" t="s">
        <v>77</v>
      </c>
      <c r="F822" s="20" t="s">
        <v>78</v>
      </c>
      <c r="G822" s="20" t="s">
        <v>62</v>
      </c>
      <c r="H822" s="5">
        <v>629.40981861555008</v>
      </c>
      <c r="I822" s="5">
        <v>780.42499999999995</v>
      </c>
      <c r="J822" s="22">
        <f t="shared" si="18"/>
        <v>1.2399314038611964</v>
      </c>
    </row>
    <row r="823" spans="1:10" hidden="1" x14ac:dyDescent="0.25">
      <c r="A823" s="24"/>
      <c r="B823" s="21"/>
      <c r="C823" s="20" t="s">
        <v>1757</v>
      </c>
      <c r="D823" s="20"/>
      <c r="E823" s="20" t="s">
        <v>77</v>
      </c>
      <c r="F823" s="20" t="s">
        <v>78</v>
      </c>
      <c r="G823" s="20" t="s">
        <v>62</v>
      </c>
      <c r="H823" s="5">
        <v>131.55523760776197</v>
      </c>
      <c r="I823" s="5">
        <v>0</v>
      </c>
      <c r="J823" s="22">
        <f t="shared" si="18"/>
        <v>0</v>
      </c>
    </row>
    <row r="824" spans="1:10" hidden="1" x14ac:dyDescent="0.25">
      <c r="A824" s="24"/>
      <c r="B824" s="21"/>
      <c r="C824" s="20" t="s">
        <v>968</v>
      </c>
      <c r="D824" s="20"/>
      <c r="E824" s="20" t="s">
        <v>77</v>
      </c>
      <c r="F824" s="20" t="s">
        <v>78</v>
      </c>
      <c r="G824" s="20" t="s">
        <v>62</v>
      </c>
      <c r="H824" s="5">
        <v>593.21088727631025</v>
      </c>
      <c r="I824" s="5">
        <v>238.464</v>
      </c>
      <c r="J824" s="22">
        <f t="shared" si="18"/>
        <v>0.40198857626314338</v>
      </c>
    </row>
    <row r="825" spans="1:10" hidden="1" x14ac:dyDescent="0.25">
      <c r="A825" s="24"/>
      <c r="B825" s="21"/>
      <c r="C825" s="20" t="s">
        <v>969</v>
      </c>
      <c r="D825" s="20"/>
      <c r="E825" s="20" t="s">
        <v>77</v>
      </c>
      <c r="F825" s="20" t="s">
        <v>78</v>
      </c>
      <c r="G825" s="20" t="s">
        <v>62</v>
      </c>
      <c r="H825" s="5">
        <v>518.84090875791458</v>
      </c>
      <c r="I825" s="5">
        <v>180.59800000000001</v>
      </c>
      <c r="J825" s="22">
        <f t="shared" si="18"/>
        <v>0.3480797233825389</v>
      </c>
    </row>
    <row r="826" spans="1:10" hidden="1" x14ac:dyDescent="0.25">
      <c r="A826" s="24"/>
      <c r="B826" s="21"/>
      <c r="C826" s="20" t="s">
        <v>970</v>
      </c>
      <c r="D826" s="20"/>
      <c r="E826" s="20" t="s">
        <v>77</v>
      </c>
      <c r="F826" s="20" t="s">
        <v>78</v>
      </c>
      <c r="G826" s="20" t="s">
        <v>62</v>
      </c>
      <c r="H826" s="5">
        <v>262.62782887727445</v>
      </c>
      <c r="I826" s="5">
        <v>179.52799999999999</v>
      </c>
      <c r="J826" s="22">
        <f t="shared" si="18"/>
        <v>0.68358330785993404</v>
      </c>
    </row>
    <row r="827" spans="1:10" hidden="1" x14ac:dyDescent="0.25">
      <c r="A827" s="24"/>
      <c r="B827" s="21"/>
      <c r="C827" s="20" t="s">
        <v>971</v>
      </c>
      <c r="D827" s="20"/>
      <c r="E827" s="20" t="s">
        <v>77</v>
      </c>
      <c r="F827" s="20" t="s">
        <v>78</v>
      </c>
      <c r="G827" s="20" t="s">
        <v>62</v>
      </c>
      <c r="H827" s="5">
        <v>268.55993153565919</v>
      </c>
      <c r="I827" s="5">
        <v>419.06200000000001</v>
      </c>
      <c r="J827" s="22">
        <f t="shared" si="18"/>
        <v>1.5604040319929753</v>
      </c>
    </row>
    <row r="828" spans="1:10" hidden="1" x14ac:dyDescent="0.25">
      <c r="A828" s="24"/>
      <c r="B828" s="21"/>
      <c r="C828" s="20" t="s">
        <v>972</v>
      </c>
      <c r="D828" s="20"/>
      <c r="E828" s="20" t="s">
        <v>77</v>
      </c>
      <c r="F828" s="20" t="s">
        <v>78</v>
      </c>
      <c r="G828" s="20" t="s">
        <v>62</v>
      </c>
      <c r="H828" s="5">
        <v>200.05758457171058</v>
      </c>
      <c r="I828" s="5">
        <v>179.52799999999999</v>
      </c>
      <c r="J828" s="22">
        <f t="shared" si="18"/>
        <v>0.89738162331780147</v>
      </c>
    </row>
    <row r="829" spans="1:10" hidden="1" x14ac:dyDescent="0.25">
      <c r="A829" s="24"/>
      <c r="B829" s="21"/>
      <c r="C829" s="20" t="s">
        <v>973</v>
      </c>
      <c r="D829" s="20"/>
      <c r="E829" s="20" t="s">
        <v>77</v>
      </c>
      <c r="F829" s="20" t="s">
        <v>78</v>
      </c>
      <c r="G829" s="20" t="s">
        <v>62</v>
      </c>
      <c r="H829" s="5">
        <v>298.27739380153196</v>
      </c>
      <c r="I829" s="5">
        <v>0</v>
      </c>
      <c r="J829" s="22">
        <f t="shared" si="18"/>
        <v>0</v>
      </c>
    </row>
    <row r="830" spans="1:10" hidden="1" x14ac:dyDescent="0.25">
      <c r="A830" s="24"/>
      <c r="B830" s="21"/>
      <c r="C830" s="20" t="s">
        <v>1758</v>
      </c>
      <c r="D830" s="20"/>
      <c r="E830" s="20" t="s">
        <v>77</v>
      </c>
      <c r="F830" s="20" t="s">
        <v>78</v>
      </c>
      <c r="G830" s="20" t="s">
        <v>62</v>
      </c>
      <c r="H830" s="5">
        <v>262.62782887727445</v>
      </c>
      <c r="I830" s="5">
        <v>303.49700000000001</v>
      </c>
      <c r="J830" s="22">
        <f t="shared" si="18"/>
        <v>1.1556163004409699</v>
      </c>
    </row>
    <row r="831" spans="1:10" hidden="1" x14ac:dyDescent="0.25">
      <c r="A831" s="24"/>
      <c r="B831" s="21"/>
      <c r="C831" s="20" t="s">
        <v>974</v>
      </c>
      <c r="D831" s="20"/>
      <c r="E831" s="20" t="s">
        <v>77</v>
      </c>
      <c r="F831" s="20" t="s">
        <v>78</v>
      </c>
      <c r="G831" s="20" t="s">
        <v>62</v>
      </c>
      <c r="H831" s="5">
        <v>277.94319899531376</v>
      </c>
      <c r="I831" s="5">
        <v>1140.5509999999999</v>
      </c>
      <c r="J831" s="22">
        <f t="shared" si="18"/>
        <v>4.1035398747757457</v>
      </c>
    </row>
    <row r="832" spans="1:10" hidden="1" x14ac:dyDescent="0.25">
      <c r="A832" s="24"/>
      <c r="B832" s="21"/>
      <c r="C832" s="20" t="s">
        <v>1634</v>
      </c>
      <c r="D832" s="20"/>
      <c r="E832" s="20" t="s">
        <v>77</v>
      </c>
      <c r="F832" s="20" t="s">
        <v>78</v>
      </c>
      <c r="G832" s="20" t="s">
        <v>62</v>
      </c>
      <c r="H832" s="5">
        <v>157.82153507236495</v>
      </c>
      <c r="I832" s="5">
        <v>483.02499999999998</v>
      </c>
      <c r="J832" s="22">
        <f t="shared" si="18"/>
        <v>3.0605772512510505</v>
      </c>
    </row>
    <row r="833" spans="1:10" hidden="1" x14ac:dyDescent="0.25">
      <c r="A833" s="24"/>
      <c r="B833" s="21"/>
      <c r="C833" s="20" t="s">
        <v>975</v>
      </c>
      <c r="D833" s="20"/>
      <c r="E833" s="20" t="s">
        <v>77</v>
      </c>
      <c r="F833" s="20" t="s">
        <v>78</v>
      </c>
      <c r="G833" s="20" t="s">
        <v>62</v>
      </c>
      <c r="H833" s="5">
        <v>212.32290913776367</v>
      </c>
      <c r="I833" s="5">
        <v>657.52600000000007</v>
      </c>
      <c r="J833" s="22">
        <f t="shared" si="18"/>
        <v>3.0968207937155321</v>
      </c>
    </row>
    <row r="834" spans="1:10" hidden="1" x14ac:dyDescent="0.25">
      <c r="A834" s="24"/>
      <c r="B834" s="21"/>
      <c r="C834" s="20" t="s">
        <v>976</v>
      </c>
      <c r="D834" s="20"/>
      <c r="E834" s="20" t="s">
        <v>77</v>
      </c>
      <c r="F834" s="20" t="s">
        <v>78</v>
      </c>
      <c r="G834" s="20" t="s">
        <v>62</v>
      </c>
      <c r="H834" s="5">
        <v>234.31122518751278</v>
      </c>
      <c r="I834" s="5">
        <v>721.48900000000003</v>
      </c>
      <c r="J834" s="22">
        <f t="shared" si="18"/>
        <v>3.0791909325838418</v>
      </c>
    </row>
    <row r="835" spans="1:10" hidden="1" x14ac:dyDescent="0.25">
      <c r="A835" s="24"/>
      <c r="B835" s="21"/>
      <c r="C835" s="20" t="s">
        <v>979</v>
      </c>
      <c r="D835" s="20"/>
      <c r="E835" s="20" t="s">
        <v>77</v>
      </c>
      <c r="F835" s="20" t="s">
        <v>78</v>
      </c>
      <c r="G835" s="20" t="s">
        <v>62</v>
      </c>
      <c r="H835" s="5">
        <v>450.46800982071721</v>
      </c>
      <c r="I835" s="5">
        <v>722.55899999999997</v>
      </c>
      <c r="J835" s="22">
        <f t="shared" si="18"/>
        <v>1.6040184524702938</v>
      </c>
    </row>
    <row r="836" spans="1:10" hidden="1" x14ac:dyDescent="0.25">
      <c r="A836" s="24"/>
      <c r="B836" s="21"/>
      <c r="C836" s="20" t="s">
        <v>1635</v>
      </c>
      <c r="D836" s="20"/>
      <c r="E836" s="20" t="s">
        <v>77</v>
      </c>
      <c r="F836" s="20" t="s">
        <v>78</v>
      </c>
      <c r="G836" s="20" t="s">
        <v>62</v>
      </c>
      <c r="H836" s="5">
        <v>226.32388203631356</v>
      </c>
      <c r="I836" s="5">
        <v>483.02499999999998</v>
      </c>
      <c r="J836" s="22">
        <f t="shared" si="18"/>
        <v>2.1342201965345349</v>
      </c>
    </row>
    <row r="837" spans="1:10" hidden="1" x14ac:dyDescent="0.25">
      <c r="A837" s="24"/>
      <c r="B837" s="21"/>
      <c r="C837" s="20" t="s">
        <v>980</v>
      </c>
      <c r="D837" s="20"/>
      <c r="E837" s="20" t="s">
        <v>77</v>
      </c>
      <c r="F837" s="20" t="s">
        <v>78</v>
      </c>
      <c r="G837" s="20" t="s">
        <v>62</v>
      </c>
      <c r="H837" s="5">
        <v>143.41944292453147</v>
      </c>
      <c r="I837" s="5">
        <v>419.06200000000001</v>
      </c>
      <c r="J837" s="22">
        <f t="shared" si="18"/>
        <v>2.9219329782260695</v>
      </c>
    </row>
    <row r="838" spans="1:10" hidden="1" x14ac:dyDescent="0.25">
      <c r="A838" s="24"/>
      <c r="B838" s="21"/>
      <c r="C838" s="20" t="s">
        <v>982</v>
      </c>
      <c r="D838" s="20"/>
      <c r="E838" s="20" t="s">
        <v>77</v>
      </c>
      <c r="F838" s="20" t="s">
        <v>78</v>
      </c>
      <c r="G838" s="20" t="s">
        <v>62</v>
      </c>
      <c r="H838" s="5">
        <v>246.65807684253181</v>
      </c>
      <c r="I838" s="5">
        <v>657.52600000000007</v>
      </c>
      <c r="J838" s="22">
        <f t="shared" si="18"/>
        <v>2.6657387765970832</v>
      </c>
    </row>
    <row r="839" spans="1:10" hidden="1" x14ac:dyDescent="0.25">
      <c r="A839" s="24"/>
      <c r="B839" s="21"/>
      <c r="C839" s="20" t="s">
        <v>983</v>
      </c>
      <c r="D839" s="20"/>
      <c r="E839" s="20" t="s">
        <v>77</v>
      </c>
      <c r="F839" s="20" t="s">
        <v>78</v>
      </c>
      <c r="G839" s="20" t="s">
        <v>62</v>
      </c>
      <c r="H839" s="5">
        <v>272.92437430713483</v>
      </c>
      <c r="I839" s="5">
        <v>597.52</v>
      </c>
      <c r="J839" s="22">
        <f t="shared" si="18"/>
        <v>2.1893244292192908</v>
      </c>
    </row>
    <row r="840" spans="1:10" hidden="1" x14ac:dyDescent="0.25">
      <c r="A840" s="24"/>
      <c r="B840" s="21"/>
      <c r="C840" s="20" t="s">
        <v>984</v>
      </c>
      <c r="D840" s="20"/>
      <c r="E840" s="20" t="s">
        <v>77</v>
      </c>
      <c r="F840" s="20" t="s">
        <v>78</v>
      </c>
      <c r="G840" s="20" t="s">
        <v>62</v>
      </c>
      <c r="H840" s="5">
        <v>262.62782887727445</v>
      </c>
      <c r="I840" s="5">
        <v>541.96100000000001</v>
      </c>
      <c r="J840" s="22">
        <f t="shared" si="18"/>
        <v>2.0636084238173309</v>
      </c>
    </row>
    <row r="841" spans="1:10" hidden="1" x14ac:dyDescent="0.25">
      <c r="A841" s="24"/>
      <c r="B841" s="21"/>
      <c r="C841" s="20" t="s">
        <v>985</v>
      </c>
      <c r="D841" s="20"/>
      <c r="E841" s="20" t="s">
        <v>77</v>
      </c>
      <c r="F841" s="20" t="s">
        <v>78</v>
      </c>
      <c r="G841" s="20" t="s">
        <v>62</v>
      </c>
      <c r="H841" s="5">
        <v>371.79842001297101</v>
      </c>
      <c r="I841" s="5">
        <v>541.96100000000001</v>
      </c>
      <c r="J841" s="22">
        <f t="shared" si="18"/>
        <v>1.4576742956064539</v>
      </c>
    </row>
    <row r="842" spans="1:10" hidden="1" x14ac:dyDescent="0.25">
      <c r="A842" s="24"/>
      <c r="B842" s="21"/>
      <c r="C842" s="20" t="s">
        <v>986</v>
      </c>
      <c r="D842" s="20"/>
      <c r="E842" s="20" t="s">
        <v>77</v>
      </c>
      <c r="F842" s="20" t="s">
        <v>78</v>
      </c>
      <c r="G842" s="20" t="s">
        <v>62</v>
      </c>
      <c r="H842" s="5">
        <v>240.72597418414705</v>
      </c>
      <c r="I842" s="5">
        <v>483.02499999999998</v>
      </c>
      <c r="J842" s="22">
        <f t="shared" si="18"/>
        <v>2.0065346152904238</v>
      </c>
    </row>
    <row r="843" spans="1:10" hidden="1" x14ac:dyDescent="0.25">
      <c r="A843" s="24"/>
      <c r="B843" s="21"/>
      <c r="C843" s="20" t="s">
        <v>1759</v>
      </c>
      <c r="D843" s="20"/>
      <c r="E843" s="20" t="s">
        <v>77</v>
      </c>
      <c r="F843" s="20" t="s">
        <v>78</v>
      </c>
      <c r="G843" s="20" t="s">
        <v>62</v>
      </c>
      <c r="H843" s="5">
        <v>173.79128710710759</v>
      </c>
      <c r="I843" s="5">
        <v>360.12599999999998</v>
      </c>
      <c r="J843" s="22">
        <f t="shared" si="18"/>
        <v>2.0721752280829491</v>
      </c>
    </row>
    <row r="844" spans="1:10" hidden="1" x14ac:dyDescent="0.25">
      <c r="A844" s="24"/>
      <c r="B844" s="21"/>
      <c r="C844" s="20" t="s">
        <v>988</v>
      </c>
      <c r="D844" s="20"/>
      <c r="E844" s="20" t="s">
        <v>77</v>
      </c>
      <c r="F844" s="20" t="s">
        <v>78</v>
      </c>
      <c r="G844" s="20" t="s">
        <v>62</v>
      </c>
      <c r="H844" s="5">
        <v>285.93054214651295</v>
      </c>
      <c r="I844" s="5">
        <v>417.99199999999996</v>
      </c>
      <c r="J844" s="22">
        <f t="shared" si="18"/>
        <v>1.4618655176256679</v>
      </c>
    </row>
    <row r="845" spans="1:10" hidden="1" x14ac:dyDescent="0.25">
      <c r="A845" s="24"/>
      <c r="B845" s="21"/>
      <c r="C845" s="20" t="s">
        <v>990</v>
      </c>
      <c r="D845" s="20"/>
      <c r="E845" s="20" t="s">
        <v>77</v>
      </c>
      <c r="F845" s="20" t="s">
        <v>78</v>
      </c>
      <c r="G845" s="20" t="s">
        <v>62</v>
      </c>
      <c r="H845" s="5">
        <v>341.94537433196444</v>
      </c>
      <c r="I845" s="5">
        <v>483.02499999999998</v>
      </c>
      <c r="J845" s="22">
        <f t="shared" si="18"/>
        <v>1.4125794242535179</v>
      </c>
    </row>
    <row r="846" spans="1:10" hidden="1" x14ac:dyDescent="0.25">
      <c r="A846" s="24"/>
      <c r="B846" s="21"/>
      <c r="C846" s="20" t="s">
        <v>991</v>
      </c>
      <c r="D846" s="20"/>
      <c r="E846" s="20" t="s">
        <v>77</v>
      </c>
      <c r="F846" s="20" t="s">
        <v>78</v>
      </c>
      <c r="G846" s="20" t="s">
        <v>62</v>
      </c>
      <c r="H846" s="5">
        <v>246.65807684253178</v>
      </c>
      <c r="I846" s="5">
        <v>541.96100000000001</v>
      </c>
      <c r="J846" s="22">
        <f t="shared" si="18"/>
        <v>2.1972157041749405</v>
      </c>
    </row>
    <row r="847" spans="1:10" hidden="1" x14ac:dyDescent="0.25">
      <c r="A847" s="24"/>
      <c r="B847" s="21"/>
      <c r="C847" s="20" t="s">
        <v>992</v>
      </c>
      <c r="D847" s="20"/>
      <c r="E847" s="20" t="s">
        <v>77</v>
      </c>
      <c r="F847" s="20" t="s">
        <v>78</v>
      </c>
      <c r="G847" s="20" t="s">
        <v>62</v>
      </c>
      <c r="H847" s="5">
        <v>241.5098041276016</v>
      </c>
      <c r="I847" s="5">
        <v>359.05700000000002</v>
      </c>
      <c r="J847" s="22">
        <f t="shared" si="18"/>
        <v>1.4867181119085848</v>
      </c>
    </row>
    <row r="848" spans="1:10" hidden="1" x14ac:dyDescent="0.25">
      <c r="A848" s="24"/>
      <c r="B848" s="21"/>
      <c r="C848" s="20" t="s">
        <v>993</v>
      </c>
      <c r="D848" s="20"/>
      <c r="E848" s="20" t="s">
        <v>77</v>
      </c>
      <c r="F848" s="20" t="s">
        <v>78</v>
      </c>
      <c r="G848" s="20" t="s">
        <v>62</v>
      </c>
      <c r="H848" s="5">
        <v>595.94269323806316</v>
      </c>
      <c r="I848" s="5">
        <v>1017.6510000000001</v>
      </c>
      <c r="J848" s="22">
        <f t="shared" si="18"/>
        <v>1.7076323135544775</v>
      </c>
    </row>
    <row r="849" spans="1:10" hidden="1" x14ac:dyDescent="0.25">
      <c r="A849" s="24"/>
      <c r="B849" s="21"/>
      <c r="C849" s="20" t="s">
        <v>994</v>
      </c>
      <c r="D849" s="20"/>
      <c r="E849" s="20" t="s">
        <v>77</v>
      </c>
      <c r="F849" s="20" t="s">
        <v>78</v>
      </c>
      <c r="G849" s="20" t="s">
        <v>62</v>
      </c>
      <c r="H849" s="5">
        <v>407.44804156960572</v>
      </c>
      <c r="I849" s="5">
        <v>179.52799999999999</v>
      </c>
      <c r="J849" s="22">
        <f t="shared" si="18"/>
        <v>0.44061569006052181</v>
      </c>
    </row>
    <row r="850" spans="1:10" hidden="1" x14ac:dyDescent="0.25">
      <c r="A850" s="24"/>
      <c r="B850" s="21"/>
      <c r="C850" s="20" t="s">
        <v>995</v>
      </c>
      <c r="D850" s="20"/>
      <c r="E850" s="20" t="s">
        <v>77</v>
      </c>
      <c r="F850" s="20" t="s">
        <v>78</v>
      </c>
      <c r="G850" s="20" t="s">
        <v>62</v>
      </c>
      <c r="H850" s="5">
        <v>282.96202368349265</v>
      </c>
      <c r="I850" s="5">
        <v>0</v>
      </c>
      <c r="J850" s="22">
        <f t="shared" si="18"/>
        <v>0</v>
      </c>
    </row>
    <row r="851" spans="1:10" hidden="1" x14ac:dyDescent="0.25">
      <c r="A851" s="24"/>
      <c r="B851" s="21"/>
      <c r="C851" s="20" t="s">
        <v>996</v>
      </c>
      <c r="D851" s="20"/>
      <c r="E851" s="20" t="s">
        <v>77</v>
      </c>
      <c r="F851" s="20" t="s">
        <v>78</v>
      </c>
      <c r="G851" s="20" t="s">
        <v>62</v>
      </c>
      <c r="H851" s="5">
        <v>220.52122740468005</v>
      </c>
      <c r="I851" s="5">
        <v>180.59800000000001</v>
      </c>
      <c r="J851" s="22">
        <f t="shared" si="18"/>
        <v>0.81895970798576845</v>
      </c>
    </row>
    <row r="852" spans="1:10" hidden="1" x14ac:dyDescent="0.25">
      <c r="A852" s="24"/>
      <c r="B852" s="21"/>
      <c r="C852" s="20" t="s">
        <v>997</v>
      </c>
      <c r="D852" s="20"/>
      <c r="E852" s="20" t="s">
        <v>77</v>
      </c>
      <c r="F852" s="20" t="s">
        <v>78</v>
      </c>
      <c r="G852" s="20" t="s">
        <v>62</v>
      </c>
      <c r="H852" s="5">
        <v>304.33879904597944</v>
      </c>
      <c r="I852" s="5">
        <v>0</v>
      </c>
      <c r="J852" s="22">
        <f t="shared" si="18"/>
        <v>0</v>
      </c>
    </row>
    <row r="853" spans="1:10" hidden="1" x14ac:dyDescent="0.25">
      <c r="A853" s="24"/>
      <c r="B853" s="21"/>
      <c r="C853" s="20" t="s">
        <v>998</v>
      </c>
      <c r="D853" s="20"/>
      <c r="E853" s="20" t="s">
        <v>77</v>
      </c>
      <c r="F853" s="20" t="s">
        <v>78</v>
      </c>
      <c r="G853" s="20" t="s">
        <v>62</v>
      </c>
      <c r="H853" s="5">
        <v>137.48734026614673</v>
      </c>
      <c r="I853" s="5">
        <v>180.59800000000001</v>
      </c>
      <c r="J853" s="22">
        <f t="shared" si="18"/>
        <v>1.3135609405956945</v>
      </c>
    </row>
    <row r="854" spans="1:10" hidden="1" x14ac:dyDescent="0.25">
      <c r="A854" s="24"/>
      <c r="B854" s="21"/>
      <c r="C854" s="20" t="s">
        <v>999</v>
      </c>
      <c r="D854" s="20"/>
      <c r="E854" s="20" t="s">
        <v>77</v>
      </c>
      <c r="F854" s="20" t="s">
        <v>78</v>
      </c>
      <c r="G854" s="20" t="s">
        <v>62</v>
      </c>
      <c r="H854" s="5">
        <v>186.14307302978241</v>
      </c>
      <c r="I854" s="5">
        <v>0</v>
      </c>
      <c r="J854" s="22">
        <f t="shared" si="18"/>
        <v>0</v>
      </c>
    </row>
    <row r="855" spans="1:10" hidden="1" x14ac:dyDescent="0.25">
      <c r="A855" s="24"/>
      <c r="B855" s="21"/>
      <c r="C855" s="20" t="s">
        <v>1000</v>
      </c>
      <c r="D855" s="20"/>
      <c r="E855" s="20" t="s">
        <v>77</v>
      </c>
      <c r="F855" s="20" t="s">
        <v>78</v>
      </c>
      <c r="G855" s="20" t="s">
        <v>62</v>
      </c>
      <c r="H855" s="5">
        <v>429.34991235070021</v>
      </c>
      <c r="I855" s="5">
        <v>656.45600000000002</v>
      </c>
      <c r="J855" s="22">
        <f t="shared" si="18"/>
        <v>1.5289533807189781</v>
      </c>
    </row>
    <row r="856" spans="1:10" hidden="1" x14ac:dyDescent="0.25">
      <c r="A856" s="24"/>
      <c r="B856" s="21"/>
      <c r="C856" s="20" t="s">
        <v>1001</v>
      </c>
      <c r="D856" s="20"/>
      <c r="E856" s="20" t="s">
        <v>77</v>
      </c>
      <c r="F856" s="20" t="s">
        <v>78</v>
      </c>
      <c r="G856" s="20" t="s">
        <v>62</v>
      </c>
      <c r="H856" s="5">
        <v>490.67839928012035</v>
      </c>
      <c r="I856" s="5">
        <v>712.31299999999999</v>
      </c>
      <c r="J856" s="22">
        <f t="shared" si="18"/>
        <v>1.4516901519305561</v>
      </c>
    </row>
    <row r="857" spans="1:10" hidden="1" x14ac:dyDescent="0.25">
      <c r="A857" s="24"/>
      <c r="B857" s="21"/>
      <c r="C857" s="20" t="s">
        <v>1002</v>
      </c>
      <c r="D857" s="20"/>
      <c r="E857" s="20" t="s">
        <v>77</v>
      </c>
      <c r="F857" s="20" t="s">
        <v>78</v>
      </c>
      <c r="G857" s="20" t="s">
        <v>62</v>
      </c>
      <c r="H857" s="5">
        <v>137.48734026614673</v>
      </c>
      <c r="I857" s="5">
        <v>0</v>
      </c>
      <c r="J857" s="22">
        <f t="shared" si="18"/>
        <v>0</v>
      </c>
    </row>
    <row r="858" spans="1:10" hidden="1" x14ac:dyDescent="0.25">
      <c r="A858" s="24"/>
      <c r="B858" s="21"/>
      <c r="C858" s="20" t="s">
        <v>1003</v>
      </c>
      <c r="D858" s="20"/>
      <c r="E858" s="20" t="s">
        <v>77</v>
      </c>
      <c r="F858" s="20" t="s">
        <v>78</v>
      </c>
      <c r="G858" s="20" t="s">
        <v>62</v>
      </c>
      <c r="H858" s="5">
        <v>148.4382676127104</v>
      </c>
      <c r="I858" s="5">
        <v>238.464</v>
      </c>
      <c r="J858" s="22">
        <f t="shared" si="18"/>
        <v>1.606486008191468</v>
      </c>
    </row>
    <row r="859" spans="1:10" hidden="1" x14ac:dyDescent="0.25">
      <c r="A859" s="24"/>
      <c r="B859" s="21"/>
      <c r="C859" s="20" t="s">
        <v>1004</v>
      </c>
      <c r="D859" s="20"/>
      <c r="E859" s="20" t="s">
        <v>77</v>
      </c>
      <c r="F859" s="20" t="s">
        <v>78</v>
      </c>
      <c r="G859" s="20" t="s">
        <v>62</v>
      </c>
      <c r="H859" s="5">
        <v>306.4252574344581</v>
      </c>
      <c r="I859" s="5">
        <v>598.58999999999992</v>
      </c>
      <c r="J859" s="22">
        <f t="shared" si="18"/>
        <v>1.9534616859317919</v>
      </c>
    </row>
    <row r="860" spans="1:10" hidden="1" x14ac:dyDescent="0.25">
      <c r="A860" s="24"/>
      <c r="B860" s="21"/>
      <c r="C860" s="20" t="s">
        <v>1005</v>
      </c>
      <c r="D860" s="20"/>
      <c r="E860" s="20" t="s">
        <v>77</v>
      </c>
      <c r="F860" s="20" t="s">
        <v>78</v>
      </c>
      <c r="G860" s="20" t="s">
        <v>62</v>
      </c>
      <c r="H860" s="5">
        <v>282.9620803158698</v>
      </c>
      <c r="I860" s="5">
        <v>238.464</v>
      </c>
      <c r="J860" s="22">
        <f t="shared" si="18"/>
        <v>0.84274189578265501</v>
      </c>
    </row>
    <row r="861" spans="1:10" hidden="1" x14ac:dyDescent="0.25">
      <c r="A861" s="24"/>
      <c r="B861" s="21"/>
      <c r="C861" s="20" t="s">
        <v>1006</v>
      </c>
      <c r="D861" s="20"/>
      <c r="E861" s="20" t="s">
        <v>77</v>
      </c>
      <c r="F861" s="20" t="s">
        <v>78</v>
      </c>
      <c r="G861" s="20" t="s">
        <v>62</v>
      </c>
      <c r="H861" s="5">
        <v>173.92073513385881</v>
      </c>
      <c r="I861" s="5">
        <v>179.52799999999999</v>
      </c>
      <c r="J861" s="22">
        <f t="shared" si="18"/>
        <v>1.0322403470858466</v>
      </c>
    </row>
    <row r="862" spans="1:10" hidden="1" x14ac:dyDescent="0.25">
      <c r="A862" s="24"/>
      <c r="B862" s="21"/>
      <c r="C862" s="20" t="s">
        <v>1007</v>
      </c>
      <c r="D862" s="20"/>
      <c r="E862" s="20" t="s">
        <v>77</v>
      </c>
      <c r="F862" s="20" t="s">
        <v>78</v>
      </c>
      <c r="G862" s="20" t="s">
        <v>62</v>
      </c>
      <c r="H862" s="5">
        <v>237.27480938287724</v>
      </c>
      <c r="I862" s="5">
        <v>180.59800000000001</v>
      </c>
      <c r="J862" s="22">
        <f t="shared" si="18"/>
        <v>0.76113431708032275</v>
      </c>
    </row>
    <row r="863" spans="1:10" hidden="1" x14ac:dyDescent="0.25">
      <c r="A863" s="24"/>
      <c r="B863" s="21"/>
      <c r="C863" s="20" t="s">
        <v>1008</v>
      </c>
      <c r="D863" s="20"/>
      <c r="E863" s="20" t="s">
        <v>77</v>
      </c>
      <c r="F863" s="20" t="s">
        <v>78</v>
      </c>
      <c r="G863" s="20" t="s">
        <v>62</v>
      </c>
      <c r="H863" s="5">
        <v>238.58935204305519</v>
      </c>
      <c r="I863" s="5">
        <v>238.464</v>
      </c>
      <c r="J863" s="22">
        <f t="shared" si="18"/>
        <v>0.99947461174615804</v>
      </c>
    </row>
    <row r="864" spans="1:10" hidden="1" x14ac:dyDescent="0.25">
      <c r="A864" s="24"/>
      <c r="B864" s="21"/>
      <c r="C864" s="20" t="s">
        <v>1760</v>
      </c>
      <c r="D864" s="20"/>
      <c r="E864" s="20" t="s">
        <v>77</v>
      </c>
      <c r="F864" s="20" t="s">
        <v>78</v>
      </c>
      <c r="G864" s="20" t="s">
        <v>62</v>
      </c>
      <c r="H864" s="5">
        <v>234.79387152576228</v>
      </c>
      <c r="I864" s="5">
        <v>359.05599999999998</v>
      </c>
      <c r="J864" s="22">
        <f t="shared" si="18"/>
        <v>1.5292392329780349</v>
      </c>
    </row>
    <row r="865" spans="1:10" hidden="1" x14ac:dyDescent="0.25">
      <c r="A865" s="24"/>
      <c r="B865" s="21"/>
      <c r="C865" s="20" t="s">
        <v>1009</v>
      </c>
      <c r="D865" s="20"/>
      <c r="E865" s="20" t="s">
        <v>77</v>
      </c>
      <c r="F865" s="20" t="s">
        <v>78</v>
      </c>
      <c r="G865" s="20" t="s">
        <v>62</v>
      </c>
      <c r="H865" s="5">
        <v>274.1932450023225</v>
      </c>
      <c r="I865" s="5">
        <v>359.05599999999998</v>
      </c>
      <c r="J865" s="22">
        <f t="shared" si="18"/>
        <v>1.3094998018531006</v>
      </c>
    </row>
    <row r="866" spans="1:10" hidden="1" x14ac:dyDescent="0.25">
      <c r="A866" s="24"/>
      <c r="B866" s="21"/>
      <c r="C866" s="20" t="s">
        <v>1010</v>
      </c>
      <c r="D866" s="20"/>
      <c r="E866" s="20" t="s">
        <v>77</v>
      </c>
      <c r="F866" s="20" t="s">
        <v>78</v>
      </c>
      <c r="G866" s="20" t="s">
        <v>62</v>
      </c>
      <c r="H866" s="5">
        <v>153.45709230088934</v>
      </c>
      <c r="I866" s="5">
        <v>0</v>
      </c>
      <c r="J866" s="22">
        <f t="shared" si="18"/>
        <v>0</v>
      </c>
    </row>
    <row r="867" spans="1:10" hidden="1" x14ac:dyDescent="0.25">
      <c r="A867" s="24"/>
      <c r="B867" s="21"/>
      <c r="C867" s="20" t="s">
        <v>1011</v>
      </c>
      <c r="D867" s="20"/>
      <c r="E867" s="20" t="s">
        <v>77</v>
      </c>
      <c r="F867" s="20" t="s">
        <v>78</v>
      </c>
      <c r="G867" s="20" t="s">
        <v>62</v>
      </c>
      <c r="H867" s="5">
        <v>204.42202734318619</v>
      </c>
      <c r="I867" s="5">
        <v>0</v>
      </c>
      <c r="J867" s="22">
        <f t="shared" si="18"/>
        <v>0</v>
      </c>
    </row>
    <row r="868" spans="1:10" hidden="1" x14ac:dyDescent="0.25">
      <c r="A868" s="24"/>
      <c r="B868" s="21"/>
      <c r="C868" s="20" t="s">
        <v>1012</v>
      </c>
      <c r="D868" s="20"/>
      <c r="E868" s="20" t="s">
        <v>77</v>
      </c>
      <c r="F868" s="20" t="s">
        <v>78</v>
      </c>
      <c r="G868" s="20" t="s">
        <v>62</v>
      </c>
      <c r="H868" s="5">
        <v>240.72597418414705</v>
      </c>
      <c r="I868" s="5">
        <v>0</v>
      </c>
      <c r="J868" s="22">
        <f t="shared" si="18"/>
        <v>0</v>
      </c>
    </row>
    <row r="869" spans="1:10" hidden="1" x14ac:dyDescent="0.25">
      <c r="A869" s="24"/>
      <c r="B869" s="21"/>
      <c r="C869" s="20" t="s">
        <v>1013</v>
      </c>
      <c r="D869" s="20"/>
      <c r="E869" s="20" t="s">
        <v>77</v>
      </c>
      <c r="F869" s="20" t="s">
        <v>78</v>
      </c>
      <c r="G869" s="20" t="s">
        <v>62</v>
      </c>
      <c r="H869" s="5">
        <v>228.50610342205138</v>
      </c>
      <c r="I869" s="5">
        <v>1082.6849999999999</v>
      </c>
      <c r="J869" s="22">
        <f t="shared" si="18"/>
        <v>4.7381010125592917</v>
      </c>
    </row>
    <row r="870" spans="1:10" hidden="1" x14ac:dyDescent="0.25">
      <c r="A870" s="24"/>
      <c r="B870" s="21"/>
      <c r="C870" s="20" t="s">
        <v>1014</v>
      </c>
      <c r="D870" s="20"/>
      <c r="E870" s="20" t="s">
        <v>77</v>
      </c>
      <c r="F870" s="20" t="s">
        <v>78</v>
      </c>
      <c r="G870" s="20" t="s">
        <v>62</v>
      </c>
      <c r="H870" s="5">
        <v>340.51344330087761</v>
      </c>
      <c r="I870" s="5">
        <v>483.02499999999998</v>
      </c>
      <c r="J870" s="22">
        <f t="shared" si="18"/>
        <v>1.4185196194242444</v>
      </c>
    </row>
    <row r="871" spans="1:10" hidden="1" x14ac:dyDescent="0.25">
      <c r="A871" s="24"/>
      <c r="B871" s="21"/>
      <c r="C871" s="20" t="s">
        <v>1015</v>
      </c>
      <c r="D871" s="20"/>
      <c r="E871" s="20" t="s">
        <v>77</v>
      </c>
      <c r="F871" s="20" t="s">
        <v>78</v>
      </c>
      <c r="G871" s="20" t="s">
        <v>62</v>
      </c>
      <c r="H871" s="5">
        <v>309.35768036653553</v>
      </c>
      <c r="I871" s="5">
        <v>0</v>
      </c>
      <c r="J871" s="22">
        <f t="shared" si="18"/>
        <v>0</v>
      </c>
    </row>
    <row r="872" spans="1:10" hidden="1" x14ac:dyDescent="0.25">
      <c r="A872" s="24"/>
      <c r="B872" s="21"/>
      <c r="C872" s="20" t="s">
        <v>1016</v>
      </c>
      <c r="D872" s="20"/>
      <c r="E872" s="20" t="s">
        <v>77</v>
      </c>
      <c r="F872" s="20" t="s">
        <v>78</v>
      </c>
      <c r="G872" s="20" t="s">
        <v>62</v>
      </c>
      <c r="H872" s="5">
        <v>298.27736162559773</v>
      </c>
      <c r="I872" s="5">
        <v>721.48900000000003</v>
      </c>
      <c r="J872" s="22">
        <f t="shared" si="18"/>
        <v>2.4188526949142859</v>
      </c>
    </row>
    <row r="873" spans="1:10" hidden="1" x14ac:dyDescent="0.25">
      <c r="A873" s="24"/>
      <c r="B873" s="21"/>
      <c r="C873" s="20" t="s">
        <v>1017</v>
      </c>
      <c r="D873" s="20"/>
      <c r="E873" s="20" t="s">
        <v>77</v>
      </c>
      <c r="F873" s="20" t="s">
        <v>78</v>
      </c>
      <c r="G873" s="20" t="s">
        <v>62</v>
      </c>
      <c r="H873" s="5">
        <v>175.97597562667329</v>
      </c>
      <c r="I873" s="5">
        <v>721.48900000000003</v>
      </c>
      <c r="J873" s="22">
        <f t="shared" si="18"/>
        <v>4.0999289671825032</v>
      </c>
    </row>
    <row r="874" spans="1:10" hidden="1" x14ac:dyDescent="0.25">
      <c r="A874" s="24"/>
      <c r="B874" s="21"/>
      <c r="C874" s="20" t="s">
        <v>1018</v>
      </c>
      <c r="D874" s="20"/>
      <c r="E874" s="20" t="s">
        <v>77</v>
      </c>
      <c r="F874" s="20" t="s">
        <v>78</v>
      </c>
      <c r="G874" s="20" t="s">
        <v>62</v>
      </c>
      <c r="H874" s="5">
        <v>184.08783253696797</v>
      </c>
      <c r="I874" s="5">
        <v>180.59800000000001</v>
      </c>
      <c r="J874" s="22">
        <f t="shared" si="18"/>
        <v>0.98104256816502455</v>
      </c>
    </row>
    <row r="875" spans="1:10" hidden="1" x14ac:dyDescent="0.25">
      <c r="A875" s="24"/>
      <c r="B875" s="21"/>
      <c r="C875" s="20" t="s">
        <v>1019</v>
      </c>
      <c r="D875" s="20"/>
      <c r="E875" s="20" t="s">
        <v>77</v>
      </c>
      <c r="F875" s="20" t="s">
        <v>78</v>
      </c>
      <c r="G875" s="20" t="s">
        <v>62</v>
      </c>
      <c r="H875" s="5">
        <v>262.62782887727445</v>
      </c>
      <c r="I875" s="5">
        <v>180.59800000000001</v>
      </c>
      <c r="J875" s="22">
        <f t="shared" si="18"/>
        <v>0.68765751433140454</v>
      </c>
    </row>
    <row r="876" spans="1:10" hidden="1" x14ac:dyDescent="0.25">
      <c r="A876" s="24"/>
      <c r="B876" s="21"/>
      <c r="C876" s="20" t="s">
        <v>1020</v>
      </c>
      <c r="D876" s="20"/>
      <c r="E876" s="20" t="s">
        <v>77</v>
      </c>
      <c r="F876" s="20" t="s">
        <v>78</v>
      </c>
      <c r="G876" s="20" t="s">
        <v>62</v>
      </c>
      <c r="H876" s="5">
        <v>165.72256230763094</v>
      </c>
      <c r="I876" s="5">
        <v>179.52799999999999</v>
      </c>
      <c r="J876" s="22">
        <f t="shared" si="18"/>
        <v>1.0833045150891525</v>
      </c>
    </row>
    <row r="877" spans="1:10" hidden="1" x14ac:dyDescent="0.25">
      <c r="A877" s="24"/>
      <c r="B877" s="21"/>
      <c r="C877" s="20" t="s">
        <v>1022</v>
      </c>
      <c r="D877" s="20"/>
      <c r="E877" s="20" t="s">
        <v>77</v>
      </c>
      <c r="F877" s="20" t="s">
        <v>78</v>
      </c>
      <c r="G877" s="20" t="s">
        <v>62</v>
      </c>
      <c r="H877" s="5">
        <v>220.3917793779288</v>
      </c>
      <c r="I877" s="5">
        <v>0</v>
      </c>
      <c r="J877" s="22">
        <f t="shared" ref="J877:J940" si="19">+IFERROR(I877/H877,0)</f>
        <v>0</v>
      </c>
    </row>
    <row r="878" spans="1:10" hidden="1" x14ac:dyDescent="0.25">
      <c r="A878" s="24"/>
      <c r="B878" s="21"/>
      <c r="C878" s="20" t="s">
        <v>1023</v>
      </c>
      <c r="D878" s="20"/>
      <c r="E878" s="20" t="s">
        <v>77</v>
      </c>
      <c r="F878" s="20" t="s">
        <v>78</v>
      </c>
      <c r="G878" s="20" t="s">
        <v>62</v>
      </c>
      <c r="H878" s="5">
        <v>215.37306795450414</v>
      </c>
      <c r="I878" s="5">
        <v>0</v>
      </c>
      <c r="J878" s="22">
        <f t="shared" si="19"/>
        <v>0</v>
      </c>
    </row>
    <row r="879" spans="1:10" hidden="1" x14ac:dyDescent="0.25">
      <c r="A879" s="24"/>
      <c r="B879" s="21"/>
      <c r="C879" s="20" t="s">
        <v>1024</v>
      </c>
      <c r="D879" s="20"/>
      <c r="E879" s="20" t="s">
        <v>77</v>
      </c>
      <c r="F879" s="20" t="s">
        <v>78</v>
      </c>
      <c r="G879" s="20" t="s">
        <v>62</v>
      </c>
      <c r="H879" s="5">
        <v>277.94319899531371</v>
      </c>
      <c r="I879" s="5">
        <v>238.464</v>
      </c>
      <c r="J879" s="22">
        <f t="shared" si="19"/>
        <v>0.85795947107891146</v>
      </c>
    </row>
    <row r="880" spans="1:10" hidden="1" x14ac:dyDescent="0.25">
      <c r="A880" s="24"/>
      <c r="B880" s="21"/>
      <c r="C880" s="20" t="s">
        <v>1025</v>
      </c>
      <c r="D880" s="20"/>
      <c r="E880" s="20" t="s">
        <v>77</v>
      </c>
      <c r="F880" s="20" t="s">
        <v>78</v>
      </c>
      <c r="G880" s="20" t="s">
        <v>62</v>
      </c>
      <c r="H880" s="5">
        <v>205.98954178940679</v>
      </c>
      <c r="I880" s="5">
        <v>0</v>
      </c>
      <c r="J880" s="22">
        <f t="shared" si="19"/>
        <v>0</v>
      </c>
    </row>
    <row r="881" spans="1:10" hidden="1" x14ac:dyDescent="0.25">
      <c r="A881" s="24"/>
      <c r="B881" s="21"/>
      <c r="C881" s="20" t="s">
        <v>1761</v>
      </c>
      <c r="D881" s="20"/>
      <c r="E881" s="20" t="s">
        <v>77</v>
      </c>
      <c r="F881" s="20" t="s">
        <v>78</v>
      </c>
      <c r="G881" s="20" t="s">
        <v>62</v>
      </c>
      <c r="H881" s="5">
        <v>278.59758091201707</v>
      </c>
      <c r="I881" s="5">
        <v>0</v>
      </c>
      <c r="J881" s="22">
        <f t="shared" si="19"/>
        <v>0</v>
      </c>
    </row>
    <row r="882" spans="1:10" hidden="1" x14ac:dyDescent="0.25">
      <c r="A882" s="24"/>
      <c r="B882" s="21"/>
      <c r="C882" s="20" t="s">
        <v>1027</v>
      </c>
      <c r="D882" s="20"/>
      <c r="E882" s="20" t="s">
        <v>77</v>
      </c>
      <c r="F882" s="20" t="s">
        <v>78</v>
      </c>
      <c r="G882" s="20" t="s">
        <v>62</v>
      </c>
      <c r="H882" s="5">
        <v>351.46422520675276</v>
      </c>
      <c r="I882" s="5">
        <v>179.52799999999999</v>
      </c>
      <c r="J882" s="22">
        <f t="shared" si="19"/>
        <v>0.51080020987737984</v>
      </c>
    </row>
    <row r="883" spans="1:10" hidden="1" x14ac:dyDescent="0.25">
      <c r="A883" s="24"/>
      <c r="B883" s="21"/>
      <c r="C883" s="20" t="s">
        <v>1028</v>
      </c>
      <c r="D883" s="20"/>
      <c r="E883" s="20" t="s">
        <v>77</v>
      </c>
      <c r="F883" s="20" t="s">
        <v>78</v>
      </c>
      <c r="G883" s="20" t="s">
        <v>62</v>
      </c>
      <c r="H883" s="5">
        <v>215.37306795450414</v>
      </c>
      <c r="I883" s="5">
        <v>0</v>
      </c>
      <c r="J883" s="22">
        <f t="shared" si="19"/>
        <v>0</v>
      </c>
    </row>
    <row r="884" spans="1:10" hidden="1" x14ac:dyDescent="0.25">
      <c r="A884" s="24"/>
      <c r="B884" s="21"/>
      <c r="C884" s="20" t="s">
        <v>1762</v>
      </c>
      <c r="D884" s="20"/>
      <c r="E884" s="20" t="s">
        <v>77</v>
      </c>
      <c r="F884" s="20" t="s">
        <v>78</v>
      </c>
      <c r="G884" s="20" t="s">
        <v>62</v>
      </c>
      <c r="H884" s="5">
        <v>377.73052267135574</v>
      </c>
      <c r="I884" s="5">
        <v>0</v>
      </c>
      <c r="J884" s="22">
        <f t="shared" si="19"/>
        <v>0</v>
      </c>
    </row>
    <row r="885" spans="1:10" hidden="1" x14ac:dyDescent="0.25">
      <c r="A885" s="24"/>
      <c r="B885" s="21"/>
      <c r="C885" s="20" t="s">
        <v>1029</v>
      </c>
      <c r="D885" s="20"/>
      <c r="E885" s="20" t="s">
        <v>77</v>
      </c>
      <c r="F885" s="20" t="s">
        <v>78</v>
      </c>
      <c r="G885" s="20" t="s">
        <v>62</v>
      </c>
      <c r="H885" s="5">
        <v>226.72514672628569</v>
      </c>
      <c r="I885" s="5">
        <v>238.464</v>
      </c>
      <c r="J885" s="22">
        <f t="shared" si="19"/>
        <v>1.0517757004161787</v>
      </c>
    </row>
    <row r="886" spans="1:10" hidden="1" x14ac:dyDescent="0.25">
      <c r="A886" s="24"/>
      <c r="B886" s="21"/>
      <c r="C886" s="20" t="s">
        <v>1763</v>
      </c>
      <c r="D886" s="20"/>
      <c r="E886" s="20" t="s">
        <v>77</v>
      </c>
      <c r="F886" s="20" t="s">
        <v>78</v>
      </c>
      <c r="G886" s="20" t="s">
        <v>62</v>
      </c>
      <c r="H886" s="5">
        <v>475.03719937165982</v>
      </c>
      <c r="I886" s="5">
        <v>656.45600000000002</v>
      </c>
      <c r="J886" s="22">
        <f t="shared" si="19"/>
        <v>1.3819044084722334</v>
      </c>
    </row>
    <row r="887" spans="1:10" hidden="1" x14ac:dyDescent="0.25">
      <c r="A887" s="24"/>
      <c r="B887" s="21"/>
      <c r="C887" s="20" t="s">
        <v>1030</v>
      </c>
      <c r="D887" s="20"/>
      <c r="E887" s="20" t="s">
        <v>77</v>
      </c>
      <c r="F887" s="20" t="s">
        <v>78</v>
      </c>
      <c r="G887" s="20" t="s">
        <v>62</v>
      </c>
      <c r="H887" s="5">
        <v>143.41944292453147</v>
      </c>
      <c r="I887" s="5">
        <v>0</v>
      </c>
      <c r="J887" s="22">
        <f t="shared" si="19"/>
        <v>0</v>
      </c>
    </row>
    <row r="888" spans="1:10" hidden="1" x14ac:dyDescent="0.25">
      <c r="A888" s="24"/>
      <c r="B888" s="21"/>
      <c r="C888" s="20" t="s">
        <v>1032</v>
      </c>
      <c r="D888" s="20"/>
      <c r="E888" s="20" t="s">
        <v>77</v>
      </c>
      <c r="F888" s="20" t="s">
        <v>78</v>
      </c>
      <c r="G888" s="20" t="s">
        <v>62</v>
      </c>
      <c r="H888" s="5">
        <v>246.65807684253178</v>
      </c>
      <c r="I888" s="5">
        <v>541.96100000000001</v>
      </c>
      <c r="J888" s="22">
        <f t="shared" si="19"/>
        <v>2.1972157041749405</v>
      </c>
    </row>
    <row r="889" spans="1:10" hidden="1" x14ac:dyDescent="0.25">
      <c r="A889" s="24"/>
      <c r="B889" s="21"/>
      <c r="C889" s="20" t="s">
        <v>1033</v>
      </c>
      <c r="D889" s="20"/>
      <c r="E889" s="20" t="s">
        <v>77</v>
      </c>
      <c r="F889" s="20" t="s">
        <v>78</v>
      </c>
      <c r="G889" s="20" t="s">
        <v>62</v>
      </c>
      <c r="H889" s="5">
        <v>137.48734026614673</v>
      </c>
      <c r="I889" s="5">
        <v>179.52799999999999</v>
      </c>
      <c r="J889" s="22">
        <f t="shared" si="19"/>
        <v>1.3057784058697428</v>
      </c>
    </row>
    <row r="890" spans="1:10" hidden="1" x14ac:dyDescent="0.25">
      <c r="A890" s="24"/>
      <c r="B890" s="21"/>
      <c r="C890" s="20" t="s">
        <v>1764</v>
      </c>
      <c r="D890" s="20"/>
      <c r="E890" s="20" t="s">
        <v>77</v>
      </c>
      <c r="F890" s="20" t="s">
        <v>78</v>
      </c>
      <c r="G890" s="20" t="s">
        <v>62</v>
      </c>
      <c r="H890" s="5">
        <v>304.86387837662005</v>
      </c>
      <c r="I890" s="5">
        <v>0</v>
      </c>
      <c r="J890" s="22">
        <f t="shared" si="19"/>
        <v>0</v>
      </c>
    </row>
    <row r="891" spans="1:10" hidden="1" x14ac:dyDescent="0.25">
      <c r="A891" s="24"/>
      <c r="B891" s="21"/>
      <c r="C891" s="20" t="s">
        <v>1034</v>
      </c>
      <c r="D891" s="20"/>
      <c r="E891" s="20" t="s">
        <v>77</v>
      </c>
      <c r="F891" s="20" t="s">
        <v>78</v>
      </c>
      <c r="G891" s="20" t="s">
        <v>62</v>
      </c>
      <c r="H891" s="5">
        <v>336.76367529298494</v>
      </c>
      <c r="I891" s="5">
        <v>303.49700000000001</v>
      </c>
      <c r="J891" s="22">
        <f t="shared" si="19"/>
        <v>0.90121655708846016</v>
      </c>
    </row>
    <row r="892" spans="1:10" hidden="1" x14ac:dyDescent="0.25">
      <c r="A892" s="24"/>
      <c r="B892" s="21"/>
      <c r="C892" s="20" t="s">
        <v>1035</v>
      </c>
      <c r="D892" s="20"/>
      <c r="E892" s="20" t="s">
        <v>77</v>
      </c>
      <c r="F892" s="20" t="s">
        <v>78</v>
      </c>
      <c r="G892" s="20" t="s">
        <v>62</v>
      </c>
      <c r="H892" s="5">
        <v>352.43663554364394</v>
      </c>
      <c r="I892" s="5">
        <v>483.02499999999998</v>
      </c>
      <c r="J892" s="22">
        <f t="shared" si="19"/>
        <v>1.3705300507562717</v>
      </c>
    </row>
    <row r="893" spans="1:10" hidden="1" x14ac:dyDescent="0.25">
      <c r="A893" s="24"/>
      <c r="B893" s="21"/>
      <c r="C893" s="20" t="s">
        <v>1038</v>
      </c>
      <c r="D893" s="20"/>
      <c r="E893" s="20" t="s">
        <v>77</v>
      </c>
      <c r="F893" s="20" t="s">
        <v>78</v>
      </c>
      <c r="G893" s="20" t="s">
        <v>62</v>
      </c>
      <c r="H893" s="5">
        <v>408.33085427134893</v>
      </c>
      <c r="I893" s="5">
        <v>0</v>
      </c>
      <c r="J893" s="22">
        <f t="shared" si="19"/>
        <v>0</v>
      </c>
    </row>
    <row r="894" spans="1:10" hidden="1" x14ac:dyDescent="0.25">
      <c r="A894" s="24"/>
      <c r="B894" s="21"/>
      <c r="C894" s="20" t="s">
        <v>1039</v>
      </c>
      <c r="D894" s="20"/>
      <c r="E894" s="20" t="s">
        <v>77</v>
      </c>
      <c r="F894" s="20" t="s">
        <v>78</v>
      </c>
      <c r="G894" s="20" t="s">
        <v>62</v>
      </c>
      <c r="H894" s="5">
        <v>338.33122191513979</v>
      </c>
      <c r="I894" s="5">
        <v>483.02499999999998</v>
      </c>
      <c r="J894" s="22">
        <f t="shared" si="19"/>
        <v>1.4276690080974916</v>
      </c>
    </row>
    <row r="895" spans="1:10" hidden="1" x14ac:dyDescent="0.25">
      <c r="A895" s="24"/>
      <c r="B895" s="21"/>
      <c r="C895" s="20" t="s">
        <v>1041</v>
      </c>
      <c r="D895" s="20"/>
      <c r="E895" s="20" t="s">
        <v>77</v>
      </c>
      <c r="F895" s="20" t="s">
        <v>78</v>
      </c>
      <c r="G895" s="20" t="s">
        <v>62</v>
      </c>
      <c r="H895" s="5">
        <v>179.72338976549233</v>
      </c>
      <c r="I895" s="5">
        <v>0</v>
      </c>
      <c r="J895" s="22">
        <f t="shared" si="19"/>
        <v>0</v>
      </c>
    </row>
    <row r="896" spans="1:10" hidden="1" x14ac:dyDescent="0.25">
      <c r="A896" s="24"/>
      <c r="B896" s="21"/>
      <c r="C896" s="20" t="s">
        <v>1765</v>
      </c>
      <c r="D896" s="20"/>
      <c r="E896" s="20" t="s">
        <v>77</v>
      </c>
      <c r="F896" s="20" t="s">
        <v>78</v>
      </c>
      <c r="G896" s="20" t="s">
        <v>62</v>
      </c>
      <c r="H896" s="5">
        <v>143.41944292453147</v>
      </c>
      <c r="I896" s="5">
        <v>0</v>
      </c>
      <c r="J896" s="22">
        <f t="shared" si="19"/>
        <v>0</v>
      </c>
    </row>
    <row r="897" spans="1:10" hidden="1" x14ac:dyDescent="0.25">
      <c r="A897" s="24"/>
      <c r="B897" s="21"/>
      <c r="C897" s="20" t="s">
        <v>1043</v>
      </c>
      <c r="D897" s="20"/>
      <c r="E897" s="20" t="s">
        <v>77</v>
      </c>
      <c r="F897" s="20" t="s">
        <v>78</v>
      </c>
      <c r="G897" s="20" t="s">
        <v>62</v>
      </c>
      <c r="H897" s="5">
        <v>475.95047734186562</v>
      </c>
      <c r="I897" s="5">
        <v>1141.6209999999999</v>
      </c>
      <c r="J897" s="22">
        <f t="shared" si="19"/>
        <v>2.398612995149906</v>
      </c>
    </row>
    <row r="898" spans="1:10" hidden="1" x14ac:dyDescent="0.25">
      <c r="A898" s="24"/>
      <c r="B898" s="21"/>
      <c r="C898" s="20" t="s">
        <v>1766</v>
      </c>
      <c r="D898" s="20"/>
      <c r="E898" s="20" t="s">
        <v>77</v>
      </c>
      <c r="F898" s="20" t="s">
        <v>78</v>
      </c>
      <c r="G898" s="20" t="s">
        <v>62</v>
      </c>
      <c r="H898" s="5">
        <v>97.220215343682341</v>
      </c>
      <c r="I898" s="5">
        <v>410.05399999999997</v>
      </c>
      <c r="J898" s="22">
        <f t="shared" si="19"/>
        <v>4.2177853499955908</v>
      </c>
    </row>
    <row r="899" spans="1:10" hidden="1" x14ac:dyDescent="0.25">
      <c r="A899" s="24"/>
      <c r="B899" s="21"/>
      <c r="C899" s="20" t="s">
        <v>1637</v>
      </c>
      <c r="D899" s="20"/>
      <c r="E899" s="20" t="s">
        <v>77</v>
      </c>
      <c r="F899" s="20" t="s">
        <v>78</v>
      </c>
      <c r="G899" s="20" t="s">
        <v>62</v>
      </c>
      <c r="H899" s="5">
        <v>315.16042380648042</v>
      </c>
      <c r="I899" s="5">
        <v>902.08699999999999</v>
      </c>
      <c r="J899" s="22">
        <f t="shared" si="19"/>
        <v>2.862310530950146</v>
      </c>
    </row>
    <row r="900" spans="1:10" hidden="1" x14ac:dyDescent="0.25">
      <c r="A900" s="24"/>
      <c r="B900" s="21"/>
      <c r="C900" s="20" t="s">
        <v>1767</v>
      </c>
      <c r="D900" s="20"/>
      <c r="E900" s="20" t="s">
        <v>77</v>
      </c>
      <c r="F900" s="20" t="s">
        <v>78</v>
      </c>
      <c r="G900" s="20" t="s">
        <v>62</v>
      </c>
      <c r="H900" s="5">
        <v>262.62782887727445</v>
      </c>
      <c r="I900" s="5">
        <v>721.48900000000003</v>
      </c>
      <c r="J900" s="22">
        <f t="shared" si="19"/>
        <v>2.7471917316772649</v>
      </c>
    </row>
    <row r="901" spans="1:10" hidden="1" x14ac:dyDescent="0.25">
      <c r="A901" s="24"/>
      <c r="B901" s="21"/>
      <c r="C901" s="20" t="s">
        <v>1044</v>
      </c>
      <c r="D901" s="20"/>
      <c r="E901" s="20" t="s">
        <v>77</v>
      </c>
      <c r="F901" s="20" t="s">
        <v>78</v>
      </c>
      <c r="G901" s="20" t="s">
        <v>62</v>
      </c>
      <c r="H901" s="5">
        <v>157.82153507236495</v>
      </c>
      <c r="I901" s="5">
        <v>303.49700000000001</v>
      </c>
      <c r="J901" s="22">
        <f t="shared" si="19"/>
        <v>1.9230392091981579</v>
      </c>
    </row>
    <row r="902" spans="1:10" hidden="1" x14ac:dyDescent="0.25">
      <c r="A902" s="24"/>
      <c r="B902" s="21"/>
      <c r="C902" s="20" t="s">
        <v>1045</v>
      </c>
      <c r="D902" s="20"/>
      <c r="E902" s="20" t="s">
        <v>77</v>
      </c>
      <c r="F902" s="20" t="s">
        <v>78</v>
      </c>
      <c r="G902" s="20" t="s">
        <v>62</v>
      </c>
      <c r="H902" s="5">
        <v>200.1870325984618</v>
      </c>
      <c r="I902" s="5">
        <v>417.99199999999996</v>
      </c>
      <c r="J902" s="22">
        <f t="shared" si="19"/>
        <v>2.0880073727773101</v>
      </c>
    </row>
    <row r="903" spans="1:10" hidden="1" x14ac:dyDescent="0.25">
      <c r="A903" s="24"/>
      <c r="B903" s="21"/>
      <c r="C903" s="20" t="s">
        <v>1046</v>
      </c>
      <c r="D903" s="20"/>
      <c r="E903" s="20" t="s">
        <v>77</v>
      </c>
      <c r="F903" s="20" t="s">
        <v>78</v>
      </c>
      <c r="G903" s="20" t="s">
        <v>62</v>
      </c>
      <c r="H903" s="5">
        <v>143.41944292453147</v>
      </c>
      <c r="I903" s="5">
        <v>0</v>
      </c>
      <c r="J903" s="22">
        <f t="shared" si="19"/>
        <v>0</v>
      </c>
    </row>
    <row r="904" spans="1:10" hidden="1" x14ac:dyDescent="0.25">
      <c r="A904" s="24"/>
      <c r="B904" s="21"/>
      <c r="C904" s="20" t="s">
        <v>1638</v>
      </c>
      <c r="D904" s="20"/>
      <c r="E904" s="20" t="s">
        <v>77</v>
      </c>
      <c r="F904" s="20" t="s">
        <v>78</v>
      </c>
      <c r="G904" s="20" t="s">
        <v>62</v>
      </c>
      <c r="H904" s="5">
        <v>117.15314545992848</v>
      </c>
      <c r="I904" s="5">
        <v>0</v>
      </c>
      <c r="J904" s="22">
        <f t="shared" si="19"/>
        <v>0</v>
      </c>
    </row>
    <row r="905" spans="1:10" hidden="1" x14ac:dyDescent="0.25">
      <c r="A905" s="24"/>
      <c r="B905" s="21"/>
      <c r="C905" s="20" t="s">
        <v>1768</v>
      </c>
      <c r="D905" s="20"/>
      <c r="E905" s="20" t="s">
        <v>77</v>
      </c>
      <c r="F905" s="20" t="s">
        <v>78</v>
      </c>
      <c r="G905" s="20" t="s">
        <v>62</v>
      </c>
      <c r="H905" s="5">
        <v>205.98968723009531</v>
      </c>
      <c r="I905" s="5">
        <v>0</v>
      </c>
      <c r="J905" s="22">
        <f t="shared" si="19"/>
        <v>0</v>
      </c>
    </row>
    <row r="906" spans="1:10" hidden="1" x14ac:dyDescent="0.25">
      <c r="A906" s="24"/>
      <c r="B906" s="21"/>
      <c r="C906" s="20" t="s">
        <v>1769</v>
      </c>
      <c r="D906" s="20"/>
      <c r="E906" s="20" t="s">
        <v>77</v>
      </c>
      <c r="F906" s="20" t="s">
        <v>78</v>
      </c>
      <c r="G906" s="20" t="s">
        <v>62</v>
      </c>
      <c r="H906" s="5">
        <v>165.80899148831844</v>
      </c>
      <c r="I906" s="5">
        <v>180.59800000000001</v>
      </c>
      <c r="J906" s="22">
        <f t="shared" si="19"/>
        <v>1.0891930430245906</v>
      </c>
    </row>
    <row r="907" spans="1:10" hidden="1" x14ac:dyDescent="0.25">
      <c r="A907" s="24"/>
      <c r="B907" s="21"/>
      <c r="C907" s="20" t="s">
        <v>1047</v>
      </c>
      <c r="D907" s="20"/>
      <c r="E907" s="20" t="s">
        <v>77</v>
      </c>
      <c r="F907" s="20" t="s">
        <v>78</v>
      </c>
      <c r="G907" s="20" t="s">
        <v>62</v>
      </c>
      <c r="H907" s="5">
        <v>168.77246241892865</v>
      </c>
      <c r="I907" s="5">
        <v>483.02499999999998</v>
      </c>
      <c r="J907" s="22">
        <f t="shared" si="19"/>
        <v>2.8619894091550941</v>
      </c>
    </row>
    <row r="908" spans="1:10" hidden="1" x14ac:dyDescent="0.25">
      <c r="A908" s="24"/>
      <c r="B908" s="21"/>
      <c r="C908" s="20" t="s">
        <v>1048</v>
      </c>
      <c r="D908" s="20"/>
      <c r="E908" s="20" t="s">
        <v>77</v>
      </c>
      <c r="F908" s="20" t="s">
        <v>78</v>
      </c>
      <c r="G908" s="20" t="s">
        <v>62</v>
      </c>
      <c r="H908" s="5">
        <v>256.82764137946879</v>
      </c>
      <c r="I908" s="5">
        <v>238.464</v>
      </c>
      <c r="J908" s="22">
        <f t="shared" si="19"/>
        <v>0.92849818936608897</v>
      </c>
    </row>
    <row r="909" spans="1:10" hidden="1" x14ac:dyDescent="0.25">
      <c r="A909" s="24"/>
      <c r="B909" s="21"/>
      <c r="C909" s="20" t="s">
        <v>1049</v>
      </c>
      <c r="D909" s="20"/>
      <c r="E909" s="20" t="s">
        <v>77</v>
      </c>
      <c r="F909" s="20" t="s">
        <v>78</v>
      </c>
      <c r="G909" s="20" t="s">
        <v>62</v>
      </c>
      <c r="H909" s="5">
        <v>436.55088570427273</v>
      </c>
      <c r="I909" s="5">
        <v>238.464</v>
      </c>
      <c r="J909" s="22">
        <f t="shared" si="19"/>
        <v>0.54624559887284185</v>
      </c>
    </row>
    <row r="910" spans="1:10" hidden="1" x14ac:dyDescent="0.25">
      <c r="A910" s="24"/>
      <c r="B910" s="21"/>
      <c r="C910" s="20" t="s">
        <v>1050</v>
      </c>
      <c r="D910" s="20"/>
      <c r="E910" s="20" t="s">
        <v>77</v>
      </c>
      <c r="F910" s="20" t="s">
        <v>78</v>
      </c>
      <c r="G910" s="20" t="s">
        <v>62</v>
      </c>
      <c r="H910" s="5">
        <v>298.27724836084349</v>
      </c>
      <c r="I910" s="5">
        <v>179.52799999999999</v>
      </c>
      <c r="J910" s="22">
        <f t="shared" si="19"/>
        <v>0.60188298298505971</v>
      </c>
    </row>
    <row r="911" spans="1:10" hidden="1" x14ac:dyDescent="0.25">
      <c r="A911" s="24"/>
      <c r="B911" s="21"/>
      <c r="C911" s="20" t="s">
        <v>1770</v>
      </c>
      <c r="D911" s="20"/>
      <c r="E911" s="20" t="s">
        <v>77</v>
      </c>
      <c r="F911" s="20" t="s">
        <v>78</v>
      </c>
      <c r="G911" s="20" t="s">
        <v>62</v>
      </c>
      <c r="H911" s="5">
        <v>226.32373659562504</v>
      </c>
      <c r="I911" s="5">
        <v>0</v>
      </c>
      <c r="J911" s="22">
        <f t="shared" si="19"/>
        <v>0</v>
      </c>
    </row>
    <row r="912" spans="1:10" hidden="1" x14ac:dyDescent="0.25">
      <c r="A912" s="24"/>
      <c r="B912" s="21"/>
      <c r="C912" s="20" t="s">
        <v>1051</v>
      </c>
      <c r="D912" s="20"/>
      <c r="E912" s="20" t="s">
        <v>77</v>
      </c>
      <c r="F912" s="20" t="s">
        <v>78</v>
      </c>
      <c r="G912" s="20" t="s">
        <v>62</v>
      </c>
      <c r="H912" s="5">
        <v>237.27480938287724</v>
      </c>
      <c r="I912" s="5">
        <v>0</v>
      </c>
      <c r="J912" s="22">
        <f t="shared" si="19"/>
        <v>0</v>
      </c>
    </row>
    <row r="913" spans="1:10" hidden="1" x14ac:dyDescent="0.25">
      <c r="A913" s="24"/>
      <c r="B913" s="21"/>
      <c r="C913" s="20" t="s">
        <v>1771</v>
      </c>
      <c r="D913" s="20"/>
      <c r="E913" s="20" t="s">
        <v>77</v>
      </c>
      <c r="F913" s="20" t="s">
        <v>78</v>
      </c>
      <c r="G913" s="20" t="s">
        <v>62</v>
      </c>
      <c r="H913" s="5">
        <v>331.13017584122304</v>
      </c>
      <c r="I913" s="5">
        <v>238.464</v>
      </c>
      <c r="J913" s="22">
        <f t="shared" si="19"/>
        <v>0.72015182365724206</v>
      </c>
    </row>
    <row r="914" spans="1:10" hidden="1" x14ac:dyDescent="0.25">
      <c r="A914" s="24"/>
      <c r="B914" s="21"/>
      <c r="C914" s="20" t="s">
        <v>1052</v>
      </c>
      <c r="D914" s="20"/>
      <c r="E914" s="20" t="s">
        <v>77</v>
      </c>
      <c r="F914" s="20" t="s">
        <v>78</v>
      </c>
      <c r="G914" s="20" t="s">
        <v>62</v>
      </c>
      <c r="H914" s="5">
        <v>246.65807684253178</v>
      </c>
      <c r="I914" s="5">
        <v>303.49700000000001</v>
      </c>
      <c r="J914" s="22">
        <f t="shared" si="19"/>
        <v>1.2304360914714931</v>
      </c>
    </row>
    <row r="915" spans="1:10" hidden="1" x14ac:dyDescent="0.25">
      <c r="A915" s="24"/>
      <c r="B915" s="21"/>
      <c r="C915" s="20" t="s">
        <v>1053</v>
      </c>
      <c r="D915" s="20"/>
      <c r="E915" s="20" t="s">
        <v>77</v>
      </c>
      <c r="F915" s="20" t="s">
        <v>78</v>
      </c>
      <c r="G915" s="20" t="s">
        <v>62</v>
      </c>
      <c r="H915" s="5">
        <v>331.77827692885535</v>
      </c>
      <c r="I915" s="5">
        <v>179.52799999999999</v>
      </c>
      <c r="J915" s="22">
        <f t="shared" si="19"/>
        <v>0.5411083620718693</v>
      </c>
    </row>
    <row r="916" spans="1:10" hidden="1" x14ac:dyDescent="0.25">
      <c r="A916" s="24"/>
      <c r="B916" s="21"/>
      <c r="C916" s="20" t="s">
        <v>1054</v>
      </c>
      <c r="D916" s="20"/>
      <c r="E916" s="20" t="s">
        <v>77</v>
      </c>
      <c r="F916" s="20" t="s">
        <v>78</v>
      </c>
      <c r="G916" s="20" t="s">
        <v>62</v>
      </c>
      <c r="H916" s="5">
        <v>268.55993153565919</v>
      </c>
      <c r="I916" s="5">
        <v>0</v>
      </c>
      <c r="J916" s="22">
        <f t="shared" si="19"/>
        <v>0</v>
      </c>
    </row>
    <row r="917" spans="1:10" hidden="1" x14ac:dyDescent="0.25">
      <c r="A917" s="24"/>
      <c r="B917" s="21"/>
      <c r="C917" s="20" t="s">
        <v>1639</v>
      </c>
      <c r="D917" s="20"/>
      <c r="E917" s="20" t="s">
        <v>77</v>
      </c>
      <c r="F917" s="20" t="s">
        <v>78</v>
      </c>
      <c r="G917" s="20" t="s">
        <v>62</v>
      </c>
      <c r="H917" s="5">
        <v>268.55993153565919</v>
      </c>
      <c r="I917" s="5">
        <v>0</v>
      </c>
      <c r="J917" s="22">
        <f t="shared" si="19"/>
        <v>0</v>
      </c>
    </row>
    <row r="918" spans="1:10" hidden="1" x14ac:dyDescent="0.25">
      <c r="A918" s="24"/>
      <c r="B918" s="21"/>
      <c r="C918" s="20" t="s">
        <v>1055</v>
      </c>
      <c r="D918" s="20"/>
      <c r="E918" s="20" t="s">
        <v>77</v>
      </c>
      <c r="F918" s="20" t="s">
        <v>78</v>
      </c>
      <c r="G918" s="20" t="s">
        <v>62</v>
      </c>
      <c r="H918" s="5">
        <v>293.91295103005638</v>
      </c>
      <c r="I918" s="5">
        <v>419.06200000000001</v>
      </c>
      <c r="J918" s="22">
        <f t="shared" si="19"/>
        <v>1.4258031111978646</v>
      </c>
    </row>
    <row r="919" spans="1:10" hidden="1" x14ac:dyDescent="0.25">
      <c r="A919" s="24"/>
      <c r="B919" s="21"/>
      <c r="C919" s="20" t="s">
        <v>1056</v>
      </c>
      <c r="D919" s="20"/>
      <c r="E919" s="20" t="s">
        <v>77</v>
      </c>
      <c r="F919" s="20" t="s">
        <v>78</v>
      </c>
      <c r="G919" s="20" t="s">
        <v>62</v>
      </c>
      <c r="H919" s="5">
        <v>309.22832114809569</v>
      </c>
      <c r="I919" s="5">
        <v>722.55899999999997</v>
      </c>
      <c r="J919" s="22">
        <f t="shared" si="19"/>
        <v>2.3366520806286428</v>
      </c>
    </row>
    <row r="920" spans="1:10" hidden="1" x14ac:dyDescent="0.25">
      <c r="A920" s="24"/>
      <c r="B920" s="21"/>
      <c r="C920" s="20" t="s">
        <v>1057</v>
      </c>
      <c r="D920" s="20"/>
      <c r="E920" s="20" t="s">
        <v>77</v>
      </c>
      <c r="F920" s="20" t="s">
        <v>78</v>
      </c>
      <c r="G920" s="20" t="s">
        <v>62</v>
      </c>
      <c r="H920" s="5">
        <v>241.63925215435285</v>
      </c>
      <c r="I920" s="5">
        <v>663.62300000000005</v>
      </c>
      <c r="J920" s="22">
        <f t="shared" si="19"/>
        <v>2.7463377496967878</v>
      </c>
    </row>
    <row r="921" spans="1:10" hidden="1" x14ac:dyDescent="0.25">
      <c r="A921" s="24"/>
      <c r="B921" s="21"/>
      <c r="C921" s="20" t="s">
        <v>1058</v>
      </c>
      <c r="D921" s="20"/>
      <c r="E921" s="20" t="s">
        <v>77</v>
      </c>
      <c r="F921" s="20" t="s">
        <v>78</v>
      </c>
      <c r="G921" s="20" t="s">
        <v>62</v>
      </c>
      <c r="H921" s="5">
        <v>101.18339342518587</v>
      </c>
      <c r="I921" s="5">
        <v>238.464</v>
      </c>
      <c r="J921" s="22">
        <f t="shared" si="19"/>
        <v>2.3567503710608224</v>
      </c>
    </row>
    <row r="922" spans="1:10" hidden="1" x14ac:dyDescent="0.25">
      <c r="A922" s="24"/>
      <c r="B922" s="21"/>
      <c r="C922" s="20" t="s">
        <v>1772</v>
      </c>
      <c r="D922" s="20"/>
      <c r="E922" s="20" t="s">
        <v>77</v>
      </c>
      <c r="F922" s="20" t="s">
        <v>78</v>
      </c>
      <c r="G922" s="20" t="s">
        <v>62</v>
      </c>
      <c r="H922" s="5">
        <v>205.98968723009531</v>
      </c>
      <c r="I922" s="5">
        <v>180.59800000000001</v>
      </c>
      <c r="J922" s="22">
        <f t="shared" si="19"/>
        <v>0.87673321139746097</v>
      </c>
    </row>
    <row r="923" spans="1:10" hidden="1" x14ac:dyDescent="0.25">
      <c r="A923" s="24"/>
      <c r="B923" s="21"/>
      <c r="C923" s="20" t="s">
        <v>1059</v>
      </c>
      <c r="D923" s="20"/>
      <c r="E923" s="20" t="s">
        <v>77</v>
      </c>
      <c r="F923" s="20" t="s">
        <v>78</v>
      </c>
      <c r="G923" s="20" t="s">
        <v>62</v>
      </c>
      <c r="H923" s="5">
        <v>285.06025084643659</v>
      </c>
      <c r="I923" s="5">
        <v>599.65899999999999</v>
      </c>
      <c r="J923" s="22">
        <f t="shared" si="19"/>
        <v>2.1036219473582074</v>
      </c>
    </row>
    <row r="924" spans="1:10" hidden="1" x14ac:dyDescent="0.25">
      <c r="A924" s="24"/>
      <c r="B924" s="21"/>
      <c r="C924" s="20" t="s">
        <v>1773</v>
      </c>
      <c r="D924" s="20"/>
      <c r="E924" s="20" t="s">
        <v>77</v>
      </c>
      <c r="F924" s="20" t="s">
        <v>78</v>
      </c>
      <c r="G924" s="20" t="s">
        <v>62</v>
      </c>
      <c r="H924" s="5">
        <v>1022.8719371659595</v>
      </c>
      <c r="I924" s="5">
        <v>5578.5159999999996</v>
      </c>
      <c r="J924" s="22">
        <f t="shared" si="19"/>
        <v>5.4537775427256578</v>
      </c>
    </row>
    <row r="925" spans="1:10" hidden="1" x14ac:dyDescent="0.25">
      <c r="A925" s="24"/>
      <c r="B925" s="21"/>
      <c r="C925" s="20" t="s">
        <v>1640</v>
      </c>
      <c r="D925" s="20"/>
      <c r="E925" s="20" t="s">
        <v>77</v>
      </c>
      <c r="F925" s="20" t="s">
        <v>78</v>
      </c>
      <c r="G925" s="20" t="s">
        <v>62</v>
      </c>
      <c r="H925" s="5">
        <v>327.51232299390949</v>
      </c>
      <c r="I925" s="5">
        <v>599.65899999999999</v>
      </c>
      <c r="J925" s="22">
        <f t="shared" si="19"/>
        <v>1.8309509532902413</v>
      </c>
    </row>
    <row r="926" spans="1:10" hidden="1" x14ac:dyDescent="0.25">
      <c r="A926" s="24"/>
      <c r="B926" s="21"/>
      <c r="C926" s="20" t="s">
        <v>1062</v>
      </c>
      <c r="D926" s="20"/>
      <c r="E926" s="20" t="s">
        <v>77</v>
      </c>
      <c r="F926" s="20" t="s">
        <v>78</v>
      </c>
      <c r="G926" s="20" t="s">
        <v>62</v>
      </c>
      <c r="H926" s="5">
        <v>581.37141373442387</v>
      </c>
      <c r="I926" s="5">
        <v>959.95299999999997</v>
      </c>
      <c r="J926" s="22">
        <f t="shared" si="19"/>
        <v>1.6511871366941957</v>
      </c>
    </row>
    <row r="927" spans="1:10" hidden="1" x14ac:dyDescent="0.25">
      <c r="A927" s="24"/>
      <c r="B927" s="21"/>
      <c r="C927" s="20" t="s">
        <v>1064</v>
      </c>
      <c r="D927" s="20"/>
      <c r="E927" s="20" t="s">
        <v>77</v>
      </c>
      <c r="F927" s="20" t="s">
        <v>78</v>
      </c>
      <c r="G927" s="20" t="s">
        <v>62</v>
      </c>
      <c r="H927" s="5">
        <v>256.07488389098995</v>
      </c>
      <c r="I927" s="5">
        <v>893.07899999999995</v>
      </c>
      <c r="J927" s="22">
        <f t="shared" si="19"/>
        <v>3.4875696766113933</v>
      </c>
    </row>
    <row r="928" spans="1:10" hidden="1" x14ac:dyDescent="0.25">
      <c r="A928" s="24"/>
      <c r="B928" s="21"/>
      <c r="C928" s="20" t="s">
        <v>1065</v>
      </c>
      <c r="D928" s="20"/>
      <c r="E928" s="20" t="s">
        <v>77</v>
      </c>
      <c r="F928" s="20" t="s">
        <v>78</v>
      </c>
      <c r="G928" s="20" t="s">
        <v>62</v>
      </c>
      <c r="H928" s="5">
        <v>288.99316573254328</v>
      </c>
      <c r="I928" s="5">
        <v>589.58199999999999</v>
      </c>
      <c r="J928" s="22">
        <f t="shared" si="19"/>
        <v>2.0401243693964894</v>
      </c>
    </row>
    <row r="929" spans="1:10" hidden="1" x14ac:dyDescent="0.25">
      <c r="A929" s="24"/>
      <c r="B929" s="21"/>
      <c r="C929" s="20" t="s">
        <v>1066</v>
      </c>
      <c r="D929" s="20"/>
      <c r="E929" s="20" t="s">
        <v>77</v>
      </c>
      <c r="F929" s="20" t="s">
        <v>78</v>
      </c>
      <c r="G929" s="20" t="s">
        <v>62</v>
      </c>
      <c r="H929" s="5">
        <v>220.3917793779288</v>
      </c>
      <c r="I929" s="5">
        <v>0</v>
      </c>
      <c r="J929" s="22">
        <f t="shared" si="19"/>
        <v>0</v>
      </c>
    </row>
    <row r="930" spans="1:10" hidden="1" x14ac:dyDescent="0.25">
      <c r="A930" s="24"/>
      <c r="B930" s="21"/>
      <c r="C930" s="20" t="s">
        <v>1069</v>
      </c>
      <c r="D930" s="20"/>
      <c r="E930" s="20" t="s">
        <v>77</v>
      </c>
      <c r="F930" s="20" t="s">
        <v>78</v>
      </c>
      <c r="G930" s="20" t="s">
        <v>62</v>
      </c>
      <c r="H930" s="5">
        <v>220.39177937792883</v>
      </c>
      <c r="I930" s="5">
        <v>722.55899999999997</v>
      </c>
      <c r="J930" s="22">
        <f t="shared" si="19"/>
        <v>3.2785206509946656</v>
      </c>
    </row>
    <row r="931" spans="1:10" hidden="1" x14ac:dyDescent="0.25">
      <c r="A931" s="24"/>
      <c r="B931" s="21"/>
      <c r="C931" s="20" t="s">
        <v>1070</v>
      </c>
      <c r="D931" s="20"/>
      <c r="E931" s="20" t="s">
        <v>77</v>
      </c>
      <c r="F931" s="20" t="s">
        <v>78</v>
      </c>
      <c r="G931" s="20" t="s">
        <v>62</v>
      </c>
      <c r="H931" s="5">
        <v>299.46252897936864</v>
      </c>
      <c r="I931" s="5">
        <v>656.45600000000002</v>
      </c>
      <c r="J931" s="22">
        <f t="shared" si="19"/>
        <v>2.1921139924829336</v>
      </c>
    </row>
    <row r="932" spans="1:10" hidden="1" x14ac:dyDescent="0.25">
      <c r="A932" s="24"/>
      <c r="B932" s="21"/>
      <c r="C932" s="20" t="s">
        <v>1071</v>
      </c>
      <c r="D932" s="20"/>
      <c r="E932" s="20" t="s">
        <v>77</v>
      </c>
      <c r="F932" s="20" t="s">
        <v>78</v>
      </c>
      <c r="G932" s="20" t="s">
        <v>62</v>
      </c>
      <c r="H932" s="5">
        <v>311.41300966766136</v>
      </c>
      <c r="I932" s="5">
        <v>179.52799999999999</v>
      </c>
      <c r="J932" s="22">
        <f t="shared" si="19"/>
        <v>0.57649486189286536</v>
      </c>
    </row>
    <row r="933" spans="1:10" hidden="1" x14ac:dyDescent="0.25">
      <c r="A933" s="24"/>
      <c r="B933" s="21"/>
      <c r="C933" s="20" t="s">
        <v>1642</v>
      </c>
      <c r="D933" s="20"/>
      <c r="E933" s="20" t="s">
        <v>77</v>
      </c>
      <c r="F933" s="20" t="s">
        <v>78</v>
      </c>
      <c r="G933" s="20" t="s">
        <v>62</v>
      </c>
      <c r="H933" s="5">
        <v>171.74098088194893</v>
      </c>
      <c r="I933" s="5">
        <v>0</v>
      </c>
      <c r="J933" s="22">
        <f t="shared" si="19"/>
        <v>0</v>
      </c>
    </row>
    <row r="934" spans="1:10" hidden="1" x14ac:dyDescent="0.25">
      <c r="A934" s="24"/>
      <c r="B934" s="21"/>
      <c r="C934" s="20" t="s">
        <v>1072</v>
      </c>
      <c r="D934" s="20"/>
      <c r="E934" s="20" t="s">
        <v>77</v>
      </c>
      <c r="F934" s="20" t="s">
        <v>78</v>
      </c>
      <c r="G934" s="20" t="s">
        <v>62</v>
      </c>
      <c r="H934" s="5">
        <v>253.10883256179758</v>
      </c>
      <c r="I934" s="5">
        <v>598.59</v>
      </c>
      <c r="J934" s="22">
        <f t="shared" si="19"/>
        <v>2.364951052641957</v>
      </c>
    </row>
    <row r="935" spans="1:10" hidden="1" x14ac:dyDescent="0.25">
      <c r="A935" s="24"/>
      <c r="B935" s="21"/>
      <c r="C935" s="20" t="s">
        <v>1074</v>
      </c>
      <c r="D935" s="20"/>
      <c r="E935" s="20" t="s">
        <v>77</v>
      </c>
      <c r="F935" s="20" t="s">
        <v>78</v>
      </c>
      <c r="G935" s="20" t="s">
        <v>62</v>
      </c>
      <c r="H935" s="5">
        <v>507.23545405395907</v>
      </c>
      <c r="I935" s="5">
        <v>1017.6510000000001</v>
      </c>
      <c r="J935" s="22">
        <f t="shared" si="19"/>
        <v>2.0062694590188164</v>
      </c>
    </row>
    <row r="936" spans="1:10" hidden="1" x14ac:dyDescent="0.25">
      <c r="A936" s="24"/>
      <c r="B936" s="21"/>
      <c r="C936" s="20" t="s">
        <v>1077</v>
      </c>
      <c r="D936" s="20"/>
      <c r="E936" s="20" t="s">
        <v>77</v>
      </c>
      <c r="F936" s="20" t="s">
        <v>78</v>
      </c>
      <c r="G936" s="20" t="s">
        <v>62</v>
      </c>
      <c r="H936" s="5">
        <v>415.40274319989146</v>
      </c>
      <c r="I936" s="5">
        <v>171.59</v>
      </c>
      <c r="J936" s="22">
        <f t="shared" si="19"/>
        <v>0.41306901027716864</v>
      </c>
    </row>
    <row r="937" spans="1:10" hidden="1" x14ac:dyDescent="0.25">
      <c r="A937" s="24"/>
      <c r="B937" s="21"/>
      <c r="C937" s="20" t="s">
        <v>1078</v>
      </c>
      <c r="D937" s="20"/>
      <c r="E937" s="20" t="s">
        <v>77</v>
      </c>
      <c r="F937" s="20" t="s">
        <v>78</v>
      </c>
      <c r="G937" s="20" t="s">
        <v>62</v>
      </c>
      <c r="H937" s="5">
        <v>117.15314545992848</v>
      </c>
      <c r="I937" s="5">
        <v>179.52799999999999</v>
      </c>
      <c r="J937" s="22">
        <f t="shared" si="19"/>
        <v>1.5324215094284981</v>
      </c>
    </row>
    <row r="938" spans="1:10" hidden="1" x14ac:dyDescent="0.25">
      <c r="A938" s="24"/>
      <c r="B938" s="21"/>
      <c r="C938" s="20" t="s">
        <v>1079</v>
      </c>
      <c r="D938" s="20"/>
      <c r="E938" s="20" t="s">
        <v>77</v>
      </c>
      <c r="F938" s="20" t="s">
        <v>78</v>
      </c>
      <c r="G938" s="20" t="s">
        <v>62</v>
      </c>
      <c r="H938" s="5">
        <v>264.84358985181581</v>
      </c>
      <c r="I938" s="5">
        <v>656.45600000000002</v>
      </c>
      <c r="J938" s="22">
        <f t="shared" si="19"/>
        <v>2.4786554221202692</v>
      </c>
    </row>
    <row r="939" spans="1:10" hidden="1" x14ac:dyDescent="0.25">
      <c r="A939" s="24"/>
      <c r="B939" s="21"/>
      <c r="C939" s="20" t="s">
        <v>1643</v>
      </c>
      <c r="D939" s="20"/>
      <c r="E939" s="20" t="s">
        <v>77</v>
      </c>
      <c r="F939" s="20" t="s">
        <v>78</v>
      </c>
      <c r="G939" s="20" t="s">
        <v>62</v>
      </c>
      <c r="H939" s="5">
        <v>153.45709230088934</v>
      </c>
      <c r="I939" s="5">
        <v>0</v>
      </c>
      <c r="J939" s="22">
        <f t="shared" si="19"/>
        <v>0</v>
      </c>
    </row>
    <row r="940" spans="1:10" hidden="1" x14ac:dyDescent="0.25">
      <c r="A940" s="24"/>
      <c r="B940" s="21"/>
      <c r="C940" s="20" t="s">
        <v>1081</v>
      </c>
      <c r="D940" s="20"/>
      <c r="E940" s="20" t="s">
        <v>77</v>
      </c>
      <c r="F940" s="20" t="s">
        <v>78</v>
      </c>
      <c r="G940" s="20" t="s">
        <v>62</v>
      </c>
      <c r="H940" s="5">
        <v>240.72597418414705</v>
      </c>
      <c r="I940" s="5">
        <v>303.49700000000001</v>
      </c>
      <c r="J940" s="22">
        <f t="shared" si="19"/>
        <v>1.2607571784830967</v>
      </c>
    </row>
    <row r="941" spans="1:10" hidden="1" x14ac:dyDescent="0.25">
      <c r="A941" s="24"/>
      <c r="B941" s="21"/>
      <c r="C941" s="20" t="s">
        <v>1082</v>
      </c>
      <c r="D941" s="20"/>
      <c r="E941" s="20" t="s">
        <v>77</v>
      </c>
      <c r="F941" s="20" t="s">
        <v>78</v>
      </c>
      <c r="G941" s="20" t="s">
        <v>62</v>
      </c>
      <c r="H941" s="5">
        <v>288.89412634187744</v>
      </c>
      <c r="I941" s="5">
        <v>0</v>
      </c>
      <c r="J941" s="22">
        <f t="shared" ref="J941:J1004" si="20">+IFERROR(I941/H941,0)</f>
        <v>0</v>
      </c>
    </row>
    <row r="942" spans="1:10" hidden="1" x14ac:dyDescent="0.25">
      <c r="A942" s="24"/>
      <c r="B942" s="21"/>
      <c r="C942" s="20" t="s">
        <v>1644</v>
      </c>
      <c r="D942" s="20"/>
      <c r="E942" s="20" t="s">
        <v>77</v>
      </c>
      <c r="F942" s="20" t="s">
        <v>78</v>
      </c>
      <c r="G942" s="20" t="s">
        <v>62</v>
      </c>
      <c r="H942" s="5">
        <v>145.38822206072419</v>
      </c>
      <c r="I942" s="5">
        <v>0</v>
      </c>
      <c r="J942" s="22">
        <f t="shared" si="20"/>
        <v>0</v>
      </c>
    </row>
    <row r="943" spans="1:10" hidden="1" x14ac:dyDescent="0.25">
      <c r="A943" s="24"/>
      <c r="B943" s="21"/>
      <c r="C943" s="20" t="s">
        <v>1083</v>
      </c>
      <c r="D943" s="20"/>
      <c r="E943" s="20" t="s">
        <v>77</v>
      </c>
      <c r="F943" s="20" t="s">
        <v>78</v>
      </c>
      <c r="G943" s="20" t="s">
        <v>62</v>
      </c>
      <c r="H943" s="5">
        <v>165.72256230763094</v>
      </c>
      <c r="I943" s="5">
        <v>179.52799999999999</v>
      </c>
      <c r="J943" s="22">
        <f t="shared" si="20"/>
        <v>1.0833045150891525</v>
      </c>
    </row>
    <row r="944" spans="1:10" hidden="1" x14ac:dyDescent="0.25">
      <c r="A944" s="24"/>
      <c r="B944" s="21"/>
      <c r="C944" s="20" t="s">
        <v>1084</v>
      </c>
      <c r="D944" s="20"/>
      <c r="E944" s="20" t="s">
        <v>77</v>
      </c>
      <c r="F944" s="20" t="s">
        <v>78</v>
      </c>
      <c r="G944" s="20" t="s">
        <v>62</v>
      </c>
      <c r="H944" s="5">
        <v>159.7904596492462</v>
      </c>
      <c r="I944" s="5">
        <v>648.51800000000003</v>
      </c>
      <c r="J944" s="22">
        <f t="shared" si="20"/>
        <v>4.0585526909651106</v>
      </c>
    </row>
    <row r="945" spans="1:10" hidden="1" x14ac:dyDescent="0.25">
      <c r="A945" s="24"/>
      <c r="B945" s="21"/>
      <c r="C945" s="20" t="s">
        <v>1774</v>
      </c>
      <c r="D945" s="20"/>
      <c r="E945" s="20" t="s">
        <v>77</v>
      </c>
      <c r="F945" s="20" t="s">
        <v>78</v>
      </c>
      <c r="G945" s="20" t="s">
        <v>62</v>
      </c>
      <c r="H945" s="5">
        <v>30.285528266642888</v>
      </c>
      <c r="I945" s="5">
        <v>476.928</v>
      </c>
      <c r="J945" s="22">
        <f t="shared" si="20"/>
        <v>15.747719366193074</v>
      </c>
    </row>
    <row r="946" spans="1:10" hidden="1" x14ac:dyDescent="0.25">
      <c r="A946" s="24"/>
      <c r="B946" s="21"/>
      <c r="C946" s="20" t="s">
        <v>1085</v>
      </c>
      <c r="D946" s="20"/>
      <c r="E946" s="20" t="s">
        <v>77</v>
      </c>
      <c r="F946" s="20" t="s">
        <v>78</v>
      </c>
      <c r="G946" s="20" t="s">
        <v>62</v>
      </c>
      <c r="H946" s="5">
        <v>121.51758823140409</v>
      </c>
      <c r="I946" s="5">
        <v>303.49700000000001</v>
      </c>
      <c r="J946" s="22">
        <f t="shared" si="20"/>
        <v>2.4975561514770628</v>
      </c>
    </row>
    <row r="947" spans="1:10" hidden="1" x14ac:dyDescent="0.25">
      <c r="A947" s="24"/>
      <c r="B947" s="21"/>
      <c r="C947" s="20" t="s">
        <v>1086</v>
      </c>
      <c r="D947" s="20"/>
      <c r="E947" s="20" t="s">
        <v>77</v>
      </c>
      <c r="F947" s="20" t="s">
        <v>78</v>
      </c>
      <c r="G947" s="20" t="s">
        <v>62</v>
      </c>
      <c r="H947" s="5">
        <v>513.97498932552173</v>
      </c>
      <c r="I947" s="5">
        <v>532.78499999999997</v>
      </c>
      <c r="J947" s="22">
        <f t="shared" si="20"/>
        <v>1.0365971322829584</v>
      </c>
    </row>
    <row r="948" spans="1:10" hidden="1" x14ac:dyDescent="0.25">
      <c r="A948" s="24"/>
      <c r="B948" s="21"/>
      <c r="C948" s="20" t="s">
        <v>1775</v>
      </c>
      <c r="D948" s="20"/>
      <c r="E948" s="20" t="s">
        <v>77</v>
      </c>
      <c r="F948" s="20" t="s">
        <v>78</v>
      </c>
      <c r="G948" s="20" t="s">
        <v>62</v>
      </c>
      <c r="H948" s="5">
        <v>370.23090556675038</v>
      </c>
      <c r="I948" s="5">
        <v>179.52799999999999</v>
      </c>
      <c r="J948" s="22">
        <f t="shared" si="20"/>
        <v>0.48490819459055717</v>
      </c>
    </row>
    <row r="949" spans="1:10" hidden="1" x14ac:dyDescent="0.25">
      <c r="A949" s="24"/>
      <c r="B949" s="21"/>
      <c r="C949" s="20" t="s">
        <v>1088</v>
      </c>
      <c r="D949" s="20"/>
      <c r="E949" s="20" t="s">
        <v>77</v>
      </c>
      <c r="F949" s="20" t="s">
        <v>78</v>
      </c>
      <c r="G949" s="20" t="s">
        <v>62</v>
      </c>
      <c r="H949" s="5">
        <v>231.3427067244925</v>
      </c>
      <c r="I949" s="5">
        <v>483.02499999999998</v>
      </c>
      <c r="J949" s="22">
        <f t="shared" si="20"/>
        <v>2.0879197223850134</v>
      </c>
    </row>
    <row r="950" spans="1:10" hidden="1" x14ac:dyDescent="0.25">
      <c r="A950" s="24"/>
      <c r="B950" s="21"/>
      <c r="C950" s="20" t="s">
        <v>1776</v>
      </c>
      <c r="D950" s="20"/>
      <c r="E950" s="20" t="s">
        <v>77</v>
      </c>
      <c r="F950" s="20" t="s">
        <v>78</v>
      </c>
      <c r="G950" s="20" t="s">
        <v>62</v>
      </c>
      <c r="H950" s="5">
        <v>137.48734026614673</v>
      </c>
      <c r="I950" s="5">
        <v>541.96100000000001</v>
      </c>
      <c r="J950" s="22">
        <f t="shared" si="20"/>
        <v>3.9418974790760872</v>
      </c>
    </row>
    <row r="951" spans="1:10" hidden="1" x14ac:dyDescent="0.25">
      <c r="A951" s="24"/>
      <c r="B951" s="21"/>
      <c r="C951" s="20" t="s">
        <v>1090</v>
      </c>
      <c r="D951" s="20"/>
      <c r="E951" s="20" t="s">
        <v>77</v>
      </c>
      <c r="F951" s="20" t="s">
        <v>78</v>
      </c>
      <c r="G951" s="20" t="s">
        <v>62</v>
      </c>
      <c r="H951" s="5">
        <v>226.3238093159693</v>
      </c>
      <c r="I951" s="5">
        <v>303.49700000000001</v>
      </c>
      <c r="J951" s="22">
        <f t="shared" si="20"/>
        <v>1.3409857359562629</v>
      </c>
    </row>
    <row r="952" spans="1:10" hidden="1" x14ac:dyDescent="0.25">
      <c r="A952" s="24"/>
      <c r="B952" s="21"/>
      <c r="C952" s="20" t="s">
        <v>1091</v>
      </c>
      <c r="D952" s="20"/>
      <c r="E952" s="20" t="s">
        <v>77</v>
      </c>
      <c r="F952" s="20" t="s">
        <v>78</v>
      </c>
      <c r="G952" s="20" t="s">
        <v>62</v>
      </c>
      <c r="H952" s="5">
        <v>262.62782887727445</v>
      </c>
      <c r="I952" s="5">
        <v>483.02499999999998</v>
      </c>
      <c r="J952" s="22">
        <f t="shared" si="20"/>
        <v>1.8391996083009039</v>
      </c>
    </row>
    <row r="953" spans="1:10" hidden="1" x14ac:dyDescent="0.25">
      <c r="A953" s="24"/>
      <c r="B953" s="21"/>
      <c r="C953" s="20" t="s">
        <v>1093</v>
      </c>
      <c r="D953" s="20"/>
      <c r="E953" s="20" t="s">
        <v>77</v>
      </c>
      <c r="F953" s="20" t="s">
        <v>78</v>
      </c>
      <c r="G953" s="20" t="s">
        <v>62</v>
      </c>
      <c r="H953" s="5">
        <v>191.9887143315454</v>
      </c>
      <c r="I953" s="5">
        <v>476.928</v>
      </c>
      <c r="J953" s="22">
        <f t="shared" si="20"/>
        <v>2.4841460169184364</v>
      </c>
    </row>
    <row r="954" spans="1:10" hidden="1" x14ac:dyDescent="0.25">
      <c r="A954" s="24"/>
      <c r="B954" s="21"/>
      <c r="C954" s="20" t="s">
        <v>1094</v>
      </c>
      <c r="D954" s="20"/>
      <c r="E954" s="20" t="s">
        <v>77</v>
      </c>
      <c r="F954" s="20" t="s">
        <v>78</v>
      </c>
      <c r="G954" s="20" t="s">
        <v>62</v>
      </c>
      <c r="H954" s="5">
        <v>304.20935101922822</v>
      </c>
      <c r="I954" s="5">
        <v>179.52799999999999</v>
      </c>
      <c r="J954" s="22">
        <f t="shared" si="20"/>
        <v>0.59014622462625266</v>
      </c>
    </row>
    <row r="955" spans="1:10" hidden="1" x14ac:dyDescent="0.25">
      <c r="A955" s="24"/>
      <c r="B955" s="21"/>
      <c r="C955" s="20" t="s">
        <v>1095</v>
      </c>
      <c r="D955" s="20"/>
      <c r="E955" s="20" t="s">
        <v>77</v>
      </c>
      <c r="F955" s="20" t="s">
        <v>78</v>
      </c>
      <c r="G955" s="20" t="s">
        <v>62</v>
      </c>
      <c r="H955" s="5">
        <v>282.9620236834927</v>
      </c>
      <c r="I955" s="5">
        <v>180.59800000000001</v>
      </c>
      <c r="J955" s="22">
        <f t="shared" si="20"/>
        <v>0.63824112384073128</v>
      </c>
    </row>
    <row r="956" spans="1:10" hidden="1" x14ac:dyDescent="0.25">
      <c r="A956" s="24"/>
      <c r="B956" s="21"/>
      <c r="C956" s="20" t="s">
        <v>1096</v>
      </c>
      <c r="D956" s="20"/>
      <c r="E956" s="20" t="s">
        <v>77</v>
      </c>
      <c r="F956" s="20" t="s">
        <v>78</v>
      </c>
      <c r="G956" s="20" t="s">
        <v>62</v>
      </c>
      <c r="H956" s="5">
        <v>323.11242405393847</v>
      </c>
      <c r="I956" s="5">
        <v>410.05399999999997</v>
      </c>
      <c r="J956" s="22">
        <f t="shared" si="20"/>
        <v>1.2690753108631565</v>
      </c>
    </row>
    <row r="957" spans="1:10" hidden="1" x14ac:dyDescent="0.25">
      <c r="A957" s="24"/>
      <c r="B957" s="21"/>
      <c r="C957" s="20" t="s">
        <v>1097</v>
      </c>
      <c r="D957" s="20"/>
      <c r="E957" s="20" t="s">
        <v>77</v>
      </c>
      <c r="F957" s="20" t="s">
        <v>78</v>
      </c>
      <c r="G957" s="20" t="s">
        <v>62</v>
      </c>
      <c r="H957" s="5">
        <v>331.44512461526188</v>
      </c>
      <c r="I957" s="5">
        <v>0</v>
      </c>
      <c r="J957" s="22">
        <f t="shared" si="20"/>
        <v>0</v>
      </c>
    </row>
    <row r="958" spans="1:10" hidden="1" x14ac:dyDescent="0.25">
      <c r="A958" s="24"/>
      <c r="B958" s="21"/>
      <c r="C958" s="20" t="s">
        <v>1098</v>
      </c>
      <c r="D958" s="20"/>
      <c r="E958" s="20" t="s">
        <v>77</v>
      </c>
      <c r="F958" s="20" t="s">
        <v>78</v>
      </c>
      <c r="G958" s="20" t="s">
        <v>62</v>
      </c>
      <c r="H958" s="5">
        <v>483.3907230145328</v>
      </c>
      <c r="I958" s="5">
        <v>179.52799999999999</v>
      </c>
      <c r="J958" s="22">
        <f t="shared" si="20"/>
        <v>0.37139314317085603</v>
      </c>
    </row>
    <row r="959" spans="1:10" hidden="1" x14ac:dyDescent="0.25">
      <c r="A959" s="24"/>
      <c r="B959" s="21"/>
      <c r="C959" s="20" t="s">
        <v>1646</v>
      </c>
      <c r="D959" s="20"/>
      <c r="E959" s="20" t="s">
        <v>77</v>
      </c>
      <c r="F959" s="20" t="s">
        <v>78</v>
      </c>
      <c r="G959" s="20" t="s">
        <v>62</v>
      </c>
      <c r="H959" s="5">
        <v>181.69231434237358</v>
      </c>
      <c r="I959" s="5">
        <v>179.52799999999999</v>
      </c>
      <c r="J959" s="22">
        <f t="shared" si="20"/>
        <v>0.9880880248005689</v>
      </c>
    </row>
    <row r="960" spans="1:10" hidden="1" x14ac:dyDescent="0.25">
      <c r="A960" s="24"/>
      <c r="B960" s="21"/>
      <c r="C960" s="20" t="s">
        <v>1099</v>
      </c>
      <c r="D960" s="20"/>
      <c r="E960" s="20" t="s">
        <v>77</v>
      </c>
      <c r="F960" s="20" t="s">
        <v>78</v>
      </c>
      <c r="G960" s="20" t="s">
        <v>62</v>
      </c>
      <c r="H960" s="5">
        <v>246.65807684253178</v>
      </c>
      <c r="I960" s="5">
        <v>541.96100000000001</v>
      </c>
      <c r="J960" s="22">
        <f t="shared" si="20"/>
        <v>2.1972157041749405</v>
      </c>
    </row>
    <row r="961" spans="1:10" hidden="1" x14ac:dyDescent="0.25">
      <c r="A961" s="24"/>
      <c r="B961" s="21"/>
      <c r="C961" s="20" t="s">
        <v>1777</v>
      </c>
      <c r="D961" s="20"/>
      <c r="E961" s="20" t="s">
        <v>77</v>
      </c>
      <c r="F961" s="20" t="s">
        <v>78</v>
      </c>
      <c r="G961" s="20" t="s">
        <v>62</v>
      </c>
      <c r="H961" s="5">
        <v>117.15314545992848</v>
      </c>
      <c r="I961" s="5">
        <v>0</v>
      </c>
      <c r="J961" s="22">
        <f t="shared" si="20"/>
        <v>0</v>
      </c>
    </row>
    <row r="962" spans="1:10" hidden="1" x14ac:dyDescent="0.25">
      <c r="A962" s="24"/>
      <c r="B962" s="21"/>
      <c r="C962" s="20" t="s">
        <v>1103</v>
      </c>
      <c r="D962" s="20"/>
      <c r="E962" s="20" t="s">
        <v>77</v>
      </c>
      <c r="F962" s="20" t="s">
        <v>78</v>
      </c>
      <c r="G962" s="20" t="s">
        <v>62</v>
      </c>
      <c r="H962" s="5">
        <v>163.75363773074972</v>
      </c>
      <c r="I962" s="5">
        <v>0</v>
      </c>
      <c r="J962" s="22">
        <f t="shared" si="20"/>
        <v>0</v>
      </c>
    </row>
    <row r="963" spans="1:10" hidden="1" x14ac:dyDescent="0.25">
      <c r="A963" s="24"/>
      <c r="B963" s="21"/>
      <c r="C963" s="20" t="s">
        <v>1104</v>
      </c>
      <c r="D963" s="20"/>
      <c r="E963" s="20" t="s">
        <v>77</v>
      </c>
      <c r="F963" s="20" t="s">
        <v>78</v>
      </c>
      <c r="G963" s="20" t="s">
        <v>62</v>
      </c>
      <c r="H963" s="5">
        <v>329.43312455993981</v>
      </c>
      <c r="I963" s="5">
        <v>0</v>
      </c>
      <c r="J963" s="22">
        <f t="shared" si="20"/>
        <v>0</v>
      </c>
    </row>
    <row r="964" spans="1:10" hidden="1" x14ac:dyDescent="0.25">
      <c r="A964" s="24"/>
      <c r="B964" s="21"/>
      <c r="C964" s="20" t="s">
        <v>1648</v>
      </c>
      <c r="D964" s="20"/>
      <c r="E964" s="20" t="s">
        <v>77</v>
      </c>
      <c r="F964" s="20" t="s">
        <v>78</v>
      </c>
      <c r="G964" s="20" t="s">
        <v>62</v>
      </c>
      <c r="H964" s="5">
        <v>174.10623588114646</v>
      </c>
      <c r="I964" s="5">
        <v>721.48900000000003</v>
      </c>
      <c r="J964" s="22">
        <f t="shared" si="20"/>
        <v>4.143958407627192</v>
      </c>
    </row>
    <row r="965" spans="1:10" hidden="1" x14ac:dyDescent="0.25">
      <c r="A965" s="24"/>
      <c r="B965" s="21"/>
      <c r="C965" s="20" t="s">
        <v>1107</v>
      </c>
      <c r="D965" s="20"/>
      <c r="E965" s="20" t="s">
        <v>77</v>
      </c>
      <c r="F965" s="20" t="s">
        <v>78</v>
      </c>
      <c r="G965" s="20" t="s">
        <v>62</v>
      </c>
      <c r="H965" s="5">
        <v>470.14764509360941</v>
      </c>
      <c r="I965" s="5">
        <v>719.18299999999999</v>
      </c>
      <c r="J965" s="22">
        <f t="shared" si="20"/>
        <v>1.5296960593236748</v>
      </c>
    </row>
    <row r="966" spans="1:10" hidden="1" x14ac:dyDescent="0.25">
      <c r="A966" s="24"/>
      <c r="B966" s="21"/>
      <c r="C966" s="20" t="s">
        <v>1108</v>
      </c>
      <c r="D966" s="20"/>
      <c r="E966" s="20" t="s">
        <v>77</v>
      </c>
      <c r="F966" s="20" t="s">
        <v>78</v>
      </c>
      <c r="G966" s="20" t="s">
        <v>62</v>
      </c>
      <c r="H966" s="5">
        <v>331.53144053119513</v>
      </c>
      <c r="I966" s="5">
        <v>0</v>
      </c>
      <c r="J966" s="22">
        <f t="shared" si="20"/>
        <v>0</v>
      </c>
    </row>
    <row r="967" spans="1:10" hidden="1" x14ac:dyDescent="0.25">
      <c r="A967" s="24"/>
      <c r="B967" s="21"/>
      <c r="C967" s="20" t="s">
        <v>1109</v>
      </c>
      <c r="D967" s="20"/>
      <c r="E967" s="20" t="s">
        <v>77</v>
      </c>
      <c r="F967" s="20" t="s">
        <v>78</v>
      </c>
      <c r="G967" s="20" t="s">
        <v>62</v>
      </c>
      <c r="H967" s="5">
        <v>598.49341680861403</v>
      </c>
      <c r="I967" s="5">
        <v>179.52799999999999</v>
      </c>
      <c r="J967" s="22">
        <f t="shared" si="20"/>
        <v>0.29996654091419922</v>
      </c>
    </row>
    <row r="968" spans="1:10" hidden="1" x14ac:dyDescent="0.25">
      <c r="A968" s="24"/>
      <c r="B968" s="21"/>
      <c r="C968" s="20" t="s">
        <v>1649</v>
      </c>
      <c r="D968" s="20"/>
      <c r="E968" s="20" t="s">
        <v>77</v>
      </c>
      <c r="F968" s="20" t="s">
        <v>78</v>
      </c>
      <c r="G968" s="20" t="s">
        <v>62</v>
      </c>
      <c r="H968" s="5">
        <v>117.15314545992848</v>
      </c>
      <c r="I968" s="5">
        <v>303.49700000000001</v>
      </c>
      <c r="J968" s="22">
        <f t="shared" si="20"/>
        <v>2.5906005238571193</v>
      </c>
    </row>
    <row r="969" spans="1:10" hidden="1" x14ac:dyDescent="0.25">
      <c r="A969" s="24"/>
      <c r="B969" s="21"/>
      <c r="C969" s="20" t="s">
        <v>1650</v>
      </c>
      <c r="D969" s="20"/>
      <c r="E969" s="20" t="s">
        <v>77</v>
      </c>
      <c r="F969" s="20" t="s">
        <v>78</v>
      </c>
      <c r="G969" s="20" t="s">
        <v>62</v>
      </c>
      <c r="H969" s="5">
        <v>184.08783253696794</v>
      </c>
      <c r="I969" s="5">
        <v>0</v>
      </c>
      <c r="J969" s="22">
        <f t="shared" si="20"/>
        <v>0</v>
      </c>
    </row>
    <row r="970" spans="1:10" hidden="1" x14ac:dyDescent="0.25">
      <c r="A970" s="24"/>
      <c r="B970" s="21"/>
      <c r="C970" s="20" t="s">
        <v>1110</v>
      </c>
      <c r="D970" s="20"/>
      <c r="E970" s="20" t="s">
        <v>77</v>
      </c>
      <c r="F970" s="20" t="s">
        <v>78</v>
      </c>
      <c r="G970" s="20" t="s">
        <v>62</v>
      </c>
      <c r="H970" s="5">
        <v>202.02650914859183</v>
      </c>
      <c r="I970" s="5">
        <v>0</v>
      </c>
      <c r="J970" s="22">
        <f t="shared" si="20"/>
        <v>0</v>
      </c>
    </row>
    <row r="971" spans="1:10" hidden="1" x14ac:dyDescent="0.25">
      <c r="A971" s="24"/>
      <c r="B971" s="21"/>
      <c r="C971" s="20" t="s">
        <v>1111</v>
      </c>
      <c r="D971" s="20"/>
      <c r="E971" s="20" t="s">
        <v>77</v>
      </c>
      <c r="F971" s="20" t="s">
        <v>78</v>
      </c>
      <c r="G971" s="20" t="s">
        <v>62</v>
      </c>
      <c r="H971" s="5">
        <v>178.15584314333748</v>
      </c>
      <c r="I971" s="5">
        <v>484.09500000000003</v>
      </c>
      <c r="J971" s="22">
        <f t="shared" si="20"/>
        <v>2.7172558107483202</v>
      </c>
    </row>
    <row r="972" spans="1:10" hidden="1" x14ac:dyDescent="0.25">
      <c r="A972" s="24"/>
      <c r="B972" s="21"/>
      <c r="C972" s="20" t="s">
        <v>1651</v>
      </c>
      <c r="D972" s="20"/>
      <c r="E972" s="20" t="s">
        <v>77</v>
      </c>
      <c r="F972" s="20" t="s">
        <v>78</v>
      </c>
      <c r="G972" s="20" t="s">
        <v>62</v>
      </c>
      <c r="H972" s="5">
        <v>131.55523760776197</v>
      </c>
      <c r="I972" s="5">
        <v>303.49700000000001</v>
      </c>
      <c r="J972" s="22">
        <f t="shared" si="20"/>
        <v>2.306992906697416</v>
      </c>
    </row>
    <row r="973" spans="1:10" hidden="1" x14ac:dyDescent="0.25">
      <c r="A973" s="24"/>
      <c r="B973" s="21"/>
      <c r="C973" s="20" t="s">
        <v>1778</v>
      </c>
      <c r="D973" s="20"/>
      <c r="E973" s="20" t="s">
        <v>77</v>
      </c>
      <c r="F973" s="20" t="s">
        <v>78</v>
      </c>
      <c r="G973" s="20" t="s">
        <v>62</v>
      </c>
      <c r="H973" s="5">
        <v>272.92422886644624</v>
      </c>
      <c r="I973" s="5">
        <v>303.49700000000001</v>
      </c>
      <c r="J973" s="22">
        <f t="shared" si="20"/>
        <v>1.1120192635902413</v>
      </c>
    </row>
    <row r="974" spans="1:10" hidden="1" x14ac:dyDescent="0.25">
      <c r="A974" s="24"/>
      <c r="B974" s="21"/>
      <c r="C974" s="20" t="s">
        <v>1112</v>
      </c>
      <c r="D974" s="20"/>
      <c r="E974" s="20" t="s">
        <v>77</v>
      </c>
      <c r="F974" s="20" t="s">
        <v>78</v>
      </c>
      <c r="G974" s="20" t="s">
        <v>62</v>
      </c>
      <c r="H974" s="5">
        <v>319.52472113726753</v>
      </c>
      <c r="I974" s="5">
        <v>721.48900000000003</v>
      </c>
      <c r="J974" s="22">
        <f t="shared" si="20"/>
        <v>2.2580068216069233</v>
      </c>
    </row>
    <row r="975" spans="1:10" hidden="1" x14ac:dyDescent="0.25">
      <c r="A975" s="24"/>
      <c r="B975" s="21"/>
      <c r="C975" s="20" t="s">
        <v>1113</v>
      </c>
      <c r="D975" s="20"/>
      <c r="E975" s="20" t="s">
        <v>77</v>
      </c>
      <c r="F975" s="20" t="s">
        <v>78</v>
      </c>
      <c r="G975" s="20" t="s">
        <v>62</v>
      </c>
      <c r="H975" s="5">
        <v>189.10665722514688</v>
      </c>
      <c r="I975" s="5">
        <v>0</v>
      </c>
      <c r="J975" s="22">
        <f t="shared" si="20"/>
        <v>0</v>
      </c>
    </row>
    <row r="976" spans="1:10" hidden="1" x14ac:dyDescent="0.25">
      <c r="A976" s="24"/>
      <c r="B976" s="21"/>
      <c r="C976" s="20" t="s">
        <v>1114</v>
      </c>
      <c r="D976" s="20"/>
      <c r="E976" s="20" t="s">
        <v>77</v>
      </c>
      <c r="F976" s="20" t="s">
        <v>78</v>
      </c>
      <c r="G976" s="20" t="s">
        <v>62</v>
      </c>
      <c r="H976" s="5">
        <v>377.91602341864331</v>
      </c>
      <c r="I976" s="5">
        <v>0</v>
      </c>
      <c r="J976" s="22">
        <f t="shared" si="20"/>
        <v>0</v>
      </c>
    </row>
    <row r="977" spans="1:10" hidden="1" x14ac:dyDescent="0.25">
      <c r="A977" s="24"/>
      <c r="B977" s="21"/>
      <c r="C977" s="20" t="s">
        <v>1779</v>
      </c>
      <c r="D977" s="20"/>
      <c r="E977" s="20" t="s">
        <v>77</v>
      </c>
      <c r="F977" s="20" t="s">
        <v>78</v>
      </c>
      <c r="G977" s="20" t="s">
        <v>62</v>
      </c>
      <c r="H977" s="5">
        <v>434.36880975922332</v>
      </c>
      <c r="I977" s="5">
        <v>0</v>
      </c>
      <c r="J977" s="22">
        <f t="shared" si="20"/>
        <v>0</v>
      </c>
    </row>
    <row r="978" spans="1:10" hidden="1" x14ac:dyDescent="0.25">
      <c r="A978" s="24"/>
      <c r="B978" s="21"/>
      <c r="C978" s="20" t="s">
        <v>1115</v>
      </c>
      <c r="D978" s="20"/>
      <c r="E978" s="20" t="s">
        <v>77</v>
      </c>
      <c r="F978" s="20" t="s">
        <v>78</v>
      </c>
      <c r="G978" s="20" t="s">
        <v>62</v>
      </c>
      <c r="H978" s="5">
        <v>459.81005156667459</v>
      </c>
      <c r="I978" s="5">
        <v>820.10899999999992</v>
      </c>
      <c r="J978" s="22">
        <f t="shared" si="20"/>
        <v>1.7835821492064106</v>
      </c>
    </row>
    <row r="979" spans="1:10" hidden="1" x14ac:dyDescent="0.25">
      <c r="A979" s="24"/>
      <c r="B979" s="21"/>
      <c r="C979" s="20" t="s">
        <v>1780</v>
      </c>
      <c r="D979" s="20"/>
      <c r="E979" s="20" t="s">
        <v>77</v>
      </c>
      <c r="F979" s="20" t="s">
        <v>78</v>
      </c>
      <c r="G979" s="20" t="s">
        <v>62</v>
      </c>
      <c r="H979" s="5">
        <v>137.48734026614673</v>
      </c>
      <c r="I979" s="5">
        <v>0</v>
      </c>
      <c r="J979" s="22">
        <f t="shared" si="20"/>
        <v>0</v>
      </c>
    </row>
    <row r="980" spans="1:10" hidden="1" x14ac:dyDescent="0.25">
      <c r="A980" s="24"/>
      <c r="B980" s="21"/>
      <c r="C980" s="20" t="s">
        <v>1116</v>
      </c>
      <c r="D980" s="20"/>
      <c r="E980" s="20" t="s">
        <v>77</v>
      </c>
      <c r="F980" s="20" t="s">
        <v>78</v>
      </c>
      <c r="G980" s="20" t="s">
        <v>62</v>
      </c>
      <c r="H980" s="5">
        <v>496.9389086240987</v>
      </c>
      <c r="I980" s="5">
        <v>0</v>
      </c>
      <c r="J980" s="22">
        <f t="shared" si="20"/>
        <v>0</v>
      </c>
    </row>
    <row r="981" spans="1:10" hidden="1" x14ac:dyDescent="0.25">
      <c r="A981" s="24"/>
      <c r="B981" s="21"/>
      <c r="C981" s="20" t="s">
        <v>1117</v>
      </c>
      <c r="D981" s="20"/>
      <c r="E981" s="20" t="s">
        <v>77</v>
      </c>
      <c r="F981" s="20" t="s">
        <v>78</v>
      </c>
      <c r="G981" s="20" t="s">
        <v>62</v>
      </c>
      <c r="H981" s="5">
        <v>184.08783253696794</v>
      </c>
      <c r="I981" s="5">
        <v>303.49700000000001</v>
      </c>
      <c r="J981" s="22">
        <f t="shared" si="20"/>
        <v>1.6486532315439844</v>
      </c>
    </row>
    <row r="982" spans="1:10" hidden="1" x14ac:dyDescent="0.25">
      <c r="A982" s="24"/>
      <c r="B982" s="21"/>
      <c r="C982" s="20" t="s">
        <v>1781</v>
      </c>
      <c r="D982" s="20"/>
      <c r="E982" s="20" t="s">
        <v>77</v>
      </c>
      <c r="F982" s="20" t="s">
        <v>78</v>
      </c>
      <c r="G982" s="20" t="s">
        <v>62</v>
      </c>
      <c r="H982" s="5">
        <v>151.40678607573068</v>
      </c>
      <c r="I982" s="5">
        <v>484.09500000000003</v>
      </c>
      <c r="J982" s="22">
        <f t="shared" si="20"/>
        <v>3.1973137568474987</v>
      </c>
    </row>
    <row r="983" spans="1:10" hidden="1" x14ac:dyDescent="0.25">
      <c r="A983" s="24"/>
      <c r="B983" s="21"/>
      <c r="C983" s="20" t="s">
        <v>1652</v>
      </c>
      <c r="D983" s="20"/>
      <c r="E983" s="20" t="s">
        <v>77</v>
      </c>
      <c r="F983" s="20" t="s">
        <v>78</v>
      </c>
      <c r="G983" s="20" t="s">
        <v>62</v>
      </c>
      <c r="H983" s="5">
        <v>111.22104280154375</v>
      </c>
      <c r="I983" s="5">
        <v>0</v>
      </c>
      <c r="J983" s="22">
        <f t="shared" si="20"/>
        <v>0</v>
      </c>
    </row>
    <row r="984" spans="1:10" hidden="1" x14ac:dyDescent="0.25">
      <c r="A984" s="24"/>
      <c r="B984" s="21"/>
      <c r="C984" s="20" t="s">
        <v>1654</v>
      </c>
      <c r="D984" s="20"/>
      <c r="E984" s="20" t="s">
        <v>77</v>
      </c>
      <c r="F984" s="20" t="s">
        <v>78</v>
      </c>
      <c r="G984" s="20" t="s">
        <v>62</v>
      </c>
      <c r="H984" s="5">
        <v>139.45626484302795</v>
      </c>
      <c r="I984" s="5">
        <v>0</v>
      </c>
      <c r="J984" s="22">
        <f t="shared" si="20"/>
        <v>0</v>
      </c>
    </row>
    <row r="985" spans="1:10" hidden="1" x14ac:dyDescent="0.25">
      <c r="A985" s="24"/>
      <c r="B985" s="21"/>
      <c r="C985" s="20" t="s">
        <v>1118</v>
      </c>
      <c r="D985" s="20"/>
      <c r="E985" s="20" t="s">
        <v>77</v>
      </c>
      <c r="F985" s="20" t="s">
        <v>78</v>
      </c>
      <c r="G985" s="20" t="s">
        <v>62</v>
      </c>
      <c r="H985" s="5">
        <v>200.37238790506092</v>
      </c>
      <c r="I985" s="5">
        <v>417.99199999999996</v>
      </c>
      <c r="J985" s="22">
        <f t="shared" si="20"/>
        <v>2.0860758529166707</v>
      </c>
    </row>
    <row r="986" spans="1:10" hidden="1" x14ac:dyDescent="0.25">
      <c r="A986" s="24"/>
      <c r="B986" s="21"/>
      <c r="C986" s="20" t="s">
        <v>1782</v>
      </c>
      <c r="D986" s="20"/>
      <c r="E986" s="20" t="s">
        <v>77</v>
      </c>
      <c r="F986" s="20" t="s">
        <v>78</v>
      </c>
      <c r="G986" s="20" t="s">
        <v>62</v>
      </c>
      <c r="H986" s="5">
        <v>28.316603689761656</v>
      </c>
      <c r="I986" s="5">
        <v>0</v>
      </c>
      <c r="J986" s="22">
        <f t="shared" si="20"/>
        <v>0</v>
      </c>
    </row>
    <row r="987" spans="1:10" hidden="1" x14ac:dyDescent="0.25">
      <c r="A987" s="24"/>
      <c r="B987" s="21"/>
      <c r="C987" s="20" t="s">
        <v>1120</v>
      </c>
      <c r="D987" s="20"/>
      <c r="E987" s="20" t="s">
        <v>77</v>
      </c>
      <c r="F987" s="20" t="s">
        <v>78</v>
      </c>
      <c r="G987" s="20" t="s">
        <v>62</v>
      </c>
      <c r="H987" s="5">
        <v>145.38836750141272</v>
      </c>
      <c r="I987" s="5">
        <v>417.99199999999996</v>
      </c>
      <c r="J987" s="22">
        <f t="shared" si="20"/>
        <v>2.8750030499925545</v>
      </c>
    </row>
    <row r="988" spans="1:10" hidden="1" x14ac:dyDescent="0.25">
      <c r="A988" s="24"/>
      <c r="B988" s="21"/>
      <c r="C988" s="20" t="s">
        <v>1121</v>
      </c>
      <c r="D988" s="20"/>
      <c r="E988" s="20" t="s">
        <v>77</v>
      </c>
      <c r="F988" s="20" t="s">
        <v>78</v>
      </c>
      <c r="G988" s="20" t="s">
        <v>62</v>
      </c>
      <c r="H988" s="5">
        <v>139.45626484302795</v>
      </c>
      <c r="I988" s="5">
        <v>238.464</v>
      </c>
      <c r="J988" s="22">
        <f t="shared" si="20"/>
        <v>1.709955449247226</v>
      </c>
    </row>
    <row r="989" spans="1:10" hidden="1" x14ac:dyDescent="0.25">
      <c r="A989" s="24"/>
      <c r="B989" s="21"/>
      <c r="C989" s="20" t="s">
        <v>1122</v>
      </c>
      <c r="D989" s="20"/>
      <c r="E989" s="20" t="s">
        <v>77</v>
      </c>
      <c r="F989" s="20" t="s">
        <v>78</v>
      </c>
      <c r="G989" s="20" t="s">
        <v>62</v>
      </c>
      <c r="H989" s="5">
        <v>220.3917793779288</v>
      </c>
      <c r="I989" s="5">
        <v>1198.4169999999999</v>
      </c>
      <c r="J989" s="22">
        <f t="shared" si="20"/>
        <v>5.4376665199700991</v>
      </c>
    </row>
    <row r="990" spans="1:10" hidden="1" x14ac:dyDescent="0.25">
      <c r="A990" s="24"/>
      <c r="B990" s="21"/>
      <c r="C990" s="20" t="s">
        <v>1123</v>
      </c>
      <c r="D990" s="20"/>
      <c r="E990" s="20" t="s">
        <v>77</v>
      </c>
      <c r="F990" s="20" t="s">
        <v>78</v>
      </c>
      <c r="G990" s="20" t="s">
        <v>62</v>
      </c>
      <c r="H990" s="5">
        <v>706.02667560871976</v>
      </c>
      <c r="I990" s="5">
        <v>2034.2339999999999</v>
      </c>
      <c r="J990" s="22">
        <f t="shared" si="20"/>
        <v>2.8812424094969651</v>
      </c>
    </row>
    <row r="991" spans="1:10" hidden="1" x14ac:dyDescent="0.25">
      <c r="A991" s="24"/>
      <c r="B991" s="21"/>
      <c r="C991" s="20" t="s">
        <v>1783</v>
      </c>
      <c r="D991" s="20"/>
      <c r="E991" s="20" t="s">
        <v>77</v>
      </c>
      <c r="F991" s="20" t="s">
        <v>78</v>
      </c>
      <c r="G991" s="20" t="s">
        <v>62</v>
      </c>
      <c r="H991" s="5">
        <v>105.20262422722575</v>
      </c>
      <c r="I991" s="5">
        <v>0</v>
      </c>
      <c r="J991" s="22">
        <f t="shared" si="20"/>
        <v>0</v>
      </c>
    </row>
    <row r="992" spans="1:10" hidden="1" x14ac:dyDescent="0.25">
      <c r="A992" s="24"/>
      <c r="B992" s="21"/>
      <c r="C992" s="20" t="s">
        <v>1655</v>
      </c>
      <c r="D992" s="20"/>
      <c r="E992" s="20" t="s">
        <v>77</v>
      </c>
      <c r="F992" s="20" t="s">
        <v>78</v>
      </c>
      <c r="G992" s="20" t="s">
        <v>62</v>
      </c>
      <c r="H992" s="5">
        <v>56.55182573124587</v>
      </c>
      <c r="I992" s="5">
        <v>179.52799999999999</v>
      </c>
      <c r="J992" s="22">
        <f t="shared" si="20"/>
        <v>3.1745747847855537</v>
      </c>
    </row>
    <row r="993" spans="1:10" hidden="1" x14ac:dyDescent="0.25">
      <c r="A993" s="24"/>
      <c r="B993" s="21"/>
      <c r="C993" s="20" t="s">
        <v>1125</v>
      </c>
      <c r="D993" s="20"/>
      <c r="E993" s="20" t="s">
        <v>77</v>
      </c>
      <c r="F993" s="20" t="s">
        <v>78</v>
      </c>
      <c r="G993" s="20" t="s">
        <v>62</v>
      </c>
      <c r="H993" s="5">
        <v>220.3917793779288</v>
      </c>
      <c r="I993" s="5">
        <v>721.48900000000003</v>
      </c>
      <c r="J993" s="22">
        <f t="shared" si="20"/>
        <v>3.2736656604726964</v>
      </c>
    </row>
    <row r="994" spans="1:10" hidden="1" x14ac:dyDescent="0.25">
      <c r="A994" s="24"/>
      <c r="B994" s="21"/>
      <c r="C994" s="20" t="s">
        <v>1126</v>
      </c>
      <c r="D994" s="20"/>
      <c r="E994" s="20" t="s">
        <v>77</v>
      </c>
      <c r="F994" s="20" t="s">
        <v>78</v>
      </c>
      <c r="G994" s="20" t="s">
        <v>62</v>
      </c>
      <c r="H994" s="5">
        <v>361.63146805055038</v>
      </c>
      <c r="I994" s="5">
        <v>0</v>
      </c>
      <c r="J994" s="22">
        <f t="shared" si="20"/>
        <v>0</v>
      </c>
    </row>
    <row r="995" spans="1:10" hidden="1" x14ac:dyDescent="0.25">
      <c r="A995" s="24"/>
      <c r="B995" s="21"/>
      <c r="C995" s="20" t="s">
        <v>1656</v>
      </c>
      <c r="D995" s="20"/>
      <c r="E995" s="20" t="s">
        <v>77</v>
      </c>
      <c r="F995" s="20" t="s">
        <v>78</v>
      </c>
      <c r="G995" s="20" t="s">
        <v>62</v>
      </c>
      <c r="H995" s="5">
        <v>177.67308354033366</v>
      </c>
      <c r="I995" s="5">
        <v>0</v>
      </c>
      <c r="J995" s="22">
        <f t="shared" si="20"/>
        <v>0</v>
      </c>
    </row>
    <row r="996" spans="1:10" hidden="1" x14ac:dyDescent="0.25">
      <c r="A996" s="24"/>
      <c r="B996" s="21"/>
      <c r="C996" s="20" t="s">
        <v>1127</v>
      </c>
      <c r="D996" s="20"/>
      <c r="E996" s="20" t="s">
        <v>77</v>
      </c>
      <c r="F996" s="20" t="s">
        <v>78</v>
      </c>
      <c r="G996" s="20" t="s">
        <v>62</v>
      </c>
      <c r="H996" s="5">
        <v>186.05675711384919</v>
      </c>
      <c r="I996" s="5">
        <v>238.464</v>
      </c>
      <c r="J996" s="22">
        <f t="shared" si="20"/>
        <v>1.2816734189023973</v>
      </c>
    </row>
    <row r="997" spans="1:10" hidden="1" x14ac:dyDescent="0.25">
      <c r="A997" s="24"/>
      <c r="B997" s="21"/>
      <c r="C997" s="20" t="s">
        <v>1128</v>
      </c>
      <c r="D997" s="20"/>
      <c r="E997" s="20" t="s">
        <v>77</v>
      </c>
      <c r="F997" s="20" t="s">
        <v>78</v>
      </c>
      <c r="G997" s="20" t="s">
        <v>62</v>
      </c>
      <c r="H997" s="5">
        <v>338.64609796883434</v>
      </c>
      <c r="I997" s="5">
        <v>351.11799999999999</v>
      </c>
      <c r="J997" s="22">
        <f t="shared" si="20"/>
        <v>1.0368287191435863</v>
      </c>
    </row>
    <row r="998" spans="1:10" hidden="1" x14ac:dyDescent="0.25">
      <c r="A998" s="24"/>
      <c r="B998" s="21"/>
      <c r="C998" s="20" t="s">
        <v>1784</v>
      </c>
      <c r="D998" s="20"/>
      <c r="E998" s="20" t="s">
        <v>77</v>
      </c>
      <c r="F998" s="20" t="s">
        <v>78</v>
      </c>
      <c r="G998" s="20" t="s">
        <v>62</v>
      </c>
      <c r="H998" s="5">
        <v>80.84919861896762</v>
      </c>
      <c r="I998" s="5">
        <v>238.464</v>
      </c>
      <c r="J998" s="22">
        <f t="shared" si="20"/>
        <v>2.9494912018095771</v>
      </c>
    </row>
    <row r="999" spans="1:10" hidden="1" x14ac:dyDescent="0.25">
      <c r="A999" s="24"/>
      <c r="B999" s="21"/>
      <c r="C999" s="20" t="s">
        <v>1785</v>
      </c>
      <c r="D999" s="20"/>
      <c r="E999" s="20" t="s">
        <v>77</v>
      </c>
      <c r="F999" s="20" t="s">
        <v>78</v>
      </c>
      <c r="G999" s="20" t="s">
        <v>62</v>
      </c>
      <c r="H999" s="5">
        <v>240.72597418414705</v>
      </c>
      <c r="I999" s="5">
        <v>1139.481</v>
      </c>
      <c r="J999" s="22">
        <f t="shared" si="20"/>
        <v>4.7335191138465866</v>
      </c>
    </row>
    <row r="1000" spans="1:10" hidden="1" x14ac:dyDescent="0.25">
      <c r="A1000" s="24"/>
      <c r="B1000" s="21"/>
      <c r="C1000" s="20" t="s">
        <v>1786</v>
      </c>
      <c r="D1000" s="20"/>
      <c r="E1000" s="20" t="s">
        <v>77</v>
      </c>
      <c r="F1000" s="20" t="s">
        <v>78</v>
      </c>
      <c r="G1000" s="20" t="s">
        <v>62</v>
      </c>
      <c r="H1000" s="5">
        <v>220.3917793779288</v>
      </c>
      <c r="I1000" s="5">
        <v>0</v>
      </c>
      <c r="J1000" s="22">
        <f t="shared" si="20"/>
        <v>0</v>
      </c>
    </row>
    <row r="1001" spans="1:10" hidden="1" x14ac:dyDescent="0.25">
      <c r="A1001" s="24"/>
      <c r="B1001" s="21"/>
      <c r="C1001" s="20" t="s">
        <v>1129</v>
      </c>
      <c r="D1001" s="20"/>
      <c r="E1001" s="20" t="s">
        <v>77</v>
      </c>
      <c r="F1001" s="20" t="s">
        <v>78</v>
      </c>
      <c r="G1001" s="20" t="s">
        <v>62</v>
      </c>
      <c r="H1001" s="5">
        <v>228.29280661319481</v>
      </c>
      <c r="I1001" s="5">
        <v>0</v>
      </c>
      <c r="J1001" s="22">
        <f t="shared" si="20"/>
        <v>0</v>
      </c>
    </row>
    <row r="1002" spans="1:10" hidden="1" x14ac:dyDescent="0.25">
      <c r="A1002" s="24"/>
      <c r="B1002" s="21"/>
      <c r="C1002" s="20" t="s">
        <v>1130</v>
      </c>
      <c r="D1002" s="20"/>
      <c r="E1002" s="20" t="s">
        <v>77</v>
      </c>
      <c r="F1002" s="20" t="s">
        <v>78</v>
      </c>
      <c r="G1002" s="20" t="s">
        <v>62</v>
      </c>
      <c r="H1002" s="5">
        <v>280.82525610171228</v>
      </c>
      <c r="I1002" s="5">
        <v>180.59800000000001</v>
      </c>
      <c r="J1002" s="22">
        <f t="shared" si="20"/>
        <v>0.64309742829750716</v>
      </c>
    </row>
    <row r="1003" spans="1:10" hidden="1" x14ac:dyDescent="0.25">
      <c r="A1003" s="24"/>
      <c r="B1003" s="21"/>
      <c r="C1003" s="20" t="s">
        <v>1132</v>
      </c>
      <c r="D1003" s="20"/>
      <c r="E1003" s="20" t="s">
        <v>77</v>
      </c>
      <c r="F1003" s="20" t="s">
        <v>78</v>
      </c>
      <c r="G1003" s="20" t="s">
        <v>62</v>
      </c>
      <c r="H1003" s="5">
        <v>200.05758457171058</v>
      </c>
      <c r="I1003" s="5">
        <v>656.45600000000002</v>
      </c>
      <c r="J1003" s="22">
        <f t="shared" si="20"/>
        <v>3.2813352285811166</v>
      </c>
    </row>
    <row r="1004" spans="1:10" hidden="1" x14ac:dyDescent="0.25">
      <c r="A1004" s="24"/>
      <c r="B1004" s="21"/>
      <c r="C1004" s="20" t="s">
        <v>1133</v>
      </c>
      <c r="D1004" s="20"/>
      <c r="E1004" s="20" t="s">
        <v>77</v>
      </c>
      <c r="F1004" s="20" t="s">
        <v>78</v>
      </c>
      <c r="G1004" s="20" t="s">
        <v>62</v>
      </c>
      <c r="H1004" s="5">
        <v>244.47832259062187</v>
      </c>
      <c r="I1004" s="5">
        <v>179.52799999999999</v>
      </c>
      <c r="J1004" s="22">
        <f t="shared" si="20"/>
        <v>0.73433095457145714</v>
      </c>
    </row>
    <row r="1005" spans="1:10" hidden="1" x14ac:dyDescent="0.25">
      <c r="A1005" s="24"/>
      <c r="B1005" s="21"/>
      <c r="C1005" s="20" t="s">
        <v>1134</v>
      </c>
      <c r="D1005" s="20"/>
      <c r="E1005" s="20" t="s">
        <v>77</v>
      </c>
      <c r="F1005" s="20" t="s">
        <v>78</v>
      </c>
      <c r="G1005" s="20" t="s">
        <v>62</v>
      </c>
      <c r="H1005" s="5">
        <v>76.886020537464105</v>
      </c>
      <c r="I1005" s="5">
        <v>417.99199999999996</v>
      </c>
      <c r="J1005" s="22">
        <f t="shared" ref="J1005:J1068" si="21">+IFERROR(I1005/H1005,0)</f>
        <v>5.4365149487262876</v>
      </c>
    </row>
    <row r="1006" spans="1:10" hidden="1" x14ac:dyDescent="0.25">
      <c r="A1006" s="24"/>
      <c r="B1006" s="21"/>
      <c r="C1006" s="20" t="s">
        <v>1135</v>
      </c>
      <c r="D1006" s="20"/>
      <c r="E1006" s="20" t="s">
        <v>77</v>
      </c>
      <c r="F1006" s="20" t="s">
        <v>78</v>
      </c>
      <c r="G1006" s="20" t="s">
        <v>62</v>
      </c>
      <c r="H1006" s="5">
        <v>412.22085520767047</v>
      </c>
      <c r="I1006" s="5">
        <v>179.52799999999999</v>
      </c>
      <c r="J1006" s="22">
        <f t="shared" si="21"/>
        <v>0.43551411271891272</v>
      </c>
    </row>
    <row r="1007" spans="1:10" hidden="1" x14ac:dyDescent="0.25">
      <c r="A1007" s="24"/>
      <c r="B1007" s="21"/>
      <c r="C1007" s="20" t="s">
        <v>1136</v>
      </c>
      <c r="D1007" s="20"/>
      <c r="E1007" s="20" t="s">
        <v>77</v>
      </c>
      <c r="F1007" s="20" t="s">
        <v>78</v>
      </c>
      <c r="G1007" s="20" t="s">
        <v>62</v>
      </c>
      <c r="H1007" s="5">
        <v>361.63152468292753</v>
      </c>
      <c r="I1007" s="5">
        <v>417.99199999999996</v>
      </c>
      <c r="J1007" s="22">
        <f t="shared" si="21"/>
        <v>1.1558505591195025</v>
      </c>
    </row>
    <row r="1008" spans="1:10" hidden="1" x14ac:dyDescent="0.25">
      <c r="A1008" s="24"/>
      <c r="B1008" s="21"/>
      <c r="C1008" s="20" t="s">
        <v>1138</v>
      </c>
      <c r="D1008" s="20"/>
      <c r="E1008" s="20" t="s">
        <v>77</v>
      </c>
      <c r="F1008" s="20" t="s">
        <v>78</v>
      </c>
      <c r="G1008" s="20" t="s">
        <v>62</v>
      </c>
      <c r="H1008" s="5">
        <v>268.55993153565919</v>
      </c>
      <c r="I1008" s="5">
        <v>0</v>
      </c>
      <c r="J1008" s="22">
        <f t="shared" si="21"/>
        <v>0</v>
      </c>
    </row>
    <row r="1009" spans="1:10" hidden="1" x14ac:dyDescent="0.25">
      <c r="A1009" s="24"/>
      <c r="B1009" s="21"/>
      <c r="C1009" s="20" t="s">
        <v>1139</v>
      </c>
      <c r="D1009" s="20"/>
      <c r="E1009" s="20" t="s">
        <v>77</v>
      </c>
      <c r="F1009" s="20" t="s">
        <v>78</v>
      </c>
      <c r="G1009" s="20" t="s">
        <v>62</v>
      </c>
      <c r="H1009" s="5">
        <v>184.08783253696797</v>
      </c>
      <c r="I1009" s="5">
        <v>0</v>
      </c>
      <c r="J1009" s="22">
        <f t="shared" si="21"/>
        <v>0</v>
      </c>
    </row>
    <row r="1010" spans="1:10" hidden="1" x14ac:dyDescent="0.25">
      <c r="A1010" s="24"/>
      <c r="B1010" s="21"/>
      <c r="C1010" s="20" t="s">
        <v>1787</v>
      </c>
      <c r="D1010" s="20"/>
      <c r="E1010" s="20" t="s">
        <v>77</v>
      </c>
      <c r="F1010" s="20" t="s">
        <v>78</v>
      </c>
      <c r="G1010" s="20" t="s">
        <v>62</v>
      </c>
      <c r="H1010" s="5">
        <v>117.15314545992848</v>
      </c>
      <c r="I1010" s="5">
        <v>0</v>
      </c>
      <c r="J1010" s="22">
        <f t="shared" si="21"/>
        <v>0</v>
      </c>
    </row>
    <row r="1011" spans="1:10" hidden="1" x14ac:dyDescent="0.25">
      <c r="A1011" s="24"/>
      <c r="B1011" s="21"/>
      <c r="C1011" s="20" t="s">
        <v>1140</v>
      </c>
      <c r="D1011" s="20"/>
      <c r="E1011" s="20" t="s">
        <v>77</v>
      </c>
      <c r="F1011" s="20" t="s">
        <v>78</v>
      </c>
      <c r="G1011" s="20" t="s">
        <v>62</v>
      </c>
      <c r="H1011" s="5">
        <v>315.13016061108357</v>
      </c>
      <c r="I1011" s="5">
        <v>0</v>
      </c>
      <c r="J1011" s="22">
        <f t="shared" si="21"/>
        <v>0</v>
      </c>
    </row>
    <row r="1012" spans="1:10" hidden="1" x14ac:dyDescent="0.25">
      <c r="A1012" s="24"/>
      <c r="B1012" s="21"/>
      <c r="C1012" s="20" t="s">
        <v>1141</v>
      </c>
      <c r="D1012" s="20"/>
      <c r="E1012" s="20" t="s">
        <v>77</v>
      </c>
      <c r="F1012" s="20" t="s">
        <v>78</v>
      </c>
      <c r="G1012" s="20" t="s">
        <v>62</v>
      </c>
      <c r="H1012" s="5">
        <v>264.81005026301222</v>
      </c>
      <c r="I1012" s="5">
        <v>303.49700000000001</v>
      </c>
      <c r="J1012" s="22">
        <f t="shared" si="21"/>
        <v>1.1460932079374009</v>
      </c>
    </row>
    <row r="1013" spans="1:10" hidden="1" x14ac:dyDescent="0.25">
      <c r="A1013" s="24"/>
      <c r="B1013" s="21"/>
      <c r="C1013" s="20" t="s">
        <v>1142</v>
      </c>
      <c r="D1013" s="20"/>
      <c r="E1013" s="20" t="s">
        <v>77</v>
      </c>
      <c r="F1013" s="20" t="s">
        <v>78</v>
      </c>
      <c r="G1013" s="20" t="s">
        <v>62</v>
      </c>
      <c r="H1013" s="5">
        <v>220.3917793779288</v>
      </c>
      <c r="I1013" s="5">
        <v>483.02499999999998</v>
      </c>
      <c r="J1013" s="22">
        <f t="shared" si="21"/>
        <v>2.1916652307239946</v>
      </c>
    </row>
    <row r="1014" spans="1:10" hidden="1" x14ac:dyDescent="0.25">
      <c r="A1014" s="24"/>
      <c r="B1014" s="21"/>
      <c r="C1014" s="20" t="s">
        <v>1143</v>
      </c>
      <c r="D1014" s="20"/>
      <c r="E1014" s="20" t="s">
        <v>77</v>
      </c>
      <c r="F1014" s="20" t="s">
        <v>78</v>
      </c>
      <c r="G1014" s="20" t="s">
        <v>62</v>
      </c>
      <c r="H1014" s="5">
        <v>220.39177937792883</v>
      </c>
      <c r="I1014" s="5">
        <v>0</v>
      </c>
      <c r="J1014" s="22">
        <f t="shared" si="21"/>
        <v>0</v>
      </c>
    </row>
    <row r="1015" spans="1:10" hidden="1" x14ac:dyDescent="0.25">
      <c r="A1015" s="24"/>
      <c r="B1015" s="21"/>
      <c r="C1015" s="20" t="s">
        <v>1788</v>
      </c>
      <c r="D1015" s="20"/>
      <c r="E1015" s="20" t="s">
        <v>77</v>
      </c>
      <c r="F1015" s="20" t="s">
        <v>78</v>
      </c>
      <c r="G1015" s="20" t="s">
        <v>62</v>
      </c>
      <c r="H1015" s="5">
        <v>135.43703404098807</v>
      </c>
      <c r="I1015" s="5">
        <v>483.02499999999998</v>
      </c>
      <c r="J1015" s="22">
        <f t="shared" si="21"/>
        <v>3.566417438333886</v>
      </c>
    </row>
    <row r="1016" spans="1:10" hidden="1" x14ac:dyDescent="0.25">
      <c r="A1016" s="24"/>
      <c r="B1016" s="21"/>
      <c r="C1016" s="20" t="s">
        <v>1144</v>
      </c>
      <c r="D1016" s="20"/>
      <c r="E1016" s="20" t="s">
        <v>77</v>
      </c>
      <c r="F1016" s="20" t="s">
        <v>78</v>
      </c>
      <c r="G1016" s="20" t="s">
        <v>62</v>
      </c>
      <c r="H1016" s="5">
        <v>200.05758457171058</v>
      </c>
      <c r="I1016" s="5">
        <v>179.52799999999999</v>
      </c>
      <c r="J1016" s="22">
        <f t="shared" si="21"/>
        <v>0.89738162331780147</v>
      </c>
    </row>
    <row r="1017" spans="1:10" hidden="1" x14ac:dyDescent="0.25">
      <c r="A1017" s="24"/>
      <c r="B1017" s="21"/>
      <c r="C1017" s="20" t="s">
        <v>1657</v>
      </c>
      <c r="D1017" s="20"/>
      <c r="E1017" s="20" t="s">
        <v>77</v>
      </c>
      <c r="F1017" s="20" t="s">
        <v>78</v>
      </c>
      <c r="G1017" s="20" t="s">
        <v>62</v>
      </c>
      <c r="H1017" s="5">
        <v>103.23874718275461</v>
      </c>
      <c r="I1017" s="5">
        <v>238.464</v>
      </c>
      <c r="J1017" s="22">
        <f t="shared" si="21"/>
        <v>2.3098304319585345</v>
      </c>
    </row>
    <row r="1018" spans="1:10" hidden="1" x14ac:dyDescent="0.25">
      <c r="A1018" s="24"/>
      <c r="B1018" s="21"/>
      <c r="C1018" s="20" t="s">
        <v>1146</v>
      </c>
      <c r="D1018" s="20"/>
      <c r="E1018" s="20" t="s">
        <v>77</v>
      </c>
      <c r="F1018" s="20" t="s">
        <v>78</v>
      </c>
      <c r="G1018" s="20" t="s">
        <v>62</v>
      </c>
      <c r="H1018" s="5">
        <v>272.92437430713477</v>
      </c>
      <c r="I1018" s="5">
        <v>780.42499999999995</v>
      </c>
      <c r="J1018" s="22">
        <f t="shared" si="21"/>
        <v>2.859491762072341</v>
      </c>
    </row>
    <row r="1019" spans="1:10" hidden="1" x14ac:dyDescent="0.25">
      <c r="A1019" s="24"/>
      <c r="B1019" s="21"/>
      <c r="C1019" s="20" t="s">
        <v>1148</v>
      </c>
      <c r="D1019" s="20"/>
      <c r="E1019" s="20" t="s">
        <v>77</v>
      </c>
      <c r="F1019" s="20" t="s">
        <v>78</v>
      </c>
      <c r="G1019" s="20" t="s">
        <v>62</v>
      </c>
      <c r="H1019" s="5">
        <v>134.52375607078224</v>
      </c>
      <c r="I1019" s="5">
        <v>180.59800000000001</v>
      </c>
      <c r="J1019" s="22">
        <f t="shared" si="21"/>
        <v>1.342498940521516</v>
      </c>
    </row>
    <row r="1020" spans="1:10" hidden="1" x14ac:dyDescent="0.25">
      <c r="A1020" s="24"/>
      <c r="B1020" s="21"/>
      <c r="C1020" s="20" t="s">
        <v>1149</v>
      </c>
      <c r="D1020" s="20"/>
      <c r="E1020" s="20" t="s">
        <v>77</v>
      </c>
      <c r="F1020" s="20" t="s">
        <v>78</v>
      </c>
      <c r="G1020" s="20" t="s">
        <v>62</v>
      </c>
      <c r="H1020" s="5">
        <v>153.45709230088934</v>
      </c>
      <c r="I1020" s="5">
        <v>0</v>
      </c>
      <c r="J1020" s="22">
        <f t="shared" si="21"/>
        <v>0</v>
      </c>
    </row>
    <row r="1021" spans="1:10" hidden="1" x14ac:dyDescent="0.25">
      <c r="A1021" s="24"/>
      <c r="B1021" s="21"/>
      <c r="C1021" s="20" t="s">
        <v>1789</v>
      </c>
      <c r="D1021" s="20"/>
      <c r="E1021" s="20" t="s">
        <v>77</v>
      </c>
      <c r="F1021" s="20" t="s">
        <v>78</v>
      </c>
      <c r="G1021" s="20" t="s">
        <v>62</v>
      </c>
      <c r="H1021" s="5">
        <v>107.171548804107</v>
      </c>
      <c r="I1021" s="5">
        <v>410.05399999999997</v>
      </c>
      <c r="J1021" s="22">
        <f t="shared" si="21"/>
        <v>3.8261460674559737</v>
      </c>
    </row>
    <row r="1022" spans="1:10" hidden="1" x14ac:dyDescent="0.25">
      <c r="A1022" s="24"/>
      <c r="B1022" s="21"/>
      <c r="C1022" s="20" t="s">
        <v>1151</v>
      </c>
      <c r="D1022" s="20"/>
      <c r="E1022" s="20" t="s">
        <v>77</v>
      </c>
      <c r="F1022" s="20" t="s">
        <v>78</v>
      </c>
      <c r="G1022" s="20" t="s">
        <v>62</v>
      </c>
      <c r="H1022" s="5">
        <v>179.72338976549233</v>
      </c>
      <c r="I1022" s="5">
        <v>0</v>
      </c>
      <c r="J1022" s="22">
        <f t="shared" si="21"/>
        <v>0</v>
      </c>
    </row>
    <row r="1023" spans="1:10" hidden="1" x14ac:dyDescent="0.25">
      <c r="A1023" s="24"/>
      <c r="B1023" s="21"/>
      <c r="C1023" s="20" t="s">
        <v>1153</v>
      </c>
      <c r="D1023" s="20"/>
      <c r="E1023" s="20" t="s">
        <v>77</v>
      </c>
      <c r="F1023" s="20" t="s">
        <v>78</v>
      </c>
      <c r="G1023" s="20" t="s">
        <v>62</v>
      </c>
      <c r="H1023" s="5">
        <v>184.08783253696797</v>
      </c>
      <c r="I1023" s="5">
        <v>0</v>
      </c>
      <c r="J1023" s="22">
        <f t="shared" si="21"/>
        <v>0</v>
      </c>
    </row>
    <row r="1024" spans="1:10" hidden="1" x14ac:dyDescent="0.25">
      <c r="A1024" s="24"/>
      <c r="B1024" s="21"/>
      <c r="C1024" s="20" t="s">
        <v>1790</v>
      </c>
      <c r="D1024" s="20"/>
      <c r="E1024" s="20" t="s">
        <v>77</v>
      </c>
      <c r="F1024" s="20" t="s">
        <v>78</v>
      </c>
      <c r="G1024" s="20" t="s">
        <v>62</v>
      </c>
      <c r="H1024" s="5">
        <v>179.72338976549233</v>
      </c>
      <c r="I1024" s="5">
        <v>0</v>
      </c>
      <c r="J1024" s="22">
        <f t="shared" si="21"/>
        <v>0</v>
      </c>
    </row>
    <row r="1025" spans="1:10" hidden="1" x14ac:dyDescent="0.25">
      <c r="A1025" s="24"/>
      <c r="B1025" s="21"/>
      <c r="C1025" s="20" t="s">
        <v>1154</v>
      </c>
      <c r="D1025" s="20"/>
      <c r="E1025" s="20" t="s">
        <v>77</v>
      </c>
      <c r="F1025" s="20" t="s">
        <v>78</v>
      </c>
      <c r="G1025" s="20" t="s">
        <v>62</v>
      </c>
      <c r="H1025" s="5">
        <v>325.32737576890099</v>
      </c>
      <c r="I1025" s="5">
        <v>179.52799999999999</v>
      </c>
      <c r="J1025" s="22">
        <f t="shared" si="21"/>
        <v>0.55183797421194947</v>
      </c>
    </row>
    <row r="1026" spans="1:10" hidden="1" x14ac:dyDescent="0.25">
      <c r="A1026" s="24"/>
      <c r="B1026" s="21"/>
      <c r="C1026" s="20" t="s">
        <v>1155</v>
      </c>
      <c r="D1026" s="20"/>
      <c r="E1026" s="20" t="s">
        <v>77</v>
      </c>
      <c r="F1026" s="20" t="s">
        <v>78</v>
      </c>
      <c r="G1026" s="20" t="s">
        <v>62</v>
      </c>
      <c r="H1026" s="5">
        <v>129.41861546667008</v>
      </c>
      <c r="I1026" s="5">
        <v>238.464</v>
      </c>
      <c r="J1026" s="22">
        <f t="shared" si="21"/>
        <v>1.842578821757006</v>
      </c>
    </row>
    <row r="1027" spans="1:10" hidden="1" x14ac:dyDescent="0.25">
      <c r="A1027" s="24"/>
      <c r="B1027" s="21"/>
      <c r="C1027" s="20" t="s">
        <v>1658</v>
      </c>
      <c r="D1027" s="20"/>
      <c r="E1027" s="20" t="s">
        <v>77</v>
      </c>
      <c r="F1027" s="20" t="s">
        <v>78</v>
      </c>
      <c r="G1027" s="20" t="s">
        <v>62</v>
      </c>
      <c r="H1027" s="5">
        <v>76.886020537464105</v>
      </c>
      <c r="I1027" s="5">
        <v>589.58199999999999</v>
      </c>
      <c r="J1027" s="22">
        <f t="shared" si="21"/>
        <v>7.6682600540200347</v>
      </c>
    </row>
    <row r="1028" spans="1:10" hidden="1" x14ac:dyDescent="0.25">
      <c r="A1028" s="24"/>
      <c r="B1028" s="21"/>
      <c r="C1028" s="20" t="s">
        <v>1791</v>
      </c>
      <c r="D1028" s="20"/>
      <c r="E1028" s="20" t="s">
        <v>77</v>
      </c>
      <c r="F1028" s="20" t="s">
        <v>78</v>
      </c>
      <c r="G1028" s="20" t="s">
        <v>62</v>
      </c>
      <c r="H1028" s="5">
        <v>103.23863391800032</v>
      </c>
      <c r="I1028" s="5">
        <v>0</v>
      </c>
      <c r="J1028" s="22">
        <f t="shared" si="21"/>
        <v>0</v>
      </c>
    </row>
    <row r="1029" spans="1:10" hidden="1" x14ac:dyDescent="0.25">
      <c r="A1029" s="24"/>
      <c r="B1029" s="21"/>
      <c r="C1029" s="20" t="s">
        <v>1156</v>
      </c>
      <c r="D1029" s="20"/>
      <c r="E1029" s="20" t="s">
        <v>77</v>
      </c>
      <c r="F1029" s="20" t="s">
        <v>78</v>
      </c>
      <c r="G1029" s="20" t="s">
        <v>62</v>
      </c>
      <c r="H1029" s="5">
        <v>133.43770082802146</v>
      </c>
      <c r="I1029" s="5">
        <v>476.928</v>
      </c>
      <c r="J1029" s="22">
        <f t="shared" si="21"/>
        <v>3.5741623022617812</v>
      </c>
    </row>
    <row r="1030" spans="1:10" hidden="1" x14ac:dyDescent="0.25">
      <c r="A1030" s="24"/>
      <c r="B1030" s="21"/>
      <c r="C1030" s="20" t="s">
        <v>1157</v>
      </c>
      <c r="D1030" s="20"/>
      <c r="E1030" s="20" t="s">
        <v>77</v>
      </c>
      <c r="F1030" s="20" t="s">
        <v>78</v>
      </c>
      <c r="G1030" s="20" t="s">
        <v>62</v>
      </c>
      <c r="H1030" s="5">
        <v>376.81739014183847</v>
      </c>
      <c r="I1030" s="5">
        <v>476.928</v>
      </c>
      <c r="J1030" s="22">
        <f t="shared" si="21"/>
        <v>1.2656740704575198</v>
      </c>
    </row>
    <row r="1031" spans="1:10" hidden="1" x14ac:dyDescent="0.25">
      <c r="A1031" s="24"/>
      <c r="B1031" s="21"/>
      <c r="C1031" s="20" t="s">
        <v>1158</v>
      </c>
      <c r="D1031" s="20"/>
      <c r="E1031" s="20" t="s">
        <v>77</v>
      </c>
      <c r="F1031" s="20" t="s">
        <v>78</v>
      </c>
      <c r="G1031" s="20" t="s">
        <v>62</v>
      </c>
      <c r="H1031" s="5">
        <v>398.06471747757399</v>
      </c>
      <c r="I1031" s="5">
        <v>0</v>
      </c>
      <c r="J1031" s="22">
        <f t="shared" si="21"/>
        <v>0</v>
      </c>
    </row>
    <row r="1032" spans="1:10" hidden="1" x14ac:dyDescent="0.25">
      <c r="A1032" s="24"/>
      <c r="B1032" s="21"/>
      <c r="C1032" s="20" t="s">
        <v>1792</v>
      </c>
      <c r="D1032" s="20"/>
      <c r="E1032" s="20" t="s">
        <v>77</v>
      </c>
      <c r="F1032" s="20" t="s">
        <v>78</v>
      </c>
      <c r="G1032" s="20" t="s">
        <v>62</v>
      </c>
      <c r="H1032" s="5">
        <v>56.55182573124587</v>
      </c>
      <c r="I1032" s="5">
        <v>0</v>
      </c>
      <c r="J1032" s="22">
        <f t="shared" si="21"/>
        <v>0</v>
      </c>
    </row>
    <row r="1033" spans="1:10" hidden="1" x14ac:dyDescent="0.25">
      <c r="A1033" s="24"/>
      <c r="B1033" s="21"/>
      <c r="C1033" s="20" t="s">
        <v>1160</v>
      </c>
      <c r="D1033" s="20"/>
      <c r="E1033" s="20" t="s">
        <v>77</v>
      </c>
      <c r="F1033" s="20" t="s">
        <v>78</v>
      </c>
      <c r="G1033" s="20" t="s">
        <v>62</v>
      </c>
      <c r="H1033" s="5">
        <v>428.43670710083859</v>
      </c>
      <c r="I1033" s="5">
        <v>1140.5509999999999</v>
      </c>
      <c r="J1033" s="22">
        <f t="shared" si="21"/>
        <v>2.6621225051371598</v>
      </c>
    </row>
    <row r="1034" spans="1:10" hidden="1" x14ac:dyDescent="0.25">
      <c r="A1034" s="24"/>
      <c r="B1034" s="21"/>
      <c r="C1034" s="20" t="s">
        <v>1659</v>
      </c>
      <c r="D1034" s="20"/>
      <c r="E1034" s="20" t="s">
        <v>77</v>
      </c>
      <c r="F1034" s="20" t="s">
        <v>78</v>
      </c>
      <c r="G1034" s="20" t="s">
        <v>62</v>
      </c>
      <c r="H1034" s="5">
        <v>173.79128710710759</v>
      </c>
      <c r="I1034" s="5">
        <v>0</v>
      </c>
      <c r="J1034" s="22">
        <f t="shared" si="21"/>
        <v>0</v>
      </c>
    </row>
    <row r="1035" spans="1:10" hidden="1" x14ac:dyDescent="0.25">
      <c r="A1035" s="24"/>
      <c r="B1035" s="21"/>
      <c r="C1035" s="20" t="s">
        <v>1660</v>
      </c>
      <c r="D1035" s="20"/>
      <c r="E1035" s="20" t="s">
        <v>77</v>
      </c>
      <c r="F1035" s="20" t="s">
        <v>78</v>
      </c>
      <c r="G1035" s="20" t="s">
        <v>62</v>
      </c>
      <c r="H1035" s="5">
        <v>54.582901154364642</v>
      </c>
      <c r="I1035" s="5">
        <v>0</v>
      </c>
      <c r="J1035" s="22">
        <f t="shared" si="21"/>
        <v>0</v>
      </c>
    </row>
    <row r="1036" spans="1:10" hidden="1" x14ac:dyDescent="0.25">
      <c r="A1036" s="24"/>
      <c r="B1036" s="21"/>
      <c r="C1036" s="20" t="s">
        <v>1793</v>
      </c>
      <c r="D1036" s="20"/>
      <c r="E1036" s="20" t="s">
        <v>77</v>
      </c>
      <c r="F1036" s="20" t="s">
        <v>78</v>
      </c>
      <c r="G1036" s="20" t="s">
        <v>62</v>
      </c>
      <c r="H1036" s="5">
        <v>179.72338976549233</v>
      </c>
      <c r="I1036" s="5">
        <v>360.12599999999998</v>
      </c>
      <c r="J1036" s="22">
        <f t="shared" si="21"/>
        <v>2.0037792547197202</v>
      </c>
    </row>
    <row r="1037" spans="1:10" hidden="1" x14ac:dyDescent="0.25">
      <c r="A1037" s="24"/>
      <c r="B1037" s="21"/>
      <c r="C1037" s="20" t="s">
        <v>1661</v>
      </c>
      <c r="D1037" s="20"/>
      <c r="E1037" s="20" t="s">
        <v>77</v>
      </c>
      <c r="F1037" s="20" t="s">
        <v>78</v>
      </c>
      <c r="G1037" s="20" t="s">
        <v>62</v>
      </c>
      <c r="H1037" s="5">
        <v>78.798746953120428</v>
      </c>
      <c r="I1037" s="5">
        <v>303.49700000000001</v>
      </c>
      <c r="J1037" s="22">
        <f t="shared" si="21"/>
        <v>3.851546017356835</v>
      </c>
    </row>
    <row r="1038" spans="1:10" hidden="1" x14ac:dyDescent="0.25">
      <c r="A1038" s="24"/>
      <c r="B1038" s="21"/>
      <c r="C1038" s="20" t="s">
        <v>1161</v>
      </c>
      <c r="D1038" s="20"/>
      <c r="E1038" s="20" t="s">
        <v>77</v>
      </c>
      <c r="F1038" s="20" t="s">
        <v>78</v>
      </c>
      <c r="G1038" s="20" t="s">
        <v>62</v>
      </c>
      <c r="H1038" s="5">
        <v>76.886020537464105</v>
      </c>
      <c r="I1038" s="5">
        <v>417.99199999999996</v>
      </c>
      <c r="J1038" s="22">
        <f t="shared" si="21"/>
        <v>5.4365149487262876</v>
      </c>
    </row>
    <row r="1039" spans="1:10" hidden="1" x14ac:dyDescent="0.25">
      <c r="A1039" s="24"/>
      <c r="B1039" s="21"/>
      <c r="C1039" s="20" t="s">
        <v>1662</v>
      </c>
      <c r="D1039" s="20"/>
      <c r="E1039" s="20" t="s">
        <v>77</v>
      </c>
      <c r="F1039" s="20" t="s">
        <v>78</v>
      </c>
      <c r="G1039" s="20" t="s">
        <v>62</v>
      </c>
      <c r="H1039" s="5">
        <v>137.48734026614673</v>
      </c>
      <c r="I1039" s="5">
        <v>476.928</v>
      </c>
      <c r="J1039" s="22">
        <f t="shared" si="21"/>
        <v>3.4688866558678577</v>
      </c>
    </row>
    <row r="1040" spans="1:10" hidden="1" x14ac:dyDescent="0.25">
      <c r="A1040" s="24"/>
      <c r="B1040" s="21"/>
      <c r="C1040" s="20" t="s">
        <v>1163</v>
      </c>
      <c r="D1040" s="20"/>
      <c r="E1040" s="20" t="s">
        <v>77</v>
      </c>
      <c r="F1040" s="20" t="s">
        <v>78</v>
      </c>
      <c r="G1040" s="20" t="s">
        <v>62</v>
      </c>
      <c r="H1040" s="5">
        <v>236.67648018671031</v>
      </c>
      <c r="I1040" s="5">
        <v>0</v>
      </c>
      <c r="J1040" s="22">
        <f t="shared" si="21"/>
        <v>0</v>
      </c>
    </row>
    <row r="1041" spans="1:10" hidden="1" x14ac:dyDescent="0.25">
      <c r="A1041" s="24"/>
      <c r="B1041" s="21"/>
      <c r="C1041" s="20" t="s">
        <v>1794</v>
      </c>
      <c r="D1041" s="20"/>
      <c r="E1041" s="20" t="s">
        <v>77</v>
      </c>
      <c r="F1041" s="20" t="s">
        <v>78</v>
      </c>
      <c r="G1041" s="20" t="s">
        <v>62</v>
      </c>
      <c r="H1041" s="5">
        <v>163.75363773074972</v>
      </c>
      <c r="I1041" s="5">
        <v>0</v>
      </c>
      <c r="J1041" s="22">
        <f t="shared" si="21"/>
        <v>0</v>
      </c>
    </row>
    <row r="1042" spans="1:10" hidden="1" x14ac:dyDescent="0.25">
      <c r="A1042" s="24"/>
      <c r="B1042" s="21"/>
      <c r="C1042" s="20" t="s">
        <v>1795</v>
      </c>
      <c r="D1042" s="20"/>
      <c r="E1042" s="20" t="s">
        <v>77</v>
      </c>
      <c r="F1042" s="20" t="s">
        <v>78</v>
      </c>
      <c r="G1042" s="20" t="s">
        <v>62</v>
      </c>
      <c r="H1042" s="5">
        <v>74.917095960582884</v>
      </c>
      <c r="I1042" s="5">
        <v>484.09500000000003</v>
      </c>
      <c r="J1042" s="22">
        <f t="shared" si="21"/>
        <v>6.461742727650619</v>
      </c>
    </row>
    <row r="1043" spans="1:10" hidden="1" x14ac:dyDescent="0.25">
      <c r="A1043" s="24"/>
      <c r="B1043" s="21"/>
      <c r="C1043" s="20" t="s">
        <v>1165</v>
      </c>
      <c r="D1043" s="20"/>
      <c r="E1043" s="20" t="s">
        <v>77</v>
      </c>
      <c r="F1043" s="20" t="s">
        <v>78</v>
      </c>
      <c r="G1043" s="20" t="s">
        <v>62</v>
      </c>
      <c r="H1043" s="5">
        <v>424.33098585403923</v>
      </c>
      <c r="I1043" s="5">
        <v>0</v>
      </c>
      <c r="J1043" s="22">
        <f t="shared" si="21"/>
        <v>0</v>
      </c>
    </row>
    <row r="1044" spans="1:10" hidden="1" x14ac:dyDescent="0.25">
      <c r="A1044" s="24"/>
      <c r="B1044" s="21"/>
      <c r="C1044" s="20" t="s">
        <v>1166</v>
      </c>
      <c r="D1044" s="20"/>
      <c r="E1044" s="20" t="s">
        <v>77</v>
      </c>
      <c r="F1044" s="20" t="s">
        <v>78</v>
      </c>
      <c r="G1044" s="20" t="s">
        <v>62</v>
      </c>
      <c r="H1044" s="5">
        <v>133.43784626870999</v>
      </c>
      <c r="I1044" s="5">
        <v>0</v>
      </c>
      <c r="J1044" s="22">
        <f t="shared" si="21"/>
        <v>0</v>
      </c>
    </row>
    <row r="1045" spans="1:10" hidden="1" x14ac:dyDescent="0.25">
      <c r="A1045" s="24"/>
      <c r="B1045" s="21"/>
      <c r="C1045" s="20" t="s">
        <v>1167</v>
      </c>
      <c r="D1045" s="20"/>
      <c r="E1045" s="20" t="s">
        <v>77</v>
      </c>
      <c r="F1045" s="20" t="s">
        <v>78</v>
      </c>
      <c r="G1045" s="20" t="s">
        <v>62</v>
      </c>
      <c r="H1045" s="5">
        <v>180.03833853953122</v>
      </c>
      <c r="I1045" s="5">
        <v>410.05399999999997</v>
      </c>
      <c r="J1045" s="22">
        <f t="shared" si="21"/>
        <v>2.2775926690190151</v>
      </c>
    </row>
    <row r="1046" spans="1:10" hidden="1" x14ac:dyDescent="0.25">
      <c r="A1046" s="24"/>
      <c r="B1046" s="21"/>
      <c r="C1046" s="20" t="s">
        <v>1168</v>
      </c>
      <c r="D1046" s="20"/>
      <c r="E1046" s="20" t="s">
        <v>77</v>
      </c>
      <c r="F1046" s="20" t="s">
        <v>78</v>
      </c>
      <c r="G1046" s="20" t="s">
        <v>62</v>
      </c>
      <c r="H1046" s="5">
        <v>117.15314545992848</v>
      </c>
      <c r="I1046" s="5">
        <v>0</v>
      </c>
      <c r="J1046" s="22">
        <f t="shared" si="21"/>
        <v>0</v>
      </c>
    </row>
    <row r="1047" spans="1:10" hidden="1" x14ac:dyDescent="0.25">
      <c r="A1047" s="24"/>
      <c r="B1047" s="21"/>
      <c r="C1047" s="20" t="s">
        <v>1169</v>
      </c>
      <c r="D1047" s="20"/>
      <c r="E1047" s="20" t="s">
        <v>77</v>
      </c>
      <c r="F1047" s="20" t="s">
        <v>78</v>
      </c>
      <c r="G1047" s="20" t="s">
        <v>62</v>
      </c>
      <c r="H1047" s="5">
        <v>117.15314545992848</v>
      </c>
      <c r="I1047" s="5">
        <v>0</v>
      </c>
      <c r="J1047" s="22">
        <f t="shared" si="21"/>
        <v>0</v>
      </c>
    </row>
    <row r="1048" spans="1:10" hidden="1" x14ac:dyDescent="0.25">
      <c r="A1048" s="24"/>
      <c r="B1048" s="21"/>
      <c r="C1048" s="20" t="s">
        <v>1796</v>
      </c>
      <c r="D1048" s="20"/>
      <c r="E1048" s="20" t="s">
        <v>77</v>
      </c>
      <c r="F1048" s="20" t="s">
        <v>78</v>
      </c>
      <c r="G1048" s="20" t="s">
        <v>62</v>
      </c>
      <c r="H1048" s="5">
        <v>200.05758457171058</v>
      </c>
      <c r="I1048" s="5">
        <v>0</v>
      </c>
      <c r="J1048" s="22">
        <f t="shared" si="21"/>
        <v>0</v>
      </c>
    </row>
    <row r="1049" spans="1:10" hidden="1" x14ac:dyDescent="0.25">
      <c r="A1049" s="24"/>
      <c r="B1049" s="21"/>
      <c r="C1049" s="20" t="s">
        <v>1797</v>
      </c>
      <c r="D1049" s="20"/>
      <c r="E1049" s="20" t="s">
        <v>77</v>
      </c>
      <c r="F1049" s="20" t="s">
        <v>78</v>
      </c>
      <c r="G1049" s="20" t="s">
        <v>62</v>
      </c>
      <c r="H1049" s="5">
        <v>258.91148719343107</v>
      </c>
      <c r="I1049" s="5">
        <v>419.06200000000001</v>
      </c>
      <c r="J1049" s="22">
        <f t="shared" si="21"/>
        <v>1.6185531377637237</v>
      </c>
    </row>
    <row r="1050" spans="1:10" hidden="1" x14ac:dyDescent="0.25">
      <c r="A1050" s="24"/>
      <c r="B1050" s="21"/>
      <c r="C1050" s="20" t="s">
        <v>1170</v>
      </c>
      <c r="D1050" s="20"/>
      <c r="E1050" s="20" t="s">
        <v>77</v>
      </c>
      <c r="F1050" s="20" t="s">
        <v>78</v>
      </c>
      <c r="G1050" s="20" t="s">
        <v>62</v>
      </c>
      <c r="H1050" s="5">
        <v>248.62700141941306</v>
      </c>
      <c r="I1050" s="5">
        <v>179.52799999999999</v>
      </c>
      <c r="J1050" s="22">
        <f t="shared" si="21"/>
        <v>0.72207764633396032</v>
      </c>
    </row>
    <row r="1051" spans="1:10" hidden="1" x14ac:dyDescent="0.25">
      <c r="A1051" s="24"/>
      <c r="B1051" s="21"/>
      <c r="C1051" s="20" t="s">
        <v>1171</v>
      </c>
      <c r="D1051" s="20"/>
      <c r="E1051" s="20" t="s">
        <v>77</v>
      </c>
      <c r="F1051" s="20" t="s">
        <v>78</v>
      </c>
      <c r="G1051" s="20" t="s">
        <v>62</v>
      </c>
      <c r="H1051" s="5">
        <v>210.35398456088242</v>
      </c>
      <c r="I1051" s="5">
        <v>0</v>
      </c>
      <c r="J1051" s="22">
        <f t="shared" si="21"/>
        <v>0</v>
      </c>
    </row>
    <row r="1052" spans="1:10" hidden="1" x14ac:dyDescent="0.25">
      <c r="A1052" s="24"/>
      <c r="B1052" s="21"/>
      <c r="C1052" s="20" t="s">
        <v>1172</v>
      </c>
      <c r="D1052" s="20"/>
      <c r="E1052" s="20" t="s">
        <v>77</v>
      </c>
      <c r="F1052" s="20" t="s">
        <v>78</v>
      </c>
      <c r="G1052" s="20" t="s">
        <v>62</v>
      </c>
      <c r="H1052" s="5">
        <v>218.34147315277016</v>
      </c>
      <c r="I1052" s="5">
        <v>171.59</v>
      </c>
      <c r="J1052" s="22">
        <f t="shared" si="21"/>
        <v>0.78587909810401035</v>
      </c>
    </row>
    <row r="1053" spans="1:10" hidden="1" x14ac:dyDescent="0.25">
      <c r="A1053" s="24"/>
      <c r="B1053" s="21"/>
      <c r="C1053" s="20" t="s">
        <v>1173</v>
      </c>
      <c r="D1053" s="20"/>
      <c r="E1053" s="20" t="s">
        <v>77</v>
      </c>
      <c r="F1053" s="20" t="s">
        <v>78</v>
      </c>
      <c r="G1053" s="20" t="s">
        <v>62</v>
      </c>
      <c r="H1053" s="5">
        <v>184.08768709627944</v>
      </c>
      <c r="I1053" s="5">
        <v>179.52799999999999</v>
      </c>
      <c r="J1053" s="22">
        <f t="shared" si="21"/>
        <v>0.97523089583990108</v>
      </c>
    </row>
    <row r="1054" spans="1:10" hidden="1" x14ac:dyDescent="0.25">
      <c r="A1054" s="24"/>
      <c r="B1054" s="21"/>
      <c r="C1054" s="20" t="s">
        <v>1798</v>
      </c>
      <c r="D1054" s="20"/>
      <c r="E1054" s="20" t="s">
        <v>77</v>
      </c>
      <c r="F1054" s="20" t="s">
        <v>78</v>
      </c>
      <c r="G1054" s="20" t="s">
        <v>62</v>
      </c>
      <c r="H1054" s="5">
        <v>117.15314545992848</v>
      </c>
      <c r="I1054" s="5">
        <v>0</v>
      </c>
      <c r="J1054" s="22">
        <f t="shared" si="21"/>
        <v>0</v>
      </c>
    </row>
    <row r="1055" spans="1:10" hidden="1" x14ac:dyDescent="0.25">
      <c r="A1055" s="24"/>
      <c r="B1055" s="21"/>
      <c r="C1055" s="20" t="s">
        <v>1174</v>
      </c>
      <c r="D1055" s="20"/>
      <c r="E1055" s="20" t="s">
        <v>77</v>
      </c>
      <c r="F1055" s="20" t="s">
        <v>78</v>
      </c>
      <c r="G1055" s="20" t="s">
        <v>62</v>
      </c>
      <c r="H1055" s="5">
        <v>137.48734026614673</v>
      </c>
      <c r="I1055" s="5">
        <v>0</v>
      </c>
      <c r="J1055" s="22">
        <f t="shared" si="21"/>
        <v>0</v>
      </c>
    </row>
    <row r="1056" spans="1:10" hidden="1" x14ac:dyDescent="0.25">
      <c r="A1056" s="24"/>
      <c r="B1056" s="21"/>
      <c r="C1056" s="20" t="s">
        <v>1175</v>
      </c>
      <c r="D1056" s="20"/>
      <c r="E1056" s="20" t="s">
        <v>77</v>
      </c>
      <c r="F1056" s="20" t="s">
        <v>78</v>
      </c>
      <c r="G1056" s="20" t="s">
        <v>62</v>
      </c>
      <c r="H1056" s="5">
        <v>143.41944292453147</v>
      </c>
      <c r="I1056" s="5">
        <v>238.464</v>
      </c>
      <c r="J1056" s="22">
        <f t="shared" si="21"/>
        <v>1.6627034322360448</v>
      </c>
    </row>
    <row r="1057" spans="1:10" hidden="1" x14ac:dyDescent="0.25">
      <c r="A1057" s="24"/>
      <c r="B1057" s="21"/>
      <c r="C1057" s="20" t="s">
        <v>1176</v>
      </c>
      <c r="D1057" s="20"/>
      <c r="E1057" s="20" t="s">
        <v>77</v>
      </c>
      <c r="F1057" s="20" t="s">
        <v>78</v>
      </c>
      <c r="G1057" s="20" t="s">
        <v>62</v>
      </c>
      <c r="H1057" s="5">
        <v>211.00851191827425</v>
      </c>
      <c r="I1057" s="5">
        <v>180.59800000000001</v>
      </c>
      <c r="J1057" s="22">
        <f t="shared" si="21"/>
        <v>0.85588016501413677</v>
      </c>
    </row>
    <row r="1058" spans="1:10" hidden="1" x14ac:dyDescent="0.25">
      <c r="A1058" s="24"/>
      <c r="B1058" s="21"/>
      <c r="C1058" s="20" t="s">
        <v>1177</v>
      </c>
      <c r="D1058" s="20"/>
      <c r="E1058" s="20" t="s">
        <v>77</v>
      </c>
      <c r="F1058" s="20" t="s">
        <v>78</v>
      </c>
      <c r="G1058" s="20" t="s">
        <v>62</v>
      </c>
      <c r="H1058" s="5">
        <v>74.917095960582884</v>
      </c>
      <c r="I1058" s="5">
        <v>0</v>
      </c>
      <c r="J1058" s="22">
        <f t="shared" si="21"/>
        <v>0</v>
      </c>
    </row>
    <row r="1059" spans="1:10" hidden="1" x14ac:dyDescent="0.25">
      <c r="A1059" s="24"/>
      <c r="B1059" s="21"/>
      <c r="C1059" s="20" t="s">
        <v>1178</v>
      </c>
      <c r="D1059" s="20"/>
      <c r="E1059" s="20" t="s">
        <v>77</v>
      </c>
      <c r="F1059" s="20" t="s">
        <v>78</v>
      </c>
      <c r="G1059" s="20" t="s">
        <v>62</v>
      </c>
      <c r="H1059" s="5">
        <v>127.44969088978885</v>
      </c>
      <c r="I1059" s="5">
        <v>180.59800000000001</v>
      </c>
      <c r="J1059" s="22">
        <f t="shared" si="21"/>
        <v>1.4170140291369615</v>
      </c>
    </row>
    <row r="1060" spans="1:10" hidden="1" x14ac:dyDescent="0.25">
      <c r="A1060" s="24"/>
      <c r="B1060" s="21"/>
      <c r="C1060" s="20" t="s">
        <v>1179</v>
      </c>
      <c r="D1060" s="20"/>
      <c r="E1060" s="20" t="s">
        <v>77</v>
      </c>
      <c r="F1060" s="20" t="s">
        <v>78</v>
      </c>
      <c r="G1060" s="20" t="s">
        <v>62</v>
      </c>
      <c r="H1060" s="5">
        <v>424.20171235611423</v>
      </c>
      <c r="I1060" s="5">
        <v>179.52799999999999</v>
      </c>
      <c r="J1060" s="22">
        <f t="shared" si="21"/>
        <v>0.42321375602861205</v>
      </c>
    </row>
    <row r="1061" spans="1:10" hidden="1" x14ac:dyDescent="0.25">
      <c r="A1061" s="24"/>
      <c r="B1061" s="21"/>
      <c r="C1061" s="20" t="s">
        <v>1799</v>
      </c>
      <c r="D1061" s="20"/>
      <c r="E1061" s="20" t="s">
        <v>77</v>
      </c>
      <c r="F1061" s="20" t="s">
        <v>78</v>
      </c>
      <c r="G1061" s="20" t="s">
        <v>62</v>
      </c>
      <c r="H1061" s="5">
        <v>131.55523760776197</v>
      </c>
      <c r="I1061" s="5">
        <v>0</v>
      </c>
      <c r="J1061" s="22">
        <f t="shared" si="21"/>
        <v>0</v>
      </c>
    </row>
    <row r="1062" spans="1:10" hidden="1" x14ac:dyDescent="0.25">
      <c r="A1062" s="24"/>
      <c r="B1062" s="21"/>
      <c r="C1062" s="20" t="s">
        <v>1180</v>
      </c>
      <c r="D1062" s="20"/>
      <c r="E1062" s="20" t="s">
        <v>77</v>
      </c>
      <c r="F1062" s="20" t="s">
        <v>78</v>
      </c>
      <c r="G1062" s="20" t="s">
        <v>62</v>
      </c>
      <c r="H1062" s="5">
        <v>205.98968723009531</v>
      </c>
      <c r="I1062" s="5">
        <v>541.96100000000001</v>
      </c>
      <c r="J1062" s="22">
        <f t="shared" si="21"/>
        <v>2.6310103543902996</v>
      </c>
    </row>
    <row r="1063" spans="1:10" hidden="1" x14ac:dyDescent="0.25">
      <c r="A1063" s="24"/>
      <c r="B1063" s="21"/>
      <c r="C1063" s="20" t="s">
        <v>1800</v>
      </c>
      <c r="D1063" s="20"/>
      <c r="E1063" s="20" t="s">
        <v>77</v>
      </c>
      <c r="F1063" s="20" t="s">
        <v>78</v>
      </c>
      <c r="G1063" s="20" t="s">
        <v>62</v>
      </c>
      <c r="H1063" s="5">
        <v>56.55182573124587</v>
      </c>
      <c r="I1063" s="5">
        <v>238.464</v>
      </c>
      <c r="J1063" s="22">
        <f t="shared" si="21"/>
        <v>4.2167338881907126</v>
      </c>
    </row>
    <row r="1064" spans="1:10" hidden="1" x14ac:dyDescent="0.25">
      <c r="A1064" s="24"/>
      <c r="B1064" s="21"/>
      <c r="C1064" s="20" t="s">
        <v>1801</v>
      </c>
      <c r="D1064" s="20"/>
      <c r="E1064" s="20" t="s">
        <v>77</v>
      </c>
      <c r="F1064" s="20" t="s">
        <v>78</v>
      </c>
      <c r="G1064" s="20" t="s">
        <v>62</v>
      </c>
      <c r="H1064" s="5">
        <v>52.53259492920597</v>
      </c>
      <c r="I1064" s="5">
        <v>0</v>
      </c>
      <c r="J1064" s="22">
        <f t="shared" si="21"/>
        <v>0</v>
      </c>
    </row>
    <row r="1065" spans="1:10" hidden="1" x14ac:dyDescent="0.25">
      <c r="A1065" s="24"/>
      <c r="B1065" s="21"/>
      <c r="C1065" s="20" t="s">
        <v>1802</v>
      </c>
      <c r="D1065" s="20"/>
      <c r="E1065" s="20" t="s">
        <v>77</v>
      </c>
      <c r="F1065" s="20" t="s">
        <v>78</v>
      </c>
      <c r="G1065" s="20" t="s">
        <v>62</v>
      </c>
      <c r="H1065" s="5">
        <v>184.08783253696794</v>
      </c>
      <c r="I1065" s="5">
        <v>0</v>
      </c>
      <c r="J1065" s="22">
        <f t="shared" si="21"/>
        <v>0</v>
      </c>
    </row>
    <row r="1066" spans="1:10" hidden="1" x14ac:dyDescent="0.25">
      <c r="A1066" s="24"/>
      <c r="B1066" s="21"/>
      <c r="C1066" s="20" t="s">
        <v>1182</v>
      </c>
      <c r="D1066" s="20"/>
      <c r="E1066" s="20" t="s">
        <v>77</v>
      </c>
      <c r="F1066" s="20" t="s">
        <v>78</v>
      </c>
      <c r="G1066" s="20" t="s">
        <v>62</v>
      </c>
      <c r="H1066" s="5">
        <v>177.67308354033366</v>
      </c>
      <c r="I1066" s="5">
        <v>0</v>
      </c>
      <c r="J1066" s="22">
        <f t="shared" si="21"/>
        <v>0</v>
      </c>
    </row>
    <row r="1067" spans="1:10" hidden="1" x14ac:dyDescent="0.25">
      <c r="A1067" s="24"/>
      <c r="B1067" s="21"/>
      <c r="C1067" s="20" t="s">
        <v>1803</v>
      </c>
      <c r="D1067" s="20"/>
      <c r="E1067" s="20" t="s">
        <v>77</v>
      </c>
      <c r="F1067" s="20" t="s">
        <v>78</v>
      </c>
      <c r="G1067" s="20" t="s">
        <v>62</v>
      </c>
      <c r="H1067" s="5">
        <v>30.285528266642888</v>
      </c>
      <c r="I1067" s="5">
        <v>238.464</v>
      </c>
      <c r="J1067" s="22">
        <f t="shared" si="21"/>
        <v>7.8738596830965371</v>
      </c>
    </row>
    <row r="1068" spans="1:10" hidden="1" x14ac:dyDescent="0.25">
      <c r="A1068" s="24"/>
      <c r="B1068" s="21"/>
      <c r="C1068" s="20" t="s">
        <v>1664</v>
      </c>
      <c r="D1068" s="20"/>
      <c r="E1068" s="20" t="s">
        <v>77</v>
      </c>
      <c r="F1068" s="20" t="s">
        <v>78</v>
      </c>
      <c r="G1068" s="20" t="s">
        <v>62</v>
      </c>
      <c r="H1068" s="5">
        <v>92.855772572206732</v>
      </c>
      <c r="I1068" s="5">
        <v>238.464</v>
      </c>
      <c r="J1068" s="22">
        <f t="shared" si="21"/>
        <v>2.5681117435597773</v>
      </c>
    </row>
    <row r="1069" spans="1:10" hidden="1" x14ac:dyDescent="0.25">
      <c r="A1069" s="24"/>
      <c r="B1069" s="21"/>
      <c r="C1069" s="20" t="s">
        <v>1183</v>
      </c>
      <c r="D1069" s="20"/>
      <c r="E1069" s="20" t="s">
        <v>77</v>
      </c>
      <c r="F1069" s="20" t="s">
        <v>78</v>
      </c>
      <c r="G1069" s="20" t="s">
        <v>62</v>
      </c>
      <c r="H1069" s="5">
        <v>90.886847995325496</v>
      </c>
      <c r="I1069" s="5">
        <v>238.464</v>
      </c>
      <c r="J1069" s="22">
        <f t="shared" ref="J1069:J1132" si="22">+IFERROR(I1069/H1069,0)</f>
        <v>2.6237459573057778</v>
      </c>
    </row>
    <row r="1070" spans="1:10" hidden="1" x14ac:dyDescent="0.25">
      <c r="A1070" s="24"/>
      <c r="B1070" s="21"/>
      <c r="C1070" s="20" t="s">
        <v>1184</v>
      </c>
      <c r="D1070" s="20"/>
      <c r="E1070" s="20" t="s">
        <v>77</v>
      </c>
      <c r="F1070" s="20" t="s">
        <v>78</v>
      </c>
      <c r="G1070" s="20" t="s">
        <v>62</v>
      </c>
      <c r="H1070" s="5">
        <v>200.05758457171058</v>
      </c>
      <c r="I1070" s="5">
        <v>598.59</v>
      </c>
      <c r="J1070" s="22">
        <f t="shared" si="22"/>
        <v>2.9920885093233527</v>
      </c>
    </row>
    <row r="1071" spans="1:10" hidden="1" x14ac:dyDescent="0.25">
      <c r="A1071" s="24"/>
      <c r="B1071" s="21"/>
      <c r="C1071" s="20" t="s">
        <v>1185</v>
      </c>
      <c r="D1071" s="20"/>
      <c r="E1071" s="20" t="s">
        <v>77</v>
      </c>
      <c r="F1071" s="20" t="s">
        <v>78</v>
      </c>
      <c r="G1071" s="20" t="s">
        <v>62</v>
      </c>
      <c r="H1071" s="5">
        <v>157.82153507236495</v>
      </c>
      <c r="I1071" s="5">
        <v>0</v>
      </c>
      <c r="J1071" s="22">
        <f t="shared" si="22"/>
        <v>0</v>
      </c>
    </row>
    <row r="1072" spans="1:10" hidden="1" x14ac:dyDescent="0.25">
      <c r="A1072" s="24"/>
      <c r="B1072" s="21"/>
      <c r="C1072" s="20" t="s">
        <v>1804</v>
      </c>
      <c r="D1072" s="20"/>
      <c r="E1072" s="20" t="s">
        <v>77</v>
      </c>
      <c r="F1072" s="20" t="s">
        <v>78</v>
      </c>
      <c r="G1072" s="20" t="s">
        <v>62</v>
      </c>
      <c r="H1072" s="5">
        <v>56.55182573124587</v>
      </c>
      <c r="I1072" s="5">
        <v>410.05399999999997</v>
      </c>
      <c r="J1072" s="22">
        <f t="shared" si="22"/>
        <v>7.2509418519699178</v>
      </c>
    </row>
    <row r="1073" spans="1:10" hidden="1" x14ac:dyDescent="0.25">
      <c r="A1073" s="24"/>
      <c r="B1073" s="21"/>
      <c r="C1073" s="20" t="s">
        <v>1666</v>
      </c>
      <c r="D1073" s="20"/>
      <c r="E1073" s="20" t="s">
        <v>77</v>
      </c>
      <c r="F1073" s="20" t="s">
        <v>78</v>
      </c>
      <c r="G1073" s="20" t="s">
        <v>62</v>
      </c>
      <c r="H1073" s="5">
        <v>48.650798495979899</v>
      </c>
      <c r="I1073" s="5">
        <v>360.12599999999998</v>
      </c>
      <c r="J1073" s="22">
        <f t="shared" si="22"/>
        <v>7.4022628843339096</v>
      </c>
    </row>
    <row r="1074" spans="1:10" hidden="1" x14ac:dyDescent="0.25">
      <c r="A1074" s="24"/>
      <c r="B1074" s="21"/>
      <c r="C1074" s="20" t="s">
        <v>1187</v>
      </c>
      <c r="D1074" s="20"/>
      <c r="E1074" s="20" t="s">
        <v>77</v>
      </c>
      <c r="F1074" s="20" t="s">
        <v>78</v>
      </c>
      <c r="G1074" s="20" t="s">
        <v>62</v>
      </c>
      <c r="H1074" s="5">
        <v>256.69572621888972</v>
      </c>
      <c r="I1074" s="5">
        <v>0</v>
      </c>
      <c r="J1074" s="22">
        <f t="shared" si="22"/>
        <v>0</v>
      </c>
    </row>
    <row r="1075" spans="1:10" hidden="1" x14ac:dyDescent="0.25">
      <c r="A1075" s="24"/>
      <c r="B1075" s="21"/>
      <c r="C1075" s="20" t="s">
        <v>1667</v>
      </c>
      <c r="D1075" s="20"/>
      <c r="E1075" s="20" t="s">
        <v>77</v>
      </c>
      <c r="F1075" s="20" t="s">
        <v>78</v>
      </c>
      <c r="G1075" s="20" t="s">
        <v>62</v>
      </c>
      <c r="H1075" s="5">
        <v>137.48734026614673</v>
      </c>
      <c r="I1075" s="5">
        <v>0</v>
      </c>
      <c r="J1075" s="22">
        <f t="shared" si="22"/>
        <v>0</v>
      </c>
    </row>
    <row r="1076" spans="1:10" hidden="1" x14ac:dyDescent="0.25">
      <c r="A1076" s="24"/>
      <c r="B1076" s="21"/>
      <c r="C1076" s="20" t="s">
        <v>1668</v>
      </c>
      <c r="D1076" s="20"/>
      <c r="E1076" s="20" t="s">
        <v>77</v>
      </c>
      <c r="F1076" s="20" t="s">
        <v>78</v>
      </c>
      <c r="G1076" s="20" t="s">
        <v>62</v>
      </c>
      <c r="H1076" s="5">
        <v>139.45626484302795</v>
      </c>
      <c r="I1076" s="5">
        <v>0</v>
      </c>
      <c r="J1076" s="22">
        <f t="shared" si="22"/>
        <v>0</v>
      </c>
    </row>
    <row r="1077" spans="1:10" hidden="1" x14ac:dyDescent="0.25">
      <c r="A1077" s="24"/>
      <c r="B1077" s="21"/>
      <c r="C1077" s="20" t="s">
        <v>1191</v>
      </c>
      <c r="D1077" s="20"/>
      <c r="E1077" s="20" t="s">
        <v>77</v>
      </c>
      <c r="F1077" s="20" t="s">
        <v>78</v>
      </c>
      <c r="G1077" s="20" t="s">
        <v>62</v>
      </c>
      <c r="H1077" s="5">
        <v>200.24308531899823</v>
      </c>
      <c r="I1077" s="5">
        <v>410.05399999999997</v>
      </c>
      <c r="J1077" s="22">
        <f t="shared" si="22"/>
        <v>2.0477810724238563</v>
      </c>
    </row>
    <row r="1078" spans="1:10" hidden="1" x14ac:dyDescent="0.25">
      <c r="A1078" s="24"/>
      <c r="B1078" s="21"/>
      <c r="C1078" s="20" t="s">
        <v>1669</v>
      </c>
      <c r="D1078" s="20"/>
      <c r="E1078" s="20" t="s">
        <v>77</v>
      </c>
      <c r="F1078" s="20" t="s">
        <v>78</v>
      </c>
      <c r="G1078" s="20" t="s">
        <v>62</v>
      </c>
      <c r="H1078" s="5">
        <v>119.46728200624543</v>
      </c>
      <c r="I1078" s="5">
        <v>419.06200000000001</v>
      </c>
      <c r="J1078" s="22">
        <f t="shared" si="22"/>
        <v>3.5077553700275241</v>
      </c>
    </row>
    <row r="1079" spans="1:10" hidden="1" x14ac:dyDescent="0.25">
      <c r="A1079" s="24"/>
      <c r="B1079" s="21"/>
      <c r="C1079" s="20" t="s">
        <v>1193</v>
      </c>
      <c r="D1079" s="20"/>
      <c r="E1079" s="20" t="s">
        <v>77</v>
      </c>
      <c r="F1079" s="20" t="s">
        <v>78</v>
      </c>
      <c r="G1079" s="20" t="s">
        <v>62</v>
      </c>
      <c r="H1079" s="5">
        <v>405.58097103097236</v>
      </c>
      <c r="I1079" s="5">
        <v>179.52799999999999</v>
      </c>
      <c r="J1079" s="22">
        <f t="shared" si="22"/>
        <v>0.44264404107432903</v>
      </c>
    </row>
    <row r="1080" spans="1:10" hidden="1" x14ac:dyDescent="0.25">
      <c r="A1080" s="24"/>
      <c r="B1080" s="21"/>
      <c r="C1080" s="20" t="s">
        <v>1805</v>
      </c>
      <c r="D1080" s="20"/>
      <c r="E1080" s="20" t="s">
        <v>77</v>
      </c>
      <c r="F1080" s="20" t="s">
        <v>78</v>
      </c>
      <c r="G1080" s="20" t="s">
        <v>62</v>
      </c>
      <c r="H1080" s="5">
        <v>28.316603689761656</v>
      </c>
      <c r="I1080" s="5">
        <v>0</v>
      </c>
      <c r="J1080" s="22">
        <f t="shared" si="22"/>
        <v>0</v>
      </c>
    </row>
    <row r="1081" spans="1:10" hidden="1" x14ac:dyDescent="0.25">
      <c r="A1081" s="24"/>
      <c r="B1081" s="21"/>
      <c r="C1081" s="20" t="s">
        <v>1806</v>
      </c>
      <c r="D1081" s="20"/>
      <c r="E1081" s="20" t="s">
        <v>77</v>
      </c>
      <c r="F1081" s="20" t="s">
        <v>78</v>
      </c>
      <c r="G1081" s="20" t="s">
        <v>62</v>
      </c>
      <c r="H1081" s="5">
        <v>153.45709230088934</v>
      </c>
      <c r="I1081" s="5">
        <v>180.59800000000001</v>
      </c>
      <c r="J1081" s="22">
        <f t="shared" si="22"/>
        <v>1.1768631693209359</v>
      </c>
    </row>
    <row r="1082" spans="1:10" hidden="1" x14ac:dyDescent="0.25">
      <c r="A1082" s="24"/>
      <c r="B1082" s="21"/>
      <c r="C1082" s="20" t="s">
        <v>1807</v>
      </c>
      <c r="D1082" s="20"/>
      <c r="E1082" s="20" t="s">
        <v>77</v>
      </c>
      <c r="F1082" s="20" t="s">
        <v>78</v>
      </c>
      <c r="G1082" s="20" t="s">
        <v>62</v>
      </c>
      <c r="H1082" s="5">
        <v>28.316603689761656</v>
      </c>
      <c r="I1082" s="5">
        <v>0</v>
      </c>
      <c r="J1082" s="22">
        <f t="shared" si="22"/>
        <v>0</v>
      </c>
    </row>
    <row r="1083" spans="1:10" hidden="1" x14ac:dyDescent="0.25">
      <c r="A1083" s="24"/>
      <c r="B1083" s="21"/>
      <c r="C1083" s="20" t="s">
        <v>1194</v>
      </c>
      <c r="D1083" s="20"/>
      <c r="E1083" s="20" t="s">
        <v>77</v>
      </c>
      <c r="F1083" s="20" t="s">
        <v>78</v>
      </c>
      <c r="G1083" s="20" t="s">
        <v>62</v>
      </c>
      <c r="H1083" s="5">
        <v>390.53506370708038</v>
      </c>
      <c r="I1083" s="5">
        <v>0</v>
      </c>
      <c r="J1083" s="22">
        <f t="shared" si="22"/>
        <v>0</v>
      </c>
    </row>
    <row r="1084" spans="1:10" hidden="1" x14ac:dyDescent="0.25">
      <c r="A1084" s="24"/>
      <c r="B1084" s="21"/>
      <c r="C1084" s="20" t="s">
        <v>1195</v>
      </c>
      <c r="D1084" s="20"/>
      <c r="E1084" s="20" t="s">
        <v>77</v>
      </c>
      <c r="F1084" s="20" t="s">
        <v>78</v>
      </c>
      <c r="G1084" s="20" t="s">
        <v>62</v>
      </c>
      <c r="H1084" s="5">
        <v>272.7949829127607</v>
      </c>
      <c r="I1084" s="5">
        <v>476.928</v>
      </c>
      <c r="J1084" s="22">
        <f t="shared" si="22"/>
        <v>1.7483019478863386</v>
      </c>
    </row>
    <row r="1085" spans="1:10" hidden="1" x14ac:dyDescent="0.25">
      <c r="A1085" s="24"/>
      <c r="B1085" s="21"/>
      <c r="C1085" s="20" t="s">
        <v>1808</v>
      </c>
      <c r="D1085" s="20"/>
      <c r="E1085" s="20" t="s">
        <v>77</v>
      </c>
      <c r="F1085" s="20" t="s">
        <v>78</v>
      </c>
      <c r="G1085" s="20" t="s">
        <v>62</v>
      </c>
      <c r="H1085" s="5">
        <v>109.17073657638507</v>
      </c>
      <c r="I1085" s="5">
        <v>419.06200000000001</v>
      </c>
      <c r="J1085" s="22">
        <f t="shared" si="22"/>
        <v>3.8385927689219983</v>
      </c>
    </row>
    <row r="1086" spans="1:10" hidden="1" x14ac:dyDescent="0.25">
      <c r="A1086" s="24"/>
      <c r="B1086" s="21"/>
      <c r="C1086" s="20" t="s">
        <v>1196</v>
      </c>
      <c r="D1086" s="20"/>
      <c r="E1086" s="20" t="s">
        <v>77</v>
      </c>
      <c r="F1086" s="20" t="s">
        <v>78</v>
      </c>
      <c r="G1086" s="20" t="s">
        <v>62</v>
      </c>
      <c r="H1086" s="5">
        <v>320.17910305397083</v>
      </c>
      <c r="I1086" s="5">
        <v>837.05400000000009</v>
      </c>
      <c r="J1086" s="22">
        <f t="shared" si="22"/>
        <v>2.6143305169385225</v>
      </c>
    </row>
    <row r="1087" spans="1:10" hidden="1" x14ac:dyDescent="0.25">
      <c r="A1087" s="24"/>
      <c r="B1087" s="21"/>
      <c r="C1087" s="20" t="s">
        <v>1809</v>
      </c>
      <c r="D1087" s="20"/>
      <c r="E1087" s="20" t="s">
        <v>77</v>
      </c>
      <c r="F1087" s="20" t="s">
        <v>78</v>
      </c>
      <c r="G1087" s="20" t="s">
        <v>62</v>
      </c>
      <c r="H1087" s="5">
        <v>256.69583948364397</v>
      </c>
      <c r="I1087" s="5">
        <v>238.464</v>
      </c>
      <c r="J1087" s="22">
        <f t="shared" si="22"/>
        <v>0.92897493188702163</v>
      </c>
    </row>
    <row r="1088" spans="1:10" hidden="1" x14ac:dyDescent="0.25">
      <c r="A1088" s="24"/>
      <c r="B1088" s="21"/>
      <c r="C1088" s="20" t="s">
        <v>1810</v>
      </c>
      <c r="D1088" s="20"/>
      <c r="E1088" s="20" t="s">
        <v>77</v>
      </c>
      <c r="F1088" s="20" t="s">
        <v>78</v>
      </c>
      <c r="G1088" s="20" t="s">
        <v>62</v>
      </c>
      <c r="H1088" s="5">
        <v>137.48734026614673</v>
      </c>
      <c r="I1088" s="5">
        <v>0</v>
      </c>
      <c r="J1088" s="22">
        <f t="shared" si="22"/>
        <v>0</v>
      </c>
    </row>
    <row r="1089" spans="1:10" hidden="1" x14ac:dyDescent="0.25">
      <c r="A1089" s="24"/>
      <c r="B1089" s="21"/>
      <c r="C1089" s="20" t="s">
        <v>1200</v>
      </c>
      <c r="D1089" s="20"/>
      <c r="E1089" s="20" t="s">
        <v>77</v>
      </c>
      <c r="F1089" s="20" t="s">
        <v>78</v>
      </c>
      <c r="G1089" s="20" t="s">
        <v>62</v>
      </c>
      <c r="H1089" s="5">
        <v>194.12548191332584</v>
      </c>
      <c r="I1089" s="5">
        <v>0</v>
      </c>
      <c r="J1089" s="22">
        <f t="shared" si="22"/>
        <v>0</v>
      </c>
    </row>
    <row r="1090" spans="1:10" hidden="1" x14ac:dyDescent="0.25">
      <c r="A1090" s="24"/>
      <c r="B1090" s="21"/>
      <c r="C1090" s="20" t="s">
        <v>1201</v>
      </c>
      <c r="D1090" s="20"/>
      <c r="E1090" s="20" t="s">
        <v>77</v>
      </c>
      <c r="F1090" s="20" t="s">
        <v>78</v>
      </c>
      <c r="G1090" s="20" t="s">
        <v>62</v>
      </c>
      <c r="H1090" s="5">
        <v>137.48734026614673</v>
      </c>
      <c r="I1090" s="5">
        <v>0</v>
      </c>
      <c r="J1090" s="22">
        <f t="shared" si="22"/>
        <v>0</v>
      </c>
    </row>
    <row r="1091" spans="1:10" hidden="1" x14ac:dyDescent="0.25">
      <c r="A1091" s="24"/>
      <c r="B1091" s="21"/>
      <c r="C1091" s="20" t="s">
        <v>1202</v>
      </c>
      <c r="D1091" s="20"/>
      <c r="E1091" s="20" t="s">
        <v>77</v>
      </c>
      <c r="F1091" s="20" t="s">
        <v>78</v>
      </c>
      <c r="G1091" s="20" t="s">
        <v>62</v>
      </c>
      <c r="H1091" s="5">
        <v>209.44085203136513</v>
      </c>
      <c r="I1091" s="5">
        <v>303.49700000000001</v>
      </c>
      <c r="J1091" s="22">
        <f t="shared" si="22"/>
        <v>1.4490821492387234</v>
      </c>
    </row>
    <row r="1092" spans="1:10" hidden="1" x14ac:dyDescent="0.25">
      <c r="A1092" s="24"/>
      <c r="B1092" s="21"/>
      <c r="C1092" s="20" t="s">
        <v>1203</v>
      </c>
      <c r="D1092" s="20"/>
      <c r="E1092" s="20" t="s">
        <v>77</v>
      </c>
      <c r="F1092" s="20" t="s">
        <v>78</v>
      </c>
      <c r="G1092" s="20" t="s">
        <v>62</v>
      </c>
      <c r="H1092" s="5">
        <v>176.75980557012787</v>
      </c>
      <c r="I1092" s="5">
        <v>484.09500000000003</v>
      </c>
      <c r="J1092" s="22">
        <f t="shared" si="22"/>
        <v>2.7387165223370857</v>
      </c>
    </row>
    <row r="1093" spans="1:10" hidden="1" x14ac:dyDescent="0.25">
      <c r="A1093" s="24"/>
      <c r="B1093" s="21"/>
      <c r="C1093" s="20" t="s">
        <v>1204</v>
      </c>
      <c r="D1093" s="20"/>
      <c r="E1093" s="20" t="s">
        <v>77</v>
      </c>
      <c r="F1093" s="20" t="s">
        <v>78</v>
      </c>
      <c r="G1093" s="20" t="s">
        <v>62</v>
      </c>
      <c r="H1093" s="5">
        <v>246.65807684253178</v>
      </c>
      <c r="I1093" s="5">
        <v>483.02499999999998</v>
      </c>
      <c r="J1093" s="22">
        <f t="shared" si="22"/>
        <v>1.9582776537594042</v>
      </c>
    </row>
    <row r="1094" spans="1:10" hidden="1" x14ac:dyDescent="0.25">
      <c r="A1094" s="24"/>
      <c r="B1094" s="21"/>
      <c r="C1094" s="20" t="s">
        <v>1811</v>
      </c>
      <c r="D1094" s="20"/>
      <c r="E1094" s="20" t="s">
        <v>77</v>
      </c>
      <c r="F1094" s="20" t="s">
        <v>78</v>
      </c>
      <c r="G1094" s="20" t="s">
        <v>62</v>
      </c>
      <c r="H1094" s="5">
        <v>56.55182573124587</v>
      </c>
      <c r="I1094" s="5">
        <v>419.06200000000001</v>
      </c>
      <c r="J1094" s="22">
        <f t="shared" si="22"/>
        <v>7.4102293706931723</v>
      </c>
    </row>
    <row r="1095" spans="1:10" hidden="1" x14ac:dyDescent="0.25">
      <c r="A1095" s="24"/>
      <c r="B1095" s="21"/>
      <c r="C1095" s="20" t="s">
        <v>1205</v>
      </c>
      <c r="D1095" s="20"/>
      <c r="E1095" s="20" t="s">
        <v>77</v>
      </c>
      <c r="F1095" s="20" t="s">
        <v>78</v>
      </c>
      <c r="G1095" s="20" t="s">
        <v>62</v>
      </c>
      <c r="H1095" s="5">
        <v>246.65800412218755</v>
      </c>
      <c r="I1095" s="5">
        <v>780.42499999999995</v>
      </c>
      <c r="J1095" s="22">
        <f t="shared" si="22"/>
        <v>3.1639962496955865</v>
      </c>
    </row>
    <row r="1096" spans="1:10" hidden="1" x14ac:dyDescent="0.25">
      <c r="A1096" s="24"/>
      <c r="B1096" s="21"/>
      <c r="C1096" s="20" t="s">
        <v>1207</v>
      </c>
      <c r="D1096" s="20"/>
      <c r="E1096" s="20" t="s">
        <v>77</v>
      </c>
      <c r="F1096" s="20" t="s">
        <v>78</v>
      </c>
      <c r="G1096" s="20" t="s">
        <v>62</v>
      </c>
      <c r="H1096" s="5">
        <v>139.45626484302795</v>
      </c>
      <c r="I1096" s="5">
        <v>0</v>
      </c>
      <c r="J1096" s="22">
        <f t="shared" si="22"/>
        <v>0</v>
      </c>
    </row>
    <row r="1097" spans="1:10" hidden="1" x14ac:dyDescent="0.25">
      <c r="A1097" s="24"/>
      <c r="B1097" s="21"/>
      <c r="C1097" s="20" t="s">
        <v>1208</v>
      </c>
      <c r="D1097" s="20"/>
      <c r="E1097" s="20" t="s">
        <v>77</v>
      </c>
      <c r="F1097" s="20" t="s">
        <v>78</v>
      </c>
      <c r="G1097" s="20" t="s">
        <v>62</v>
      </c>
      <c r="H1097" s="5">
        <v>246.65793140184329</v>
      </c>
      <c r="I1097" s="5">
        <v>303.49700000000001</v>
      </c>
      <c r="J1097" s="22">
        <f t="shared" si="22"/>
        <v>1.2304368169923441</v>
      </c>
    </row>
    <row r="1098" spans="1:10" hidden="1" x14ac:dyDescent="0.25">
      <c r="A1098" s="24"/>
      <c r="B1098" s="21"/>
      <c r="C1098" s="20" t="s">
        <v>1812</v>
      </c>
      <c r="D1098" s="20"/>
      <c r="E1098" s="20" t="s">
        <v>77</v>
      </c>
      <c r="F1098" s="20" t="s">
        <v>78</v>
      </c>
      <c r="G1098" s="20" t="s">
        <v>62</v>
      </c>
      <c r="H1098" s="5">
        <v>226.32388203631356</v>
      </c>
      <c r="I1098" s="5">
        <v>541.96100000000001</v>
      </c>
      <c r="J1098" s="22">
        <f t="shared" si="22"/>
        <v>2.3946257687160148</v>
      </c>
    </row>
    <row r="1099" spans="1:10" hidden="1" x14ac:dyDescent="0.25">
      <c r="A1099" s="24"/>
      <c r="B1099" s="21"/>
      <c r="C1099" s="20" t="s">
        <v>1671</v>
      </c>
      <c r="D1099" s="20"/>
      <c r="E1099" s="20" t="s">
        <v>77</v>
      </c>
      <c r="F1099" s="20" t="s">
        <v>78</v>
      </c>
      <c r="G1099" s="20" t="s">
        <v>62</v>
      </c>
      <c r="H1099" s="5">
        <v>268.55993153565919</v>
      </c>
      <c r="I1099" s="5">
        <v>0</v>
      </c>
      <c r="J1099" s="22">
        <f t="shared" si="22"/>
        <v>0</v>
      </c>
    </row>
    <row r="1100" spans="1:10" hidden="1" x14ac:dyDescent="0.25">
      <c r="A1100" s="24"/>
      <c r="B1100" s="21"/>
      <c r="C1100" s="20" t="s">
        <v>1813</v>
      </c>
      <c r="D1100" s="20"/>
      <c r="E1100" s="20" t="s">
        <v>77</v>
      </c>
      <c r="F1100" s="20" t="s">
        <v>78</v>
      </c>
      <c r="G1100" s="20" t="s">
        <v>62</v>
      </c>
      <c r="H1100" s="5">
        <v>179.72338976549233</v>
      </c>
      <c r="I1100" s="5">
        <v>0</v>
      </c>
      <c r="J1100" s="22">
        <f t="shared" si="22"/>
        <v>0</v>
      </c>
    </row>
    <row r="1101" spans="1:10" hidden="1" x14ac:dyDescent="0.25">
      <c r="A1101" s="24"/>
      <c r="B1101" s="21"/>
      <c r="C1101" s="20" t="s">
        <v>1209</v>
      </c>
      <c r="D1101" s="20"/>
      <c r="E1101" s="20" t="s">
        <v>77</v>
      </c>
      <c r="F1101" s="20" t="s">
        <v>78</v>
      </c>
      <c r="G1101" s="20" t="s">
        <v>62</v>
      </c>
      <c r="H1101" s="5">
        <v>220.3917793779288</v>
      </c>
      <c r="I1101" s="5">
        <v>541.96100000000001</v>
      </c>
      <c r="J1101" s="22">
        <f t="shared" si="22"/>
        <v>2.4590799236238432</v>
      </c>
    </row>
    <row r="1102" spans="1:10" hidden="1" x14ac:dyDescent="0.25">
      <c r="A1102" s="24"/>
      <c r="B1102" s="21"/>
      <c r="C1102" s="20" t="s">
        <v>1210</v>
      </c>
      <c r="D1102" s="20"/>
      <c r="E1102" s="20" t="s">
        <v>77</v>
      </c>
      <c r="F1102" s="20" t="s">
        <v>78</v>
      </c>
      <c r="G1102" s="20" t="s">
        <v>62</v>
      </c>
      <c r="H1102" s="5">
        <v>335.3651705859474</v>
      </c>
      <c r="I1102" s="5">
        <v>179.52799999999999</v>
      </c>
      <c r="J1102" s="22">
        <f t="shared" si="22"/>
        <v>0.53532094488622683</v>
      </c>
    </row>
    <row r="1103" spans="1:10" hidden="1" x14ac:dyDescent="0.25">
      <c r="A1103" s="24"/>
      <c r="B1103" s="21"/>
      <c r="C1103" s="20" t="s">
        <v>1673</v>
      </c>
      <c r="D1103" s="20"/>
      <c r="E1103" s="20" t="s">
        <v>69</v>
      </c>
      <c r="F1103" s="20" t="s">
        <v>70</v>
      </c>
      <c r="G1103" s="20" t="s">
        <v>62</v>
      </c>
      <c r="H1103" s="5">
        <v>230.34311283835348</v>
      </c>
      <c r="I1103" s="5">
        <v>351.11799999999999</v>
      </c>
      <c r="J1103" s="22">
        <f t="shared" si="22"/>
        <v>1.5243260181449487</v>
      </c>
    </row>
    <row r="1104" spans="1:10" hidden="1" x14ac:dyDescent="0.25">
      <c r="A1104" s="24"/>
      <c r="B1104" s="21"/>
      <c r="C1104" s="20" t="s">
        <v>1674</v>
      </c>
      <c r="D1104" s="20"/>
      <c r="E1104" s="20" t="s">
        <v>77</v>
      </c>
      <c r="F1104" s="20" t="s">
        <v>78</v>
      </c>
      <c r="G1104" s="20" t="s">
        <v>62</v>
      </c>
      <c r="H1104" s="5">
        <v>202.02650914859183</v>
      </c>
      <c r="I1104" s="5">
        <v>656.45600000000002</v>
      </c>
      <c r="J1104" s="22">
        <f t="shared" si="22"/>
        <v>3.2493557541855673</v>
      </c>
    </row>
    <row r="1105" spans="1:10" hidden="1" x14ac:dyDescent="0.25">
      <c r="A1105" s="24"/>
      <c r="B1105" s="21"/>
      <c r="C1105" s="20" t="s">
        <v>1675</v>
      </c>
      <c r="D1105" s="20"/>
      <c r="E1105" s="20" t="s">
        <v>77</v>
      </c>
      <c r="F1105" s="20" t="s">
        <v>78</v>
      </c>
      <c r="G1105" s="20" t="s">
        <v>62</v>
      </c>
      <c r="H1105" s="5">
        <v>181.69231434237358</v>
      </c>
      <c r="I1105" s="5">
        <v>0</v>
      </c>
      <c r="J1105" s="22">
        <f t="shared" si="22"/>
        <v>0</v>
      </c>
    </row>
    <row r="1106" spans="1:10" hidden="1" x14ac:dyDescent="0.25">
      <c r="A1106" s="24"/>
      <c r="B1106" s="21"/>
      <c r="C1106" s="20" t="s">
        <v>1676</v>
      </c>
      <c r="D1106" s="20"/>
      <c r="E1106" s="20" t="s">
        <v>77</v>
      </c>
      <c r="F1106" s="20" t="s">
        <v>78</v>
      </c>
      <c r="G1106" s="20" t="s">
        <v>62</v>
      </c>
      <c r="H1106" s="5">
        <v>117.15314545992848</v>
      </c>
      <c r="I1106" s="5">
        <v>0</v>
      </c>
      <c r="J1106" s="22">
        <f t="shared" si="22"/>
        <v>0</v>
      </c>
    </row>
    <row r="1107" spans="1:10" hidden="1" x14ac:dyDescent="0.25">
      <c r="A1107" s="24"/>
      <c r="B1107" s="21"/>
      <c r="C1107" s="20" t="s">
        <v>1814</v>
      </c>
      <c r="D1107" s="20"/>
      <c r="E1107" s="20" t="s">
        <v>77</v>
      </c>
      <c r="F1107" s="20" t="s">
        <v>78</v>
      </c>
      <c r="G1107" s="20" t="s">
        <v>62</v>
      </c>
      <c r="H1107" s="5">
        <v>90.886847995325496</v>
      </c>
      <c r="I1107" s="5">
        <v>238.464</v>
      </c>
      <c r="J1107" s="22">
        <f t="shared" si="22"/>
        <v>2.6237459573057778</v>
      </c>
    </row>
    <row r="1108" spans="1:10" hidden="1" x14ac:dyDescent="0.25">
      <c r="A1108" s="24"/>
      <c r="B1108" s="21"/>
      <c r="C1108" s="20" t="s">
        <v>1677</v>
      </c>
      <c r="D1108" s="20"/>
      <c r="E1108" s="20" t="s">
        <v>77</v>
      </c>
      <c r="F1108" s="20" t="s">
        <v>78</v>
      </c>
      <c r="G1108" s="20" t="s">
        <v>62</v>
      </c>
      <c r="H1108" s="5">
        <v>198.00727834655191</v>
      </c>
      <c r="I1108" s="5">
        <v>419.06200000000001</v>
      </c>
      <c r="J1108" s="22">
        <f t="shared" si="22"/>
        <v>2.1163969501492699</v>
      </c>
    </row>
    <row r="1109" spans="1:10" hidden="1" x14ac:dyDescent="0.25">
      <c r="A1109" s="24"/>
      <c r="B1109" s="21"/>
      <c r="C1109" s="20" t="s">
        <v>1678</v>
      </c>
      <c r="D1109" s="20"/>
      <c r="E1109" s="20" t="s">
        <v>77</v>
      </c>
      <c r="F1109" s="20" t="s">
        <v>78</v>
      </c>
      <c r="G1109" s="20" t="s">
        <v>62</v>
      </c>
      <c r="H1109" s="5">
        <v>139.45626484302795</v>
      </c>
      <c r="I1109" s="5">
        <v>238.464</v>
      </c>
      <c r="J1109" s="22">
        <f t="shared" si="22"/>
        <v>1.709955449247226</v>
      </c>
    </row>
    <row r="1110" spans="1:10" hidden="1" x14ac:dyDescent="0.25">
      <c r="A1110" s="24"/>
      <c r="B1110" s="21"/>
      <c r="C1110" s="20" t="s">
        <v>1213</v>
      </c>
      <c r="D1110" s="20"/>
      <c r="E1110" s="20" t="s">
        <v>77</v>
      </c>
      <c r="F1110" s="20" t="s">
        <v>78</v>
      </c>
      <c r="G1110" s="20" t="s">
        <v>62</v>
      </c>
      <c r="H1110" s="5">
        <v>109.17073657638507</v>
      </c>
      <c r="I1110" s="5">
        <v>410.05399999999997</v>
      </c>
      <c r="J1110" s="22">
        <f t="shared" si="22"/>
        <v>3.7560798146039032</v>
      </c>
    </row>
    <row r="1111" spans="1:10" hidden="1" x14ac:dyDescent="0.25">
      <c r="A1111" s="24"/>
      <c r="B1111" s="21"/>
      <c r="C1111" s="20" t="s">
        <v>1214</v>
      </c>
      <c r="D1111" s="20"/>
      <c r="E1111" s="20" t="s">
        <v>77</v>
      </c>
      <c r="F1111" s="20" t="s">
        <v>78</v>
      </c>
      <c r="G1111" s="20" t="s">
        <v>62</v>
      </c>
      <c r="H1111" s="5">
        <v>129.41847002598155</v>
      </c>
      <c r="I1111" s="5">
        <v>581.64400000000001</v>
      </c>
      <c r="J1111" s="22">
        <f t="shared" si="22"/>
        <v>4.4942889518260527</v>
      </c>
    </row>
    <row r="1112" spans="1:10" hidden="1" x14ac:dyDescent="0.25">
      <c r="A1112" s="24"/>
      <c r="B1112" s="21"/>
      <c r="C1112" s="20" t="s">
        <v>1815</v>
      </c>
      <c r="D1112" s="20"/>
      <c r="E1112" s="20" t="s">
        <v>77</v>
      </c>
      <c r="F1112" s="20" t="s">
        <v>78</v>
      </c>
      <c r="G1112" s="20" t="s">
        <v>62</v>
      </c>
      <c r="H1112" s="5">
        <v>179.72338976549233</v>
      </c>
      <c r="I1112" s="5">
        <v>0</v>
      </c>
      <c r="J1112" s="22">
        <f t="shared" si="22"/>
        <v>0</v>
      </c>
    </row>
    <row r="1113" spans="1:10" hidden="1" x14ac:dyDescent="0.25">
      <c r="A1113" s="24"/>
      <c r="B1113" s="21"/>
      <c r="C1113" s="20" t="s">
        <v>1219</v>
      </c>
      <c r="D1113" s="20"/>
      <c r="E1113" s="20" t="s">
        <v>77</v>
      </c>
      <c r="F1113" s="20" t="s">
        <v>78</v>
      </c>
      <c r="G1113" s="20" t="s">
        <v>62</v>
      </c>
      <c r="H1113" s="5">
        <v>117.15314545992848</v>
      </c>
      <c r="I1113" s="5">
        <v>0</v>
      </c>
      <c r="J1113" s="22">
        <f t="shared" si="22"/>
        <v>0</v>
      </c>
    </row>
    <row r="1114" spans="1:10" hidden="1" x14ac:dyDescent="0.25">
      <c r="A1114" s="24"/>
      <c r="B1114" s="21"/>
      <c r="C1114" s="20" t="s">
        <v>1679</v>
      </c>
      <c r="D1114" s="20"/>
      <c r="E1114" s="20" t="s">
        <v>77</v>
      </c>
      <c r="F1114" s="20" t="s">
        <v>78</v>
      </c>
      <c r="G1114" s="20" t="s">
        <v>62</v>
      </c>
      <c r="H1114" s="5">
        <v>48.650798495979899</v>
      </c>
      <c r="I1114" s="5">
        <v>0</v>
      </c>
      <c r="J1114" s="22">
        <f t="shared" si="22"/>
        <v>0</v>
      </c>
    </row>
    <row r="1115" spans="1:10" hidden="1" x14ac:dyDescent="0.25">
      <c r="A1115" s="24"/>
      <c r="B1115" s="21"/>
      <c r="C1115" s="20" t="s">
        <v>1816</v>
      </c>
      <c r="D1115" s="20"/>
      <c r="E1115" s="20" t="s">
        <v>77</v>
      </c>
      <c r="F1115" s="20" t="s">
        <v>78</v>
      </c>
      <c r="G1115" s="20" t="s">
        <v>62</v>
      </c>
      <c r="H1115" s="5">
        <v>76.886020537464105</v>
      </c>
      <c r="I1115" s="5">
        <v>238.464</v>
      </c>
      <c r="J1115" s="22">
        <f t="shared" si="22"/>
        <v>3.1015261075165688</v>
      </c>
    </row>
    <row r="1116" spans="1:10" hidden="1" x14ac:dyDescent="0.25">
      <c r="A1116" s="24"/>
      <c r="B1116" s="21"/>
      <c r="C1116" s="20" t="s">
        <v>1228</v>
      </c>
      <c r="D1116" s="20"/>
      <c r="E1116" s="20" t="s">
        <v>77</v>
      </c>
      <c r="F1116" s="20" t="s">
        <v>78</v>
      </c>
      <c r="G1116" s="20" t="s">
        <v>62</v>
      </c>
      <c r="H1116" s="5">
        <v>137.48734026614673</v>
      </c>
      <c r="I1116" s="5">
        <v>0</v>
      </c>
      <c r="J1116" s="22">
        <f t="shared" si="22"/>
        <v>0</v>
      </c>
    </row>
    <row r="1117" spans="1:10" hidden="1" x14ac:dyDescent="0.25">
      <c r="A1117" s="24"/>
      <c r="B1117" s="21"/>
      <c r="C1117" s="20" t="s">
        <v>1817</v>
      </c>
      <c r="D1117" s="20"/>
      <c r="E1117" s="20" t="s">
        <v>77</v>
      </c>
      <c r="F1117" s="20" t="s">
        <v>78</v>
      </c>
      <c r="G1117" s="20" t="s">
        <v>62</v>
      </c>
      <c r="H1117" s="5">
        <v>117.15314545992848</v>
      </c>
      <c r="I1117" s="5">
        <v>171.59</v>
      </c>
      <c r="J1117" s="22">
        <f t="shared" si="22"/>
        <v>1.4646640457356845</v>
      </c>
    </row>
    <row r="1118" spans="1:10" hidden="1" x14ac:dyDescent="0.25">
      <c r="A1118" s="24"/>
      <c r="B1118" s="21"/>
      <c r="C1118" s="20" t="s">
        <v>1680</v>
      </c>
      <c r="D1118" s="20"/>
      <c r="E1118" s="20" t="s">
        <v>77</v>
      </c>
      <c r="F1118" s="20" t="s">
        <v>78</v>
      </c>
      <c r="G1118" s="20" t="s">
        <v>62</v>
      </c>
      <c r="H1118" s="5">
        <v>280.91168528239973</v>
      </c>
      <c r="I1118" s="5">
        <v>0</v>
      </c>
      <c r="J1118" s="22">
        <f t="shared" si="22"/>
        <v>0</v>
      </c>
    </row>
    <row r="1119" spans="1:10" hidden="1" x14ac:dyDescent="0.25">
      <c r="A1119" s="24"/>
      <c r="B1119" s="21"/>
      <c r="C1119" s="20" t="s">
        <v>1818</v>
      </c>
      <c r="D1119" s="20"/>
      <c r="E1119" s="20" t="s">
        <v>77</v>
      </c>
      <c r="F1119" s="20" t="s">
        <v>78</v>
      </c>
      <c r="G1119" s="20" t="s">
        <v>62</v>
      </c>
      <c r="H1119" s="5">
        <v>86.837353997888755</v>
      </c>
      <c r="I1119" s="5">
        <v>238.464</v>
      </c>
      <c r="J1119" s="22">
        <f t="shared" si="22"/>
        <v>2.7460993342311846</v>
      </c>
    </row>
    <row r="1120" spans="1:10" hidden="1" x14ac:dyDescent="0.25">
      <c r="A1120" s="24"/>
      <c r="B1120" s="21"/>
      <c r="C1120" s="20" t="s">
        <v>1819</v>
      </c>
      <c r="D1120" s="20"/>
      <c r="E1120" s="20" t="s">
        <v>77</v>
      </c>
      <c r="F1120" s="20" t="s">
        <v>78</v>
      </c>
      <c r="G1120" s="20" t="s">
        <v>62</v>
      </c>
      <c r="H1120" s="5">
        <v>117.15314545992848</v>
      </c>
      <c r="I1120" s="5">
        <v>0</v>
      </c>
      <c r="J1120" s="22">
        <f t="shared" si="22"/>
        <v>0</v>
      </c>
    </row>
    <row r="1121" spans="1:10" hidden="1" x14ac:dyDescent="0.25">
      <c r="A1121" s="24"/>
      <c r="B1121" s="21"/>
      <c r="C1121" s="20" t="s">
        <v>1229</v>
      </c>
      <c r="D1121" s="20"/>
      <c r="E1121" s="20" t="s">
        <v>77</v>
      </c>
      <c r="F1121" s="20" t="s">
        <v>78</v>
      </c>
      <c r="G1121" s="20" t="s">
        <v>62</v>
      </c>
      <c r="H1121" s="5">
        <v>157.82153507236495</v>
      </c>
      <c r="I1121" s="5">
        <v>303.49700000000001</v>
      </c>
      <c r="J1121" s="22">
        <f t="shared" si="22"/>
        <v>1.9230392091981579</v>
      </c>
    </row>
    <row r="1122" spans="1:10" hidden="1" x14ac:dyDescent="0.25">
      <c r="A1122" s="24"/>
      <c r="B1122" s="21"/>
      <c r="C1122" s="20" t="s">
        <v>1231</v>
      </c>
      <c r="D1122" s="20"/>
      <c r="E1122" s="20" t="s">
        <v>77</v>
      </c>
      <c r="F1122" s="20" t="s">
        <v>78</v>
      </c>
      <c r="G1122" s="20" t="s">
        <v>62</v>
      </c>
      <c r="H1122" s="5">
        <v>331.58273548345375</v>
      </c>
      <c r="I1122" s="5">
        <v>179.52799999999999</v>
      </c>
      <c r="J1122" s="22">
        <f t="shared" si="22"/>
        <v>0.54142746526970065</v>
      </c>
    </row>
    <row r="1123" spans="1:10" hidden="1" x14ac:dyDescent="0.25">
      <c r="A1123" s="24"/>
      <c r="B1123" s="21"/>
      <c r="C1123" s="20" t="s">
        <v>1683</v>
      </c>
      <c r="D1123" s="20"/>
      <c r="E1123" s="20" t="s">
        <v>77</v>
      </c>
      <c r="F1123" s="20" t="s">
        <v>78</v>
      </c>
      <c r="G1123" s="20" t="s">
        <v>62</v>
      </c>
      <c r="H1123" s="5">
        <v>76.886020537464105</v>
      </c>
      <c r="I1123" s="5">
        <v>238.464</v>
      </c>
      <c r="J1123" s="22">
        <f t="shared" si="22"/>
        <v>3.1015261075165688</v>
      </c>
    </row>
    <row r="1124" spans="1:10" hidden="1" x14ac:dyDescent="0.25">
      <c r="A1124" s="24"/>
      <c r="B1124" s="21"/>
      <c r="C1124" s="20" t="s">
        <v>1233</v>
      </c>
      <c r="D1124" s="20"/>
      <c r="E1124" s="20" t="s">
        <v>77</v>
      </c>
      <c r="F1124" s="20" t="s">
        <v>78</v>
      </c>
      <c r="G1124" s="20" t="s">
        <v>62</v>
      </c>
      <c r="H1124" s="5">
        <v>145.38836750141272</v>
      </c>
      <c r="I1124" s="5">
        <v>179.52799999999999</v>
      </c>
      <c r="J1124" s="22">
        <f t="shared" si="22"/>
        <v>1.2348168088362059</v>
      </c>
    </row>
    <row r="1125" spans="1:10" hidden="1" x14ac:dyDescent="0.25">
      <c r="A1125" s="24"/>
      <c r="B1125" s="21"/>
      <c r="C1125" s="20" t="s">
        <v>1684</v>
      </c>
      <c r="D1125" s="20"/>
      <c r="E1125" s="20" t="s">
        <v>77</v>
      </c>
      <c r="F1125" s="20" t="s">
        <v>78</v>
      </c>
      <c r="G1125" s="20" t="s">
        <v>62</v>
      </c>
      <c r="H1125" s="5">
        <v>90.886847995325496</v>
      </c>
      <c r="I1125" s="5">
        <v>0</v>
      </c>
      <c r="J1125" s="22">
        <f t="shared" si="22"/>
        <v>0</v>
      </c>
    </row>
    <row r="1126" spans="1:10" hidden="1" x14ac:dyDescent="0.25">
      <c r="A1126" s="24"/>
      <c r="B1126" s="21"/>
      <c r="C1126" s="20" t="s">
        <v>1685</v>
      </c>
      <c r="D1126" s="20"/>
      <c r="E1126" s="20" t="s">
        <v>77</v>
      </c>
      <c r="F1126" s="20" t="s">
        <v>78</v>
      </c>
      <c r="G1126" s="20" t="s">
        <v>62</v>
      </c>
      <c r="H1126" s="5">
        <v>76.88602053746412</v>
      </c>
      <c r="I1126" s="5">
        <v>599.65899999999999</v>
      </c>
      <c r="J1126" s="22">
        <f t="shared" si="22"/>
        <v>7.7993241919420866</v>
      </c>
    </row>
    <row r="1127" spans="1:10" hidden="1" x14ac:dyDescent="0.25">
      <c r="A1127" s="24"/>
      <c r="B1127" s="21"/>
      <c r="C1127" s="20" t="s">
        <v>1820</v>
      </c>
      <c r="D1127" s="20"/>
      <c r="E1127" s="20" t="s">
        <v>77</v>
      </c>
      <c r="F1127" s="20" t="s">
        <v>78</v>
      </c>
      <c r="G1127" s="20" t="s">
        <v>62</v>
      </c>
      <c r="H1127" s="5">
        <v>60.571233032663748</v>
      </c>
      <c r="I1127" s="5">
        <v>0</v>
      </c>
      <c r="J1127" s="22">
        <f t="shared" si="22"/>
        <v>0</v>
      </c>
    </row>
    <row r="1128" spans="1:10" hidden="1" x14ac:dyDescent="0.25">
      <c r="A1128" s="24"/>
      <c r="B1128" s="21"/>
      <c r="C1128" s="20" t="s">
        <v>1236</v>
      </c>
      <c r="D1128" s="20"/>
      <c r="E1128" s="20" t="s">
        <v>77</v>
      </c>
      <c r="F1128" s="20" t="s">
        <v>78</v>
      </c>
      <c r="G1128" s="20" t="s">
        <v>62</v>
      </c>
      <c r="H1128" s="5">
        <v>365.86646279527474</v>
      </c>
      <c r="I1128" s="5">
        <v>417.99199999999996</v>
      </c>
      <c r="J1128" s="22">
        <f t="shared" si="22"/>
        <v>1.142471482098901</v>
      </c>
    </row>
    <row r="1129" spans="1:10" hidden="1" x14ac:dyDescent="0.25">
      <c r="A1129" s="24"/>
      <c r="B1129" s="21"/>
      <c r="C1129" s="20" t="s">
        <v>1687</v>
      </c>
      <c r="D1129" s="20"/>
      <c r="E1129" s="20" t="s">
        <v>77</v>
      </c>
      <c r="F1129" s="20" t="s">
        <v>78</v>
      </c>
      <c r="G1129" s="20" t="s">
        <v>62</v>
      </c>
      <c r="H1129" s="5">
        <v>256.09982917762113</v>
      </c>
      <c r="I1129" s="5">
        <v>0</v>
      </c>
      <c r="J1129" s="22">
        <f t="shared" si="22"/>
        <v>0</v>
      </c>
    </row>
    <row r="1130" spans="1:10" hidden="1" x14ac:dyDescent="0.25">
      <c r="A1130" s="24"/>
      <c r="B1130" s="21"/>
      <c r="C1130" s="20" t="s">
        <v>1821</v>
      </c>
      <c r="D1130" s="20"/>
      <c r="E1130" s="20" t="s">
        <v>77</v>
      </c>
      <c r="F1130" s="20" t="s">
        <v>78</v>
      </c>
      <c r="G1130" s="20" t="s">
        <v>62</v>
      </c>
      <c r="H1130" s="5">
        <v>30.285528266642888</v>
      </c>
      <c r="I1130" s="5">
        <v>238.464</v>
      </c>
      <c r="J1130" s="22">
        <f t="shared" si="22"/>
        <v>7.8738596830965371</v>
      </c>
    </row>
    <row r="1131" spans="1:10" hidden="1" x14ac:dyDescent="0.25">
      <c r="A1131" s="24"/>
      <c r="B1131" s="21"/>
      <c r="C1131" s="20" t="s">
        <v>1688</v>
      </c>
      <c r="D1131" s="20"/>
      <c r="E1131" s="20" t="s">
        <v>77</v>
      </c>
      <c r="F1131" s="20" t="s">
        <v>78</v>
      </c>
      <c r="G1131" s="20" t="s">
        <v>62</v>
      </c>
      <c r="H1131" s="5">
        <v>74.917095960582884</v>
      </c>
      <c r="I1131" s="5">
        <v>0</v>
      </c>
      <c r="J1131" s="22">
        <f t="shared" si="22"/>
        <v>0</v>
      </c>
    </row>
    <row r="1132" spans="1:10" hidden="1" x14ac:dyDescent="0.25">
      <c r="A1132" s="24"/>
      <c r="B1132" s="21"/>
      <c r="C1132" s="20" t="s">
        <v>1822</v>
      </c>
      <c r="D1132" s="20"/>
      <c r="E1132" s="20" t="s">
        <v>77</v>
      </c>
      <c r="F1132" s="20" t="s">
        <v>78</v>
      </c>
      <c r="G1132" s="20" t="s">
        <v>62</v>
      </c>
      <c r="H1132" s="5">
        <v>50.619723072861127</v>
      </c>
      <c r="I1132" s="5">
        <v>0</v>
      </c>
      <c r="J1132" s="22">
        <f t="shared" si="22"/>
        <v>0</v>
      </c>
    </row>
    <row r="1133" spans="1:10" hidden="1" x14ac:dyDescent="0.25">
      <c r="A1133" s="24"/>
      <c r="B1133" s="21"/>
      <c r="C1133" s="20" t="s">
        <v>1823</v>
      </c>
      <c r="D1133" s="20"/>
      <c r="E1133" s="20" t="s">
        <v>77</v>
      </c>
      <c r="F1133" s="20" t="s">
        <v>78</v>
      </c>
      <c r="G1133" s="20" t="s">
        <v>62</v>
      </c>
      <c r="H1133" s="5">
        <v>179.72338976549233</v>
      </c>
      <c r="I1133" s="5">
        <v>0</v>
      </c>
      <c r="J1133" s="22">
        <f t="shared" ref="J1133:J1196" si="23">+IFERROR(I1133/H1133,0)</f>
        <v>0</v>
      </c>
    </row>
    <row r="1134" spans="1:10" hidden="1" x14ac:dyDescent="0.25">
      <c r="A1134" s="24"/>
      <c r="B1134" s="21"/>
      <c r="C1134" s="20" t="s">
        <v>1690</v>
      </c>
      <c r="D1134" s="20"/>
      <c r="E1134" s="20" t="s">
        <v>77</v>
      </c>
      <c r="F1134" s="20" t="s">
        <v>78</v>
      </c>
      <c r="G1134" s="20" t="s">
        <v>62</v>
      </c>
      <c r="H1134" s="5">
        <v>111.22104280154375</v>
      </c>
      <c r="I1134" s="5">
        <v>238.464</v>
      </c>
      <c r="J1134" s="22">
        <f t="shared" si="23"/>
        <v>2.1440547039781048</v>
      </c>
    </row>
    <row r="1135" spans="1:10" hidden="1" x14ac:dyDescent="0.25">
      <c r="A1135" s="24"/>
      <c r="B1135" s="21"/>
      <c r="C1135" s="20" t="s">
        <v>1242</v>
      </c>
      <c r="D1135" s="20"/>
      <c r="E1135" s="20" t="s">
        <v>77</v>
      </c>
      <c r="F1135" s="20" t="s">
        <v>78</v>
      </c>
      <c r="G1135" s="20" t="s">
        <v>62</v>
      </c>
      <c r="H1135" s="5">
        <v>177.72420199321425</v>
      </c>
      <c r="I1135" s="5">
        <v>351.11799999999999</v>
      </c>
      <c r="J1135" s="22">
        <f t="shared" si="23"/>
        <v>1.9756341345868367</v>
      </c>
    </row>
    <row r="1136" spans="1:10" hidden="1" x14ac:dyDescent="0.25">
      <c r="A1136" s="24"/>
      <c r="B1136" s="21"/>
      <c r="C1136" s="20" t="s">
        <v>1243</v>
      </c>
      <c r="D1136" s="20"/>
      <c r="E1136" s="20" t="s">
        <v>77</v>
      </c>
      <c r="F1136" s="20" t="s">
        <v>78</v>
      </c>
      <c r="G1136" s="20" t="s">
        <v>62</v>
      </c>
      <c r="H1136" s="5">
        <v>270.92518653485672</v>
      </c>
      <c r="I1136" s="5">
        <v>0</v>
      </c>
      <c r="J1136" s="22">
        <f t="shared" si="23"/>
        <v>0</v>
      </c>
    </row>
    <row r="1137" spans="1:10" hidden="1" x14ac:dyDescent="0.25">
      <c r="A1137" s="24"/>
      <c r="B1137" s="21"/>
      <c r="C1137" s="20" t="s">
        <v>1244</v>
      </c>
      <c r="D1137" s="20"/>
      <c r="E1137" s="20" t="s">
        <v>77</v>
      </c>
      <c r="F1137" s="20" t="s">
        <v>78</v>
      </c>
      <c r="G1137" s="20" t="s">
        <v>62</v>
      </c>
      <c r="H1137" s="5">
        <v>234.22490927157955</v>
      </c>
      <c r="I1137" s="5">
        <v>238.464</v>
      </c>
      <c r="J1137" s="22">
        <f t="shared" si="23"/>
        <v>1.0180983770752807</v>
      </c>
    </row>
    <row r="1138" spans="1:10" hidden="1" x14ac:dyDescent="0.25">
      <c r="A1138" s="24"/>
      <c r="B1138" s="21"/>
      <c r="C1138" s="20" t="s">
        <v>1245</v>
      </c>
      <c r="D1138" s="20"/>
      <c r="E1138" s="20" t="s">
        <v>77</v>
      </c>
      <c r="F1138" s="20" t="s">
        <v>78</v>
      </c>
      <c r="G1138" s="20" t="s">
        <v>62</v>
      </c>
      <c r="H1138" s="5">
        <v>181.69231434237358</v>
      </c>
      <c r="I1138" s="5">
        <v>0</v>
      </c>
      <c r="J1138" s="22">
        <f t="shared" si="23"/>
        <v>0</v>
      </c>
    </row>
    <row r="1139" spans="1:10" hidden="1" x14ac:dyDescent="0.25">
      <c r="A1139" s="24"/>
      <c r="B1139" s="21"/>
      <c r="C1139" s="20" t="s">
        <v>1246</v>
      </c>
      <c r="D1139" s="20"/>
      <c r="E1139" s="20" t="s">
        <v>77</v>
      </c>
      <c r="F1139" s="20" t="s">
        <v>78</v>
      </c>
      <c r="G1139" s="20" t="s">
        <v>62</v>
      </c>
      <c r="H1139" s="5">
        <v>107.17154880410699</v>
      </c>
      <c r="I1139" s="5">
        <v>1009.7130000000001</v>
      </c>
      <c r="J1139" s="22">
        <f t="shared" si="23"/>
        <v>9.421465036822406</v>
      </c>
    </row>
    <row r="1140" spans="1:10" hidden="1" x14ac:dyDescent="0.25">
      <c r="A1140" s="24"/>
      <c r="B1140" s="21"/>
      <c r="C1140" s="20" t="s">
        <v>1249</v>
      </c>
      <c r="D1140" s="20"/>
      <c r="E1140" s="20" t="s">
        <v>77</v>
      </c>
      <c r="F1140" s="20" t="s">
        <v>78</v>
      </c>
      <c r="G1140" s="20" t="s">
        <v>62</v>
      </c>
      <c r="H1140" s="5">
        <v>200.02732137631375</v>
      </c>
      <c r="I1140" s="5">
        <v>238.464</v>
      </c>
      <c r="J1140" s="22">
        <f t="shared" si="23"/>
        <v>1.192157143130337</v>
      </c>
    </row>
    <row r="1141" spans="1:10" hidden="1" x14ac:dyDescent="0.25">
      <c r="A1141" s="24"/>
      <c r="B1141" s="21"/>
      <c r="C1141" s="20" t="s">
        <v>1691</v>
      </c>
      <c r="D1141" s="20"/>
      <c r="E1141" s="20" t="s">
        <v>77</v>
      </c>
      <c r="F1141" s="20" t="s">
        <v>78</v>
      </c>
      <c r="G1141" s="20" t="s">
        <v>62</v>
      </c>
      <c r="H1141" s="5">
        <v>301.61241357904771</v>
      </c>
      <c r="I1141" s="5">
        <v>940.702</v>
      </c>
      <c r="J1141" s="22">
        <f t="shared" si="23"/>
        <v>3.1189100900631774</v>
      </c>
    </row>
    <row r="1142" spans="1:10" hidden="1" x14ac:dyDescent="0.25">
      <c r="A1142" s="24"/>
      <c r="B1142" s="21"/>
      <c r="C1142" s="20" t="s">
        <v>1250</v>
      </c>
      <c r="D1142" s="20"/>
      <c r="E1142" s="20" t="s">
        <v>77</v>
      </c>
      <c r="F1142" s="20" t="s">
        <v>78</v>
      </c>
      <c r="G1142" s="20" t="s">
        <v>62</v>
      </c>
      <c r="H1142" s="5">
        <v>117.15314545992848</v>
      </c>
      <c r="I1142" s="5">
        <v>179.52799999999999</v>
      </c>
      <c r="J1142" s="22">
        <f t="shared" si="23"/>
        <v>1.5324215094284981</v>
      </c>
    </row>
    <row r="1143" spans="1:10" hidden="1" x14ac:dyDescent="0.25">
      <c r="A1143" s="24"/>
      <c r="B1143" s="21"/>
      <c r="C1143" s="20" t="s">
        <v>1252</v>
      </c>
      <c r="D1143" s="20"/>
      <c r="E1143" s="20" t="s">
        <v>77</v>
      </c>
      <c r="F1143" s="20" t="s">
        <v>78</v>
      </c>
      <c r="G1143" s="20" t="s">
        <v>62</v>
      </c>
      <c r="H1143" s="5">
        <v>194.03916599739262</v>
      </c>
      <c r="I1143" s="5">
        <v>238.464</v>
      </c>
      <c r="J1143" s="22">
        <f t="shared" si="23"/>
        <v>1.2289477682212071</v>
      </c>
    </row>
    <row r="1144" spans="1:10" hidden="1" x14ac:dyDescent="0.25">
      <c r="A1144" s="24"/>
      <c r="B1144" s="21"/>
      <c r="C1144" s="20" t="s">
        <v>1692</v>
      </c>
      <c r="D1144" s="20"/>
      <c r="E1144" s="20" t="s">
        <v>77</v>
      </c>
      <c r="F1144" s="20" t="s">
        <v>78</v>
      </c>
      <c r="G1144" s="20" t="s">
        <v>62</v>
      </c>
      <c r="H1144" s="5">
        <v>129.5049313826033</v>
      </c>
      <c r="I1144" s="5">
        <v>238.464</v>
      </c>
      <c r="J1144" s="22">
        <f t="shared" si="23"/>
        <v>1.8413507304636387</v>
      </c>
    </row>
    <row r="1145" spans="1:10" hidden="1" x14ac:dyDescent="0.25">
      <c r="A1145" s="24"/>
      <c r="B1145" s="21"/>
      <c r="C1145" s="20" t="s">
        <v>1253</v>
      </c>
      <c r="D1145" s="20"/>
      <c r="E1145" s="20" t="s">
        <v>77</v>
      </c>
      <c r="F1145" s="20" t="s">
        <v>78</v>
      </c>
      <c r="G1145" s="20" t="s">
        <v>62</v>
      </c>
      <c r="H1145" s="5">
        <v>200.05758457171058</v>
      </c>
      <c r="I1145" s="5">
        <v>0</v>
      </c>
      <c r="J1145" s="22">
        <f t="shared" si="23"/>
        <v>0</v>
      </c>
    </row>
    <row r="1146" spans="1:10" hidden="1" x14ac:dyDescent="0.25">
      <c r="A1146" s="24"/>
      <c r="B1146" s="21"/>
      <c r="C1146" s="20" t="s">
        <v>1824</v>
      </c>
      <c r="D1146" s="20"/>
      <c r="E1146" s="20" t="s">
        <v>77</v>
      </c>
      <c r="F1146" s="20" t="s">
        <v>78</v>
      </c>
      <c r="G1146" s="20" t="s">
        <v>62</v>
      </c>
      <c r="H1146" s="5">
        <v>28.316603689761656</v>
      </c>
      <c r="I1146" s="5">
        <v>179.52799999999999</v>
      </c>
      <c r="J1146" s="22">
        <f t="shared" si="23"/>
        <v>6.3400258719908331</v>
      </c>
    </row>
    <row r="1147" spans="1:10" hidden="1" x14ac:dyDescent="0.25">
      <c r="A1147" s="24"/>
      <c r="B1147" s="21"/>
      <c r="C1147" s="20" t="s">
        <v>1254</v>
      </c>
      <c r="D1147" s="20"/>
      <c r="E1147" s="20" t="s">
        <v>77</v>
      </c>
      <c r="F1147" s="20" t="s">
        <v>78</v>
      </c>
      <c r="G1147" s="20" t="s">
        <v>62</v>
      </c>
      <c r="H1147" s="5">
        <v>135.43703404098807</v>
      </c>
      <c r="I1147" s="5">
        <v>303.49700000000001</v>
      </c>
      <c r="J1147" s="22">
        <f t="shared" si="23"/>
        <v>2.2408715765892437</v>
      </c>
    </row>
    <row r="1148" spans="1:10" hidden="1" x14ac:dyDescent="0.25">
      <c r="A1148" s="24"/>
      <c r="B1148" s="21"/>
      <c r="C1148" s="20" t="s">
        <v>1825</v>
      </c>
      <c r="D1148" s="20"/>
      <c r="E1148" s="20" t="s">
        <v>77</v>
      </c>
      <c r="F1148" s="20" t="s">
        <v>78</v>
      </c>
      <c r="G1148" s="20" t="s">
        <v>62</v>
      </c>
      <c r="H1148" s="5">
        <v>103.23863391800032</v>
      </c>
      <c r="I1148" s="5">
        <v>303.49700000000001</v>
      </c>
      <c r="J1148" s="22">
        <f t="shared" si="23"/>
        <v>2.9397618748138372</v>
      </c>
    </row>
    <row r="1149" spans="1:10" hidden="1" x14ac:dyDescent="0.25">
      <c r="A1149" s="24"/>
      <c r="B1149" s="21"/>
      <c r="C1149" s="20" t="s">
        <v>1255</v>
      </c>
      <c r="D1149" s="20"/>
      <c r="E1149" s="20" t="s">
        <v>77</v>
      </c>
      <c r="F1149" s="20" t="s">
        <v>78</v>
      </c>
      <c r="G1149" s="20" t="s">
        <v>62</v>
      </c>
      <c r="H1149" s="5">
        <v>195.03875988353164</v>
      </c>
      <c r="I1149" s="5">
        <v>0</v>
      </c>
      <c r="J1149" s="22">
        <f t="shared" si="23"/>
        <v>0</v>
      </c>
    </row>
    <row r="1150" spans="1:10" hidden="1" x14ac:dyDescent="0.25">
      <c r="A1150" s="24"/>
      <c r="B1150" s="21"/>
      <c r="C1150" s="20" t="s">
        <v>1256</v>
      </c>
      <c r="D1150" s="20"/>
      <c r="E1150" s="20" t="s">
        <v>77</v>
      </c>
      <c r="F1150" s="20" t="s">
        <v>78</v>
      </c>
      <c r="G1150" s="20" t="s">
        <v>62</v>
      </c>
      <c r="H1150" s="5">
        <v>163.75363773074972</v>
      </c>
      <c r="I1150" s="5">
        <v>238.464</v>
      </c>
      <c r="J1150" s="22">
        <f t="shared" si="23"/>
        <v>1.4562363517816443</v>
      </c>
    </row>
    <row r="1151" spans="1:10" hidden="1" x14ac:dyDescent="0.25">
      <c r="A1151" s="24"/>
      <c r="B1151" s="21"/>
      <c r="C1151" s="20" t="s">
        <v>1257</v>
      </c>
      <c r="D1151" s="20"/>
      <c r="E1151" s="20" t="s">
        <v>77</v>
      </c>
      <c r="F1151" s="20" t="s">
        <v>78</v>
      </c>
      <c r="G1151" s="20" t="s">
        <v>62</v>
      </c>
      <c r="H1151" s="5">
        <v>180.12465445546445</v>
      </c>
      <c r="I1151" s="5">
        <v>419.06200000000001</v>
      </c>
      <c r="J1151" s="22">
        <f t="shared" si="23"/>
        <v>2.3265110557289783</v>
      </c>
    </row>
    <row r="1152" spans="1:10" hidden="1" x14ac:dyDescent="0.25">
      <c r="A1152" s="24"/>
      <c r="B1152" s="21"/>
      <c r="C1152" s="20" t="s">
        <v>1826</v>
      </c>
      <c r="D1152" s="20"/>
      <c r="E1152" s="20" t="s">
        <v>77</v>
      </c>
      <c r="F1152" s="20" t="s">
        <v>78</v>
      </c>
      <c r="G1152" s="20" t="s">
        <v>62</v>
      </c>
      <c r="H1152" s="5">
        <v>50.619723072861127</v>
      </c>
      <c r="I1152" s="5">
        <v>238.464</v>
      </c>
      <c r="J1152" s="22">
        <f t="shared" si="23"/>
        <v>4.7108910425440129</v>
      </c>
    </row>
    <row r="1153" spans="1:10" hidden="1" x14ac:dyDescent="0.25">
      <c r="A1153" s="24"/>
      <c r="B1153" s="21"/>
      <c r="C1153" s="20" t="s">
        <v>1258</v>
      </c>
      <c r="D1153" s="20"/>
      <c r="E1153" s="20" t="s">
        <v>77</v>
      </c>
      <c r="F1153" s="20" t="s">
        <v>78</v>
      </c>
      <c r="G1153" s="20" t="s">
        <v>62</v>
      </c>
      <c r="H1153" s="5">
        <v>169.74179310967085</v>
      </c>
      <c r="I1153" s="5">
        <v>656.45600000000002</v>
      </c>
      <c r="J1153" s="22">
        <f t="shared" si="23"/>
        <v>3.8673799067025358</v>
      </c>
    </row>
    <row r="1154" spans="1:10" hidden="1" x14ac:dyDescent="0.25">
      <c r="A1154" s="24"/>
      <c r="B1154" s="21"/>
      <c r="C1154" s="20" t="s">
        <v>1261</v>
      </c>
      <c r="D1154" s="20"/>
      <c r="E1154" s="20" t="s">
        <v>77</v>
      </c>
      <c r="F1154" s="20" t="s">
        <v>78</v>
      </c>
      <c r="G1154" s="20" t="s">
        <v>62</v>
      </c>
      <c r="H1154" s="5">
        <v>163.75363773074972</v>
      </c>
      <c r="I1154" s="5">
        <v>238.464</v>
      </c>
      <c r="J1154" s="22">
        <f t="shared" si="23"/>
        <v>1.4562363517816443</v>
      </c>
    </row>
    <row r="1155" spans="1:10" hidden="1" x14ac:dyDescent="0.25">
      <c r="A1155" s="24"/>
      <c r="B1155" s="21"/>
      <c r="C1155" s="20" t="s">
        <v>1827</v>
      </c>
      <c r="D1155" s="20"/>
      <c r="E1155" s="20" t="s">
        <v>77</v>
      </c>
      <c r="F1155" s="20" t="s">
        <v>78</v>
      </c>
      <c r="G1155" s="20" t="s">
        <v>62</v>
      </c>
      <c r="H1155" s="5">
        <v>408.10251229462028</v>
      </c>
      <c r="I1155" s="5">
        <v>0</v>
      </c>
      <c r="J1155" s="22">
        <f t="shared" si="23"/>
        <v>0</v>
      </c>
    </row>
    <row r="1156" spans="1:10" hidden="1" x14ac:dyDescent="0.25">
      <c r="A1156" s="24"/>
      <c r="B1156" s="21"/>
      <c r="C1156" s="20" t="s">
        <v>1263</v>
      </c>
      <c r="D1156" s="20"/>
      <c r="E1156" s="20" t="s">
        <v>77</v>
      </c>
      <c r="F1156" s="20" t="s">
        <v>78</v>
      </c>
      <c r="G1156" s="20" t="s">
        <v>62</v>
      </c>
      <c r="H1156" s="5">
        <v>226.32388203631356</v>
      </c>
      <c r="I1156" s="5">
        <v>179.52799999999999</v>
      </c>
      <c r="J1156" s="22">
        <f t="shared" si="23"/>
        <v>0.79323489145168868</v>
      </c>
    </row>
    <row r="1157" spans="1:10" hidden="1" x14ac:dyDescent="0.25">
      <c r="A1157" s="24"/>
      <c r="B1157" s="21"/>
      <c r="C1157" s="20" t="s">
        <v>1694</v>
      </c>
      <c r="D1157" s="20"/>
      <c r="E1157" s="20" t="s">
        <v>77</v>
      </c>
      <c r="F1157" s="20" t="s">
        <v>78</v>
      </c>
      <c r="G1157" s="20" t="s">
        <v>62</v>
      </c>
      <c r="H1157" s="5">
        <v>72.866789735424206</v>
      </c>
      <c r="I1157" s="5">
        <v>0</v>
      </c>
      <c r="J1157" s="22">
        <f t="shared" si="23"/>
        <v>0</v>
      </c>
    </row>
    <row r="1158" spans="1:10" hidden="1" x14ac:dyDescent="0.25">
      <c r="A1158" s="24"/>
      <c r="B1158" s="21"/>
      <c r="C1158" s="20" t="s">
        <v>1265</v>
      </c>
      <c r="D1158" s="20"/>
      <c r="E1158" s="20" t="s">
        <v>77</v>
      </c>
      <c r="F1158" s="20" t="s">
        <v>78</v>
      </c>
      <c r="G1158" s="20" t="s">
        <v>62</v>
      </c>
      <c r="H1158" s="5">
        <v>143.41944292453147</v>
      </c>
      <c r="I1158" s="5">
        <v>238.464</v>
      </c>
      <c r="J1158" s="22">
        <f t="shared" si="23"/>
        <v>1.6627034322360448</v>
      </c>
    </row>
    <row r="1159" spans="1:10" hidden="1" x14ac:dyDescent="0.25">
      <c r="A1159" s="24"/>
      <c r="B1159" s="21"/>
      <c r="C1159" s="20" t="s">
        <v>1267</v>
      </c>
      <c r="D1159" s="20"/>
      <c r="E1159" s="20" t="s">
        <v>77</v>
      </c>
      <c r="F1159" s="20" t="s">
        <v>78</v>
      </c>
      <c r="G1159" s="20" t="s">
        <v>62</v>
      </c>
      <c r="H1159" s="5">
        <v>257.60900418909551</v>
      </c>
      <c r="I1159" s="5">
        <v>0</v>
      </c>
      <c r="J1159" s="22">
        <f t="shared" si="23"/>
        <v>0</v>
      </c>
    </row>
    <row r="1160" spans="1:10" hidden="1" x14ac:dyDescent="0.25">
      <c r="A1160" s="24"/>
      <c r="B1160" s="21"/>
      <c r="C1160" s="20" t="s">
        <v>1828</v>
      </c>
      <c r="D1160" s="20"/>
      <c r="E1160" s="20" t="s">
        <v>77</v>
      </c>
      <c r="F1160" s="20" t="s">
        <v>78</v>
      </c>
      <c r="G1160" s="20" t="s">
        <v>62</v>
      </c>
      <c r="H1160" s="5">
        <v>56.55182573124587</v>
      </c>
      <c r="I1160" s="5">
        <v>238.464</v>
      </c>
      <c r="J1160" s="22">
        <f t="shared" si="23"/>
        <v>4.2167338881907126</v>
      </c>
    </row>
    <row r="1161" spans="1:10" hidden="1" x14ac:dyDescent="0.25">
      <c r="A1161" s="24"/>
      <c r="B1161" s="21"/>
      <c r="C1161" s="20" t="s">
        <v>1276</v>
      </c>
      <c r="D1161" s="20"/>
      <c r="E1161" s="20" t="s">
        <v>77</v>
      </c>
      <c r="F1161" s="20" t="s">
        <v>78</v>
      </c>
      <c r="G1161" s="20" t="s">
        <v>62</v>
      </c>
      <c r="H1161" s="5">
        <v>184.14388525750437</v>
      </c>
      <c r="I1161" s="5">
        <v>0</v>
      </c>
      <c r="J1161" s="22">
        <f t="shared" si="23"/>
        <v>0</v>
      </c>
    </row>
    <row r="1162" spans="1:10" hidden="1" x14ac:dyDescent="0.25">
      <c r="A1162" s="24"/>
      <c r="B1162" s="21"/>
      <c r="C1162" s="20" t="s">
        <v>1695</v>
      </c>
      <c r="D1162" s="20"/>
      <c r="E1162" s="20" t="s">
        <v>77</v>
      </c>
      <c r="F1162" s="20" t="s">
        <v>78</v>
      </c>
      <c r="G1162" s="20" t="s">
        <v>62</v>
      </c>
      <c r="H1162" s="5">
        <v>88.836541770166832</v>
      </c>
      <c r="I1162" s="5">
        <v>0</v>
      </c>
      <c r="J1162" s="22">
        <f t="shared" si="23"/>
        <v>0</v>
      </c>
    </row>
    <row r="1163" spans="1:10" hidden="1" x14ac:dyDescent="0.25">
      <c r="A1163" s="24"/>
      <c r="B1163" s="21"/>
      <c r="C1163" s="20" t="s">
        <v>1829</v>
      </c>
      <c r="D1163" s="20"/>
      <c r="E1163" s="20" t="s">
        <v>77</v>
      </c>
      <c r="F1163" s="20" t="s">
        <v>78</v>
      </c>
      <c r="G1163" s="20" t="s">
        <v>62</v>
      </c>
      <c r="H1163" s="5">
        <v>20.334194806218239</v>
      </c>
      <c r="I1163" s="5">
        <v>238.464</v>
      </c>
      <c r="J1163" s="22">
        <f t="shared" si="23"/>
        <v>11.727240850819291</v>
      </c>
    </row>
    <row r="1164" spans="1:10" hidden="1" x14ac:dyDescent="0.25">
      <c r="A1164" s="24"/>
      <c r="B1164" s="21"/>
      <c r="C1164" s="20" t="s">
        <v>1830</v>
      </c>
      <c r="D1164" s="20"/>
      <c r="E1164" s="20" t="s">
        <v>77</v>
      </c>
      <c r="F1164" s="20" t="s">
        <v>78</v>
      </c>
      <c r="G1164" s="20" t="s">
        <v>62</v>
      </c>
      <c r="H1164" s="5">
        <v>111.22104280154375</v>
      </c>
      <c r="I1164" s="5">
        <v>0</v>
      </c>
      <c r="J1164" s="22">
        <f t="shared" si="23"/>
        <v>0</v>
      </c>
    </row>
    <row r="1165" spans="1:10" hidden="1" x14ac:dyDescent="0.25">
      <c r="A1165" s="24"/>
      <c r="B1165" s="21"/>
      <c r="C1165" s="20" t="s">
        <v>1831</v>
      </c>
      <c r="D1165" s="20"/>
      <c r="E1165" s="20" t="s">
        <v>77</v>
      </c>
      <c r="F1165" s="20" t="s">
        <v>78</v>
      </c>
      <c r="G1165" s="20" t="s">
        <v>62</v>
      </c>
      <c r="H1165" s="5">
        <v>220.3917793779288</v>
      </c>
      <c r="I1165" s="5">
        <v>179.52799999999999</v>
      </c>
      <c r="J1165" s="22">
        <f t="shared" si="23"/>
        <v>0.81458573684885305</v>
      </c>
    </row>
    <row r="1166" spans="1:10" hidden="1" x14ac:dyDescent="0.25">
      <c r="A1166" s="24"/>
      <c r="B1166" s="21"/>
      <c r="C1166" s="20" t="s">
        <v>1832</v>
      </c>
      <c r="D1166" s="20"/>
      <c r="E1166" s="20" t="s">
        <v>77</v>
      </c>
      <c r="F1166" s="20" t="s">
        <v>78</v>
      </c>
      <c r="G1166" s="20" t="s">
        <v>62</v>
      </c>
      <c r="H1166" s="5">
        <v>54.582901154364642</v>
      </c>
      <c r="I1166" s="5">
        <v>180.59800000000001</v>
      </c>
      <c r="J1166" s="22">
        <f t="shared" si="23"/>
        <v>3.3086918463577994</v>
      </c>
    </row>
    <row r="1167" spans="1:10" hidden="1" x14ac:dyDescent="0.25">
      <c r="A1167" s="24"/>
      <c r="B1167" s="21"/>
      <c r="C1167" s="20" t="s">
        <v>1278</v>
      </c>
      <c r="D1167" s="20"/>
      <c r="E1167" s="20" t="s">
        <v>77</v>
      </c>
      <c r="F1167" s="20" t="s">
        <v>78</v>
      </c>
      <c r="G1167" s="20" t="s">
        <v>62</v>
      </c>
      <c r="H1167" s="5">
        <v>262.62782887727445</v>
      </c>
      <c r="I1167" s="5">
        <v>483.02499999999998</v>
      </c>
      <c r="J1167" s="22">
        <f t="shared" si="23"/>
        <v>1.8391996083009039</v>
      </c>
    </row>
    <row r="1168" spans="1:10" hidden="1" x14ac:dyDescent="0.25">
      <c r="A1168" s="24"/>
      <c r="B1168" s="21"/>
      <c r="C1168" s="20" t="s">
        <v>1279</v>
      </c>
      <c r="D1168" s="20"/>
      <c r="E1168" s="20" t="s">
        <v>77</v>
      </c>
      <c r="F1168" s="20" t="s">
        <v>78</v>
      </c>
      <c r="G1168" s="20" t="s">
        <v>62</v>
      </c>
      <c r="H1168" s="5">
        <v>251.67690153071078</v>
      </c>
      <c r="I1168" s="5">
        <v>837.05399999999997</v>
      </c>
      <c r="J1168" s="22">
        <f t="shared" si="23"/>
        <v>3.3259071250043135</v>
      </c>
    </row>
    <row r="1169" spans="1:10" hidden="1" x14ac:dyDescent="0.25">
      <c r="A1169" s="24"/>
      <c r="B1169" s="21"/>
      <c r="C1169" s="20" t="s">
        <v>1833</v>
      </c>
      <c r="D1169" s="20"/>
      <c r="E1169" s="20" t="s">
        <v>77</v>
      </c>
      <c r="F1169" s="20" t="s">
        <v>78</v>
      </c>
      <c r="G1169" s="20" t="s">
        <v>62</v>
      </c>
      <c r="H1169" s="5">
        <v>139.36980348640623</v>
      </c>
      <c r="I1169" s="5">
        <v>476.928</v>
      </c>
      <c r="J1169" s="22">
        <f t="shared" si="23"/>
        <v>3.422032521173199</v>
      </c>
    </row>
    <row r="1170" spans="1:10" hidden="1" x14ac:dyDescent="0.25">
      <c r="A1170" s="24"/>
      <c r="B1170" s="21"/>
      <c r="C1170" s="20" t="s">
        <v>1281</v>
      </c>
      <c r="D1170" s="20"/>
      <c r="E1170" s="20" t="s">
        <v>77</v>
      </c>
      <c r="F1170" s="20" t="s">
        <v>78</v>
      </c>
      <c r="G1170" s="20" t="s">
        <v>62</v>
      </c>
      <c r="H1170" s="5">
        <v>200.05758457171058</v>
      </c>
      <c r="I1170" s="5">
        <v>238.464</v>
      </c>
      <c r="J1170" s="22">
        <f t="shared" si="23"/>
        <v>1.1919768026316575</v>
      </c>
    </row>
    <row r="1171" spans="1:10" hidden="1" x14ac:dyDescent="0.25">
      <c r="A1171" s="24"/>
      <c r="B1171" s="21"/>
      <c r="C1171" s="20" t="s">
        <v>1834</v>
      </c>
      <c r="D1171" s="20"/>
      <c r="E1171" s="20" t="s">
        <v>77</v>
      </c>
      <c r="F1171" s="20" t="s">
        <v>78</v>
      </c>
      <c r="G1171" s="20" t="s">
        <v>62</v>
      </c>
      <c r="H1171" s="5">
        <v>99.133087200027191</v>
      </c>
      <c r="I1171" s="5">
        <v>590.65200000000004</v>
      </c>
      <c r="J1171" s="22">
        <f t="shared" si="23"/>
        <v>5.9581721570740918</v>
      </c>
    </row>
    <row r="1172" spans="1:10" hidden="1" x14ac:dyDescent="0.25">
      <c r="A1172" s="24"/>
      <c r="B1172" s="21"/>
      <c r="C1172" s="20" t="s">
        <v>1696</v>
      </c>
      <c r="D1172" s="20"/>
      <c r="E1172" s="20" t="s">
        <v>77</v>
      </c>
      <c r="F1172" s="20" t="s">
        <v>78</v>
      </c>
      <c r="G1172" s="20" t="s">
        <v>62</v>
      </c>
      <c r="H1172" s="5">
        <v>212.32290913776367</v>
      </c>
      <c r="I1172" s="5">
        <v>715.39200000000005</v>
      </c>
      <c r="J1172" s="22">
        <f t="shared" si="23"/>
        <v>3.3693585063674161</v>
      </c>
    </row>
    <row r="1173" spans="1:10" hidden="1" x14ac:dyDescent="0.25">
      <c r="A1173" s="24"/>
      <c r="B1173" s="21"/>
      <c r="C1173" s="20" t="s">
        <v>1287</v>
      </c>
      <c r="D1173" s="20"/>
      <c r="E1173" s="20" t="s">
        <v>77</v>
      </c>
      <c r="F1173" s="20" t="s">
        <v>78</v>
      </c>
      <c r="G1173" s="20" t="s">
        <v>62</v>
      </c>
      <c r="H1173" s="5">
        <v>137.48734026614673</v>
      </c>
      <c r="I1173" s="5">
        <v>303.49700000000001</v>
      </c>
      <c r="J1173" s="22">
        <f t="shared" si="23"/>
        <v>2.2074541511421581</v>
      </c>
    </row>
    <row r="1174" spans="1:10" hidden="1" x14ac:dyDescent="0.25">
      <c r="A1174" s="24"/>
      <c r="B1174" s="21"/>
      <c r="C1174" s="20" t="s">
        <v>1288</v>
      </c>
      <c r="D1174" s="20"/>
      <c r="E1174" s="20" t="s">
        <v>77</v>
      </c>
      <c r="F1174" s="20" t="s">
        <v>78</v>
      </c>
      <c r="G1174" s="20" t="s">
        <v>62</v>
      </c>
      <c r="H1174" s="5">
        <v>191.9887143315454</v>
      </c>
      <c r="I1174" s="5">
        <v>0</v>
      </c>
      <c r="J1174" s="22">
        <f t="shared" si="23"/>
        <v>0</v>
      </c>
    </row>
    <row r="1175" spans="1:10" hidden="1" x14ac:dyDescent="0.25">
      <c r="A1175" s="24"/>
      <c r="B1175" s="21"/>
      <c r="C1175" s="20" t="s">
        <v>1290</v>
      </c>
      <c r="D1175" s="20"/>
      <c r="E1175" s="20" t="s">
        <v>77</v>
      </c>
      <c r="F1175" s="20" t="s">
        <v>78</v>
      </c>
      <c r="G1175" s="20" t="s">
        <v>62</v>
      </c>
      <c r="H1175" s="5">
        <v>236.67633474602181</v>
      </c>
      <c r="I1175" s="5">
        <v>238.464</v>
      </c>
      <c r="J1175" s="22">
        <f t="shared" si="23"/>
        <v>1.0075532066013129</v>
      </c>
    </row>
    <row r="1176" spans="1:10" hidden="1" x14ac:dyDescent="0.25">
      <c r="A1176" s="24"/>
      <c r="B1176" s="21"/>
      <c r="C1176" s="20" t="s">
        <v>1294</v>
      </c>
      <c r="D1176" s="20"/>
      <c r="E1176" s="20" t="s">
        <v>77</v>
      </c>
      <c r="F1176" s="20" t="s">
        <v>78</v>
      </c>
      <c r="G1176" s="20" t="s">
        <v>62</v>
      </c>
      <c r="H1176" s="5">
        <v>173.79128710710759</v>
      </c>
      <c r="I1176" s="5">
        <v>0</v>
      </c>
      <c r="J1176" s="22">
        <f t="shared" si="23"/>
        <v>0</v>
      </c>
    </row>
    <row r="1177" spans="1:10" hidden="1" x14ac:dyDescent="0.25">
      <c r="A1177" s="24"/>
      <c r="B1177" s="21"/>
      <c r="C1177" s="20" t="s">
        <v>1295</v>
      </c>
      <c r="D1177" s="20"/>
      <c r="E1177" s="20" t="s">
        <v>77</v>
      </c>
      <c r="F1177" s="20" t="s">
        <v>78</v>
      </c>
      <c r="G1177" s="20" t="s">
        <v>62</v>
      </c>
      <c r="H1177" s="5">
        <v>177.72420199321425</v>
      </c>
      <c r="I1177" s="5">
        <v>180.59800000000001</v>
      </c>
      <c r="J1177" s="22">
        <f t="shared" si="23"/>
        <v>1.0161699868366576</v>
      </c>
    </row>
    <row r="1178" spans="1:10" hidden="1" x14ac:dyDescent="0.25">
      <c r="A1178" s="24"/>
      <c r="B1178" s="21"/>
      <c r="C1178" s="20" t="s">
        <v>1296</v>
      </c>
      <c r="D1178" s="20"/>
      <c r="E1178" s="20" t="s">
        <v>77</v>
      </c>
      <c r="F1178" s="20" t="s">
        <v>78</v>
      </c>
      <c r="G1178" s="20" t="s">
        <v>62</v>
      </c>
      <c r="H1178" s="5">
        <v>147.65443766925586</v>
      </c>
      <c r="I1178" s="5">
        <v>597.52099999999996</v>
      </c>
      <c r="J1178" s="22">
        <f t="shared" si="23"/>
        <v>4.046752738569495</v>
      </c>
    </row>
    <row r="1179" spans="1:10" hidden="1" x14ac:dyDescent="0.25">
      <c r="A1179" s="24"/>
      <c r="B1179" s="21"/>
      <c r="C1179" s="20" t="s">
        <v>1297</v>
      </c>
      <c r="D1179" s="20"/>
      <c r="E1179" s="20" t="s">
        <v>77</v>
      </c>
      <c r="F1179" s="20" t="s">
        <v>78</v>
      </c>
      <c r="G1179" s="20" t="s">
        <v>62</v>
      </c>
      <c r="H1179" s="5">
        <v>374.02620846742042</v>
      </c>
      <c r="I1179" s="5">
        <v>476.928</v>
      </c>
      <c r="J1179" s="22">
        <f t="shared" si="23"/>
        <v>1.275119200748583</v>
      </c>
    </row>
    <row r="1180" spans="1:10" hidden="1" x14ac:dyDescent="0.25">
      <c r="A1180" s="24"/>
      <c r="B1180" s="21"/>
      <c r="C1180" s="20" t="s">
        <v>1298</v>
      </c>
      <c r="D1180" s="20"/>
      <c r="E1180" s="20" t="s">
        <v>77</v>
      </c>
      <c r="F1180" s="20" t="s">
        <v>78</v>
      </c>
      <c r="G1180" s="20" t="s">
        <v>62</v>
      </c>
      <c r="H1180" s="5">
        <v>220.3917793779288</v>
      </c>
      <c r="I1180" s="5">
        <v>0</v>
      </c>
      <c r="J1180" s="22">
        <f t="shared" si="23"/>
        <v>0</v>
      </c>
    </row>
    <row r="1181" spans="1:10" hidden="1" x14ac:dyDescent="0.25">
      <c r="A1181" s="24"/>
      <c r="B1181" s="21"/>
      <c r="C1181" s="20" t="s">
        <v>1299</v>
      </c>
      <c r="D1181" s="20"/>
      <c r="E1181" s="20" t="s">
        <v>77</v>
      </c>
      <c r="F1181" s="20" t="s">
        <v>78</v>
      </c>
      <c r="G1181" s="20" t="s">
        <v>62</v>
      </c>
      <c r="H1181" s="5">
        <v>293.91295103005638</v>
      </c>
      <c r="I1181" s="5">
        <v>360.12599999999998</v>
      </c>
      <c r="J1181" s="22">
        <f t="shared" si="23"/>
        <v>1.225281154634021</v>
      </c>
    </row>
    <row r="1182" spans="1:10" hidden="1" x14ac:dyDescent="0.25">
      <c r="A1182" s="24"/>
      <c r="B1182" s="21"/>
      <c r="C1182" s="20" t="s">
        <v>1306</v>
      </c>
      <c r="D1182" s="20"/>
      <c r="E1182" s="20" t="s">
        <v>77</v>
      </c>
      <c r="F1182" s="20" t="s">
        <v>78</v>
      </c>
      <c r="G1182" s="20" t="s">
        <v>62</v>
      </c>
      <c r="H1182" s="5">
        <v>205.98968723009531</v>
      </c>
      <c r="I1182" s="5">
        <v>0</v>
      </c>
      <c r="J1182" s="22">
        <f t="shared" si="23"/>
        <v>0</v>
      </c>
    </row>
    <row r="1183" spans="1:10" hidden="1" x14ac:dyDescent="0.25">
      <c r="A1183" s="24"/>
      <c r="B1183" s="21"/>
      <c r="C1183" s="20" t="s">
        <v>1307</v>
      </c>
      <c r="D1183" s="20"/>
      <c r="E1183" s="20" t="s">
        <v>77</v>
      </c>
      <c r="F1183" s="20" t="s">
        <v>78</v>
      </c>
      <c r="G1183" s="20" t="s">
        <v>62</v>
      </c>
      <c r="H1183" s="5">
        <v>351.46437064744129</v>
      </c>
      <c r="I1183" s="5">
        <v>179.52799999999999</v>
      </c>
      <c r="J1183" s="22">
        <f t="shared" si="23"/>
        <v>0.51079999850137581</v>
      </c>
    </row>
    <row r="1184" spans="1:10" hidden="1" x14ac:dyDescent="0.25">
      <c r="A1184" s="24"/>
      <c r="B1184" s="21"/>
      <c r="C1184" s="20" t="s">
        <v>1835</v>
      </c>
      <c r="D1184" s="20"/>
      <c r="E1184" s="20" t="s">
        <v>77</v>
      </c>
      <c r="F1184" s="20" t="s">
        <v>78</v>
      </c>
      <c r="G1184" s="20" t="s">
        <v>62</v>
      </c>
      <c r="H1184" s="5">
        <v>48.650798495979899</v>
      </c>
      <c r="I1184" s="5">
        <v>0</v>
      </c>
      <c r="J1184" s="22">
        <f t="shared" si="23"/>
        <v>0</v>
      </c>
    </row>
    <row r="1185" spans="1:10" hidden="1" x14ac:dyDescent="0.25">
      <c r="A1185" s="24"/>
      <c r="B1185" s="21"/>
      <c r="C1185" s="20" t="s">
        <v>1836</v>
      </c>
      <c r="D1185" s="20"/>
      <c r="E1185" s="20" t="s">
        <v>77</v>
      </c>
      <c r="F1185" s="20" t="s">
        <v>78</v>
      </c>
      <c r="G1185" s="20" t="s">
        <v>62</v>
      </c>
      <c r="H1185" s="5">
        <v>236.36153141267144</v>
      </c>
      <c r="I1185" s="5">
        <v>0</v>
      </c>
      <c r="J1185" s="22">
        <f t="shared" si="23"/>
        <v>0</v>
      </c>
    </row>
    <row r="1186" spans="1:10" hidden="1" x14ac:dyDescent="0.25">
      <c r="A1186" s="24"/>
      <c r="B1186" s="21"/>
      <c r="C1186" s="20" t="s">
        <v>1308</v>
      </c>
      <c r="D1186" s="20"/>
      <c r="E1186" s="20" t="s">
        <v>77</v>
      </c>
      <c r="F1186" s="20" t="s">
        <v>78</v>
      </c>
      <c r="G1186" s="20" t="s">
        <v>62</v>
      </c>
      <c r="H1186" s="5">
        <v>711.81306422830073</v>
      </c>
      <c r="I1186" s="5">
        <v>540.72299999999996</v>
      </c>
      <c r="J1186" s="22">
        <f t="shared" si="23"/>
        <v>0.7596418598838377</v>
      </c>
    </row>
    <row r="1187" spans="1:10" hidden="1" x14ac:dyDescent="0.25">
      <c r="A1187" s="24"/>
      <c r="B1187" s="21"/>
      <c r="C1187" s="20" t="s">
        <v>1837</v>
      </c>
      <c r="D1187" s="20"/>
      <c r="E1187" s="20" t="s">
        <v>77</v>
      </c>
      <c r="F1187" s="20" t="s">
        <v>78</v>
      </c>
      <c r="G1187" s="20" t="s">
        <v>62</v>
      </c>
      <c r="H1187" s="5">
        <v>46.600492270821221</v>
      </c>
      <c r="I1187" s="5">
        <v>0</v>
      </c>
      <c r="J1187" s="22">
        <f t="shared" si="23"/>
        <v>0</v>
      </c>
    </row>
    <row r="1188" spans="1:10" hidden="1" x14ac:dyDescent="0.25">
      <c r="A1188" s="24"/>
      <c r="B1188" s="21"/>
      <c r="C1188" s="20" t="s">
        <v>1310</v>
      </c>
      <c r="D1188" s="20"/>
      <c r="E1188" s="20" t="s">
        <v>77</v>
      </c>
      <c r="F1188" s="20" t="s">
        <v>78</v>
      </c>
      <c r="G1188" s="20" t="s">
        <v>62</v>
      </c>
      <c r="H1188" s="5">
        <v>165.72256230763097</v>
      </c>
      <c r="I1188" s="5">
        <v>0</v>
      </c>
      <c r="J1188" s="22">
        <f t="shared" si="23"/>
        <v>0</v>
      </c>
    </row>
    <row r="1189" spans="1:10" hidden="1" x14ac:dyDescent="0.25">
      <c r="A1189" s="24"/>
      <c r="B1189" s="21"/>
      <c r="C1189" s="20" t="s">
        <v>1311</v>
      </c>
      <c r="D1189" s="20"/>
      <c r="E1189" s="20" t="s">
        <v>77</v>
      </c>
      <c r="F1189" s="20" t="s">
        <v>78</v>
      </c>
      <c r="G1189" s="20" t="s">
        <v>62</v>
      </c>
      <c r="H1189" s="5">
        <v>139.58576950215632</v>
      </c>
      <c r="I1189" s="5">
        <v>648.51800000000003</v>
      </c>
      <c r="J1189" s="22">
        <f t="shared" si="23"/>
        <v>4.6460180168292995</v>
      </c>
    </row>
    <row r="1190" spans="1:10" hidden="1" x14ac:dyDescent="0.25">
      <c r="A1190" s="24"/>
      <c r="B1190" s="21"/>
      <c r="C1190" s="20" t="s">
        <v>1698</v>
      </c>
      <c r="D1190" s="20"/>
      <c r="E1190" s="20" t="s">
        <v>77</v>
      </c>
      <c r="F1190" s="20" t="s">
        <v>78</v>
      </c>
      <c r="G1190" s="20" t="s">
        <v>62</v>
      </c>
      <c r="H1190" s="5">
        <v>200.05758457171058</v>
      </c>
      <c r="I1190" s="5">
        <v>0</v>
      </c>
      <c r="J1190" s="22">
        <f t="shared" si="23"/>
        <v>0</v>
      </c>
    </row>
    <row r="1191" spans="1:10" hidden="1" x14ac:dyDescent="0.25">
      <c r="A1191" s="24"/>
      <c r="B1191" s="21"/>
      <c r="C1191" s="20" t="s">
        <v>1313</v>
      </c>
      <c r="D1191" s="20"/>
      <c r="E1191" s="20" t="s">
        <v>77</v>
      </c>
      <c r="F1191" s="20" t="s">
        <v>78</v>
      </c>
      <c r="G1191" s="20" t="s">
        <v>62</v>
      </c>
      <c r="H1191" s="5">
        <v>159.7904596492462</v>
      </c>
      <c r="I1191" s="5">
        <v>419.06200000000001</v>
      </c>
      <c r="J1191" s="22">
        <f t="shared" si="23"/>
        <v>2.6225720917248574</v>
      </c>
    </row>
    <row r="1192" spans="1:10" hidden="1" x14ac:dyDescent="0.25">
      <c r="A1192" s="24"/>
      <c r="B1192" s="21"/>
      <c r="C1192" s="20" t="s">
        <v>1314</v>
      </c>
      <c r="D1192" s="20"/>
      <c r="E1192" s="20" t="s">
        <v>77</v>
      </c>
      <c r="F1192" s="20" t="s">
        <v>78</v>
      </c>
      <c r="G1192" s="20" t="s">
        <v>62</v>
      </c>
      <c r="H1192" s="5">
        <v>262.62782887727445</v>
      </c>
      <c r="I1192" s="5">
        <v>0</v>
      </c>
      <c r="J1192" s="22">
        <f t="shared" si="23"/>
        <v>0</v>
      </c>
    </row>
    <row r="1193" spans="1:10" hidden="1" x14ac:dyDescent="0.25">
      <c r="A1193" s="24"/>
      <c r="B1193" s="21"/>
      <c r="C1193" s="20" t="s">
        <v>1315</v>
      </c>
      <c r="D1193" s="20"/>
      <c r="E1193" s="20" t="s">
        <v>77</v>
      </c>
      <c r="F1193" s="20" t="s">
        <v>78</v>
      </c>
      <c r="G1193" s="20" t="s">
        <v>62</v>
      </c>
      <c r="H1193" s="5">
        <v>76.886020537464105</v>
      </c>
      <c r="I1193" s="5">
        <v>589.58199999999999</v>
      </c>
      <c r="J1193" s="22">
        <f t="shared" si="23"/>
        <v>7.6682600540200347</v>
      </c>
    </row>
    <row r="1194" spans="1:10" hidden="1" x14ac:dyDescent="0.25">
      <c r="A1194" s="24"/>
      <c r="B1194" s="21"/>
      <c r="C1194" s="20" t="s">
        <v>1316</v>
      </c>
      <c r="D1194" s="20"/>
      <c r="E1194" s="20" t="s">
        <v>77</v>
      </c>
      <c r="F1194" s="20" t="s">
        <v>78</v>
      </c>
      <c r="G1194" s="20" t="s">
        <v>62</v>
      </c>
      <c r="H1194" s="5">
        <v>266.64705967931434</v>
      </c>
      <c r="I1194" s="5">
        <v>180.59800000000001</v>
      </c>
      <c r="J1194" s="22">
        <f t="shared" si="23"/>
        <v>0.67729229873075647</v>
      </c>
    </row>
    <row r="1195" spans="1:10" hidden="1" x14ac:dyDescent="0.25">
      <c r="A1195" s="24"/>
      <c r="B1195" s="21"/>
      <c r="C1195" s="20" t="s">
        <v>1838</v>
      </c>
      <c r="D1195" s="20"/>
      <c r="E1195" s="20" t="s">
        <v>77</v>
      </c>
      <c r="F1195" s="20" t="s">
        <v>78</v>
      </c>
      <c r="G1195" s="20" t="s">
        <v>62</v>
      </c>
      <c r="H1195" s="5">
        <v>109.17073657638507</v>
      </c>
      <c r="I1195" s="5">
        <v>0</v>
      </c>
      <c r="J1195" s="22">
        <f t="shared" si="23"/>
        <v>0</v>
      </c>
    </row>
    <row r="1196" spans="1:10" hidden="1" x14ac:dyDescent="0.25">
      <c r="A1196" s="24"/>
      <c r="B1196" s="21"/>
      <c r="C1196" s="20" t="s">
        <v>1839</v>
      </c>
      <c r="D1196" s="20"/>
      <c r="E1196" s="20" t="s">
        <v>77</v>
      </c>
      <c r="F1196" s="20" t="s">
        <v>78</v>
      </c>
      <c r="G1196" s="20" t="s">
        <v>62</v>
      </c>
      <c r="H1196" s="5">
        <v>157.82153507236495</v>
      </c>
      <c r="I1196" s="5">
        <v>0</v>
      </c>
      <c r="J1196" s="22">
        <f t="shared" si="23"/>
        <v>0</v>
      </c>
    </row>
    <row r="1197" spans="1:10" hidden="1" x14ac:dyDescent="0.25">
      <c r="A1197" s="24"/>
      <c r="B1197" s="21"/>
      <c r="C1197" s="20" t="s">
        <v>1318</v>
      </c>
      <c r="D1197" s="20"/>
      <c r="E1197" s="20" t="s">
        <v>77</v>
      </c>
      <c r="F1197" s="20" t="s">
        <v>78</v>
      </c>
      <c r="G1197" s="20" t="s">
        <v>62</v>
      </c>
      <c r="H1197" s="5">
        <v>167.7728685327896</v>
      </c>
      <c r="I1197" s="5">
        <v>0</v>
      </c>
      <c r="J1197" s="22">
        <f t="shared" ref="J1197:J1260" si="24">+IFERROR(I1197/H1197,0)</f>
        <v>0</v>
      </c>
    </row>
    <row r="1198" spans="1:10" hidden="1" x14ac:dyDescent="0.25">
      <c r="A1198" s="24"/>
      <c r="B1198" s="21"/>
      <c r="C1198" s="20" t="s">
        <v>1319</v>
      </c>
      <c r="D1198" s="20"/>
      <c r="E1198" s="20" t="s">
        <v>77</v>
      </c>
      <c r="F1198" s="20" t="s">
        <v>78</v>
      </c>
      <c r="G1198" s="20" t="s">
        <v>62</v>
      </c>
      <c r="H1198" s="5">
        <v>280.96283591121465</v>
      </c>
      <c r="I1198" s="5">
        <v>351.11799999999999</v>
      </c>
      <c r="J1198" s="22">
        <f t="shared" si="24"/>
        <v>1.2496955295217573</v>
      </c>
    </row>
    <row r="1199" spans="1:10" hidden="1" x14ac:dyDescent="0.25">
      <c r="A1199" s="24"/>
      <c r="B1199" s="21"/>
      <c r="C1199" s="20" t="s">
        <v>1320</v>
      </c>
      <c r="D1199" s="20"/>
      <c r="E1199" s="20" t="s">
        <v>77</v>
      </c>
      <c r="F1199" s="20" t="s">
        <v>78</v>
      </c>
      <c r="G1199" s="20" t="s">
        <v>62</v>
      </c>
      <c r="H1199" s="5">
        <v>249.67771375843267</v>
      </c>
      <c r="I1199" s="5">
        <v>589.58199999999999</v>
      </c>
      <c r="J1199" s="22">
        <f t="shared" si="24"/>
        <v>2.3613721510219783</v>
      </c>
    </row>
    <row r="1200" spans="1:10" hidden="1" x14ac:dyDescent="0.25">
      <c r="A1200" s="24"/>
      <c r="B1200" s="21"/>
      <c r="C1200" s="20" t="s">
        <v>1700</v>
      </c>
      <c r="D1200" s="20"/>
      <c r="E1200" s="20" t="s">
        <v>77</v>
      </c>
      <c r="F1200" s="20" t="s">
        <v>78</v>
      </c>
      <c r="G1200" s="20" t="s">
        <v>62</v>
      </c>
      <c r="H1200" s="5">
        <v>196.09440649020706</v>
      </c>
      <c r="I1200" s="5">
        <v>0</v>
      </c>
      <c r="J1200" s="22">
        <f t="shared" si="24"/>
        <v>0</v>
      </c>
    </row>
    <row r="1201" spans="1:10" hidden="1" x14ac:dyDescent="0.25">
      <c r="A1201" s="24"/>
      <c r="B1201" s="21"/>
      <c r="C1201" s="20" t="s">
        <v>1321</v>
      </c>
      <c r="D1201" s="20"/>
      <c r="E1201" s="20" t="s">
        <v>77</v>
      </c>
      <c r="F1201" s="20" t="s">
        <v>78</v>
      </c>
      <c r="G1201" s="20" t="s">
        <v>62</v>
      </c>
      <c r="H1201" s="5">
        <v>177.67308354033366</v>
      </c>
      <c r="I1201" s="5">
        <v>0</v>
      </c>
      <c r="J1201" s="22">
        <f t="shared" si="24"/>
        <v>0</v>
      </c>
    </row>
    <row r="1202" spans="1:10" hidden="1" x14ac:dyDescent="0.25">
      <c r="A1202" s="24"/>
      <c r="B1202" s="21"/>
      <c r="C1202" s="20" t="s">
        <v>1322</v>
      </c>
      <c r="D1202" s="20"/>
      <c r="E1202" s="20" t="s">
        <v>77</v>
      </c>
      <c r="F1202" s="20" t="s">
        <v>78</v>
      </c>
      <c r="G1202" s="20" t="s">
        <v>62</v>
      </c>
      <c r="H1202" s="5">
        <v>137.48734026614673</v>
      </c>
      <c r="I1202" s="5">
        <v>0</v>
      </c>
      <c r="J1202" s="22">
        <f t="shared" si="24"/>
        <v>0</v>
      </c>
    </row>
    <row r="1203" spans="1:10" hidden="1" x14ac:dyDescent="0.25">
      <c r="A1203" s="24"/>
      <c r="B1203" s="21"/>
      <c r="C1203" s="20" t="s">
        <v>1323</v>
      </c>
      <c r="D1203" s="20"/>
      <c r="E1203" s="20" t="s">
        <v>77</v>
      </c>
      <c r="F1203" s="20" t="s">
        <v>78</v>
      </c>
      <c r="G1203" s="20" t="s">
        <v>62</v>
      </c>
      <c r="H1203" s="5">
        <v>256.82517424564094</v>
      </c>
      <c r="I1203" s="5">
        <v>0</v>
      </c>
      <c r="J1203" s="22">
        <f t="shared" si="24"/>
        <v>0</v>
      </c>
    </row>
    <row r="1204" spans="1:10" hidden="1" x14ac:dyDescent="0.25">
      <c r="A1204" s="24"/>
      <c r="B1204" s="21"/>
      <c r="C1204" s="20" t="s">
        <v>1324</v>
      </c>
      <c r="D1204" s="20"/>
      <c r="E1204" s="20" t="s">
        <v>77</v>
      </c>
      <c r="F1204" s="20" t="s">
        <v>78</v>
      </c>
      <c r="G1204" s="20" t="s">
        <v>62</v>
      </c>
      <c r="H1204" s="5">
        <v>226.32388203631356</v>
      </c>
      <c r="I1204" s="5">
        <v>238.464</v>
      </c>
      <c r="J1204" s="22">
        <f t="shared" si="24"/>
        <v>1.0536404636331687</v>
      </c>
    </row>
    <row r="1205" spans="1:10" hidden="1" x14ac:dyDescent="0.25">
      <c r="A1205" s="24"/>
      <c r="B1205" s="21"/>
      <c r="C1205" s="20" t="s">
        <v>1326</v>
      </c>
      <c r="D1205" s="20"/>
      <c r="E1205" s="20" t="s">
        <v>77</v>
      </c>
      <c r="F1205" s="20" t="s">
        <v>78</v>
      </c>
      <c r="G1205" s="20" t="s">
        <v>62</v>
      </c>
      <c r="H1205" s="5">
        <v>296.88146949307662</v>
      </c>
      <c r="I1205" s="5">
        <v>303.49700000000001</v>
      </c>
      <c r="J1205" s="22">
        <f t="shared" si="24"/>
        <v>1.0222834066343696</v>
      </c>
    </row>
    <row r="1206" spans="1:10" hidden="1" x14ac:dyDescent="0.25">
      <c r="A1206" s="24"/>
      <c r="B1206" s="21"/>
      <c r="C1206" s="20" t="s">
        <v>1840</v>
      </c>
      <c r="D1206" s="20"/>
      <c r="E1206" s="20" t="s">
        <v>77</v>
      </c>
      <c r="F1206" s="20" t="s">
        <v>78</v>
      </c>
      <c r="G1206" s="20" t="s">
        <v>62</v>
      </c>
      <c r="H1206" s="5">
        <v>200.05758457171058</v>
      </c>
      <c r="I1206" s="5">
        <v>722.55899999999997</v>
      </c>
      <c r="J1206" s="22">
        <f t="shared" si="24"/>
        <v>3.6117550931491875</v>
      </c>
    </row>
    <row r="1207" spans="1:10" hidden="1" x14ac:dyDescent="0.25">
      <c r="A1207" s="24"/>
      <c r="B1207" s="21"/>
      <c r="C1207" s="20" t="s">
        <v>1327</v>
      </c>
      <c r="D1207" s="20"/>
      <c r="E1207" s="20" t="s">
        <v>77</v>
      </c>
      <c r="F1207" s="20" t="s">
        <v>78</v>
      </c>
      <c r="G1207" s="20" t="s">
        <v>62</v>
      </c>
      <c r="H1207" s="5">
        <v>345.53226798905655</v>
      </c>
      <c r="I1207" s="5">
        <v>541.96100000000001</v>
      </c>
      <c r="J1207" s="22">
        <f t="shared" si="24"/>
        <v>1.5684815868402908</v>
      </c>
    </row>
    <row r="1208" spans="1:10" hidden="1" x14ac:dyDescent="0.25">
      <c r="A1208" s="24"/>
      <c r="B1208" s="21"/>
      <c r="C1208" s="20" t="s">
        <v>1328</v>
      </c>
      <c r="D1208" s="20"/>
      <c r="E1208" s="20" t="s">
        <v>77</v>
      </c>
      <c r="F1208" s="20" t="s">
        <v>78</v>
      </c>
      <c r="G1208" s="20" t="s">
        <v>62</v>
      </c>
      <c r="H1208" s="5">
        <v>502.14091236642588</v>
      </c>
      <c r="I1208" s="5">
        <v>1436.8809999999999</v>
      </c>
      <c r="J1208" s="22">
        <f t="shared" si="24"/>
        <v>2.8615095177735066</v>
      </c>
    </row>
    <row r="1209" spans="1:10" hidden="1" x14ac:dyDescent="0.25">
      <c r="A1209" s="24"/>
      <c r="B1209" s="21"/>
      <c r="C1209" s="20" t="s">
        <v>1329</v>
      </c>
      <c r="D1209" s="20"/>
      <c r="E1209" s="20" t="s">
        <v>77</v>
      </c>
      <c r="F1209" s="20" t="s">
        <v>78</v>
      </c>
      <c r="G1209" s="20" t="s">
        <v>62</v>
      </c>
      <c r="H1209" s="5">
        <v>224.32469426403549</v>
      </c>
      <c r="I1209" s="5">
        <v>483.02499999999998</v>
      </c>
      <c r="J1209" s="22">
        <f t="shared" si="24"/>
        <v>2.1532404249327453</v>
      </c>
    </row>
    <row r="1210" spans="1:10" hidden="1" x14ac:dyDescent="0.25">
      <c r="A1210" s="24"/>
      <c r="B1210" s="21"/>
      <c r="C1210" s="20" t="s">
        <v>1841</v>
      </c>
      <c r="D1210" s="20"/>
      <c r="E1210" s="20" t="s">
        <v>77</v>
      </c>
      <c r="F1210" s="20" t="s">
        <v>78</v>
      </c>
      <c r="G1210" s="20" t="s">
        <v>62</v>
      </c>
      <c r="H1210" s="5">
        <v>226.32388203631356</v>
      </c>
      <c r="I1210" s="5">
        <v>0</v>
      </c>
      <c r="J1210" s="22">
        <f t="shared" si="24"/>
        <v>0</v>
      </c>
    </row>
    <row r="1211" spans="1:10" hidden="1" x14ac:dyDescent="0.25">
      <c r="A1211" s="24"/>
      <c r="B1211" s="21"/>
      <c r="C1211" s="20" t="s">
        <v>1842</v>
      </c>
      <c r="D1211" s="20"/>
      <c r="E1211" s="20" t="s">
        <v>77</v>
      </c>
      <c r="F1211" s="20" t="s">
        <v>78</v>
      </c>
      <c r="G1211" s="20" t="s">
        <v>62</v>
      </c>
      <c r="H1211" s="5">
        <v>52.53259492920597</v>
      </c>
      <c r="I1211" s="5">
        <v>419.06200000000001</v>
      </c>
      <c r="J1211" s="22">
        <f t="shared" si="24"/>
        <v>7.9771806545010158</v>
      </c>
    </row>
    <row r="1212" spans="1:10" hidden="1" x14ac:dyDescent="0.25">
      <c r="A1212" s="24"/>
      <c r="B1212" s="21"/>
      <c r="C1212" s="20" t="s">
        <v>1330</v>
      </c>
      <c r="D1212" s="20"/>
      <c r="E1212" s="20" t="s">
        <v>77</v>
      </c>
      <c r="F1212" s="20" t="s">
        <v>78</v>
      </c>
      <c r="G1212" s="20" t="s">
        <v>62</v>
      </c>
      <c r="H1212" s="5">
        <v>76.886020537464105</v>
      </c>
      <c r="I1212" s="5">
        <v>238.464</v>
      </c>
      <c r="J1212" s="22">
        <f t="shared" si="24"/>
        <v>3.1015261075165688</v>
      </c>
    </row>
    <row r="1213" spans="1:10" hidden="1" x14ac:dyDescent="0.25">
      <c r="A1213" s="24"/>
      <c r="B1213" s="21"/>
      <c r="C1213" s="20" t="s">
        <v>1843</v>
      </c>
      <c r="D1213" s="20"/>
      <c r="E1213" s="20" t="s">
        <v>77</v>
      </c>
      <c r="F1213" s="20" t="s">
        <v>78</v>
      </c>
      <c r="G1213" s="20" t="s">
        <v>62</v>
      </c>
      <c r="H1213" s="5">
        <v>131.55523760776197</v>
      </c>
      <c r="I1213" s="5">
        <v>180.59800000000001</v>
      </c>
      <c r="J1213" s="22">
        <f t="shared" si="24"/>
        <v>1.3727921691606175</v>
      </c>
    </row>
    <row r="1214" spans="1:10" hidden="1" x14ac:dyDescent="0.25">
      <c r="A1214" s="24"/>
      <c r="B1214" s="21"/>
      <c r="C1214" s="20" t="s">
        <v>1331</v>
      </c>
      <c r="D1214" s="20"/>
      <c r="E1214" s="20" t="s">
        <v>77</v>
      </c>
      <c r="F1214" s="20" t="s">
        <v>78</v>
      </c>
      <c r="G1214" s="20" t="s">
        <v>62</v>
      </c>
      <c r="H1214" s="5">
        <v>117.15314545992848</v>
      </c>
      <c r="I1214" s="5">
        <v>419.06200000000001</v>
      </c>
      <c r="J1214" s="22">
        <f t="shared" si="24"/>
        <v>3.5770443751622327</v>
      </c>
    </row>
    <row r="1215" spans="1:10" hidden="1" x14ac:dyDescent="0.25">
      <c r="A1215" s="24"/>
      <c r="B1215" s="21"/>
      <c r="C1215" s="20" t="s">
        <v>1356</v>
      </c>
      <c r="D1215" s="20"/>
      <c r="E1215" s="20" t="s">
        <v>77</v>
      </c>
      <c r="F1215" s="20" t="s">
        <v>78</v>
      </c>
      <c r="G1215" s="20" t="s">
        <v>62</v>
      </c>
      <c r="H1215" s="5">
        <v>232.31203741523473</v>
      </c>
      <c r="I1215" s="5">
        <v>0</v>
      </c>
      <c r="J1215" s="22">
        <f t="shared" si="24"/>
        <v>0</v>
      </c>
    </row>
    <row r="1216" spans="1:10" hidden="1" x14ac:dyDescent="0.25">
      <c r="A1216" s="24"/>
      <c r="B1216" s="21"/>
      <c r="C1216" s="20" t="s">
        <v>1702</v>
      </c>
      <c r="D1216" s="20"/>
      <c r="E1216" s="20" t="s">
        <v>77</v>
      </c>
      <c r="F1216" s="20" t="s">
        <v>78</v>
      </c>
      <c r="G1216" s="20" t="s">
        <v>62</v>
      </c>
      <c r="H1216" s="5">
        <v>117.15314545992848</v>
      </c>
      <c r="I1216" s="5">
        <v>238.464</v>
      </c>
      <c r="J1216" s="22">
        <f t="shared" si="24"/>
        <v>2.0354895215473761</v>
      </c>
    </row>
    <row r="1217" spans="1:10" hidden="1" x14ac:dyDescent="0.25">
      <c r="A1217" s="24"/>
      <c r="B1217" s="21"/>
      <c r="C1217" s="20" t="s">
        <v>1703</v>
      </c>
      <c r="D1217" s="20"/>
      <c r="E1217" s="20" t="s">
        <v>77</v>
      </c>
      <c r="F1217" s="20" t="s">
        <v>78</v>
      </c>
      <c r="G1217" s="20" t="s">
        <v>62</v>
      </c>
      <c r="H1217" s="5">
        <v>117.15314545992848</v>
      </c>
      <c r="I1217" s="5">
        <v>0</v>
      </c>
      <c r="J1217" s="22">
        <f t="shared" si="24"/>
        <v>0</v>
      </c>
    </row>
    <row r="1218" spans="1:10" hidden="1" x14ac:dyDescent="0.25">
      <c r="A1218" s="24"/>
      <c r="B1218" s="21"/>
      <c r="C1218" s="20" t="s">
        <v>1358</v>
      </c>
      <c r="D1218" s="20"/>
      <c r="E1218" s="20" t="s">
        <v>77</v>
      </c>
      <c r="F1218" s="20" t="s">
        <v>78</v>
      </c>
      <c r="G1218" s="20" t="s">
        <v>62</v>
      </c>
      <c r="H1218" s="5">
        <v>181.95919673793864</v>
      </c>
      <c r="I1218" s="5">
        <v>351.11799999999999</v>
      </c>
      <c r="J1218" s="22">
        <f t="shared" si="24"/>
        <v>1.9296523962220351</v>
      </c>
    </row>
    <row r="1219" spans="1:10" hidden="1" x14ac:dyDescent="0.25">
      <c r="A1219" s="24"/>
      <c r="B1219" s="21"/>
      <c r="C1219" s="20" t="s">
        <v>1704</v>
      </c>
      <c r="D1219" s="20"/>
      <c r="E1219" s="20" t="s">
        <v>77</v>
      </c>
      <c r="F1219" s="20" t="s">
        <v>78</v>
      </c>
      <c r="G1219" s="20" t="s">
        <v>62</v>
      </c>
      <c r="H1219" s="5">
        <v>175.76021168398884</v>
      </c>
      <c r="I1219" s="5">
        <v>419.06200000000001</v>
      </c>
      <c r="J1219" s="22">
        <f t="shared" si="24"/>
        <v>2.3842825175555653</v>
      </c>
    </row>
    <row r="1220" spans="1:10" hidden="1" x14ac:dyDescent="0.25">
      <c r="A1220" s="24"/>
      <c r="B1220" s="21"/>
      <c r="C1220" s="20" t="s">
        <v>1844</v>
      </c>
      <c r="D1220" s="20"/>
      <c r="E1220" s="20" t="s">
        <v>77</v>
      </c>
      <c r="F1220" s="20" t="s">
        <v>78</v>
      </c>
      <c r="G1220" s="20" t="s">
        <v>62</v>
      </c>
      <c r="H1220" s="5">
        <v>30.285528266642888</v>
      </c>
      <c r="I1220" s="5">
        <v>417.99199999999996</v>
      </c>
      <c r="J1220" s="22">
        <f t="shared" si="24"/>
        <v>13.801707413516873</v>
      </c>
    </row>
    <row r="1221" spans="1:10" hidden="1" x14ac:dyDescent="0.25">
      <c r="A1221" s="24"/>
      <c r="B1221" s="21"/>
      <c r="C1221" s="20" t="s">
        <v>1359</v>
      </c>
      <c r="D1221" s="20"/>
      <c r="E1221" s="20" t="s">
        <v>77</v>
      </c>
      <c r="F1221" s="20" t="s">
        <v>78</v>
      </c>
      <c r="G1221" s="20" t="s">
        <v>62</v>
      </c>
      <c r="H1221" s="5">
        <v>1078.0589849445587</v>
      </c>
      <c r="I1221" s="5">
        <v>702.23800000000006</v>
      </c>
      <c r="J1221" s="22">
        <f t="shared" si="24"/>
        <v>0.65139107396439355</v>
      </c>
    </row>
    <row r="1222" spans="1:10" hidden="1" x14ac:dyDescent="0.25">
      <c r="A1222" s="24"/>
      <c r="B1222" s="21"/>
      <c r="C1222" s="20" t="s">
        <v>1845</v>
      </c>
      <c r="D1222" s="20"/>
      <c r="E1222" s="20" t="s">
        <v>77</v>
      </c>
      <c r="F1222" s="20" t="s">
        <v>78</v>
      </c>
      <c r="G1222" s="20" t="s">
        <v>62</v>
      </c>
      <c r="H1222" s="5">
        <v>228.74576928431202</v>
      </c>
      <c r="I1222" s="5">
        <v>940.702</v>
      </c>
      <c r="J1222" s="22">
        <f t="shared" si="24"/>
        <v>4.1124345291421998</v>
      </c>
    </row>
    <row r="1223" spans="1:10" hidden="1" x14ac:dyDescent="0.25">
      <c r="A1223" s="24"/>
      <c r="B1223" s="21"/>
      <c r="C1223" s="20" t="s">
        <v>1846</v>
      </c>
      <c r="D1223" s="20"/>
      <c r="E1223" s="20" t="s">
        <v>77</v>
      </c>
      <c r="F1223" s="20" t="s">
        <v>78</v>
      </c>
      <c r="G1223" s="20" t="s">
        <v>62</v>
      </c>
      <c r="H1223" s="5">
        <v>228.37923579388229</v>
      </c>
      <c r="I1223" s="5">
        <v>419.06200000000001</v>
      </c>
      <c r="J1223" s="22">
        <f t="shared" si="24"/>
        <v>1.8349391464739531</v>
      </c>
    </row>
    <row r="1224" spans="1:10" hidden="1" x14ac:dyDescent="0.25">
      <c r="A1224" s="24"/>
      <c r="B1224" s="21"/>
      <c r="C1224" s="20" t="s">
        <v>1360</v>
      </c>
      <c r="D1224" s="20"/>
      <c r="E1224" s="20" t="s">
        <v>77</v>
      </c>
      <c r="F1224" s="20" t="s">
        <v>78</v>
      </c>
      <c r="G1224" s="20" t="s">
        <v>62</v>
      </c>
      <c r="H1224" s="5">
        <v>339.4839958504748</v>
      </c>
      <c r="I1224" s="5">
        <v>702.23800000000006</v>
      </c>
      <c r="J1224" s="22">
        <f t="shared" si="24"/>
        <v>2.0685452291815833</v>
      </c>
    </row>
    <row r="1225" spans="1:10" hidden="1" x14ac:dyDescent="0.25">
      <c r="A1225" s="24"/>
      <c r="B1225" s="21"/>
      <c r="C1225" s="20" t="s">
        <v>1361</v>
      </c>
      <c r="D1225" s="20"/>
      <c r="E1225" s="20" t="s">
        <v>77</v>
      </c>
      <c r="F1225" s="20" t="s">
        <v>78</v>
      </c>
      <c r="G1225" s="20" t="s">
        <v>62</v>
      </c>
      <c r="H1225" s="5">
        <v>109.17073657638507</v>
      </c>
      <c r="I1225" s="5">
        <v>0</v>
      </c>
      <c r="J1225" s="22">
        <f t="shared" si="24"/>
        <v>0</v>
      </c>
    </row>
    <row r="1226" spans="1:10" hidden="1" x14ac:dyDescent="0.25">
      <c r="A1226" s="24"/>
      <c r="B1226" s="21"/>
      <c r="C1226" s="20" t="s">
        <v>1362</v>
      </c>
      <c r="D1226" s="20"/>
      <c r="E1226" s="20" t="s">
        <v>77</v>
      </c>
      <c r="F1226" s="20" t="s">
        <v>78</v>
      </c>
      <c r="G1226" s="20" t="s">
        <v>62</v>
      </c>
      <c r="H1226" s="5">
        <v>163.80969045128612</v>
      </c>
      <c r="I1226" s="5">
        <v>0</v>
      </c>
      <c r="J1226" s="22">
        <f t="shared" si="24"/>
        <v>0</v>
      </c>
    </row>
    <row r="1227" spans="1:10" hidden="1" x14ac:dyDescent="0.25">
      <c r="A1227" s="24"/>
      <c r="B1227" s="21"/>
      <c r="C1227" s="20" t="s">
        <v>1363</v>
      </c>
      <c r="D1227" s="20"/>
      <c r="E1227" s="20" t="s">
        <v>77</v>
      </c>
      <c r="F1227" s="20" t="s">
        <v>78</v>
      </c>
      <c r="G1227" s="20" t="s">
        <v>62</v>
      </c>
      <c r="H1227" s="5">
        <v>195.03875988353164</v>
      </c>
      <c r="I1227" s="5">
        <v>303.49700000000001</v>
      </c>
      <c r="J1227" s="22">
        <f t="shared" si="24"/>
        <v>1.5560855707923633</v>
      </c>
    </row>
    <row r="1228" spans="1:10" hidden="1" x14ac:dyDescent="0.25">
      <c r="A1228" s="24"/>
      <c r="B1228" s="21"/>
      <c r="C1228" s="20" t="s">
        <v>1365</v>
      </c>
      <c r="D1228" s="20"/>
      <c r="E1228" s="20" t="s">
        <v>77</v>
      </c>
      <c r="F1228" s="20" t="s">
        <v>78</v>
      </c>
      <c r="G1228" s="20" t="s">
        <v>62</v>
      </c>
      <c r="H1228" s="5">
        <v>117.15314545992848</v>
      </c>
      <c r="I1228" s="5">
        <v>0</v>
      </c>
      <c r="J1228" s="22">
        <f t="shared" si="24"/>
        <v>0</v>
      </c>
    </row>
    <row r="1229" spans="1:10" hidden="1" x14ac:dyDescent="0.25">
      <c r="A1229" s="24"/>
      <c r="B1229" s="21"/>
      <c r="C1229" s="20" t="s">
        <v>1847</v>
      </c>
      <c r="D1229" s="20"/>
      <c r="E1229" s="20" t="s">
        <v>77</v>
      </c>
      <c r="F1229" s="20" t="s">
        <v>78</v>
      </c>
      <c r="G1229" s="20" t="s">
        <v>62</v>
      </c>
      <c r="H1229" s="5">
        <v>111.22104280154375</v>
      </c>
      <c r="I1229" s="5">
        <v>179.52799999999999</v>
      </c>
      <c r="J1229" s="22">
        <f t="shared" si="24"/>
        <v>1.6141549789309129</v>
      </c>
    </row>
    <row r="1230" spans="1:10" hidden="1" x14ac:dyDescent="0.25">
      <c r="A1230" s="24"/>
      <c r="B1230" s="21"/>
      <c r="C1230" s="20" t="s">
        <v>1848</v>
      </c>
      <c r="D1230" s="20"/>
      <c r="E1230" s="20" t="s">
        <v>77</v>
      </c>
      <c r="F1230" s="20" t="s">
        <v>78</v>
      </c>
      <c r="G1230" s="20" t="s">
        <v>62</v>
      </c>
      <c r="H1230" s="5">
        <v>30.285528266642888</v>
      </c>
      <c r="I1230" s="5">
        <v>541.96100000000001</v>
      </c>
      <c r="J1230" s="22">
        <f t="shared" si="24"/>
        <v>17.895048593123835</v>
      </c>
    </row>
    <row r="1231" spans="1:10" hidden="1" x14ac:dyDescent="0.25">
      <c r="A1231" s="24"/>
      <c r="B1231" s="21"/>
      <c r="C1231" s="20" t="s">
        <v>1849</v>
      </c>
      <c r="D1231" s="20"/>
      <c r="E1231" s="20" t="s">
        <v>77</v>
      </c>
      <c r="F1231" s="20" t="s">
        <v>78</v>
      </c>
      <c r="G1231" s="20" t="s">
        <v>62</v>
      </c>
      <c r="H1231" s="5">
        <v>147.43867372657138</v>
      </c>
      <c r="I1231" s="5">
        <v>0</v>
      </c>
      <c r="J1231" s="22">
        <f t="shared" si="24"/>
        <v>0</v>
      </c>
    </row>
    <row r="1232" spans="1:10" hidden="1" x14ac:dyDescent="0.25">
      <c r="A1232" s="24"/>
      <c r="B1232" s="21"/>
      <c r="C1232" s="20" t="s">
        <v>1707</v>
      </c>
      <c r="D1232" s="20"/>
      <c r="E1232" s="20" t="s">
        <v>77</v>
      </c>
      <c r="F1232" s="20" t="s">
        <v>78</v>
      </c>
      <c r="G1232" s="20" t="s">
        <v>62</v>
      </c>
      <c r="H1232" s="5">
        <v>113.18996737842497</v>
      </c>
      <c r="I1232" s="5">
        <v>238.464</v>
      </c>
      <c r="J1232" s="22">
        <f t="shared" si="24"/>
        <v>2.1067591547469022</v>
      </c>
    </row>
    <row r="1233" spans="1:10" hidden="1" x14ac:dyDescent="0.25">
      <c r="A1233" s="24"/>
      <c r="B1233" s="21"/>
      <c r="C1233" s="20" t="s">
        <v>1850</v>
      </c>
      <c r="D1233" s="20"/>
      <c r="E1233" s="20" t="s">
        <v>77</v>
      </c>
      <c r="F1233" s="20" t="s">
        <v>78</v>
      </c>
      <c r="G1233" s="20" t="s">
        <v>62</v>
      </c>
      <c r="H1233" s="5">
        <v>145.47468341734594</v>
      </c>
      <c r="I1233" s="5">
        <v>541.96100000000001</v>
      </c>
      <c r="J1233" s="22">
        <f t="shared" si="24"/>
        <v>3.7254660898294714</v>
      </c>
    </row>
    <row r="1234" spans="1:10" hidden="1" x14ac:dyDescent="0.25">
      <c r="A1234" s="24"/>
      <c r="B1234" s="21"/>
      <c r="C1234" s="20" t="s">
        <v>1366</v>
      </c>
      <c r="D1234" s="20"/>
      <c r="E1234" s="20" t="s">
        <v>77</v>
      </c>
      <c r="F1234" s="20" t="s">
        <v>78</v>
      </c>
      <c r="G1234" s="20" t="s">
        <v>62</v>
      </c>
      <c r="H1234" s="5">
        <v>540.72386989375048</v>
      </c>
      <c r="I1234" s="5">
        <v>0</v>
      </c>
      <c r="J1234" s="22">
        <f t="shared" si="24"/>
        <v>0</v>
      </c>
    </row>
    <row r="1235" spans="1:10" hidden="1" x14ac:dyDescent="0.25">
      <c r="A1235" s="24"/>
      <c r="B1235" s="21"/>
      <c r="C1235" s="20" t="s">
        <v>1851</v>
      </c>
      <c r="D1235" s="20"/>
      <c r="E1235" s="20" t="s">
        <v>77</v>
      </c>
      <c r="F1235" s="20" t="s">
        <v>78</v>
      </c>
      <c r="G1235" s="20" t="s">
        <v>62</v>
      </c>
      <c r="H1235" s="5">
        <v>30.285528266642888</v>
      </c>
      <c r="I1235" s="5">
        <v>0</v>
      </c>
      <c r="J1235" s="22">
        <f t="shared" si="24"/>
        <v>0</v>
      </c>
    </row>
    <row r="1236" spans="1:10" hidden="1" x14ac:dyDescent="0.25">
      <c r="A1236" s="24"/>
      <c r="B1236" s="21"/>
      <c r="C1236" s="20" t="s">
        <v>1562</v>
      </c>
      <c r="D1236" s="20"/>
      <c r="E1236" s="20" t="s">
        <v>77</v>
      </c>
      <c r="F1236" s="20" t="s">
        <v>78</v>
      </c>
      <c r="G1236" s="20" t="s">
        <v>62</v>
      </c>
      <c r="H1236" s="5">
        <v>76.886020537464105</v>
      </c>
      <c r="I1236" s="5">
        <v>0</v>
      </c>
      <c r="J1236" s="22">
        <f t="shared" si="24"/>
        <v>0</v>
      </c>
    </row>
    <row r="1237" spans="1:10" hidden="1" x14ac:dyDescent="0.25">
      <c r="A1237" s="24"/>
      <c r="B1237" s="21"/>
      <c r="C1237" s="20" t="s">
        <v>1565</v>
      </c>
      <c r="D1237" s="20"/>
      <c r="E1237" s="20" t="s">
        <v>77</v>
      </c>
      <c r="F1237" s="20" t="s">
        <v>78</v>
      </c>
      <c r="G1237" s="20" t="s">
        <v>62</v>
      </c>
      <c r="H1237" s="5">
        <v>184.87405689390616</v>
      </c>
      <c r="I1237" s="5">
        <v>303.49700000000001</v>
      </c>
      <c r="J1237" s="22">
        <f t="shared" si="24"/>
        <v>1.6416419107098845</v>
      </c>
    </row>
    <row r="1238" spans="1:10" hidden="1" x14ac:dyDescent="0.25">
      <c r="A1238" s="24"/>
      <c r="B1238" s="21"/>
      <c r="C1238" s="20" t="s">
        <v>1566</v>
      </c>
      <c r="D1238" s="20"/>
      <c r="E1238" s="20" t="s">
        <v>77</v>
      </c>
      <c r="F1238" s="20" t="s">
        <v>78</v>
      </c>
      <c r="G1238" s="20" t="s">
        <v>62</v>
      </c>
      <c r="H1238" s="5">
        <v>202.02650914859183</v>
      </c>
      <c r="I1238" s="5">
        <v>179.52799999999999</v>
      </c>
      <c r="J1238" s="22">
        <f t="shared" si="24"/>
        <v>0.88863585653482713</v>
      </c>
    </row>
    <row r="1239" spans="1:10" hidden="1" x14ac:dyDescent="0.25">
      <c r="A1239" s="24"/>
      <c r="B1239" s="21"/>
      <c r="C1239" s="20" t="s">
        <v>1567</v>
      </c>
      <c r="D1239" s="20"/>
      <c r="E1239" s="20" t="s">
        <v>77</v>
      </c>
      <c r="F1239" s="20" t="s">
        <v>78</v>
      </c>
      <c r="G1239" s="20" t="s">
        <v>62</v>
      </c>
      <c r="H1239" s="5">
        <v>111.40654354883138</v>
      </c>
      <c r="I1239" s="5">
        <v>359.05700000000002</v>
      </c>
      <c r="J1239" s="22">
        <f t="shared" si="24"/>
        <v>3.2229435413963743</v>
      </c>
    </row>
    <row r="1240" spans="1:10" hidden="1" x14ac:dyDescent="0.25">
      <c r="A1240" s="24"/>
      <c r="B1240" s="21"/>
      <c r="C1240" s="20" t="s">
        <v>1568</v>
      </c>
      <c r="D1240" s="20"/>
      <c r="E1240" s="20" t="s">
        <v>77</v>
      </c>
      <c r="F1240" s="20" t="s">
        <v>78</v>
      </c>
      <c r="G1240" s="20" t="s">
        <v>62</v>
      </c>
      <c r="H1240" s="5">
        <v>207.23790493323872</v>
      </c>
      <c r="I1240" s="5">
        <v>0</v>
      </c>
      <c r="J1240" s="22">
        <f t="shared" si="24"/>
        <v>0</v>
      </c>
    </row>
    <row r="1241" spans="1:10" hidden="1" x14ac:dyDescent="0.25">
      <c r="A1241" s="24"/>
      <c r="B1241" s="21"/>
      <c r="C1241" s="20" t="s">
        <v>1569</v>
      </c>
      <c r="D1241" s="20"/>
      <c r="E1241" s="20" t="s">
        <v>77</v>
      </c>
      <c r="F1241" s="20" t="s">
        <v>78</v>
      </c>
      <c r="G1241" s="20" t="s">
        <v>62</v>
      </c>
      <c r="H1241" s="5">
        <v>527.53949892953472</v>
      </c>
      <c r="I1241" s="5">
        <v>171.59</v>
      </c>
      <c r="J1241" s="22">
        <f t="shared" si="24"/>
        <v>0.3252647438688186</v>
      </c>
    </row>
    <row r="1242" spans="1:10" hidden="1" x14ac:dyDescent="0.25">
      <c r="A1242" s="24"/>
      <c r="B1242" s="21"/>
      <c r="C1242" s="20" t="s">
        <v>1570</v>
      </c>
      <c r="D1242" s="20"/>
      <c r="E1242" s="20" t="s">
        <v>77</v>
      </c>
      <c r="F1242" s="20" t="s">
        <v>78</v>
      </c>
      <c r="G1242" s="20" t="s">
        <v>62</v>
      </c>
      <c r="H1242" s="5">
        <v>206.39095192006744</v>
      </c>
      <c r="I1242" s="5">
        <v>589.58199999999999</v>
      </c>
      <c r="J1242" s="22">
        <f t="shared" si="24"/>
        <v>2.8566271656537419</v>
      </c>
    </row>
    <row r="1243" spans="1:10" hidden="1" x14ac:dyDescent="0.25">
      <c r="A1243" s="24"/>
      <c r="B1243" s="21"/>
      <c r="C1243" s="20" t="s">
        <v>1572</v>
      </c>
      <c r="D1243" s="20"/>
      <c r="E1243" s="20" t="s">
        <v>77</v>
      </c>
      <c r="F1243" s="20" t="s">
        <v>78</v>
      </c>
      <c r="G1243" s="20" t="s">
        <v>62</v>
      </c>
      <c r="H1243" s="5">
        <v>153.85835699086147</v>
      </c>
      <c r="I1243" s="5">
        <v>410.05399999999997</v>
      </c>
      <c r="J1243" s="22">
        <f t="shared" si="24"/>
        <v>2.6651395999526724</v>
      </c>
    </row>
    <row r="1244" spans="1:10" hidden="1" x14ac:dyDescent="0.25">
      <c r="A1244" s="24"/>
      <c r="B1244" s="21"/>
      <c r="C1244" s="20" t="s">
        <v>1574</v>
      </c>
      <c r="D1244" s="20"/>
      <c r="E1244" s="20" t="s">
        <v>77</v>
      </c>
      <c r="F1244" s="20" t="s">
        <v>78</v>
      </c>
      <c r="G1244" s="20" t="s">
        <v>62</v>
      </c>
      <c r="H1244" s="5">
        <v>232.44148544198595</v>
      </c>
      <c r="I1244" s="5">
        <v>0</v>
      </c>
      <c r="J1244" s="22">
        <f t="shared" si="24"/>
        <v>0</v>
      </c>
    </row>
    <row r="1245" spans="1:10" hidden="1" x14ac:dyDescent="0.25">
      <c r="A1245" s="24"/>
      <c r="B1245" s="21"/>
      <c r="C1245" s="20" t="s">
        <v>1575</v>
      </c>
      <c r="D1245" s="20"/>
      <c r="E1245" s="20" t="s">
        <v>77</v>
      </c>
      <c r="F1245" s="20" t="s">
        <v>78</v>
      </c>
      <c r="G1245" s="20" t="s">
        <v>62</v>
      </c>
      <c r="H1245" s="5">
        <v>212.32290913776365</v>
      </c>
      <c r="I1245" s="5">
        <v>0</v>
      </c>
      <c r="J1245" s="22">
        <f t="shared" si="24"/>
        <v>0</v>
      </c>
    </row>
    <row r="1246" spans="1:10" hidden="1" x14ac:dyDescent="0.25">
      <c r="A1246" s="24"/>
      <c r="B1246" s="21"/>
      <c r="C1246" s="20" t="s">
        <v>1576</v>
      </c>
      <c r="D1246" s="20"/>
      <c r="E1246" s="20" t="s">
        <v>77</v>
      </c>
      <c r="F1246" s="20" t="s">
        <v>78</v>
      </c>
      <c r="G1246" s="20" t="s">
        <v>62</v>
      </c>
      <c r="H1246" s="5">
        <v>311.11092980904363</v>
      </c>
      <c r="I1246" s="5">
        <v>837.05400000000009</v>
      </c>
      <c r="J1246" s="22">
        <f t="shared" si="24"/>
        <v>2.690532282211282</v>
      </c>
    </row>
    <row r="1247" spans="1:10" hidden="1" x14ac:dyDescent="0.25">
      <c r="A1247" s="24"/>
      <c r="B1247" s="21"/>
      <c r="C1247" s="20" t="s">
        <v>1577</v>
      </c>
      <c r="D1247" s="20"/>
      <c r="E1247" s="20" t="s">
        <v>77</v>
      </c>
      <c r="F1247" s="20" t="s">
        <v>78</v>
      </c>
      <c r="G1247" s="20" t="s">
        <v>62</v>
      </c>
      <c r="H1247" s="5">
        <v>236.67648018671034</v>
      </c>
      <c r="I1247" s="5">
        <v>410.05399999999997</v>
      </c>
      <c r="J1247" s="22">
        <f t="shared" si="24"/>
        <v>1.7325506939959343</v>
      </c>
    </row>
    <row r="1248" spans="1:10" hidden="1" x14ac:dyDescent="0.25">
      <c r="A1248" s="24"/>
      <c r="B1248" s="21"/>
      <c r="C1248" s="20" t="s">
        <v>1580</v>
      </c>
      <c r="D1248" s="20"/>
      <c r="E1248" s="20" t="s">
        <v>77</v>
      </c>
      <c r="F1248" s="20" t="s">
        <v>78</v>
      </c>
      <c r="G1248" s="20" t="s">
        <v>62</v>
      </c>
      <c r="H1248" s="5">
        <v>228.29280661319481</v>
      </c>
      <c r="I1248" s="5">
        <v>351.11799999999999</v>
      </c>
      <c r="J1248" s="22">
        <f t="shared" si="24"/>
        <v>1.5380160470623701</v>
      </c>
    </row>
    <row r="1249" spans="1:10" hidden="1" x14ac:dyDescent="0.25">
      <c r="A1249" s="24"/>
      <c r="B1249" s="21"/>
      <c r="C1249" s="20" t="s">
        <v>1582</v>
      </c>
      <c r="D1249" s="20"/>
      <c r="E1249" s="20" t="s">
        <v>77</v>
      </c>
      <c r="F1249" s="20" t="s">
        <v>78</v>
      </c>
      <c r="G1249" s="20" t="s">
        <v>62</v>
      </c>
      <c r="H1249" s="5">
        <v>266.96200845335318</v>
      </c>
      <c r="I1249" s="5">
        <v>171.59</v>
      </c>
      <c r="J1249" s="22">
        <f t="shared" si="24"/>
        <v>0.64275063329837911</v>
      </c>
    </row>
    <row r="1250" spans="1:10" hidden="1" x14ac:dyDescent="0.25">
      <c r="A1250" s="24"/>
      <c r="B1250" s="21"/>
      <c r="C1250" s="20" t="s">
        <v>1588</v>
      </c>
      <c r="D1250" s="20"/>
      <c r="E1250" s="20" t="s">
        <v>77</v>
      </c>
      <c r="F1250" s="20" t="s">
        <v>78</v>
      </c>
      <c r="G1250" s="20" t="s">
        <v>62</v>
      </c>
      <c r="H1250" s="5">
        <v>117.55441014990058</v>
      </c>
      <c r="I1250" s="5">
        <v>1008.644</v>
      </c>
      <c r="J1250" s="22">
        <f t="shared" si="24"/>
        <v>8.5802310497225793</v>
      </c>
    </row>
    <row r="1251" spans="1:10" hidden="1" x14ac:dyDescent="0.25">
      <c r="A1251" s="24"/>
      <c r="B1251" s="21"/>
      <c r="C1251" s="20" t="s">
        <v>1589</v>
      </c>
      <c r="D1251" s="20"/>
      <c r="E1251" s="20" t="s">
        <v>77</v>
      </c>
      <c r="F1251" s="20" t="s">
        <v>78</v>
      </c>
      <c r="G1251" s="20" t="s">
        <v>62</v>
      </c>
      <c r="H1251" s="5">
        <v>140.63889234262675</v>
      </c>
      <c r="I1251" s="5">
        <v>417.99199999999996</v>
      </c>
      <c r="J1251" s="22">
        <f t="shared" si="24"/>
        <v>2.9720939424187236</v>
      </c>
    </row>
    <row r="1252" spans="1:10" hidden="1" x14ac:dyDescent="0.25">
      <c r="A1252" s="24"/>
      <c r="B1252" s="21"/>
      <c r="C1252" s="20" t="s">
        <v>1592</v>
      </c>
      <c r="D1252" s="20"/>
      <c r="E1252" s="20" t="s">
        <v>77</v>
      </c>
      <c r="F1252" s="20" t="s">
        <v>78</v>
      </c>
      <c r="G1252" s="20" t="s">
        <v>62</v>
      </c>
      <c r="H1252" s="5">
        <v>149.75281027288833</v>
      </c>
      <c r="I1252" s="5">
        <v>476.928</v>
      </c>
      <c r="J1252" s="22">
        <f t="shared" si="24"/>
        <v>3.1847682800136701</v>
      </c>
    </row>
    <row r="1253" spans="1:10" hidden="1" x14ac:dyDescent="0.25">
      <c r="A1253" s="24"/>
      <c r="B1253" s="21"/>
      <c r="C1253" s="20" t="s">
        <v>1594</v>
      </c>
      <c r="D1253" s="20"/>
      <c r="E1253" s="20" t="s">
        <v>77</v>
      </c>
      <c r="F1253" s="20" t="s">
        <v>78</v>
      </c>
      <c r="G1253" s="20" t="s">
        <v>62</v>
      </c>
      <c r="H1253" s="5">
        <v>242.73794206353494</v>
      </c>
      <c r="I1253" s="5">
        <v>238.464</v>
      </c>
      <c r="J1253" s="22">
        <f t="shared" si="24"/>
        <v>0.98239277293363447</v>
      </c>
    </row>
    <row r="1254" spans="1:10" hidden="1" x14ac:dyDescent="0.25">
      <c r="A1254" s="24"/>
      <c r="B1254" s="21"/>
      <c r="C1254" s="20" t="s">
        <v>1595</v>
      </c>
      <c r="D1254" s="20"/>
      <c r="E1254" s="20" t="s">
        <v>77</v>
      </c>
      <c r="F1254" s="20" t="s">
        <v>78</v>
      </c>
      <c r="G1254" s="20" t="s">
        <v>62</v>
      </c>
      <c r="H1254" s="5">
        <v>242.6948987610283</v>
      </c>
      <c r="I1254" s="5">
        <v>0</v>
      </c>
      <c r="J1254" s="22">
        <f t="shared" si="24"/>
        <v>0</v>
      </c>
    </row>
    <row r="1255" spans="1:10" hidden="1" x14ac:dyDescent="0.25">
      <c r="A1255" s="24"/>
      <c r="B1255" s="21"/>
      <c r="C1255" s="20" t="s">
        <v>1596</v>
      </c>
      <c r="D1255" s="20"/>
      <c r="E1255" s="20" t="s">
        <v>77</v>
      </c>
      <c r="F1255" s="20" t="s">
        <v>78</v>
      </c>
      <c r="G1255" s="20" t="s">
        <v>62</v>
      </c>
      <c r="H1255" s="5">
        <v>242.6948987610283</v>
      </c>
      <c r="I1255" s="5">
        <v>0</v>
      </c>
      <c r="J1255" s="22">
        <f t="shared" si="24"/>
        <v>0</v>
      </c>
    </row>
    <row r="1256" spans="1:10" hidden="1" x14ac:dyDescent="0.25">
      <c r="A1256" s="24"/>
      <c r="B1256" s="21"/>
      <c r="C1256" s="20" t="s">
        <v>1602</v>
      </c>
      <c r="D1256" s="20"/>
      <c r="E1256" s="20" t="s">
        <v>77</v>
      </c>
      <c r="F1256" s="20" t="s">
        <v>78</v>
      </c>
      <c r="G1256" s="20" t="s">
        <v>62</v>
      </c>
      <c r="H1256" s="5">
        <v>76.886020537464105</v>
      </c>
      <c r="I1256" s="5">
        <v>410.05399999999997</v>
      </c>
      <c r="J1256" s="22">
        <f t="shared" si="24"/>
        <v>5.333271212810315</v>
      </c>
    </row>
    <row r="1257" spans="1:10" hidden="1" x14ac:dyDescent="0.25">
      <c r="A1257" s="24"/>
      <c r="B1257" s="21"/>
      <c r="C1257" s="20" t="s">
        <v>1605</v>
      </c>
      <c r="D1257" s="20"/>
      <c r="E1257" s="20" t="s">
        <v>77</v>
      </c>
      <c r="F1257" s="20" t="s">
        <v>78</v>
      </c>
      <c r="G1257" s="20" t="s">
        <v>62</v>
      </c>
      <c r="H1257" s="5">
        <v>76.886020537464105</v>
      </c>
      <c r="I1257" s="5">
        <v>0</v>
      </c>
      <c r="J1257" s="22">
        <f t="shared" si="24"/>
        <v>0</v>
      </c>
    </row>
    <row r="1258" spans="1:10" hidden="1" x14ac:dyDescent="0.25">
      <c r="A1258" s="24"/>
      <c r="B1258" s="21"/>
      <c r="C1258" s="20" t="s">
        <v>1607</v>
      </c>
      <c r="D1258" s="20"/>
      <c r="E1258" s="20" t="s">
        <v>77</v>
      </c>
      <c r="F1258" s="20" t="s">
        <v>78</v>
      </c>
      <c r="G1258" s="20" t="s">
        <v>62</v>
      </c>
      <c r="H1258" s="5">
        <v>48.650798495979899</v>
      </c>
      <c r="I1258" s="5">
        <v>0</v>
      </c>
      <c r="J1258" s="22">
        <f t="shared" si="24"/>
        <v>0</v>
      </c>
    </row>
    <row r="1259" spans="1:10" hidden="1" x14ac:dyDescent="0.25">
      <c r="A1259" s="24"/>
      <c r="B1259" s="21"/>
      <c r="C1259" s="20" t="s">
        <v>1852</v>
      </c>
      <c r="D1259" s="20"/>
      <c r="E1259" s="20" t="s">
        <v>77</v>
      </c>
      <c r="F1259" s="20" t="s">
        <v>78</v>
      </c>
      <c r="G1259" s="20" t="s">
        <v>62</v>
      </c>
      <c r="H1259" s="5">
        <v>26.266297464602985</v>
      </c>
      <c r="I1259" s="5">
        <v>238.464</v>
      </c>
      <c r="J1259" s="22">
        <f t="shared" si="24"/>
        <v>9.078706289737223</v>
      </c>
    </row>
    <row r="1260" spans="1:10" hidden="1" x14ac:dyDescent="0.25">
      <c r="A1260" s="24"/>
      <c r="B1260" s="21"/>
      <c r="C1260" s="20" t="s">
        <v>1368</v>
      </c>
      <c r="D1260" s="20"/>
      <c r="E1260" s="20" t="s">
        <v>77</v>
      </c>
      <c r="F1260" s="20" t="s">
        <v>78</v>
      </c>
      <c r="G1260" s="20" t="s">
        <v>62</v>
      </c>
      <c r="H1260" s="5">
        <v>1057.917856160843</v>
      </c>
      <c r="I1260" s="5">
        <v>755.05</v>
      </c>
      <c r="J1260" s="22">
        <f t="shared" si="24"/>
        <v>0.71371325817304676</v>
      </c>
    </row>
    <row r="1261" spans="1:10" hidden="1" x14ac:dyDescent="0.25">
      <c r="A1261" s="24"/>
      <c r="B1261" s="21"/>
      <c r="C1261" s="20" t="s">
        <v>1369</v>
      </c>
      <c r="D1261" s="20"/>
      <c r="E1261" s="20" t="s">
        <v>77</v>
      </c>
      <c r="F1261" s="20" t="s">
        <v>78</v>
      </c>
      <c r="G1261" s="20" t="s">
        <v>62</v>
      </c>
      <c r="H1261" s="5">
        <v>17792.216769248014</v>
      </c>
      <c r="I1261" s="5">
        <v>22199.278999999995</v>
      </c>
      <c r="J1261" s="22">
        <f t="shared" ref="J1261:J1323" si="25">+IFERROR(I1261/H1261,0)</f>
        <v>1.2476960733959315</v>
      </c>
    </row>
    <row r="1262" spans="1:10" hidden="1" x14ac:dyDescent="0.25">
      <c r="A1262" s="24"/>
      <c r="B1262" s="21"/>
      <c r="C1262" s="20" t="s">
        <v>1371</v>
      </c>
      <c r="D1262" s="20"/>
      <c r="E1262" s="20" t="s">
        <v>77</v>
      </c>
      <c r="F1262" s="20" t="s">
        <v>78</v>
      </c>
      <c r="G1262" s="20" t="s">
        <v>62</v>
      </c>
      <c r="H1262" s="5">
        <v>2583.2665149068616</v>
      </c>
      <c r="I1262" s="5">
        <v>3873.9709999999995</v>
      </c>
      <c r="J1262" s="22">
        <f t="shared" si="25"/>
        <v>1.4996404659159503</v>
      </c>
    </row>
    <row r="1263" spans="1:10" hidden="1" x14ac:dyDescent="0.25">
      <c r="A1263" s="24"/>
      <c r="B1263" s="21"/>
      <c r="C1263" s="20" t="s">
        <v>1372</v>
      </c>
      <c r="D1263" s="20"/>
      <c r="E1263" s="20" t="s">
        <v>77</v>
      </c>
      <c r="F1263" s="20" t="s">
        <v>78</v>
      </c>
      <c r="G1263" s="20" t="s">
        <v>62</v>
      </c>
      <c r="H1263" s="5">
        <v>6686.1971252646053</v>
      </c>
      <c r="I1263" s="5">
        <v>19795.559000000001</v>
      </c>
      <c r="J1263" s="22">
        <f t="shared" si="25"/>
        <v>2.9606603917195446</v>
      </c>
    </row>
    <row r="1264" spans="1:10" hidden="1" x14ac:dyDescent="0.25">
      <c r="A1264" s="24"/>
      <c r="B1264" s="21"/>
      <c r="C1264" s="20" t="s">
        <v>1373</v>
      </c>
      <c r="D1264" s="20"/>
      <c r="E1264" s="20" t="s">
        <v>77</v>
      </c>
      <c r="F1264" s="20" t="s">
        <v>78</v>
      </c>
      <c r="G1264" s="20" t="s">
        <v>62</v>
      </c>
      <c r="H1264" s="5">
        <v>13155.901187785554</v>
      </c>
      <c r="I1264" s="5">
        <v>17229.995000000003</v>
      </c>
      <c r="J1264" s="22">
        <f t="shared" si="25"/>
        <v>1.3096780489653568</v>
      </c>
    </row>
    <row r="1265" spans="1:10" hidden="1" x14ac:dyDescent="0.25">
      <c r="A1265" s="24"/>
      <c r="B1265" s="21"/>
      <c r="C1265" s="20" t="s">
        <v>1853</v>
      </c>
      <c r="D1265" s="20"/>
      <c r="E1265" s="20" t="s">
        <v>77</v>
      </c>
      <c r="F1265" s="20" t="s">
        <v>78</v>
      </c>
      <c r="G1265" s="20" t="s">
        <v>62</v>
      </c>
      <c r="H1265" s="5">
        <v>79.183256461382101</v>
      </c>
      <c r="I1265" s="5">
        <v>0</v>
      </c>
      <c r="J1265" s="22">
        <f t="shared" si="25"/>
        <v>0</v>
      </c>
    </row>
    <row r="1266" spans="1:10" hidden="1" x14ac:dyDescent="0.25">
      <c r="A1266" s="24"/>
      <c r="B1266" s="21"/>
      <c r="C1266" s="20" t="s">
        <v>1374</v>
      </c>
      <c r="D1266" s="20"/>
      <c r="E1266" s="20" t="s">
        <v>77</v>
      </c>
      <c r="F1266" s="20" t="s">
        <v>78</v>
      </c>
      <c r="G1266" s="20" t="s">
        <v>62</v>
      </c>
      <c r="H1266" s="5">
        <v>1331.59947734142</v>
      </c>
      <c r="I1266" s="5">
        <v>1786.9110000000001</v>
      </c>
      <c r="J1266" s="22">
        <f t="shared" si="25"/>
        <v>1.3419282827953822</v>
      </c>
    </row>
    <row r="1267" spans="1:10" hidden="1" x14ac:dyDescent="0.25">
      <c r="A1267" s="24"/>
      <c r="B1267" s="21"/>
      <c r="C1267" s="20" t="s">
        <v>1854</v>
      </c>
      <c r="D1267" s="20"/>
      <c r="E1267" s="20" t="s">
        <v>77</v>
      </c>
      <c r="F1267" s="20" t="s">
        <v>78</v>
      </c>
      <c r="G1267" s="20" t="s">
        <v>62</v>
      </c>
      <c r="H1267" s="5">
        <v>1404.4107291101059</v>
      </c>
      <c r="I1267" s="5">
        <v>1766.7850000000001</v>
      </c>
      <c r="J1267" s="22">
        <f t="shared" si="25"/>
        <v>1.2580258491185907</v>
      </c>
    </row>
    <row r="1268" spans="1:10" hidden="1" x14ac:dyDescent="0.25">
      <c r="A1268" s="24"/>
      <c r="B1268" s="21"/>
      <c r="C1268" s="20" t="s">
        <v>1554</v>
      </c>
      <c r="D1268" s="20"/>
      <c r="E1268" s="20" t="s">
        <v>77</v>
      </c>
      <c r="F1268" s="20" t="s">
        <v>78</v>
      </c>
      <c r="G1268" s="20" t="s">
        <v>62</v>
      </c>
      <c r="H1268" s="5">
        <v>765.31857069181024</v>
      </c>
      <c r="I1268" s="5">
        <v>1057.5029999999999</v>
      </c>
      <c r="J1268" s="22">
        <f t="shared" si="25"/>
        <v>1.3817814443520813</v>
      </c>
    </row>
    <row r="1269" spans="1:10" hidden="1" x14ac:dyDescent="0.25">
      <c r="A1269" s="24"/>
      <c r="B1269" s="21"/>
      <c r="C1269" s="20" t="s">
        <v>1855</v>
      </c>
      <c r="D1269" s="20"/>
      <c r="E1269" s="20" t="s">
        <v>77</v>
      </c>
      <c r="F1269" s="20" t="s">
        <v>78</v>
      </c>
      <c r="G1269" s="20" t="s">
        <v>62</v>
      </c>
      <c r="H1269" s="5">
        <v>2485.6217352092604</v>
      </c>
      <c r="I1269" s="5">
        <v>5116.09</v>
      </c>
      <c r="J1269" s="22">
        <f t="shared" si="25"/>
        <v>2.0582737620651219</v>
      </c>
    </row>
    <row r="1270" spans="1:10" hidden="1" x14ac:dyDescent="0.25">
      <c r="A1270" s="24"/>
      <c r="B1270" s="21"/>
      <c r="C1270" s="20" t="s">
        <v>1375</v>
      </c>
      <c r="D1270" s="20"/>
      <c r="E1270" s="20" t="s">
        <v>77</v>
      </c>
      <c r="F1270" s="20" t="s">
        <v>78</v>
      </c>
      <c r="G1270" s="20" t="s">
        <v>62</v>
      </c>
      <c r="H1270" s="5">
        <v>424.33093746034098</v>
      </c>
      <c r="I1270" s="5">
        <v>0</v>
      </c>
      <c r="J1270" s="22">
        <f t="shared" si="25"/>
        <v>0</v>
      </c>
    </row>
    <row r="1271" spans="1:10" hidden="1" x14ac:dyDescent="0.25">
      <c r="A1271" s="24"/>
      <c r="B1271" s="21"/>
      <c r="C1271" s="20" t="s">
        <v>1377</v>
      </c>
      <c r="D1271" s="20"/>
      <c r="E1271" s="20" t="s">
        <v>77</v>
      </c>
      <c r="F1271" s="20" t="s">
        <v>78</v>
      </c>
      <c r="G1271" s="20" t="s">
        <v>62</v>
      </c>
      <c r="H1271" s="5">
        <v>2672.1135068999338</v>
      </c>
      <c r="I1271" s="5">
        <v>2861.5419999999999</v>
      </c>
      <c r="J1271" s="22">
        <f t="shared" si="25"/>
        <v>1.0708908856644463</v>
      </c>
    </row>
    <row r="1272" spans="1:10" hidden="1" x14ac:dyDescent="0.25">
      <c r="A1272" s="24"/>
      <c r="B1272" s="21"/>
      <c r="C1272" s="20" t="s">
        <v>1379</v>
      </c>
      <c r="D1272" s="20"/>
      <c r="E1272" s="20" t="s">
        <v>77</v>
      </c>
      <c r="F1272" s="20" t="s">
        <v>78</v>
      </c>
      <c r="G1272" s="20" t="s">
        <v>62</v>
      </c>
      <c r="H1272" s="5">
        <v>788.7572674551227</v>
      </c>
      <c r="I1272" s="5">
        <v>2862.2690000000002</v>
      </c>
      <c r="J1272" s="22">
        <f t="shared" si="25"/>
        <v>3.6288337592564273</v>
      </c>
    </row>
    <row r="1273" spans="1:10" hidden="1" x14ac:dyDescent="0.25">
      <c r="A1273" s="24"/>
      <c r="B1273" s="21"/>
      <c r="C1273" s="20" t="s">
        <v>1380</v>
      </c>
      <c r="D1273" s="20"/>
      <c r="E1273" s="20" t="s">
        <v>77</v>
      </c>
      <c r="F1273" s="20" t="s">
        <v>78</v>
      </c>
      <c r="G1273" s="20" t="s">
        <v>62</v>
      </c>
      <c r="H1273" s="5">
        <v>2640.1655262140348</v>
      </c>
      <c r="I1273" s="5">
        <v>2919.24</v>
      </c>
      <c r="J1273" s="22">
        <f t="shared" si="25"/>
        <v>1.1057034004175315</v>
      </c>
    </row>
    <row r="1274" spans="1:10" hidden="1" x14ac:dyDescent="0.25">
      <c r="A1274" s="24"/>
      <c r="B1274" s="21"/>
      <c r="C1274" s="20" t="s">
        <v>1381</v>
      </c>
      <c r="D1274" s="20"/>
      <c r="E1274" s="20" t="s">
        <v>77</v>
      </c>
      <c r="F1274" s="20" t="s">
        <v>78</v>
      </c>
      <c r="G1274" s="20" t="s">
        <v>62</v>
      </c>
      <c r="H1274" s="5">
        <v>3185.3159244163517</v>
      </c>
      <c r="I1274" s="5">
        <v>3988.8299999999995</v>
      </c>
      <c r="J1274" s="22">
        <f t="shared" si="25"/>
        <v>1.2522556928888855</v>
      </c>
    </row>
    <row r="1275" spans="1:10" hidden="1" x14ac:dyDescent="0.25">
      <c r="A1275" s="24"/>
      <c r="B1275" s="21"/>
      <c r="C1275" s="20" t="s">
        <v>1382</v>
      </c>
      <c r="D1275" s="20"/>
      <c r="E1275" s="20" t="s">
        <v>77</v>
      </c>
      <c r="F1275" s="20" t="s">
        <v>78</v>
      </c>
      <c r="G1275" s="20" t="s">
        <v>62</v>
      </c>
      <c r="H1275" s="5">
        <v>2211.0605732660006</v>
      </c>
      <c r="I1275" s="5">
        <v>1459.6209999999999</v>
      </c>
      <c r="J1275" s="22">
        <f t="shared" si="25"/>
        <v>0.66014518898682428</v>
      </c>
    </row>
    <row r="1276" spans="1:10" hidden="1" x14ac:dyDescent="0.25">
      <c r="A1276" s="24"/>
      <c r="B1276" s="21"/>
      <c r="C1276" s="20" t="s">
        <v>1555</v>
      </c>
      <c r="D1276" s="20"/>
      <c r="E1276" s="20" t="s">
        <v>77</v>
      </c>
      <c r="F1276" s="20" t="s">
        <v>78</v>
      </c>
      <c r="G1276" s="20" t="s">
        <v>62</v>
      </c>
      <c r="H1276" s="5">
        <v>1359.9794512027552</v>
      </c>
      <c r="I1276" s="5">
        <v>2935.116</v>
      </c>
      <c r="J1276" s="22">
        <f t="shared" si="25"/>
        <v>2.1582061386326141</v>
      </c>
    </row>
    <row r="1277" spans="1:10" hidden="1" x14ac:dyDescent="0.25">
      <c r="A1277" s="24"/>
      <c r="B1277" s="21"/>
      <c r="C1277" s="20" t="s">
        <v>1383</v>
      </c>
      <c r="D1277" s="20"/>
      <c r="E1277" s="20" t="s">
        <v>77</v>
      </c>
      <c r="F1277" s="20" t="s">
        <v>78</v>
      </c>
      <c r="G1277" s="20" t="s">
        <v>62</v>
      </c>
      <c r="H1277" s="5">
        <v>1512.1941831050885</v>
      </c>
      <c r="I1277" s="5">
        <v>1675.0159999999998</v>
      </c>
      <c r="J1277" s="22">
        <f t="shared" si="25"/>
        <v>1.1076725586660956</v>
      </c>
    </row>
    <row r="1278" spans="1:10" hidden="1" x14ac:dyDescent="0.25">
      <c r="A1278" s="24"/>
      <c r="B1278" s="21"/>
      <c r="C1278" s="20" t="s">
        <v>1384</v>
      </c>
      <c r="D1278" s="20"/>
      <c r="E1278" s="20" t="s">
        <v>77</v>
      </c>
      <c r="F1278" s="20" t="s">
        <v>78</v>
      </c>
      <c r="G1278" s="20" t="s">
        <v>62</v>
      </c>
      <c r="H1278" s="5">
        <v>2836.3760257742542</v>
      </c>
      <c r="I1278" s="5">
        <v>10133.994000000001</v>
      </c>
      <c r="J1278" s="22">
        <f t="shared" si="25"/>
        <v>3.5728668934979075</v>
      </c>
    </row>
    <row r="1279" spans="1:10" hidden="1" x14ac:dyDescent="0.25">
      <c r="A1279" s="24"/>
      <c r="B1279" s="21"/>
      <c r="C1279" s="20" t="s">
        <v>1385</v>
      </c>
      <c r="D1279" s="20"/>
      <c r="E1279" s="20" t="s">
        <v>77</v>
      </c>
      <c r="F1279" s="20" t="s">
        <v>78</v>
      </c>
      <c r="G1279" s="20" t="s">
        <v>62</v>
      </c>
      <c r="H1279" s="5">
        <v>2292.3822454911387</v>
      </c>
      <c r="I1279" s="5">
        <v>2764.1469999999999</v>
      </c>
      <c r="J1279" s="22">
        <f t="shared" si="25"/>
        <v>1.2057967232283229</v>
      </c>
    </row>
    <row r="1280" spans="1:10" hidden="1" x14ac:dyDescent="0.25">
      <c r="A1280" s="24"/>
      <c r="B1280" s="21"/>
      <c r="C1280" s="20" t="s">
        <v>1386</v>
      </c>
      <c r="D1280" s="20"/>
      <c r="E1280" s="20" t="s">
        <v>77</v>
      </c>
      <c r="F1280" s="20" t="s">
        <v>78</v>
      </c>
      <c r="G1280" s="20" t="s">
        <v>62</v>
      </c>
      <c r="H1280" s="5">
        <v>2861.5161790124621</v>
      </c>
      <c r="I1280" s="5">
        <v>1941.578</v>
      </c>
      <c r="J1280" s="22">
        <f t="shared" si="25"/>
        <v>0.67851372438161717</v>
      </c>
    </row>
    <row r="1281" spans="1:10" hidden="1" x14ac:dyDescent="0.25">
      <c r="A1281" s="24"/>
      <c r="B1281" s="21"/>
      <c r="C1281" s="20" t="s">
        <v>1856</v>
      </c>
      <c r="D1281" s="20"/>
      <c r="E1281" s="20" t="s">
        <v>77</v>
      </c>
      <c r="F1281" s="20" t="s">
        <v>78</v>
      </c>
      <c r="G1281" s="20" t="s">
        <v>62</v>
      </c>
      <c r="H1281" s="5">
        <v>1935.0343041902738</v>
      </c>
      <c r="I1281" s="5">
        <v>1035.1410000000001</v>
      </c>
      <c r="J1281" s="22">
        <f t="shared" si="25"/>
        <v>0.53494710546393165</v>
      </c>
    </row>
    <row r="1282" spans="1:10" hidden="1" x14ac:dyDescent="0.25">
      <c r="A1282" s="24"/>
      <c r="B1282" s="21"/>
      <c r="C1282" s="20" t="s">
        <v>1387</v>
      </c>
      <c r="D1282" s="20"/>
      <c r="E1282" s="20" t="s">
        <v>77</v>
      </c>
      <c r="F1282" s="20" t="s">
        <v>78</v>
      </c>
      <c r="G1282" s="20" t="s">
        <v>62</v>
      </c>
      <c r="H1282" s="5">
        <v>2619.5668428201539</v>
      </c>
      <c r="I1282" s="5">
        <v>4431.8350000000009</v>
      </c>
      <c r="J1282" s="22">
        <f t="shared" si="25"/>
        <v>1.6918197801086874</v>
      </c>
    </row>
    <row r="1283" spans="1:10" hidden="1" x14ac:dyDescent="0.25">
      <c r="A1283" s="24"/>
      <c r="B1283" s="21"/>
      <c r="C1283" s="20" t="s">
        <v>1388</v>
      </c>
      <c r="D1283" s="20"/>
      <c r="E1283" s="20" t="s">
        <v>77</v>
      </c>
      <c r="F1283" s="20" t="s">
        <v>78</v>
      </c>
      <c r="G1283" s="20" t="s">
        <v>62</v>
      </c>
      <c r="H1283" s="5">
        <v>2804.1083680311181</v>
      </c>
      <c r="I1283" s="5">
        <v>1766.7850000000001</v>
      </c>
      <c r="J1283" s="22">
        <f t="shared" si="25"/>
        <v>0.63007015711041647</v>
      </c>
    </row>
    <row r="1284" spans="1:10" hidden="1" x14ac:dyDescent="0.25">
      <c r="A1284" s="24"/>
      <c r="B1284" s="21"/>
      <c r="C1284" s="20" t="s">
        <v>1389</v>
      </c>
      <c r="D1284" s="20"/>
      <c r="E1284" s="20" t="s">
        <v>77</v>
      </c>
      <c r="F1284" s="20" t="s">
        <v>78</v>
      </c>
      <c r="G1284" s="20" t="s">
        <v>62</v>
      </c>
      <c r="H1284" s="5">
        <v>2729.5257209544566</v>
      </c>
      <c r="I1284" s="5">
        <v>2070.2829999999999</v>
      </c>
      <c r="J1284" s="22">
        <f t="shared" si="25"/>
        <v>0.75847719041682682</v>
      </c>
    </row>
    <row r="1285" spans="1:10" hidden="1" x14ac:dyDescent="0.25">
      <c r="A1285" s="24"/>
      <c r="B1285" s="21"/>
      <c r="C1285" s="20" t="s">
        <v>1390</v>
      </c>
      <c r="D1285" s="20"/>
      <c r="E1285" s="20" t="s">
        <v>77</v>
      </c>
      <c r="F1285" s="20" t="s">
        <v>78</v>
      </c>
      <c r="G1285" s="20" t="s">
        <v>62</v>
      </c>
      <c r="H1285" s="5">
        <v>1270.8226451953162</v>
      </c>
      <c r="I1285" s="5">
        <v>1152.454</v>
      </c>
      <c r="J1285" s="22">
        <f t="shared" si="25"/>
        <v>0.90685667615159327</v>
      </c>
    </row>
    <row r="1286" spans="1:10" hidden="1" x14ac:dyDescent="0.25">
      <c r="A1286" s="24"/>
      <c r="B1286" s="21"/>
      <c r="C1286" s="20" t="s">
        <v>1391</v>
      </c>
      <c r="D1286" s="20"/>
      <c r="E1286" s="20" t="s">
        <v>77</v>
      </c>
      <c r="F1286" s="20" t="s">
        <v>78</v>
      </c>
      <c r="G1286" s="20" t="s">
        <v>62</v>
      </c>
      <c r="H1286" s="5">
        <v>1371.2022296454857</v>
      </c>
      <c r="I1286" s="5">
        <v>1279.0229999999999</v>
      </c>
      <c r="J1286" s="22">
        <f t="shared" si="25"/>
        <v>0.93277488349087789</v>
      </c>
    </row>
    <row r="1287" spans="1:10" hidden="1" x14ac:dyDescent="0.25">
      <c r="A1287" s="24"/>
      <c r="B1287" s="21"/>
      <c r="C1287" s="20" t="s">
        <v>1392</v>
      </c>
      <c r="D1287" s="20"/>
      <c r="E1287" s="20" t="s">
        <v>77</v>
      </c>
      <c r="F1287" s="20" t="s">
        <v>78</v>
      </c>
      <c r="G1287" s="20" t="s">
        <v>62</v>
      </c>
      <c r="H1287" s="5">
        <v>1426.7196629326711</v>
      </c>
      <c r="I1287" s="5">
        <v>2361.5389999999998</v>
      </c>
      <c r="J1287" s="22">
        <f t="shared" si="25"/>
        <v>1.655222859370828</v>
      </c>
    </row>
    <row r="1288" spans="1:10" hidden="1" x14ac:dyDescent="0.25">
      <c r="A1288" s="24"/>
      <c r="B1288" s="21"/>
      <c r="C1288" s="20" t="s">
        <v>1558</v>
      </c>
      <c r="D1288" s="20"/>
      <c r="E1288" s="20" t="s">
        <v>77</v>
      </c>
      <c r="F1288" s="20" t="s">
        <v>78</v>
      </c>
      <c r="G1288" s="20" t="s">
        <v>62</v>
      </c>
      <c r="H1288" s="5">
        <v>1447.4138870771185</v>
      </c>
      <c r="I1288" s="5">
        <v>3038.4720000000002</v>
      </c>
      <c r="J1288" s="22">
        <f t="shared" si="25"/>
        <v>2.0992419840159444</v>
      </c>
    </row>
    <row r="1289" spans="1:10" hidden="1" x14ac:dyDescent="0.25">
      <c r="A1289" s="24"/>
      <c r="B1289" s="21"/>
      <c r="C1289" s="20" t="s">
        <v>1559</v>
      </c>
      <c r="D1289" s="20"/>
      <c r="E1289" s="20" t="s">
        <v>77</v>
      </c>
      <c r="F1289" s="20" t="s">
        <v>78</v>
      </c>
      <c r="G1289" s="20" t="s">
        <v>62</v>
      </c>
      <c r="H1289" s="5">
        <v>751.8598212809261</v>
      </c>
      <c r="I1289" s="5">
        <v>791.25900000000001</v>
      </c>
      <c r="J1289" s="22">
        <f t="shared" si="25"/>
        <v>1.0524022930922821</v>
      </c>
    </row>
    <row r="1290" spans="1:10" hidden="1" x14ac:dyDescent="0.25">
      <c r="A1290" s="24"/>
      <c r="B1290" s="21"/>
      <c r="C1290" s="20" t="s">
        <v>1560</v>
      </c>
      <c r="D1290" s="20"/>
      <c r="E1290" s="20" t="s">
        <v>77</v>
      </c>
      <c r="F1290" s="20" t="s">
        <v>78</v>
      </c>
      <c r="G1290" s="20" t="s">
        <v>62</v>
      </c>
      <c r="H1290" s="5">
        <v>3275.3771274645478</v>
      </c>
      <c r="I1290" s="5">
        <v>3533.5709999999999</v>
      </c>
      <c r="J1290" s="22">
        <f t="shared" si="25"/>
        <v>1.0788287462748811</v>
      </c>
    </row>
    <row r="1291" spans="1:10" hidden="1" x14ac:dyDescent="0.25">
      <c r="A1291" s="24"/>
      <c r="B1291" s="21"/>
      <c r="C1291" s="20" t="s">
        <v>1394</v>
      </c>
      <c r="D1291" s="20"/>
      <c r="E1291" s="20" t="s">
        <v>77</v>
      </c>
      <c r="F1291" s="20" t="s">
        <v>78</v>
      </c>
      <c r="G1291" s="20" t="s">
        <v>62</v>
      </c>
      <c r="H1291" s="5">
        <v>1302.0020823766195</v>
      </c>
      <c r="I1291" s="5">
        <v>1035.1400000000001</v>
      </c>
      <c r="J1291" s="22">
        <f t="shared" si="25"/>
        <v>0.79503713090112682</v>
      </c>
    </row>
    <row r="1292" spans="1:10" hidden="1" x14ac:dyDescent="0.25">
      <c r="A1292" s="24"/>
      <c r="B1292" s="21"/>
      <c r="C1292" s="20" t="s">
        <v>1395</v>
      </c>
      <c r="D1292" s="20"/>
      <c r="E1292" s="20" t="s">
        <v>77</v>
      </c>
      <c r="F1292" s="20" t="s">
        <v>78</v>
      </c>
      <c r="G1292" s="20" t="s">
        <v>62</v>
      </c>
      <c r="H1292" s="5">
        <v>2269.6924181428585</v>
      </c>
      <c r="I1292" s="5">
        <v>5891.7340000000004</v>
      </c>
      <c r="J1292" s="22">
        <f t="shared" si="25"/>
        <v>2.5958292643109866</v>
      </c>
    </row>
    <row r="1293" spans="1:10" hidden="1" x14ac:dyDescent="0.25">
      <c r="A1293" s="24"/>
      <c r="B1293" s="21"/>
      <c r="C1293" s="20" t="s">
        <v>1396</v>
      </c>
      <c r="D1293" s="20"/>
      <c r="E1293" s="20" t="s">
        <v>77</v>
      </c>
      <c r="F1293" s="20" t="s">
        <v>78</v>
      </c>
      <c r="G1293" s="20" t="s">
        <v>62</v>
      </c>
      <c r="H1293" s="5">
        <v>4226.7096282296661</v>
      </c>
      <c r="I1293" s="5">
        <v>3827.5959999999995</v>
      </c>
      <c r="J1293" s="22">
        <f t="shared" si="25"/>
        <v>0.90557344522461714</v>
      </c>
    </row>
    <row r="1294" spans="1:10" hidden="1" x14ac:dyDescent="0.25">
      <c r="A1294" s="24"/>
      <c r="B1294" s="21"/>
      <c r="C1294" s="20" t="s">
        <v>1857</v>
      </c>
      <c r="D1294" s="20"/>
      <c r="E1294" s="20" t="s">
        <v>77</v>
      </c>
      <c r="F1294" s="20" t="s">
        <v>78</v>
      </c>
      <c r="G1294" s="20" t="s">
        <v>62</v>
      </c>
      <c r="H1294" s="5">
        <v>1160.6836866864242</v>
      </c>
      <c r="I1294" s="5">
        <v>1414.953</v>
      </c>
      <c r="J1294" s="22">
        <f t="shared" si="25"/>
        <v>1.2190685681466551</v>
      </c>
    </row>
    <row r="1295" spans="1:10" hidden="1" x14ac:dyDescent="0.25">
      <c r="A1295" s="24"/>
      <c r="B1295" s="21"/>
      <c r="C1295" s="20" t="s">
        <v>1858</v>
      </c>
      <c r="D1295" s="20"/>
      <c r="E1295" s="20" t="s">
        <v>77</v>
      </c>
      <c r="F1295" s="20" t="s">
        <v>78</v>
      </c>
      <c r="G1295" s="20" t="s">
        <v>62</v>
      </c>
      <c r="H1295" s="5">
        <v>617.15694206508192</v>
      </c>
      <c r="I1295" s="5">
        <v>2558.0450000000001</v>
      </c>
      <c r="J1295" s="22">
        <f t="shared" si="25"/>
        <v>4.1448857262149099</v>
      </c>
    </row>
    <row r="1296" spans="1:10" hidden="1" x14ac:dyDescent="0.25">
      <c r="A1296" s="24"/>
      <c r="B1296" s="21"/>
      <c r="C1296" s="20" t="s">
        <v>1859</v>
      </c>
      <c r="D1296" s="20"/>
      <c r="E1296" s="20" t="s">
        <v>77</v>
      </c>
      <c r="F1296" s="20" t="s">
        <v>78</v>
      </c>
      <c r="G1296" s="20" t="s">
        <v>62</v>
      </c>
      <c r="H1296" s="5">
        <v>0</v>
      </c>
      <c r="I1296" s="5">
        <v>0</v>
      </c>
      <c r="J1296" s="22">
        <f t="shared" si="25"/>
        <v>0</v>
      </c>
    </row>
    <row r="1297" spans="1:10" hidden="1" x14ac:dyDescent="0.25">
      <c r="A1297" s="24"/>
      <c r="B1297" s="21"/>
      <c r="C1297" s="20" t="s">
        <v>1860</v>
      </c>
      <c r="D1297" s="20"/>
      <c r="E1297" s="20" t="s">
        <v>77</v>
      </c>
      <c r="F1297" s="20" t="s">
        <v>78</v>
      </c>
      <c r="G1297" s="20" t="s">
        <v>62</v>
      </c>
      <c r="H1297" s="5">
        <v>26.266297464602985</v>
      </c>
      <c r="I1297" s="5">
        <v>0</v>
      </c>
      <c r="J1297" s="22">
        <f t="shared" si="25"/>
        <v>0</v>
      </c>
    </row>
    <row r="1298" spans="1:10" hidden="1" x14ac:dyDescent="0.25">
      <c r="A1298" s="24"/>
      <c r="B1298" s="21"/>
      <c r="C1298" s="20" t="s">
        <v>1861</v>
      </c>
      <c r="D1298" s="20"/>
      <c r="E1298" s="20" t="s">
        <v>77</v>
      </c>
      <c r="F1298" s="20" t="s">
        <v>78</v>
      </c>
      <c r="G1298" s="20" t="s">
        <v>62</v>
      </c>
      <c r="H1298" s="5">
        <v>312.85122152781918</v>
      </c>
      <c r="I1298" s="5">
        <v>303.49700000000001</v>
      </c>
      <c r="J1298" s="22">
        <f t="shared" si="25"/>
        <v>0.97010009587900115</v>
      </c>
    </row>
    <row r="1299" spans="1:10" hidden="1" x14ac:dyDescent="0.25">
      <c r="A1299" s="24"/>
      <c r="B1299" s="21"/>
      <c r="C1299" s="20" t="s">
        <v>1862</v>
      </c>
      <c r="D1299" s="20"/>
      <c r="E1299" s="20" t="s">
        <v>77</v>
      </c>
      <c r="F1299" s="20" t="s">
        <v>78</v>
      </c>
      <c r="G1299" s="20" t="s">
        <v>62</v>
      </c>
      <c r="H1299" s="5">
        <v>179.72338976549233</v>
      </c>
      <c r="I1299" s="5">
        <v>541.96100000000001</v>
      </c>
      <c r="J1299" s="22">
        <f t="shared" si="25"/>
        <v>3.0155284779970186</v>
      </c>
    </row>
    <row r="1300" spans="1:10" hidden="1" x14ac:dyDescent="0.25">
      <c r="A1300" s="24"/>
      <c r="B1300" s="21"/>
      <c r="C1300" s="20" t="s">
        <v>1863</v>
      </c>
      <c r="D1300" s="20"/>
      <c r="E1300" s="20" t="s">
        <v>77</v>
      </c>
      <c r="F1300" s="20" t="s">
        <v>78</v>
      </c>
      <c r="G1300" s="20" t="s">
        <v>62</v>
      </c>
      <c r="H1300" s="5">
        <v>236.36153141267144</v>
      </c>
      <c r="I1300" s="5">
        <v>721.48900000000003</v>
      </c>
      <c r="J1300" s="22">
        <f t="shared" si="25"/>
        <v>3.052480645593417</v>
      </c>
    </row>
    <row r="1301" spans="1:10" hidden="1" x14ac:dyDescent="0.25">
      <c r="A1301" s="24"/>
      <c r="B1301" s="21"/>
      <c r="C1301" s="20" t="s">
        <v>1864</v>
      </c>
      <c r="D1301" s="20"/>
      <c r="E1301" s="20" t="s">
        <v>77</v>
      </c>
      <c r="F1301" s="20" t="s">
        <v>78</v>
      </c>
      <c r="G1301" s="20" t="s">
        <v>62</v>
      </c>
      <c r="H1301" s="5">
        <v>26.266297464602985</v>
      </c>
      <c r="I1301" s="5">
        <v>0</v>
      </c>
      <c r="J1301" s="22">
        <f t="shared" si="25"/>
        <v>0</v>
      </c>
    </row>
    <row r="1302" spans="1:10" hidden="1" x14ac:dyDescent="0.25">
      <c r="A1302" s="24"/>
      <c r="B1302" s="21"/>
      <c r="C1302" s="20" t="s">
        <v>1865</v>
      </c>
      <c r="D1302" s="20"/>
      <c r="E1302" s="20" t="s">
        <v>77</v>
      </c>
      <c r="F1302" s="20" t="s">
        <v>78</v>
      </c>
      <c r="G1302" s="20" t="s">
        <v>62</v>
      </c>
      <c r="H1302" s="5">
        <v>56.55182573124587</v>
      </c>
      <c r="I1302" s="5">
        <v>238.464</v>
      </c>
      <c r="J1302" s="22">
        <f t="shared" si="25"/>
        <v>4.2167338881907126</v>
      </c>
    </row>
    <row r="1303" spans="1:10" hidden="1" x14ac:dyDescent="0.25">
      <c r="A1303" s="24"/>
      <c r="B1303" s="21"/>
      <c r="C1303" s="20" t="s">
        <v>1866</v>
      </c>
      <c r="D1303" s="20"/>
      <c r="E1303" s="20" t="s">
        <v>77</v>
      </c>
      <c r="F1303" s="20" t="s">
        <v>78</v>
      </c>
      <c r="G1303" s="20" t="s">
        <v>62</v>
      </c>
      <c r="H1303" s="5">
        <v>28.316603689761656</v>
      </c>
      <c r="I1303" s="5">
        <v>303.49700000000001</v>
      </c>
      <c r="J1303" s="22">
        <f t="shared" si="25"/>
        <v>10.717987344991322</v>
      </c>
    </row>
    <row r="1304" spans="1:10" hidden="1" x14ac:dyDescent="0.25">
      <c r="A1304" s="24"/>
      <c r="B1304" s="21"/>
      <c r="C1304" s="20" t="s">
        <v>1867</v>
      </c>
      <c r="D1304" s="20"/>
      <c r="E1304" s="20" t="s">
        <v>77</v>
      </c>
      <c r="F1304" s="20" t="s">
        <v>78</v>
      </c>
      <c r="G1304" s="20" t="s">
        <v>62</v>
      </c>
      <c r="H1304" s="5">
        <v>153.45709230088934</v>
      </c>
      <c r="I1304" s="5">
        <v>541.96100000000001</v>
      </c>
      <c r="J1304" s="22">
        <f t="shared" si="25"/>
        <v>3.5316777600435425</v>
      </c>
    </row>
    <row r="1305" spans="1:10" hidden="1" x14ac:dyDescent="0.25">
      <c r="A1305" s="24"/>
      <c r="B1305" s="21"/>
      <c r="C1305" s="20" t="s">
        <v>1868</v>
      </c>
      <c r="D1305" s="20"/>
      <c r="E1305" s="20" t="s">
        <v>77</v>
      </c>
      <c r="F1305" s="20" t="s">
        <v>78</v>
      </c>
      <c r="G1305" s="20" t="s">
        <v>62</v>
      </c>
      <c r="H1305" s="5">
        <v>0</v>
      </c>
      <c r="I1305" s="5">
        <v>417.99199999999996</v>
      </c>
      <c r="J1305" s="22">
        <f t="shared" si="25"/>
        <v>0</v>
      </c>
    </row>
    <row r="1306" spans="1:10" hidden="1" x14ac:dyDescent="0.25">
      <c r="A1306" s="24"/>
      <c r="B1306" s="21"/>
      <c r="C1306" s="20" t="s">
        <v>1869</v>
      </c>
      <c r="D1306" s="20"/>
      <c r="E1306" s="20" t="s">
        <v>77</v>
      </c>
      <c r="F1306" s="20" t="s">
        <v>78</v>
      </c>
      <c r="G1306" s="20" t="s">
        <v>62</v>
      </c>
      <c r="H1306" s="5">
        <v>26.266297464602985</v>
      </c>
      <c r="I1306" s="5">
        <v>0</v>
      </c>
      <c r="J1306" s="22">
        <f t="shared" si="25"/>
        <v>0</v>
      </c>
    </row>
    <row r="1307" spans="1:10" hidden="1" x14ac:dyDescent="0.25">
      <c r="A1307" s="24"/>
      <c r="B1307" s="21"/>
      <c r="C1307" s="20" t="s">
        <v>1870</v>
      </c>
      <c r="D1307" s="20"/>
      <c r="E1307" s="20" t="s">
        <v>77</v>
      </c>
      <c r="F1307" s="20" t="s">
        <v>78</v>
      </c>
      <c r="G1307" s="20" t="s">
        <v>62</v>
      </c>
      <c r="H1307" s="5">
        <v>40.668389612436478</v>
      </c>
      <c r="I1307" s="5">
        <v>238.464</v>
      </c>
      <c r="J1307" s="22">
        <f t="shared" si="25"/>
        <v>5.8636204254096453</v>
      </c>
    </row>
    <row r="1308" spans="1:10" hidden="1" x14ac:dyDescent="0.25">
      <c r="A1308" s="24"/>
      <c r="B1308" s="21"/>
      <c r="C1308" s="20" t="s">
        <v>1871</v>
      </c>
      <c r="D1308" s="20"/>
      <c r="E1308" s="20" t="s">
        <v>77</v>
      </c>
      <c r="F1308" s="20" t="s">
        <v>78</v>
      </c>
      <c r="G1308" s="20" t="s">
        <v>62</v>
      </c>
      <c r="H1308" s="5">
        <v>0</v>
      </c>
      <c r="I1308" s="5">
        <v>0</v>
      </c>
      <c r="J1308" s="22">
        <f t="shared" si="25"/>
        <v>0</v>
      </c>
    </row>
    <row r="1309" spans="1:10" hidden="1" x14ac:dyDescent="0.25">
      <c r="A1309" s="24"/>
      <c r="B1309" s="21"/>
      <c r="C1309" s="20" t="s">
        <v>1872</v>
      </c>
      <c r="D1309" s="20"/>
      <c r="E1309" s="20" t="s">
        <v>77</v>
      </c>
      <c r="F1309" s="20" t="s">
        <v>78</v>
      </c>
      <c r="G1309" s="20" t="s">
        <v>62</v>
      </c>
      <c r="H1309" s="5">
        <v>0</v>
      </c>
      <c r="I1309" s="5">
        <v>0</v>
      </c>
      <c r="J1309" s="22">
        <f t="shared" si="25"/>
        <v>0</v>
      </c>
    </row>
    <row r="1310" spans="1:10" hidden="1" x14ac:dyDescent="0.25">
      <c r="A1310" s="24"/>
      <c r="B1310" s="21"/>
      <c r="C1310" s="20" t="s">
        <v>1873</v>
      </c>
      <c r="D1310" s="20"/>
      <c r="E1310" s="20" t="s">
        <v>77</v>
      </c>
      <c r="F1310" s="20" t="s">
        <v>78</v>
      </c>
      <c r="G1310" s="20" t="s">
        <v>62</v>
      </c>
      <c r="H1310" s="5">
        <v>0</v>
      </c>
      <c r="I1310" s="5">
        <v>0</v>
      </c>
      <c r="J1310" s="22">
        <f t="shared" si="25"/>
        <v>0</v>
      </c>
    </row>
    <row r="1311" spans="1:10" hidden="1" x14ac:dyDescent="0.25">
      <c r="A1311" s="24"/>
      <c r="B1311" s="21"/>
      <c r="C1311" s="20" t="s">
        <v>1874</v>
      </c>
      <c r="D1311" s="20"/>
      <c r="E1311" s="20" t="s">
        <v>77</v>
      </c>
      <c r="F1311" s="20" t="s">
        <v>78</v>
      </c>
      <c r="G1311" s="20" t="s">
        <v>62</v>
      </c>
      <c r="H1311" s="5">
        <v>50.619723072861127</v>
      </c>
      <c r="I1311" s="5">
        <v>238.464</v>
      </c>
      <c r="J1311" s="22">
        <f t="shared" si="25"/>
        <v>4.7108910425440129</v>
      </c>
    </row>
    <row r="1312" spans="1:10" hidden="1" x14ac:dyDescent="0.25">
      <c r="A1312" s="24"/>
      <c r="B1312" s="21"/>
      <c r="C1312" s="20" t="s">
        <v>1875</v>
      </c>
      <c r="D1312" s="20"/>
      <c r="E1312" s="20" t="s">
        <v>77</v>
      </c>
      <c r="F1312" s="20" t="s">
        <v>78</v>
      </c>
      <c r="G1312" s="20" t="s">
        <v>62</v>
      </c>
      <c r="H1312" s="5">
        <v>20.334194806218239</v>
      </c>
      <c r="I1312" s="5">
        <v>171.59</v>
      </c>
      <c r="J1312" s="22">
        <f t="shared" si="25"/>
        <v>8.4384949409222454</v>
      </c>
    </row>
    <row r="1313" spans="1:10" hidden="1" x14ac:dyDescent="0.25">
      <c r="A1313" s="24"/>
      <c r="B1313" s="21"/>
      <c r="C1313" s="20" t="s">
        <v>1876</v>
      </c>
      <c r="D1313" s="20"/>
      <c r="E1313" s="20" t="s">
        <v>77</v>
      </c>
      <c r="F1313" s="20" t="s">
        <v>78</v>
      </c>
      <c r="G1313" s="20" t="s">
        <v>62</v>
      </c>
      <c r="H1313" s="5">
        <v>50.619723072861127</v>
      </c>
      <c r="I1313" s="5">
        <v>417.99199999999996</v>
      </c>
      <c r="J1313" s="22">
        <f t="shared" si="25"/>
        <v>8.2574928234662544</v>
      </c>
    </row>
    <row r="1314" spans="1:10" hidden="1" x14ac:dyDescent="0.25">
      <c r="A1314" s="24"/>
      <c r="B1314" s="21"/>
      <c r="C1314" s="20" t="s">
        <v>1877</v>
      </c>
      <c r="D1314" s="20"/>
      <c r="E1314" s="20" t="s">
        <v>77</v>
      </c>
      <c r="F1314" s="20" t="s">
        <v>78</v>
      </c>
      <c r="G1314" s="20" t="s">
        <v>62</v>
      </c>
      <c r="H1314" s="5">
        <v>0</v>
      </c>
      <c r="I1314" s="5">
        <v>0</v>
      </c>
      <c r="J1314" s="22">
        <f t="shared" si="25"/>
        <v>0</v>
      </c>
    </row>
    <row r="1315" spans="1:10" hidden="1" x14ac:dyDescent="0.25">
      <c r="A1315" s="24"/>
      <c r="B1315" s="21"/>
      <c r="C1315" s="20" t="s">
        <v>1878</v>
      </c>
      <c r="D1315" s="20"/>
      <c r="E1315" s="20" t="s">
        <v>77</v>
      </c>
      <c r="F1315" s="20" t="s">
        <v>78</v>
      </c>
      <c r="G1315" s="20" t="s">
        <v>62</v>
      </c>
      <c r="H1315" s="5">
        <v>179.72338976549233</v>
      </c>
      <c r="I1315" s="5">
        <v>541.96100000000001</v>
      </c>
      <c r="J1315" s="22">
        <f t="shared" si="25"/>
        <v>3.0155284779970186</v>
      </c>
    </row>
    <row r="1316" spans="1:10" hidden="1" x14ac:dyDescent="0.25">
      <c r="A1316" s="24"/>
      <c r="B1316" s="21"/>
      <c r="C1316" s="20" t="s">
        <v>1879</v>
      </c>
      <c r="D1316" s="20"/>
      <c r="E1316" s="20" t="s">
        <v>77</v>
      </c>
      <c r="F1316" s="20" t="s">
        <v>78</v>
      </c>
      <c r="G1316" s="20" t="s">
        <v>62</v>
      </c>
      <c r="H1316" s="5">
        <v>145.47468341734594</v>
      </c>
      <c r="I1316" s="5">
        <v>303.49700000000001</v>
      </c>
      <c r="J1316" s="22">
        <f t="shared" si="25"/>
        <v>2.0862530364084777</v>
      </c>
    </row>
    <row r="1317" spans="1:10" hidden="1" x14ac:dyDescent="0.25">
      <c r="A1317" s="24"/>
      <c r="B1317" s="21"/>
      <c r="C1317" s="20" t="s">
        <v>1880</v>
      </c>
      <c r="D1317" s="20"/>
      <c r="E1317" s="20" t="s">
        <v>77</v>
      </c>
      <c r="F1317" s="20" t="s">
        <v>78</v>
      </c>
      <c r="G1317" s="20" t="s">
        <v>62</v>
      </c>
      <c r="H1317" s="5">
        <v>131.55523760776197</v>
      </c>
      <c r="I1317" s="5">
        <v>303.49700000000001</v>
      </c>
      <c r="J1317" s="22">
        <f t="shared" si="25"/>
        <v>2.306992906697416</v>
      </c>
    </row>
    <row r="1318" spans="1:10" hidden="1" x14ac:dyDescent="0.25">
      <c r="A1318" s="24"/>
      <c r="B1318" s="21"/>
      <c r="C1318" s="20" t="s">
        <v>1881</v>
      </c>
      <c r="D1318" s="20"/>
      <c r="E1318" s="20" t="s">
        <v>77</v>
      </c>
      <c r="F1318" s="20" t="s">
        <v>78</v>
      </c>
      <c r="G1318" s="20" t="s">
        <v>62</v>
      </c>
      <c r="H1318" s="5">
        <v>135.43703404098807</v>
      </c>
      <c r="I1318" s="5">
        <v>180.59800000000001</v>
      </c>
      <c r="J1318" s="22">
        <f t="shared" si="25"/>
        <v>1.3334462119522246</v>
      </c>
    </row>
    <row r="1319" spans="1:10" x14ac:dyDescent="0.25">
      <c r="A1319" s="24"/>
      <c r="B1319" s="21"/>
      <c r="C1319" s="20" t="s">
        <v>1882</v>
      </c>
      <c r="D1319" s="20"/>
      <c r="E1319" s="20" t="s">
        <v>67</v>
      </c>
      <c r="F1319" s="20" t="s">
        <v>68</v>
      </c>
      <c r="G1319" s="20" t="s">
        <v>62</v>
      </c>
      <c r="H1319" s="5">
        <v>224.27343037046637</v>
      </c>
      <c r="I1319" s="5">
        <v>303.49700000000001</v>
      </c>
      <c r="J1319" s="22">
        <f t="shared" si="25"/>
        <v>1.3532454535460043</v>
      </c>
    </row>
    <row r="1320" spans="1:10" hidden="1" x14ac:dyDescent="0.25">
      <c r="A1320" s="24"/>
      <c r="B1320" s="21"/>
      <c r="C1320" s="20" t="s">
        <v>1883</v>
      </c>
      <c r="D1320" s="20"/>
      <c r="E1320" s="20" t="s">
        <v>77</v>
      </c>
      <c r="F1320" s="20" t="s">
        <v>78</v>
      </c>
      <c r="G1320" s="20" t="s">
        <v>62</v>
      </c>
      <c r="H1320" s="5">
        <v>88.836541770166832</v>
      </c>
      <c r="I1320" s="5">
        <v>303.49700000000001</v>
      </c>
      <c r="J1320" s="22">
        <f t="shared" si="25"/>
        <v>3.4163531577488833</v>
      </c>
    </row>
    <row r="1321" spans="1:10" hidden="1" x14ac:dyDescent="0.25">
      <c r="A1321" s="24"/>
      <c r="B1321" s="21"/>
      <c r="C1321" s="20" t="s">
        <v>1884</v>
      </c>
      <c r="D1321" s="20"/>
      <c r="E1321" s="20" t="s">
        <v>77</v>
      </c>
      <c r="F1321" s="20" t="s">
        <v>78</v>
      </c>
      <c r="G1321" s="20" t="s">
        <v>62</v>
      </c>
      <c r="H1321" s="5">
        <v>125.14048861112769</v>
      </c>
      <c r="I1321" s="5">
        <v>1450.6129999999998</v>
      </c>
      <c r="J1321" s="22">
        <f t="shared" si="25"/>
        <v>11.591875787761699</v>
      </c>
    </row>
    <row r="1322" spans="1:10" hidden="1" x14ac:dyDescent="0.25">
      <c r="A1322" s="24"/>
      <c r="B1322" s="21"/>
      <c r="C1322" s="20" t="s">
        <v>1885</v>
      </c>
      <c r="D1322" s="20"/>
      <c r="E1322" s="20" t="s">
        <v>60</v>
      </c>
      <c r="F1322" s="20" t="s">
        <v>61</v>
      </c>
      <c r="G1322" s="20" t="s">
        <v>62</v>
      </c>
      <c r="H1322" s="5">
        <v>145.47468341734594</v>
      </c>
      <c r="I1322" s="5">
        <v>303.49700000000001</v>
      </c>
      <c r="J1322" s="22">
        <f t="shared" si="25"/>
        <v>2.0862530364084777</v>
      </c>
    </row>
    <row r="1323" spans="1:10" hidden="1" x14ac:dyDescent="0.25">
      <c r="A1323" s="24"/>
      <c r="B1323" s="21"/>
      <c r="C1323" s="20" t="s">
        <v>1886</v>
      </c>
      <c r="D1323" s="20"/>
      <c r="E1323" s="20" t="s">
        <v>77</v>
      </c>
      <c r="F1323" s="20" t="s">
        <v>78</v>
      </c>
      <c r="G1323" s="20" t="s">
        <v>62</v>
      </c>
      <c r="H1323" s="5">
        <v>88.836541770166832</v>
      </c>
      <c r="I1323" s="5">
        <v>0</v>
      </c>
      <c r="J1323" s="22">
        <f t="shared" si="25"/>
        <v>0</v>
      </c>
    </row>
    <row r="1324" spans="1:10" hidden="1" x14ac:dyDescent="0.25">
      <c r="A1324" s="24"/>
      <c r="B1324" s="21"/>
      <c r="C1324" s="20" t="s">
        <v>902</v>
      </c>
      <c r="D1324" s="20"/>
      <c r="E1324" s="20" t="s">
        <v>77</v>
      </c>
      <c r="F1324" s="20" t="s">
        <v>78</v>
      </c>
      <c r="G1324" s="20" t="s">
        <v>62</v>
      </c>
      <c r="H1324" s="49">
        <v>171.74098088194893</v>
      </c>
      <c r="I1324" s="49">
        <v>303.49700000000001</v>
      </c>
      <c r="J1324" s="50">
        <f t="shared" si="17"/>
        <v>1.7671786806005105</v>
      </c>
    </row>
    <row r="1325" spans="1:10" hidden="1" x14ac:dyDescent="0.25">
      <c r="A1325" s="24"/>
      <c r="B1325" s="21"/>
      <c r="C1325" s="20" t="s">
        <v>941</v>
      </c>
      <c r="D1325" s="20"/>
      <c r="E1325" s="20" t="s">
        <v>77</v>
      </c>
      <c r="F1325" s="20" t="s">
        <v>78</v>
      </c>
      <c r="G1325" s="20" t="s">
        <v>62</v>
      </c>
      <c r="H1325" s="5">
        <v>123.57282872421855</v>
      </c>
      <c r="I1325" s="5">
        <v>417.99199999999996</v>
      </c>
      <c r="J1325" s="22">
        <f t="shared" si="17"/>
        <v>3.3825558928722601</v>
      </c>
    </row>
    <row r="1326" spans="1:10" hidden="1" x14ac:dyDescent="0.25">
      <c r="A1326" s="24"/>
      <c r="B1326" s="21"/>
      <c r="C1326" s="20" t="s">
        <v>950</v>
      </c>
      <c r="D1326" s="20"/>
      <c r="E1326" s="20" t="s">
        <v>77</v>
      </c>
      <c r="F1326" s="20" t="s">
        <v>78</v>
      </c>
      <c r="G1326" s="20" t="s">
        <v>62</v>
      </c>
      <c r="H1326" s="5">
        <v>179.72338976549233</v>
      </c>
      <c r="I1326" s="5">
        <v>303.49700000000001</v>
      </c>
      <c r="J1326" s="22">
        <f t="shared" si="17"/>
        <v>1.6886894933153145</v>
      </c>
    </row>
    <row r="1327" spans="1:10" hidden="1" x14ac:dyDescent="0.25">
      <c r="A1327" s="24"/>
      <c r="B1327" s="21"/>
      <c r="C1327" s="20" t="s">
        <v>951</v>
      </c>
      <c r="D1327" s="20"/>
      <c r="E1327" s="20" t="s">
        <v>77</v>
      </c>
      <c r="F1327" s="20" t="s">
        <v>78</v>
      </c>
      <c r="G1327" s="20" t="s">
        <v>62</v>
      </c>
      <c r="H1327" s="5">
        <v>173.79128710710759</v>
      </c>
      <c r="I1327" s="5">
        <v>721.48900000000003</v>
      </c>
      <c r="J1327" s="22">
        <f t="shared" si="17"/>
        <v>4.1514681892846923</v>
      </c>
    </row>
    <row r="1328" spans="1:10" hidden="1" x14ac:dyDescent="0.25">
      <c r="A1328" s="24"/>
      <c r="B1328" s="21"/>
      <c r="C1328" s="20" t="s">
        <v>981</v>
      </c>
      <c r="D1328" s="20"/>
      <c r="E1328" s="20" t="s">
        <v>77</v>
      </c>
      <c r="F1328" s="20" t="s">
        <v>78</v>
      </c>
      <c r="G1328" s="20" t="s">
        <v>62</v>
      </c>
      <c r="H1328" s="5">
        <v>137.48734026614673</v>
      </c>
      <c r="I1328" s="5">
        <v>303.49700000000001</v>
      </c>
      <c r="J1328" s="22">
        <f t="shared" si="17"/>
        <v>2.2074541511421581</v>
      </c>
    </row>
    <row r="1329" spans="1:10" hidden="1" x14ac:dyDescent="0.25">
      <c r="A1329" s="24"/>
      <c r="B1329" s="21"/>
      <c r="C1329" s="20" t="s">
        <v>1021</v>
      </c>
      <c r="D1329" s="20"/>
      <c r="E1329" s="20" t="s">
        <v>77</v>
      </c>
      <c r="F1329" s="20" t="s">
        <v>78</v>
      </c>
      <c r="G1329" s="20" t="s">
        <v>62</v>
      </c>
      <c r="H1329" s="5">
        <v>109.17073657638507</v>
      </c>
      <c r="I1329" s="5">
        <v>0</v>
      </c>
      <c r="J1329" s="22">
        <f t="shared" si="17"/>
        <v>0</v>
      </c>
    </row>
    <row r="1330" spans="1:10" hidden="1" x14ac:dyDescent="0.25">
      <c r="A1330" s="24"/>
      <c r="B1330" s="21"/>
      <c r="C1330" s="20" t="s">
        <v>1031</v>
      </c>
      <c r="D1330" s="20"/>
      <c r="E1330" s="20" t="s">
        <v>77</v>
      </c>
      <c r="F1330" s="20" t="s">
        <v>78</v>
      </c>
      <c r="G1330" s="20" t="s">
        <v>62</v>
      </c>
      <c r="H1330" s="5">
        <v>276.54727468685837</v>
      </c>
      <c r="I1330" s="5">
        <v>303.49700000000001</v>
      </c>
      <c r="J1330" s="22">
        <f t="shared" si="17"/>
        <v>1.0974506993195197</v>
      </c>
    </row>
    <row r="1331" spans="1:10" hidden="1" x14ac:dyDescent="0.25">
      <c r="A1331" s="24"/>
      <c r="B1331" s="21"/>
      <c r="C1331" s="20" t="s">
        <v>1036</v>
      </c>
      <c r="D1331" s="20"/>
      <c r="E1331" s="20" t="s">
        <v>77</v>
      </c>
      <c r="F1331" s="20" t="s">
        <v>78</v>
      </c>
      <c r="G1331" s="20" t="s">
        <v>62</v>
      </c>
      <c r="H1331" s="5">
        <v>181.90561115123015</v>
      </c>
      <c r="I1331" s="5">
        <v>303.49700000000001</v>
      </c>
      <c r="J1331" s="22">
        <f t="shared" si="17"/>
        <v>1.6684312159435417</v>
      </c>
    </row>
    <row r="1332" spans="1:10" hidden="1" x14ac:dyDescent="0.25">
      <c r="A1332" s="24"/>
      <c r="B1332" s="21"/>
      <c r="C1332" s="20" t="s">
        <v>1037</v>
      </c>
      <c r="D1332" s="20"/>
      <c r="E1332" s="20" t="s">
        <v>77</v>
      </c>
      <c r="F1332" s="20" t="s">
        <v>78</v>
      </c>
      <c r="G1332" s="20" t="s">
        <v>62</v>
      </c>
      <c r="H1332" s="5">
        <v>345.84729785191541</v>
      </c>
      <c r="I1332" s="5">
        <v>171.59</v>
      </c>
      <c r="J1332" s="22">
        <f t="shared" si="17"/>
        <v>0.49614382146617569</v>
      </c>
    </row>
    <row r="1333" spans="1:10" hidden="1" x14ac:dyDescent="0.25">
      <c r="A1333" s="24"/>
      <c r="B1333" s="21"/>
      <c r="C1333" s="20" t="s">
        <v>1641</v>
      </c>
      <c r="D1333" s="20"/>
      <c r="E1333" s="20" t="s">
        <v>77</v>
      </c>
      <c r="F1333" s="20" t="s">
        <v>78</v>
      </c>
      <c r="G1333" s="20" t="s">
        <v>62</v>
      </c>
      <c r="H1333" s="5">
        <v>125.14048861112769</v>
      </c>
      <c r="I1333" s="5">
        <v>0</v>
      </c>
      <c r="J1333" s="22">
        <f t="shared" si="17"/>
        <v>0</v>
      </c>
    </row>
    <row r="1334" spans="1:10" hidden="1" x14ac:dyDescent="0.25">
      <c r="A1334" s="24"/>
      <c r="B1334" s="21"/>
      <c r="C1334" s="20" t="s">
        <v>1106</v>
      </c>
      <c r="D1334" s="20"/>
      <c r="E1334" s="20" t="s">
        <v>77</v>
      </c>
      <c r="F1334" s="20" t="s">
        <v>78</v>
      </c>
      <c r="G1334" s="20" t="s">
        <v>62</v>
      </c>
      <c r="H1334" s="5">
        <v>207.95861180697656</v>
      </c>
      <c r="I1334" s="5">
        <v>171.59</v>
      </c>
      <c r="J1334" s="22">
        <f t="shared" si="17"/>
        <v>0.82511610608012109</v>
      </c>
    </row>
    <row r="1335" spans="1:10" hidden="1" x14ac:dyDescent="0.25">
      <c r="A1335" s="24"/>
      <c r="B1335" s="21"/>
      <c r="C1335" s="20" t="s">
        <v>1076</v>
      </c>
      <c r="D1335" s="20"/>
      <c r="E1335" s="20" t="s">
        <v>77</v>
      </c>
      <c r="F1335" s="20" t="s">
        <v>78</v>
      </c>
      <c r="G1335" s="20" t="s">
        <v>62</v>
      </c>
      <c r="H1335" s="5">
        <v>228.29280661319481</v>
      </c>
      <c r="I1335" s="5">
        <v>0</v>
      </c>
      <c r="J1335" s="22">
        <f t="shared" si="17"/>
        <v>0</v>
      </c>
    </row>
    <row r="1336" spans="1:10" hidden="1" x14ac:dyDescent="0.25">
      <c r="A1336" s="24"/>
      <c r="B1336" s="21"/>
      <c r="C1336" s="20" t="s">
        <v>1376</v>
      </c>
      <c r="D1336" s="20"/>
      <c r="E1336" s="20" t="s">
        <v>77</v>
      </c>
      <c r="F1336" s="20" t="s">
        <v>78</v>
      </c>
      <c r="G1336" s="20" t="s">
        <v>62</v>
      </c>
      <c r="H1336" s="5">
        <v>1618.7651273611496</v>
      </c>
      <c r="I1336" s="5">
        <v>1517.4869999999999</v>
      </c>
      <c r="J1336" s="22">
        <f t="shared" si="17"/>
        <v>0.93743494615166967</v>
      </c>
    </row>
    <row r="1337" spans="1:10" hidden="1" x14ac:dyDescent="0.25">
      <c r="A1337" s="24"/>
      <c r="B1337" s="21"/>
      <c r="C1337" s="20" t="s">
        <v>1593</v>
      </c>
      <c r="D1337" s="20"/>
      <c r="E1337" s="20" t="s">
        <v>77</v>
      </c>
      <c r="F1337" s="20" t="s">
        <v>78</v>
      </c>
      <c r="G1337" s="20" t="s">
        <v>62</v>
      </c>
      <c r="H1337" s="5">
        <v>113.18996737842497</v>
      </c>
      <c r="I1337" s="5">
        <v>1008.644</v>
      </c>
      <c r="J1337" s="22">
        <f t="shared" si="17"/>
        <v>8.9110724506866212</v>
      </c>
    </row>
    <row r="1338" spans="1:10" hidden="1" x14ac:dyDescent="0.25">
      <c r="A1338" s="24"/>
      <c r="B1338" s="21"/>
      <c r="C1338" s="20" t="s">
        <v>1075</v>
      </c>
      <c r="D1338" s="20"/>
      <c r="E1338" s="20" t="s">
        <v>77</v>
      </c>
      <c r="F1338" s="20" t="s">
        <v>78</v>
      </c>
      <c r="G1338" s="20" t="s">
        <v>62</v>
      </c>
      <c r="H1338" s="5">
        <v>207.95861180697656</v>
      </c>
      <c r="I1338" s="5">
        <v>0</v>
      </c>
      <c r="J1338" s="22">
        <f t="shared" si="17"/>
        <v>0</v>
      </c>
    </row>
    <row r="1339" spans="1:10" hidden="1" x14ac:dyDescent="0.25">
      <c r="A1339" s="24"/>
      <c r="B1339" s="21"/>
      <c r="C1339" s="20" t="s">
        <v>1080</v>
      </c>
      <c r="D1339" s="20"/>
      <c r="E1339" s="20" t="s">
        <v>77</v>
      </c>
      <c r="F1339" s="20" t="s">
        <v>78</v>
      </c>
      <c r="G1339" s="20" t="s">
        <v>62</v>
      </c>
      <c r="H1339" s="5">
        <v>250.53972783506936</v>
      </c>
      <c r="I1339" s="5">
        <v>171.59</v>
      </c>
      <c r="J1339" s="22">
        <f t="shared" si="17"/>
        <v>0.68488140177496293</v>
      </c>
    </row>
    <row r="1340" spans="1:10" hidden="1" x14ac:dyDescent="0.25">
      <c r="A1340" s="24"/>
      <c r="B1340" s="21"/>
      <c r="C1340" s="20" t="s">
        <v>1653</v>
      </c>
      <c r="D1340" s="20"/>
      <c r="E1340" s="20" t="s">
        <v>77</v>
      </c>
      <c r="F1340" s="20" t="s">
        <v>78</v>
      </c>
      <c r="G1340" s="20" t="s">
        <v>62</v>
      </c>
      <c r="H1340" s="5">
        <v>202.02650914859183</v>
      </c>
      <c r="I1340" s="5">
        <v>0</v>
      </c>
      <c r="J1340" s="22">
        <f t="shared" si="17"/>
        <v>0</v>
      </c>
    </row>
    <row r="1341" spans="1:10" hidden="1" x14ac:dyDescent="0.25">
      <c r="A1341" s="24"/>
      <c r="B1341" s="21"/>
      <c r="C1341" s="20" t="s">
        <v>1645</v>
      </c>
      <c r="D1341" s="20"/>
      <c r="E1341" s="20" t="s">
        <v>77</v>
      </c>
      <c r="F1341" s="20" t="s">
        <v>78</v>
      </c>
      <c r="G1341" s="20" t="s">
        <v>62</v>
      </c>
      <c r="H1341" s="5">
        <v>119.12207003680972</v>
      </c>
      <c r="I1341" s="5">
        <v>0</v>
      </c>
      <c r="J1341" s="22">
        <f t="shared" si="17"/>
        <v>0</v>
      </c>
    </row>
    <row r="1342" spans="1:10" hidden="1" x14ac:dyDescent="0.25">
      <c r="A1342" s="24"/>
      <c r="B1342" s="21"/>
      <c r="C1342" s="20" t="s">
        <v>1131</v>
      </c>
      <c r="D1342" s="20"/>
      <c r="E1342" s="20" t="s">
        <v>77</v>
      </c>
      <c r="F1342" s="20" t="s">
        <v>78</v>
      </c>
      <c r="G1342" s="20" t="s">
        <v>62</v>
      </c>
      <c r="H1342" s="5">
        <v>185.97015031653893</v>
      </c>
      <c r="I1342" s="5">
        <v>589.58199999999999</v>
      </c>
      <c r="J1342" s="22">
        <f t="shared" si="17"/>
        <v>3.1703044762639339</v>
      </c>
    </row>
    <row r="1343" spans="1:10" hidden="1" x14ac:dyDescent="0.25">
      <c r="A1343" s="24"/>
      <c r="B1343" s="21"/>
      <c r="C1343" s="20" t="s">
        <v>1102</v>
      </c>
      <c r="D1343" s="20"/>
      <c r="E1343" s="20" t="s">
        <v>77</v>
      </c>
      <c r="F1343" s="20" t="s">
        <v>78</v>
      </c>
      <c r="G1343" s="20" t="s">
        <v>62</v>
      </c>
      <c r="H1343" s="5">
        <v>246.65793140184326</v>
      </c>
      <c r="I1343" s="5">
        <v>303.49700000000001</v>
      </c>
      <c r="J1343" s="22">
        <f t="shared" si="17"/>
        <v>1.2304368169923443</v>
      </c>
    </row>
    <row r="1344" spans="1:10" hidden="1" x14ac:dyDescent="0.25">
      <c r="A1344" s="24"/>
      <c r="B1344" s="21"/>
      <c r="C1344" s="20" t="s">
        <v>1636</v>
      </c>
      <c r="D1344" s="20"/>
      <c r="E1344" s="20" t="s">
        <v>77</v>
      </c>
      <c r="F1344" s="20" t="s">
        <v>78</v>
      </c>
      <c r="G1344" s="20" t="s">
        <v>62</v>
      </c>
      <c r="H1344" s="49">
        <v>117.15314545992848</v>
      </c>
      <c r="I1344" s="49">
        <v>484.09500000000003</v>
      </c>
      <c r="J1344" s="50">
        <f t="shared" si="17"/>
        <v>4.1321553774719755</v>
      </c>
    </row>
    <row r="1345" spans="1:10" hidden="1" x14ac:dyDescent="0.25">
      <c r="A1345" s="24"/>
      <c r="B1345" s="21"/>
      <c r="C1345" s="20" t="s">
        <v>616</v>
      </c>
      <c r="D1345" s="20"/>
      <c r="E1345" s="20" t="s">
        <v>77</v>
      </c>
      <c r="F1345" s="20" t="s">
        <v>78</v>
      </c>
      <c r="G1345" s="20" t="s">
        <v>62</v>
      </c>
      <c r="H1345" s="5">
        <v>200.05758457171058</v>
      </c>
      <c r="I1345" s="5">
        <v>303.49700000000001</v>
      </c>
      <c r="J1345" s="22">
        <f t="shared" si="17"/>
        <v>1.5170482071436366</v>
      </c>
    </row>
    <row r="1346" spans="1:10" hidden="1" x14ac:dyDescent="0.25">
      <c r="A1346" s="24"/>
      <c r="B1346" s="21"/>
      <c r="C1346" s="20" t="s">
        <v>625</v>
      </c>
      <c r="D1346" s="20"/>
      <c r="E1346" s="20" t="s">
        <v>77</v>
      </c>
      <c r="F1346" s="20" t="s">
        <v>78</v>
      </c>
      <c r="G1346" s="20" t="s">
        <v>62</v>
      </c>
      <c r="H1346" s="5">
        <v>210.22468197481967</v>
      </c>
      <c r="I1346" s="5">
        <v>721.48900000000003</v>
      </c>
      <c r="J1346" s="22">
        <f t="shared" si="17"/>
        <v>3.4319899700760099</v>
      </c>
    </row>
    <row r="1347" spans="1:10" hidden="1" x14ac:dyDescent="0.25">
      <c r="A1347" s="24"/>
      <c r="B1347" s="21"/>
      <c r="C1347" s="20" t="s">
        <v>675</v>
      </c>
      <c r="D1347" s="20"/>
      <c r="E1347" s="20" t="s">
        <v>77</v>
      </c>
      <c r="F1347" s="20" t="s">
        <v>78</v>
      </c>
      <c r="G1347" s="20" t="s">
        <v>62</v>
      </c>
      <c r="H1347" s="5">
        <v>234.31122518751278</v>
      </c>
      <c r="I1347" s="5">
        <v>179.52799999999999</v>
      </c>
      <c r="J1347" s="22">
        <f t="shared" si="17"/>
        <v>0.76619461938423439</v>
      </c>
    </row>
    <row r="1348" spans="1:10" hidden="1" x14ac:dyDescent="0.25">
      <c r="A1348" s="24"/>
      <c r="B1348" s="21"/>
      <c r="C1348" s="20" t="s">
        <v>680</v>
      </c>
      <c r="D1348" s="20"/>
      <c r="E1348" s="20" t="s">
        <v>77</v>
      </c>
      <c r="F1348" s="20" t="s">
        <v>78</v>
      </c>
      <c r="G1348" s="20" t="s">
        <v>62</v>
      </c>
      <c r="H1348" s="5">
        <v>200.05758457171058</v>
      </c>
      <c r="I1348" s="5">
        <v>303.49700000000001</v>
      </c>
      <c r="J1348" s="22">
        <f t="shared" si="17"/>
        <v>1.5170482071436366</v>
      </c>
    </row>
    <row r="1349" spans="1:10" hidden="1" x14ac:dyDescent="0.25">
      <c r="A1349" s="24"/>
      <c r="B1349" s="21"/>
      <c r="C1349" s="20" t="s">
        <v>708</v>
      </c>
      <c r="D1349" s="20"/>
      <c r="E1349" s="20" t="s">
        <v>77</v>
      </c>
      <c r="F1349" s="20" t="s">
        <v>78</v>
      </c>
      <c r="G1349" s="20" t="s">
        <v>62</v>
      </c>
      <c r="H1349" s="5">
        <v>215.37280924906136</v>
      </c>
      <c r="I1349" s="5">
        <v>483.02499999999998</v>
      </c>
      <c r="J1349" s="22">
        <f t="shared" si="17"/>
        <v>2.2427390053747236</v>
      </c>
    </row>
    <row r="1350" spans="1:10" hidden="1" x14ac:dyDescent="0.25">
      <c r="A1350" s="24"/>
      <c r="B1350" s="21"/>
      <c r="C1350" s="20" t="s">
        <v>741</v>
      </c>
      <c r="D1350" s="20"/>
      <c r="E1350" s="20" t="s">
        <v>77</v>
      </c>
      <c r="F1350" s="20" t="s">
        <v>78</v>
      </c>
      <c r="G1350" s="20" t="s">
        <v>62</v>
      </c>
      <c r="H1350" s="5">
        <v>242.29363407105618</v>
      </c>
      <c r="I1350" s="5">
        <v>303.49700000000001</v>
      </c>
      <c r="J1350" s="22">
        <f t="shared" si="17"/>
        <v>1.2525999750822798</v>
      </c>
    </row>
    <row r="1351" spans="1:10" hidden="1" x14ac:dyDescent="0.25">
      <c r="A1351" s="24"/>
      <c r="B1351" s="21"/>
      <c r="C1351" s="20" t="s">
        <v>1628</v>
      </c>
      <c r="D1351" s="20"/>
      <c r="E1351" s="20" t="s">
        <v>77</v>
      </c>
      <c r="F1351" s="20" t="s">
        <v>78</v>
      </c>
      <c r="G1351" s="20" t="s">
        <v>62</v>
      </c>
      <c r="H1351" s="5">
        <v>262.62782887727445</v>
      </c>
      <c r="I1351" s="5">
        <v>721.48900000000003</v>
      </c>
      <c r="J1351" s="22">
        <f t="shared" si="17"/>
        <v>2.7471917316772649</v>
      </c>
    </row>
    <row r="1352" spans="1:10" hidden="1" x14ac:dyDescent="0.25">
      <c r="A1352" s="24"/>
      <c r="B1352" s="21"/>
      <c r="C1352" s="20" t="s">
        <v>775</v>
      </c>
      <c r="D1352" s="20"/>
      <c r="E1352" s="20" t="s">
        <v>77</v>
      </c>
      <c r="F1352" s="20" t="s">
        <v>78</v>
      </c>
      <c r="G1352" s="20" t="s">
        <v>62</v>
      </c>
      <c r="H1352" s="5">
        <v>309.22837778047278</v>
      </c>
      <c r="I1352" s="5">
        <v>303.49700000000001</v>
      </c>
      <c r="J1352" s="22">
        <f t="shared" si="17"/>
        <v>0.98146555040772621</v>
      </c>
    </row>
    <row r="1353" spans="1:10" hidden="1" x14ac:dyDescent="0.25">
      <c r="A1353" s="24"/>
      <c r="B1353" s="21"/>
      <c r="C1353" s="20" t="s">
        <v>812</v>
      </c>
      <c r="D1353" s="20"/>
      <c r="E1353" s="20" t="s">
        <v>77</v>
      </c>
      <c r="F1353" s="20" t="s">
        <v>78</v>
      </c>
      <c r="G1353" s="20" t="s">
        <v>62</v>
      </c>
      <c r="H1353" s="5">
        <v>174.70441963662486</v>
      </c>
      <c r="I1353" s="5">
        <v>303.49700000000001</v>
      </c>
      <c r="J1353" s="22">
        <f t="shared" si="17"/>
        <v>1.7372027601319777</v>
      </c>
    </row>
    <row r="1354" spans="1:10" hidden="1" x14ac:dyDescent="0.25">
      <c r="A1354" s="24"/>
      <c r="B1354" s="21"/>
      <c r="C1354" s="20" t="s">
        <v>813</v>
      </c>
      <c r="D1354" s="20"/>
      <c r="E1354" s="20" t="s">
        <v>77</v>
      </c>
      <c r="F1354" s="20" t="s">
        <v>78</v>
      </c>
      <c r="G1354" s="20" t="s">
        <v>62</v>
      </c>
      <c r="H1354" s="5">
        <v>160.79005353538523</v>
      </c>
      <c r="I1354" s="5">
        <v>179.52799999999999</v>
      </c>
      <c r="J1354" s="22">
        <f t="shared" si="17"/>
        <v>1.1165367263248724</v>
      </c>
    </row>
    <row r="1355" spans="1:10" hidden="1" x14ac:dyDescent="0.25">
      <c r="A1355" s="24"/>
      <c r="B1355" s="21"/>
      <c r="C1355" s="20" t="s">
        <v>825</v>
      </c>
      <c r="D1355" s="20"/>
      <c r="E1355" s="20" t="s">
        <v>77</v>
      </c>
      <c r="F1355" s="20" t="s">
        <v>78</v>
      </c>
      <c r="G1355" s="20" t="s">
        <v>62</v>
      </c>
      <c r="H1355" s="5">
        <v>262.62782887727445</v>
      </c>
      <c r="I1355" s="5">
        <v>541.96100000000001</v>
      </c>
      <c r="J1355" s="22">
        <f t="shared" si="17"/>
        <v>2.0636084238173309</v>
      </c>
    </row>
    <row r="1356" spans="1:10" hidden="1" x14ac:dyDescent="0.25">
      <c r="A1356" s="24"/>
      <c r="B1356" s="21"/>
      <c r="C1356" s="20" t="s">
        <v>834</v>
      </c>
      <c r="D1356" s="20"/>
      <c r="E1356" s="20" t="s">
        <v>77</v>
      </c>
      <c r="F1356" s="20" t="s">
        <v>78</v>
      </c>
      <c r="G1356" s="20" t="s">
        <v>62</v>
      </c>
      <c r="H1356" s="5">
        <v>183.95838451021669</v>
      </c>
      <c r="I1356" s="5">
        <v>902.08699999999999</v>
      </c>
      <c r="J1356" s="22">
        <f t="shared" si="17"/>
        <v>4.9037558271767701</v>
      </c>
    </row>
    <row r="1357" spans="1:10" hidden="1" x14ac:dyDescent="0.25">
      <c r="A1357" s="24"/>
      <c r="B1357" s="21"/>
      <c r="C1357" s="20" t="s">
        <v>846</v>
      </c>
      <c r="D1357" s="20"/>
      <c r="E1357" s="20" t="s">
        <v>77</v>
      </c>
      <c r="F1357" s="20" t="s">
        <v>78</v>
      </c>
      <c r="G1357" s="20" t="s">
        <v>62</v>
      </c>
      <c r="H1357" s="5">
        <v>129.5049313826033</v>
      </c>
      <c r="I1357" s="5">
        <v>179.52799999999999</v>
      </c>
      <c r="J1357" s="22">
        <f t="shared" si="17"/>
        <v>1.3862638131486351</v>
      </c>
    </row>
    <row r="1358" spans="1:10" hidden="1" x14ac:dyDescent="0.25">
      <c r="A1358" s="24"/>
      <c r="B1358" s="21"/>
      <c r="C1358" s="20" t="s">
        <v>871</v>
      </c>
      <c r="D1358" s="20"/>
      <c r="E1358" s="20" t="s">
        <v>77</v>
      </c>
      <c r="F1358" s="20" t="s">
        <v>78</v>
      </c>
      <c r="G1358" s="20" t="s">
        <v>62</v>
      </c>
      <c r="H1358" s="5">
        <v>163.75363773074972</v>
      </c>
      <c r="I1358" s="5">
        <v>303.49700000000001</v>
      </c>
      <c r="J1358" s="22">
        <f t="shared" si="17"/>
        <v>1.8533756208764163</v>
      </c>
    </row>
    <row r="1359" spans="1:10" hidden="1" x14ac:dyDescent="0.25">
      <c r="A1359" s="24"/>
      <c r="B1359" s="21"/>
      <c r="C1359" s="20" t="s">
        <v>977</v>
      </c>
      <c r="D1359" s="20"/>
      <c r="E1359" s="20" t="s">
        <v>77</v>
      </c>
      <c r="F1359" s="20" t="s">
        <v>78</v>
      </c>
      <c r="G1359" s="20" t="s">
        <v>62</v>
      </c>
      <c r="H1359" s="5">
        <v>200.05758457171058</v>
      </c>
      <c r="I1359" s="5">
        <v>722.55899999999997</v>
      </c>
      <c r="J1359" s="22">
        <f t="shared" si="17"/>
        <v>3.6117550931491875</v>
      </c>
    </row>
    <row r="1360" spans="1:10" hidden="1" x14ac:dyDescent="0.25">
      <c r="A1360" s="24"/>
      <c r="B1360" s="21"/>
      <c r="C1360" s="20" t="s">
        <v>978</v>
      </c>
      <c r="D1360" s="20"/>
      <c r="E1360" s="20" t="s">
        <v>77</v>
      </c>
      <c r="F1360" s="20" t="s">
        <v>78</v>
      </c>
      <c r="G1360" s="20" t="s">
        <v>62</v>
      </c>
      <c r="H1360" s="5">
        <v>137.48734026614673</v>
      </c>
      <c r="I1360" s="5">
        <v>483.02499999999998</v>
      </c>
      <c r="J1360" s="22">
        <f t="shared" si="17"/>
        <v>3.513232557011901</v>
      </c>
    </row>
    <row r="1361" spans="1:10" hidden="1" x14ac:dyDescent="0.25">
      <c r="A1361" s="24"/>
      <c r="B1361" s="21"/>
      <c r="C1361" s="20" t="s">
        <v>1026</v>
      </c>
      <c r="D1361" s="20"/>
      <c r="E1361" s="20" t="s">
        <v>77</v>
      </c>
      <c r="F1361" s="20" t="s">
        <v>78</v>
      </c>
      <c r="G1361" s="20" t="s">
        <v>62</v>
      </c>
      <c r="H1361" s="5">
        <v>155.77122884720629</v>
      </c>
      <c r="I1361" s="5">
        <v>417.99199999999996</v>
      </c>
      <c r="J1361" s="22">
        <f t="shared" si="17"/>
        <v>2.6833710120499989</v>
      </c>
    </row>
    <row r="1362" spans="1:10" hidden="1" x14ac:dyDescent="0.25">
      <c r="A1362" s="24"/>
      <c r="B1362" s="21"/>
      <c r="C1362" s="20" t="s">
        <v>1040</v>
      </c>
      <c r="D1362" s="20"/>
      <c r="E1362" s="20" t="s">
        <v>77</v>
      </c>
      <c r="F1362" s="20" t="s">
        <v>78</v>
      </c>
      <c r="G1362" s="20" t="s">
        <v>62</v>
      </c>
      <c r="H1362" s="5">
        <v>395.0986661483816</v>
      </c>
      <c r="I1362" s="5">
        <v>483.02499999999998</v>
      </c>
      <c r="J1362" s="22">
        <f t="shared" si="17"/>
        <v>1.2225427251090673</v>
      </c>
    </row>
    <row r="1363" spans="1:10" hidden="1" x14ac:dyDescent="0.25">
      <c r="A1363" s="24"/>
      <c r="B1363" s="21"/>
      <c r="C1363" s="20" t="s">
        <v>1042</v>
      </c>
      <c r="D1363" s="20"/>
      <c r="E1363" s="20" t="s">
        <v>77</v>
      </c>
      <c r="F1363" s="20" t="s">
        <v>78</v>
      </c>
      <c r="G1363" s="20" t="s">
        <v>62</v>
      </c>
      <c r="H1363" s="5">
        <v>157.82153507236495</v>
      </c>
      <c r="I1363" s="5">
        <v>663.62300000000005</v>
      </c>
      <c r="J1363" s="22">
        <f t="shared" ref="J1363:J1426" si="26">+IFERROR(I1363/H1363,0)</f>
        <v>4.2048951031664537</v>
      </c>
    </row>
    <row r="1364" spans="1:10" hidden="1" x14ac:dyDescent="0.25">
      <c r="A1364" s="24"/>
      <c r="B1364" s="21"/>
      <c r="C1364" s="20" t="s">
        <v>1063</v>
      </c>
      <c r="D1364" s="20"/>
      <c r="E1364" s="20" t="s">
        <v>77</v>
      </c>
      <c r="F1364" s="20" t="s">
        <v>78</v>
      </c>
      <c r="G1364" s="20" t="s">
        <v>62</v>
      </c>
      <c r="H1364" s="5">
        <v>418.23934650233264</v>
      </c>
      <c r="I1364" s="5">
        <v>1189.241</v>
      </c>
      <c r="J1364" s="22">
        <f t="shared" si="26"/>
        <v>2.8434460075204027</v>
      </c>
    </row>
    <row r="1365" spans="1:10" hidden="1" x14ac:dyDescent="0.25">
      <c r="A1365" s="24"/>
      <c r="B1365" s="21"/>
      <c r="C1365" s="20" t="s">
        <v>1087</v>
      </c>
      <c r="D1365" s="20"/>
      <c r="E1365" s="20" t="s">
        <v>77</v>
      </c>
      <c r="F1365" s="20" t="s">
        <v>78</v>
      </c>
      <c r="G1365" s="20" t="s">
        <v>62</v>
      </c>
      <c r="H1365" s="5">
        <v>398.06486291826252</v>
      </c>
      <c r="I1365" s="5">
        <v>1082.6849999999999</v>
      </c>
      <c r="J1365" s="22">
        <f t="shared" si="26"/>
        <v>2.7198708071410849</v>
      </c>
    </row>
    <row r="1366" spans="1:10" hidden="1" x14ac:dyDescent="0.25">
      <c r="A1366" s="24"/>
      <c r="B1366" s="21"/>
      <c r="C1366" s="20" t="s">
        <v>1105</v>
      </c>
      <c r="D1366" s="20"/>
      <c r="E1366" s="20" t="s">
        <v>77</v>
      </c>
      <c r="F1366" s="20" t="s">
        <v>78</v>
      </c>
      <c r="G1366" s="20" t="s">
        <v>62</v>
      </c>
      <c r="H1366" s="5">
        <v>226.32388203631356</v>
      </c>
      <c r="I1366" s="5">
        <v>484.09500000000003</v>
      </c>
      <c r="J1366" s="22">
        <f t="shared" si="26"/>
        <v>2.1389479344576072</v>
      </c>
    </row>
    <row r="1367" spans="1:10" hidden="1" x14ac:dyDescent="0.25">
      <c r="A1367" s="24"/>
      <c r="B1367" s="21"/>
      <c r="C1367" s="20" t="s">
        <v>1119</v>
      </c>
      <c r="D1367" s="20"/>
      <c r="E1367" s="20" t="s">
        <v>77</v>
      </c>
      <c r="F1367" s="20" t="s">
        <v>78</v>
      </c>
      <c r="G1367" s="20" t="s">
        <v>62</v>
      </c>
      <c r="H1367" s="5">
        <v>137.48734026614673</v>
      </c>
      <c r="I1367" s="5">
        <v>483.02499999999998</v>
      </c>
      <c r="J1367" s="22">
        <f t="shared" si="26"/>
        <v>3.513232557011901</v>
      </c>
    </row>
    <row r="1368" spans="1:10" hidden="1" x14ac:dyDescent="0.25">
      <c r="A1368" s="24"/>
      <c r="B1368" s="21"/>
      <c r="C1368" s="20" t="s">
        <v>1124</v>
      </c>
      <c r="D1368" s="20"/>
      <c r="E1368" s="20" t="s">
        <v>77</v>
      </c>
      <c r="F1368" s="20" t="s">
        <v>78</v>
      </c>
      <c r="G1368" s="20" t="s">
        <v>62</v>
      </c>
      <c r="H1368" s="5">
        <v>163.75363773074972</v>
      </c>
      <c r="I1368" s="5">
        <v>902.08699999999999</v>
      </c>
      <c r="J1368" s="22">
        <f t="shared" si="26"/>
        <v>5.5088058653283021</v>
      </c>
    </row>
    <row r="1369" spans="1:10" hidden="1" x14ac:dyDescent="0.25">
      <c r="A1369" s="24"/>
      <c r="B1369" s="21"/>
      <c r="C1369" s="20" t="s">
        <v>1145</v>
      </c>
      <c r="D1369" s="20"/>
      <c r="E1369" s="20" t="s">
        <v>77</v>
      </c>
      <c r="F1369" s="20" t="s">
        <v>78</v>
      </c>
      <c r="G1369" s="20" t="s">
        <v>62</v>
      </c>
      <c r="H1369" s="5">
        <v>171.74098088194893</v>
      </c>
      <c r="I1369" s="5">
        <v>0</v>
      </c>
      <c r="J1369" s="22">
        <f t="shared" si="26"/>
        <v>0</v>
      </c>
    </row>
    <row r="1370" spans="1:10" hidden="1" x14ac:dyDescent="0.25">
      <c r="A1370" s="24"/>
      <c r="B1370" s="21"/>
      <c r="C1370" s="20" t="s">
        <v>1147</v>
      </c>
      <c r="D1370" s="20"/>
      <c r="E1370" s="20" t="s">
        <v>77</v>
      </c>
      <c r="F1370" s="20" t="s">
        <v>78</v>
      </c>
      <c r="G1370" s="20" t="s">
        <v>62</v>
      </c>
      <c r="H1370" s="5">
        <v>189.10665722514688</v>
      </c>
      <c r="I1370" s="5">
        <v>303.49700000000001</v>
      </c>
      <c r="J1370" s="22">
        <f t="shared" si="26"/>
        <v>1.6048985501269906</v>
      </c>
    </row>
    <row r="1371" spans="1:10" hidden="1" x14ac:dyDescent="0.25">
      <c r="A1371" s="24"/>
      <c r="B1371" s="21"/>
      <c r="C1371" s="20" t="s">
        <v>1150</v>
      </c>
      <c r="D1371" s="20"/>
      <c r="E1371" s="20" t="s">
        <v>77</v>
      </c>
      <c r="F1371" s="20" t="s">
        <v>78</v>
      </c>
      <c r="G1371" s="20" t="s">
        <v>62</v>
      </c>
      <c r="H1371" s="5">
        <v>137.48734026614673</v>
      </c>
      <c r="I1371" s="5">
        <v>721.48900000000003</v>
      </c>
      <c r="J1371" s="22">
        <f t="shared" si="26"/>
        <v>5.2476758849458305</v>
      </c>
    </row>
    <row r="1372" spans="1:10" hidden="1" x14ac:dyDescent="0.25">
      <c r="A1372" s="24"/>
      <c r="B1372" s="21"/>
      <c r="C1372" s="20" t="s">
        <v>966</v>
      </c>
      <c r="D1372" s="20"/>
      <c r="E1372" s="20" t="s">
        <v>77</v>
      </c>
      <c r="F1372" s="20" t="s">
        <v>78</v>
      </c>
      <c r="G1372" s="20" t="s">
        <v>62</v>
      </c>
      <c r="H1372" s="5">
        <v>264.9419654235914</v>
      </c>
      <c r="I1372" s="5">
        <v>1197.18</v>
      </c>
      <c r="J1372" s="22">
        <f t="shared" si="26"/>
        <v>4.5186499544756487</v>
      </c>
    </row>
    <row r="1373" spans="1:10" hidden="1" x14ac:dyDescent="0.25">
      <c r="A1373" s="24"/>
      <c r="B1373" s="21"/>
      <c r="C1373" s="20" t="s">
        <v>987</v>
      </c>
      <c r="D1373" s="20"/>
      <c r="E1373" s="20" t="s">
        <v>77</v>
      </c>
      <c r="F1373" s="20" t="s">
        <v>78</v>
      </c>
      <c r="G1373" s="20" t="s">
        <v>62</v>
      </c>
      <c r="H1373" s="5">
        <v>236.49344657325059</v>
      </c>
      <c r="I1373" s="5">
        <v>598.58999999999992</v>
      </c>
      <c r="J1373" s="22">
        <f t="shared" si="26"/>
        <v>2.5311060778785466</v>
      </c>
    </row>
    <row r="1374" spans="1:10" hidden="1" x14ac:dyDescent="0.25">
      <c r="A1374" s="24"/>
      <c r="B1374" s="21"/>
      <c r="C1374" s="20" t="s">
        <v>989</v>
      </c>
      <c r="D1374" s="20"/>
      <c r="E1374" s="20" t="s">
        <v>77</v>
      </c>
      <c r="F1374" s="20" t="s">
        <v>78</v>
      </c>
      <c r="G1374" s="20" t="s">
        <v>62</v>
      </c>
      <c r="H1374" s="5">
        <v>171.74098088194893</v>
      </c>
      <c r="I1374" s="5">
        <v>419.06200000000001</v>
      </c>
      <c r="J1374" s="22">
        <f t="shared" si="26"/>
        <v>2.4400815568187202</v>
      </c>
    </row>
    <row r="1375" spans="1:10" hidden="1" x14ac:dyDescent="0.25">
      <c r="A1375" s="24"/>
      <c r="B1375" s="21"/>
      <c r="C1375" s="20" t="s">
        <v>1089</v>
      </c>
      <c r="D1375" s="20"/>
      <c r="E1375" s="20" t="s">
        <v>77</v>
      </c>
      <c r="F1375" s="20" t="s">
        <v>78</v>
      </c>
      <c r="G1375" s="20" t="s">
        <v>62</v>
      </c>
      <c r="H1375" s="5">
        <v>145.60398600340866</v>
      </c>
      <c r="I1375" s="5">
        <v>779.18700000000001</v>
      </c>
      <c r="J1375" s="22">
        <f t="shared" si="26"/>
        <v>5.3514125635390153</v>
      </c>
    </row>
    <row r="1376" spans="1:10" hidden="1" x14ac:dyDescent="0.25">
      <c r="A1376" s="24"/>
      <c r="B1376" s="21"/>
      <c r="C1376" s="20" t="s">
        <v>1073</v>
      </c>
      <c r="D1376" s="20"/>
      <c r="E1376" s="20" t="s">
        <v>77</v>
      </c>
      <c r="F1376" s="20" t="s">
        <v>78</v>
      </c>
      <c r="G1376" s="20" t="s">
        <v>62</v>
      </c>
      <c r="H1376" s="5">
        <v>117.15314545992848</v>
      </c>
      <c r="I1376" s="5">
        <v>303.49700000000001</v>
      </c>
      <c r="J1376" s="22">
        <f t="shared" si="26"/>
        <v>2.5906005238571193</v>
      </c>
    </row>
    <row r="1377" spans="1:10" hidden="1" x14ac:dyDescent="0.25">
      <c r="A1377" s="24"/>
      <c r="B1377" s="21"/>
      <c r="C1377" s="20" t="s">
        <v>1060</v>
      </c>
      <c r="D1377" s="20"/>
      <c r="E1377" s="20" t="s">
        <v>77</v>
      </c>
      <c r="F1377" s="20" t="s">
        <v>78</v>
      </c>
      <c r="G1377" s="20" t="s">
        <v>62</v>
      </c>
      <c r="H1377" s="5">
        <v>408.10251229462034</v>
      </c>
      <c r="I1377" s="5">
        <v>483.02499999999998</v>
      </c>
      <c r="J1377" s="22">
        <f t="shared" si="26"/>
        <v>1.1835874209254831</v>
      </c>
    </row>
    <row r="1378" spans="1:10" hidden="1" x14ac:dyDescent="0.25">
      <c r="A1378" s="24"/>
      <c r="B1378" s="21"/>
      <c r="C1378" s="20" t="s">
        <v>1061</v>
      </c>
      <c r="D1378" s="20"/>
      <c r="E1378" s="20" t="s">
        <v>77</v>
      </c>
      <c r="F1378" s="20" t="s">
        <v>78</v>
      </c>
      <c r="G1378" s="20" t="s">
        <v>62</v>
      </c>
      <c r="H1378" s="5">
        <v>220.39177937792883</v>
      </c>
      <c r="I1378" s="5">
        <v>483.02499999999998</v>
      </c>
      <c r="J1378" s="22">
        <f t="shared" si="26"/>
        <v>2.1916652307239941</v>
      </c>
    </row>
    <row r="1379" spans="1:10" hidden="1" x14ac:dyDescent="0.25">
      <c r="A1379" s="24"/>
      <c r="B1379" s="21"/>
      <c r="C1379" s="20" t="s">
        <v>1067</v>
      </c>
      <c r="D1379" s="20"/>
      <c r="E1379" s="20" t="s">
        <v>77</v>
      </c>
      <c r="F1379" s="20" t="s">
        <v>78</v>
      </c>
      <c r="G1379" s="20" t="s">
        <v>62</v>
      </c>
      <c r="H1379" s="5">
        <v>200.05758457171058</v>
      </c>
      <c r="I1379" s="5">
        <v>541.96100000000001</v>
      </c>
      <c r="J1379" s="22">
        <f t="shared" si="26"/>
        <v>2.7090250097752944</v>
      </c>
    </row>
    <row r="1380" spans="1:10" hidden="1" x14ac:dyDescent="0.25">
      <c r="A1380" s="24"/>
      <c r="B1380" s="21"/>
      <c r="C1380" s="20" t="s">
        <v>1068</v>
      </c>
      <c r="D1380" s="20"/>
      <c r="E1380" s="20" t="s">
        <v>77</v>
      </c>
      <c r="F1380" s="20" t="s">
        <v>78</v>
      </c>
      <c r="G1380" s="20" t="s">
        <v>62</v>
      </c>
      <c r="H1380" s="5">
        <v>246.65807684253181</v>
      </c>
      <c r="I1380" s="5">
        <v>721.48900000000003</v>
      </c>
      <c r="J1380" s="22">
        <f t="shared" si="26"/>
        <v>2.9250572664628511</v>
      </c>
    </row>
    <row r="1381" spans="1:10" hidden="1" x14ac:dyDescent="0.25">
      <c r="A1381" s="24"/>
      <c r="B1381" s="21"/>
      <c r="C1381" s="20" t="s">
        <v>1647</v>
      </c>
      <c r="D1381" s="20"/>
      <c r="E1381" s="20" t="s">
        <v>77</v>
      </c>
      <c r="F1381" s="20" t="s">
        <v>78</v>
      </c>
      <c r="G1381" s="20" t="s">
        <v>62</v>
      </c>
      <c r="H1381" s="5">
        <v>137.48734026614673</v>
      </c>
      <c r="I1381" s="5">
        <v>902.08699999999999</v>
      </c>
      <c r="J1381" s="22">
        <f t="shared" si="26"/>
        <v>6.5612368255415241</v>
      </c>
    </row>
    <row r="1382" spans="1:10" hidden="1" x14ac:dyDescent="0.25">
      <c r="A1382" s="24"/>
      <c r="B1382" s="21"/>
      <c r="C1382" s="20" t="s">
        <v>1100</v>
      </c>
      <c r="D1382" s="20"/>
      <c r="E1382" s="20" t="s">
        <v>77</v>
      </c>
      <c r="F1382" s="20" t="s">
        <v>78</v>
      </c>
      <c r="G1382" s="20" t="s">
        <v>62</v>
      </c>
      <c r="H1382" s="5">
        <v>227.23701456583083</v>
      </c>
      <c r="I1382" s="5">
        <v>1322.2179999999998</v>
      </c>
      <c r="J1382" s="22">
        <f t="shared" si="26"/>
        <v>5.8186735225609638</v>
      </c>
    </row>
    <row r="1383" spans="1:10" hidden="1" x14ac:dyDescent="0.25">
      <c r="A1383" s="24"/>
      <c r="B1383" s="21"/>
      <c r="C1383" s="20" t="s">
        <v>1101</v>
      </c>
      <c r="D1383" s="20"/>
      <c r="E1383" s="20" t="s">
        <v>77</v>
      </c>
      <c r="F1383" s="20" t="s">
        <v>78</v>
      </c>
      <c r="G1383" s="20" t="s">
        <v>62</v>
      </c>
      <c r="H1383" s="5">
        <v>246.65807684253181</v>
      </c>
      <c r="I1383" s="5">
        <v>483.02499999999998</v>
      </c>
      <c r="J1383" s="22">
        <f t="shared" si="26"/>
        <v>1.958277653759404</v>
      </c>
    </row>
    <row r="1384" spans="1:10" hidden="1" x14ac:dyDescent="0.25">
      <c r="A1384" s="24"/>
      <c r="B1384" s="21"/>
      <c r="C1384" s="20" t="s">
        <v>1137</v>
      </c>
      <c r="D1384" s="20"/>
      <c r="E1384" s="20" t="s">
        <v>77</v>
      </c>
      <c r="F1384" s="20" t="s">
        <v>78</v>
      </c>
      <c r="G1384" s="20" t="s">
        <v>62</v>
      </c>
      <c r="H1384" s="5">
        <v>181.90553843088588</v>
      </c>
      <c r="I1384" s="5">
        <v>483.02499999999998</v>
      </c>
      <c r="J1384" s="22">
        <f t="shared" si="26"/>
        <v>2.6553617012794963</v>
      </c>
    </row>
    <row r="1385" spans="1:10" hidden="1" x14ac:dyDescent="0.25">
      <c r="A1385" s="24"/>
      <c r="B1385" s="21"/>
      <c r="C1385" s="20" t="s">
        <v>623</v>
      </c>
      <c r="D1385" s="20"/>
      <c r="E1385" s="20" t="s">
        <v>77</v>
      </c>
      <c r="F1385" s="20" t="s">
        <v>78</v>
      </c>
      <c r="G1385" s="20" t="s">
        <v>62</v>
      </c>
      <c r="H1385" s="5">
        <v>226.32388203631356</v>
      </c>
      <c r="I1385" s="5">
        <v>902.08699999999999</v>
      </c>
      <c r="J1385" s="22">
        <f t="shared" si="26"/>
        <v>3.9858232895424646</v>
      </c>
    </row>
    <row r="1386" spans="1:10" hidden="1" x14ac:dyDescent="0.25">
      <c r="A1386" s="24"/>
      <c r="B1386" s="21"/>
      <c r="C1386" s="20" t="s">
        <v>1164</v>
      </c>
      <c r="D1386" s="20"/>
      <c r="E1386" s="20" t="s">
        <v>77</v>
      </c>
      <c r="F1386" s="20" t="s">
        <v>78</v>
      </c>
      <c r="G1386" s="20" t="s">
        <v>62</v>
      </c>
      <c r="H1386" s="5">
        <v>117.15314545992848</v>
      </c>
      <c r="I1386" s="5">
        <v>303.49700000000001</v>
      </c>
      <c r="J1386" s="22">
        <f t="shared" si="26"/>
        <v>2.5906005238571193</v>
      </c>
    </row>
    <row r="1387" spans="1:10" hidden="1" x14ac:dyDescent="0.25">
      <c r="A1387" s="24"/>
      <c r="B1387" s="21"/>
      <c r="C1387" s="20" t="s">
        <v>1159</v>
      </c>
      <c r="D1387" s="20"/>
      <c r="E1387" s="20" t="s">
        <v>77</v>
      </c>
      <c r="F1387" s="20" t="s">
        <v>78</v>
      </c>
      <c r="G1387" s="20" t="s">
        <v>62</v>
      </c>
      <c r="H1387" s="5">
        <v>317.21577756404912</v>
      </c>
      <c r="I1387" s="5">
        <v>238.464</v>
      </c>
      <c r="J1387" s="22">
        <f t="shared" si="26"/>
        <v>0.75174066634138859</v>
      </c>
    </row>
    <row r="1388" spans="1:10" hidden="1" x14ac:dyDescent="0.25">
      <c r="A1388" s="24"/>
      <c r="B1388" s="21"/>
      <c r="C1388" s="20" t="s">
        <v>1162</v>
      </c>
      <c r="D1388" s="20"/>
      <c r="E1388" s="20" t="s">
        <v>77</v>
      </c>
      <c r="F1388" s="20" t="s">
        <v>78</v>
      </c>
      <c r="G1388" s="20" t="s">
        <v>62</v>
      </c>
      <c r="H1388" s="5">
        <v>123.4864806323511</v>
      </c>
      <c r="I1388" s="5">
        <v>238.464</v>
      </c>
      <c r="J1388" s="22">
        <f t="shared" si="26"/>
        <v>1.931093985178544</v>
      </c>
    </row>
    <row r="1389" spans="1:10" hidden="1" x14ac:dyDescent="0.25">
      <c r="A1389" s="24"/>
      <c r="B1389" s="21"/>
      <c r="C1389" s="20" t="s">
        <v>1181</v>
      </c>
      <c r="D1389" s="20"/>
      <c r="E1389" s="20" t="s">
        <v>77</v>
      </c>
      <c r="F1389" s="20" t="s">
        <v>78</v>
      </c>
      <c r="G1389" s="20" t="s">
        <v>62</v>
      </c>
      <c r="H1389" s="5">
        <v>180.12476772021873</v>
      </c>
      <c r="I1389" s="5">
        <v>171.59</v>
      </c>
      <c r="J1389" s="22">
        <f t="shared" si="26"/>
        <v>0.95261746716878226</v>
      </c>
    </row>
    <row r="1390" spans="1:10" hidden="1" x14ac:dyDescent="0.25">
      <c r="A1390" s="24"/>
      <c r="B1390" s="21"/>
      <c r="C1390" s="20" t="s">
        <v>1186</v>
      </c>
      <c r="D1390" s="20"/>
      <c r="E1390" s="20" t="s">
        <v>77</v>
      </c>
      <c r="F1390" s="20" t="s">
        <v>78</v>
      </c>
      <c r="G1390" s="20" t="s">
        <v>62</v>
      </c>
      <c r="H1390" s="5">
        <v>117.15314545992848</v>
      </c>
      <c r="I1390" s="5">
        <v>303.49700000000001</v>
      </c>
      <c r="J1390" s="22">
        <f t="shared" si="26"/>
        <v>2.5906005238571193</v>
      </c>
    </row>
    <row r="1391" spans="1:10" hidden="1" x14ac:dyDescent="0.25">
      <c r="A1391" s="24"/>
      <c r="B1391" s="21"/>
      <c r="C1391" s="20" t="s">
        <v>1663</v>
      </c>
      <c r="D1391" s="20"/>
      <c r="E1391" s="20" t="s">
        <v>77</v>
      </c>
      <c r="F1391" s="20" t="s">
        <v>78</v>
      </c>
      <c r="G1391" s="20" t="s">
        <v>62</v>
      </c>
      <c r="H1391" s="5">
        <v>117.15314545992848</v>
      </c>
      <c r="I1391" s="5">
        <v>303.49700000000001</v>
      </c>
      <c r="J1391" s="22">
        <f t="shared" si="26"/>
        <v>2.5906005238571193</v>
      </c>
    </row>
    <row r="1392" spans="1:10" hidden="1" x14ac:dyDescent="0.25">
      <c r="A1392" s="24"/>
      <c r="B1392" s="21"/>
      <c r="C1392" s="20" t="s">
        <v>1189</v>
      </c>
      <c r="D1392" s="20"/>
      <c r="E1392" s="20" t="s">
        <v>77</v>
      </c>
      <c r="F1392" s="20" t="s">
        <v>78</v>
      </c>
      <c r="G1392" s="20" t="s">
        <v>62</v>
      </c>
      <c r="H1392" s="5">
        <v>133.43787732739946</v>
      </c>
      <c r="I1392" s="5">
        <v>779.18700000000001</v>
      </c>
      <c r="J1392" s="22">
        <f t="shared" si="26"/>
        <v>5.839324003095526</v>
      </c>
    </row>
    <row r="1393" spans="1:10" hidden="1" x14ac:dyDescent="0.25">
      <c r="A1393" s="24"/>
      <c r="B1393" s="21"/>
      <c r="C1393" s="20" t="s">
        <v>1188</v>
      </c>
      <c r="D1393" s="20"/>
      <c r="E1393" s="20" t="s">
        <v>77</v>
      </c>
      <c r="F1393" s="20" t="s">
        <v>78</v>
      </c>
      <c r="G1393" s="20" t="s">
        <v>62</v>
      </c>
      <c r="H1393" s="5">
        <v>157.82153507236495</v>
      </c>
      <c r="I1393" s="5">
        <v>303.49700000000001</v>
      </c>
      <c r="J1393" s="22">
        <f t="shared" si="26"/>
        <v>1.9230392091981579</v>
      </c>
    </row>
    <row r="1394" spans="1:10" hidden="1" x14ac:dyDescent="0.25">
      <c r="A1394" s="24"/>
      <c r="B1394" s="21"/>
      <c r="C1394" s="20" t="s">
        <v>1665</v>
      </c>
      <c r="D1394" s="20"/>
      <c r="E1394" s="20" t="s">
        <v>77</v>
      </c>
      <c r="F1394" s="20" t="s">
        <v>78</v>
      </c>
      <c r="G1394" s="20" t="s">
        <v>62</v>
      </c>
      <c r="H1394" s="5">
        <v>125.14048861112769</v>
      </c>
      <c r="I1394" s="5">
        <v>0</v>
      </c>
      <c r="J1394" s="22">
        <f t="shared" si="26"/>
        <v>0</v>
      </c>
    </row>
    <row r="1395" spans="1:10" hidden="1" x14ac:dyDescent="0.25">
      <c r="A1395" s="24"/>
      <c r="B1395" s="21"/>
      <c r="C1395" s="20" t="s">
        <v>1190</v>
      </c>
      <c r="D1395" s="20"/>
      <c r="E1395" s="20" t="s">
        <v>77</v>
      </c>
      <c r="F1395" s="20" t="s">
        <v>78</v>
      </c>
      <c r="G1395" s="20" t="s">
        <v>62</v>
      </c>
      <c r="H1395" s="5">
        <v>145.47468341734594</v>
      </c>
      <c r="I1395" s="5">
        <v>265.56</v>
      </c>
      <c r="J1395" s="22">
        <f t="shared" si="26"/>
        <v>1.8254722661134553</v>
      </c>
    </row>
    <row r="1396" spans="1:10" hidden="1" x14ac:dyDescent="0.25">
      <c r="A1396" s="24"/>
      <c r="B1396" s="21"/>
      <c r="C1396" s="20" t="s">
        <v>1199</v>
      </c>
      <c r="D1396" s="20"/>
      <c r="E1396" s="20" t="s">
        <v>77</v>
      </c>
      <c r="F1396" s="20" t="s">
        <v>78</v>
      </c>
      <c r="G1396" s="20" t="s">
        <v>62</v>
      </c>
      <c r="H1396" s="5">
        <v>200.05758457171058</v>
      </c>
      <c r="I1396" s="5">
        <v>722.55899999999997</v>
      </c>
      <c r="J1396" s="22">
        <f t="shared" si="26"/>
        <v>3.6117550931491875</v>
      </c>
    </row>
    <row r="1397" spans="1:10" hidden="1" x14ac:dyDescent="0.25">
      <c r="A1397" s="24"/>
      <c r="B1397" s="21"/>
      <c r="C1397" s="20" t="s">
        <v>1198</v>
      </c>
      <c r="D1397" s="20"/>
      <c r="E1397" s="20" t="s">
        <v>77</v>
      </c>
      <c r="F1397" s="20" t="s">
        <v>78</v>
      </c>
      <c r="G1397" s="20" t="s">
        <v>62</v>
      </c>
      <c r="H1397" s="5">
        <v>175.76021168398884</v>
      </c>
      <c r="I1397" s="5">
        <v>351.11799999999999</v>
      </c>
      <c r="J1397" s="22">
        <f t="shared" si="26"/>
        <v>1.9977103841414277</v>
      </c>
    </row>
    <row r="1398" spans="1:10" hidden="1" x14ac:dyDescent="0.25">
      <c r="A1398" s="24"/>
      <c r="B1398" s="21"/>
      <c r="C1398" s="20" t="s">
        <v>1206</v>
      </c>
      <c r="D1398" s="20"/>
      <c r="E1398" s="20" t="s">
        <v>77</v>
      </c>
      <c r="F1398" s="20" t="s">
        <v>78</v>
      </c>
      <c r="G1398" s="20" t="s">
        <v>62</v>
      </c>
      <c r="H1398" s="5">
        <v>56.55182573124587</v>
      </c>
      <c r="I1398" s="5">
        <v>238.464</v>
      </c>
      <c r="J1398" s="22">
        <f t="shared" si="26"/>
        <v>4.2167338881907126</v>
      </c>
    </row>
    <row r="1399" spans="1:10" hidden="1" x14ac:dyDescent="0.25">
      <c r="A1399" s="24"/>
      <c r="B1399" s="21"/>
      <c r="C1399" s="20" t="s">
        <v>1670</v>
      </c>
      <c r="D1399" s="20"/>
      <c r="E1399" s="20" t="s">
        <v>77</v>
      </c>
      <c r="F1399" s="20" t="s">
        <v>78</v>
      </c>
      <c r="G1399" s="20" t="s">
        <v>62</v>
      </c>
      <c r="H1399" s="5">
        <v>119.12207003680972</v>
      </c>
      <c r="I1399" s="5">
        <v>179.52799999999999</v>
      </c>
      <c r="J1399" s="22">
        <f t="shared" si="26"/>
        <v>1.5070926818558839</v>
      </c>
    </row>
    <row r="1400" spans="1:10" hidden="1" x14ac:dyDescent="0.25">
      <c r="A1400" s="24"/>
      <c r="B1400" s="21"/>
      <c r="C1400" s="20" t="s">
        <v>1672</v>
      </c>
      <c r="D1400" s="20"/>
      <c r="E1400" s="20" t="s">
        <v>77</v>
      </c>
      <c r="F1400" s="20" t="s">
        <v>78</v>
      </c>
      <c r="G1400" s="20" t="s">
        <v>62</v>
      </c>
      <c r="H1400" s="5">
        <v>198.00727834655191</v>
      </c>
      <c r="I1400" s="5">
        <v>0</v>
      </c>
      <c r="J1400" s="22">
        <f t="shared" si="26"/>
        <v>0</v>
      </c>
    </row>
    <row r="1401" spans="1:10" hidden="1" x14ac:dyDescent="0.25">
      <c r="A1401" s="24"/>
      <c r="B1401" s="21"/>
      <c r="C1401" s="20" t="s">
        <v>1197</v>
      </c>
      <c r="D1401" s="20"/>
      <c r="E1401" s="20" t="s">
        <v>77</v>
      </c>
      <c r="F1401" s="20" t="s">
        <v>78</v>
      </c>
      <c r="G1401" s="20" t="s">
        <v>62</v>
      </c>
      <c r="H1401" s="5">
        <v>109.17073657638507</v>
      </c>
      <c r="I1401" s="5">
        <v>180.59800000000001</v>
      </c>
      <c r="J1401" s="22">
        <f t="shared" si="26"/>
        <v>1.6542711505261156</v>
      </c>
    </row>
    <row r="1402" spans="1:10" hidden="1" x14ac:dyDescent="0.25">
      <c r="A1402" s="24"/>
      <c r="B1402" s="21"/>
      <c r="C1402" s="20" t="s">
        <v>1216</v>
      </c>
      <c r="D1402" s="20"/>
      <c r="E1402" s="20" t="s">
        <v>77</v>
      </c>
      <c r="F1402" s="20" t="s">
        <v>78</v>
      </c>
      <c r="G1402" s="20" t="s">
        <v>62</v>
      </c>
      <c r="H1402" s="5">
        <v>161.6167247082808</v>
      </c>
      <c r="I1402" s="5">
        <v>769.11</v>
      </c>
      <c r="J1402" s="22">
        <f t="shared" si="26"/>
        <v>4.7588515445307307</v>
      </c>
    </row>
    <row r="1403" spans="1:10" hidden="1" x14ac:dyDescent="0.25">
      <c r="A1403" s="24"/>
      <c r="B1403" s="21"/>
      <c r="C1403" s="20" t="s">
        <v>1212</v>
      </c>
      <c r="D1403" s="20"/>
      <c r="E1403" s="20" t="s">
        <v>77</v>
      </c>
      <c r="F1403" s="20" t="s">
        <v>78</v>
      </c>
      <c r="G1403" s="20" t="s">
        <v>62</v>
      </c>
      <c r="H1403" s="5">
        <v>88.836541770166832</v>
      </c>
      <c r="I1403" s="5">
        <v>171.59</v>
      </c>
      <c r="J1403" s="22">
        <f t="shared" si="26"/>
        <v>1.9315249848866078</v>
      </c>
    </row>
    <row r="1404" spans="1:10" hidden="1" x14ac:dyDescent="0.25">
      <c r="A1404" s="24"/>
      <c r="B1404" s="21"/>
      <c r="C1404" s="20" t="s">
        <v>1215</v>
      </c>
      <c r="D1404" s="20"/>
      <c r="E1404" s="20" t="s">
        <v>77</v>
      </c>
      <c r="F1404" s="20" t="s">
        <v>78</v>
      </c>
      <c r="G1404" s="20" t="s">
        <v>62</v>
      </c>
      <c r="H1404" s="5">
        <v>155.42601687777059</v>
      </c>
      <c r="I1404" s="5">
        <v>0</v>
      </c>
      <c r="J1404" s="22">
        <f t="shared" si="26"/>
        <v>0</v>
      </c>
    </row>
    <row r="1405" spans="1:10" hidden="1" x14ac:dyDescent="0.25">
      <c r="A1405" s="24"/>
      <c r="B1405" s="21"/>
      <c r="C1405" s="20" t="s">
        <v>1597</v>
      </c>
      <c r="D1405" s="20"/>
      <c r="E1405" s="20" t="s">
        <v>77</v>
      </c>
      <c r="F1405" s="20" t="s">
        <v>78</v>
      </c>
      <c r="G1405" s="20" t="s">
        <v>62</v>
      </c>
      <c r="H1405" s="5">
        <v>155.42601687777059</v>
      </c>
      <c r="I1405" s="5">
        <v>360.12599999999998</v>
      </c>
      <c r="J1405" s="22">
        <f t="shared" si="26"/>
        <v>2.3170252138881522</v>
      </c>
    </row>
    <row r="1406" spans="1:10" hidden="1" x14ac:dyDescent="0.25">
      <c r="A1406" s="24"/>
      <c r="B1406" s="21"/>
      <c r="C1406" s="20" t="s">
        <v>1222</v>
      </c>
      <c r="D1406" s="20"/>
      <c r="E1406" s="20" t="s">
        <v>77</v>
      </c>
      <c r="F1406" s="20" t="s">
        <v>78</v>
      </c>
      <c r="G1406" s="20" t="s">
        <v>62</v>
      </c>
      <c r="H1406" s="5">
        <v>338.33122191513979</v>
      </c>
      <c r="I1406" s="5">
        <v>541.96100000000001</v>
      </c>
      <c r="J1406" s="22">
        <f t="shared" si="26"/>
        <v>1.6018651690855024</v>
      </c>
    </row>
    <row r="1407" spans="1:10" hidden="1" x14ac:dyDescent="0.25">
      <c r="A1407" s="24"/>
      <c r="B1407" s="21"/>
      <c r="C1407" s="20" t="s">
        <v>1682</v>
      </c>
      <c r="D1407" s="20"/>
      <c r="E1407" s="20" t="s">
        <v>77</v>
      </c>
      <c r="F1407" s="20" t="s">
        <v>78</v>
      </c>
      <c r="G1407" s="20" t="s">
        <v>62</v>
      </c>
      <c r="H1407" s="5">
        <v>56.55182573124587</v>
      </c>
      <c r="I1407" s="5">
        <v>410.05399999999997</v>
      </c>
      <c r="J1407" s="22">
        <f t="shared" si="26"/>
        <v>7.2509418519699178</v>
      </c>
    </row>
    <row r="1408" spans="1:10" hidden="1" x14ac:dyDescent="0.25">
      <c r="A1408" s="24"/>
      <c r="B1408" s="21"/>
      <c r="C1408" s="20" t="s">
        <v>1357</v>
      </c>
      <c r="D1408" s="20"/>
      <c r="E1408" s="20" t="s">
        <v>77</v>
      </c>
      <c r="F1408" s="20" t="s">
        <v>78</v>
      </c>
      <c r="G1408" s="20" t="s">
        <v>62</v>
      </c>
      <c r="H1408" s="5">
        <v>151.40678607573068</v>
      </c>
      <c r="I1408" s="5">
        <v>0</v>
      </c>
      <c r="J1408" s="22">
        <f t="shared" si="26"/>
        <v>0</v>
      </c>
    </row>
    <row r="1409" spans="1:10" hidden="1" x14ac:dyDescent="0.25">
      <c r="A1409" s="24"/>
      <c r="B1409" s="21"/>
      <c r="C1409" s="20" t="s">
        <v>1599</v>
      </c>
      <c r="D1409" s="20"/>
      <c r="E1409" s="20" t="s">
        <v>77</v>
      </c>
      <c r="F1409" s="20" t="s">
        <v>78</v>
      </c>
      <c r="G1409" s="20" t="s">
        <v>62</v>
      </c>
      <c r="H1409" s="5">
        <v>46.600492270821221</v>
      </c>
      <c r="I1409" s="5">
        <v>410.05399999999997</v>
      </c>
      <c r="J1409" s="22">
        <f t="shared" si="26"/>
        <v>8.79934910594827</v>
      </c>
    </row>
    <row r="1410" spans="1:10" hidden="1" x14ac:dyDescent="0.25">
      <c r="A1410" s="24"/>
      <c r="B1410" s="21"/>
      <c r="C1410" s="20" t="s">
        <v>1601</v>
      </c>
      <c r="D1410" s="20"/>
      <c r="E1410" s="20" t="s">
        <v>77</v>
      </c>
      <c r="F1410" s="20" t="s">
        <v>78</v>
      </c>
      <c r="G1410" s="20" t="s">
        <v>62</v>
      </c>
      <c r="H1410" s="5">
        <v>222.36081721956432</v>
      </c>
      <c r="I1410" s="5">
        <v>0</v>
      </c>
      <c r="J1410" s="22">
        <f t="shared" si="26"/>
        <v>0</v>
      </c>
    </row>
    <row r="1411" spans="1:10" hidden="1" x14ac:dyDescent="0.25">
      <c r="A1411" s="24"/>
      <c r="B1411" s="21"/>
      <c r="C1411" s="20" t="s">
        <v>1234</v>
      </c>
      <c r="D1411" s="20"/>
      <c r="E1411" s="20" t="s">
        <v>77</v>
      </c>
      <c r="F1411" s="20" t="s">
        <v>78</v>
      </c>
      <c r="G1411" s="20" t="s">
        <v>62</v>
      </c>
      <c r="H1411" s="5">
        <v>88.836541770166832</v>
      </c>
      <c r="I1411" s="5">
        <v>0</v>
      </c>
      <c r="J1411" s="22">
        <f t="shared" si="26"/>
        <v>0</v>
      </c>
    </row>
    <row r="1412" spans="1:10" hidden="1" x14ac:dyDescent="0.25">
      <c r="A1412" s="24"/>
      <c r="B1412" s="21"/>
      <c r="C1412" s="20" t="s">
        <v>1600</v>
      </c>
      <c r="D1412" s="20"/>
      <c r="E1412" s="20" t="s">
        <v>77</v>
      </c>
      <c r="F1412" s="20" t="s">
        <v>78</v>
      </c>
      <c r="G1412" s="20" t="s">
        <v>62</v>
      </c>
      <c r="H1412" s="5">
        <v>167.9584259124544</v>
      </c>
      <c r="I1412" s="5">
        <v>419.06200000000001</v>
      </c>
      <c r="J1412" s="22">
        <f t="shared" si="26"/>
        <v>2.4950340997981804</v>
      </c>
    </row>
    <row r="1413" spans="1:10" hidden="1" x14ac:dyDescent="0.25">
      <c r="A1413" s="24"/>
      <c r="B1413" s="21"/>
      <c r="C1413" s="20" t="s">
        <v>1681</v>
      </c>
      <c r="D1413" s="20"/>
      <c r="E1413" s="20" t="s">
        <v>77</v>
      </c>
      <c r="F1413" s="20" t="s">
        <v>78</v>
      </c>
      <c r="G1413" s="20" t="s">
        <v>62</v>
      </c>
      <c r="H1413" s="5">
        <v>88.836541770166832</v>
      </c>
      <c r="I1413" s="5">
        <v>0</v>
      </c>
      <c r="J1413" s="22">
        <f t="shared" si="26"/>
        <v>0</v>
      </c>
    </row>
    <row r="1414" spans="1:10" hidden="1" x14ac:dyDescent="0.25">
      <c r="A1414" s="24"/>
      <c r="B1414" s="21"/>
      <c r="C1414" s="20" t="s">
        <v>1598</v>
      </c>
      <c r="D1414" s="20"/>
      <c r="E1414" s="20" t="s">
        <v>77</v>
      </c>
      <c r="F1414" s="20" t="s">
        <v>78</v>
      </c>
      <c r="G1414" s="20" t="s">
        <v>62</v>
      </c>
      <c r="H1414" s="5">
        <v>107.17154880410699</v>
      </c>
      <c r="I1414" s="5">
        <v>0</v>
      </c>
      <c r="J1414" s="22">
        <f t="shared" si="26"/>
        <v>0</v>
      </c>
    </row>
    <row r="1415" spans="1:10" hidden="1" x14ac:dyDescent="0.25">
      <c r="A1415" s="24"/>
      <c r="B1415" s="21"/>
      <c r="C1415" s="20" t="s">
        <v>1686</v>
      </c>
      <c r="D1415" s="20"/>
      <c r="E1415" s="20" t="s">
        <v>77</v>
      </c>
      <c r="F1415" s="20" t="s">
        <v>78</v>
      </c>
      <c r="G1415" s="20" t="s">
        <v>62</v>
      </c>
      <c r="H1415" s="5">
        <v>205.95945509338793</v>
      </c>
      <c r="I1415" s="5">
        <v>238.464</v>
      </c>
      <c r="J1415" s="22">
        <f t="shared" si="26"/>
        <v>1.157820115089514</v>
      </c>
    </row>
    <row r="1416" spans="1:10" hidden="1" x14ac:dyDescent="0.25">
      <c r="A1416" s="24"/>
      <c r="B1416" s="21"/>
      <c r="C1416" s="20" t="s">
        <v>1237</v>
      </c>
      <c r="D1416" s="20"/>
      <c r="E1416" s="20" t="s">
        <v>77</v>
      </c>
      <c r="F1416" s="20" t="s">
        <v>78</v>
      </c>
      <c r="G1416" s="20" t="s">
        <v>62</v>
      </c>
      <c r="H1416" s="5">
        <v>88.836541770166832</v>
      </c>
      <c r="I1416" s="5">
        <v>410.05399999999997</v>
      </c>
      <c r="J1416" s="22">
        <f t="shared" si="26"/>
        <v>4.6158257832781224</v>
      </c>
    </row>
    <row r="1417" spans="1:10" hidden="1" x14ac:dyDescent="0.25">
      <c r="A1417" s="24"/>
      <c r="B1417" s="21"/>
      <c r="C1417" s="20" t="s">
        <v>1240</v>
      </c>
      <c r="D1417" s="20"/>
      <c r="E1417" s="20" t="s">
        <v>77</v>
      </c>
      <c r="F1417" s="20" t="s">
        <v>78</v>
      </c>
      <c r="G1417" s="20" t="s">
        <v>62</v>
      </c>
      <c r="H1417" s="5">
        <v>166.72215619376999</v>
      </c>
      <c r="I1417" s="5">
        <v>360.12599999999998</v>
      </c>
      <c r="J1417" s="22">
        <f t="shared" si="26"/>
        <v>2.1600368434621831</v>
      </c>
    </row>
    <row r="1418" spans="1:10" hidden="1" x14ac:dyDescent="0.25">
      <c r="A1418" s="24"/>
      <c r="B1418" s="21"/>
      <c r="C1418" s="20" t="s">
        <v>1241</v>
      </c>
      <c r="D1418" s="20"/>
      <c r="E1418" s="20" t="s">
        <v>77</v>
      </c>
      <c r="F1418" s="20" t="s">
        <v>78</v>
      </c>
      <c r="G1418" s="20" t="s">
        <v>62</v>
      </c>
      <c r="H1418" s="5">
        <v>171.74098088194893</v>
      </c>
      <c r="I1418" s="5">
        <v>483.02499999999998</v>
      </c>
      <c r="J1418" s="22">
        <f t="shared" si="26"/>
        <v>2.8125203286920843</v>
      </c>
    </row>
    <row r="1419" spans="1:10" hidden="1" x14ac:dyDescent="0.25">
      <c r="A1419" s="24"/>
      <c r="B1419" s="21"/>
      <c r="C1419" s="20" t="s">
        <v>1247</v>
      </c>
      <c r="D1419" s="20"/>
      <c r="E1419" s="20" t="s">
        <v>77</v>
      </c>
      <c r="F1419" s="20" t="s">
        <v>78</v>
      </c>
      <c r="G1419" s="20" t="s">
        <v>62</v>
      </c>
      <c r="H1419" s="5">
        <v>209.9786548367384</v>
      </c>
      <c r="I1419" s="5">
        <v>828.04599999999994</v>
      </c>
      <c r="J1419" s="22">
        <f t="shared" si="26"/>
        <v>3.9434770198133631</v>
      </c>
    </row>
    <row r="1420" spans="1:10" hidden="1" x14ac:dyDescent="0.25">
      <c r="A1420" s="24"/>
      <c r="B1420" s="21"/>
      <c r="C1420" s="20" t="s">
        <v>1689</v>
      </c>
      <c r="D1420" s="20"/>
      <c r="E1420" s="20" t="s">
        <v>77</v>
      </c>
      <c r="F1420" s="20" t="s">
        <v>78</v>
      </c>
      <c r="G1420" s="20" t="s">
        <v>62</v>
      </c>
      <c r="H1420" s="5">
        <v>62.570244305563847</v>
      </c>
      <c r="I1420" s="5">
        <v>343.18099999999998</v>
      </c>
      <c r="J1420" s="22">
        <f t="shared" si="26"/>
        <v>5.4847316613319306</v>
      </c>
    </row>
    <row r="1421" spans="1:10" hidden="1" x14ac:dyDescent="0.25">
      <c r="A1421" s="24"/>
      <c r="B1421" s="21"/>
      <c r="C1421" s="20" t="s">
        <v>1251</v>
      </c>
      <c r="D1421" s="20"/>
      <c r="E1421" s="20" t="s">
        <v>77</v>
      </c>
      <c r="F1421" s="20" t="s">
        <v>78</v>
      </c>
      <c r="G1421" s="20" t="s">
        <v>62</v>
      </c>
      <c r="H1421" s="5">
        <v>56.55182573124587</v>
      </c>
      <c r="I1421" s="5">
        <v>419.06200000000001</v>
      </c>
      <c r="J1421" s="22">
        <f t="shared" si="26"/>
        <v>7.4102293706931723</v>
      </c>
    </row>
    <row r="1422" spans="1:10" hidden="1" x14ac:dyDescent="0.25">
      <c r="A1422" s="24"/>
      <c r="B1422" s="21"/>
      <c r="C1422" s="20" t="s">
        <v>1211</v>
      </c>
      <c r="D1422" s="20"/>
      <c r="E1422" s="20" t="s">
        <v>77</v>
      </c>
      <c r="F1422" s="20" t="s">
        <v>78</v>
      </c>
      <c r="G1422" s="20" t="s">
        <v>62</v>
      </c>
      <c r="H1422" s="5">
        <v>109.17073657638507</v>
      </c>
      <c r="I1422" s="5">
        <v>303.49700000000001</v>
      </c>
      <c r="J1422" s="22">
        <f t="shared" si="26"/>
        <v>2.7800215471446221</v>
      </c>
    </row>
    <row r="1423" spans="1:10" hidden="1" x14ac:dyDescent="0.25">
      <c r="A1423" s="24"/>
      <c r="B1423" s="21"/>
      <c r="C1423" s="20" t="s">
        <v>1259</v>
      </c>
      <c r="D1423" s="20"/>
      <c r="E1423" s="20" t="s">
        <v>77</v>
      </c>
      <c r="F1423" s="20" t="s">
        <v>78</v>
      </c>
      <c r="G1423" s="20" t="s">
        <v>62</v>
      </c>
      <c r="H1423" s="5">
        <v>202.02650914859183</v>
      </c>
      <c r="I1423" s="5">
        <v>541.96100000000001</v>
      </c>
      <c r="J1423" s="22">
        <f t="shared" si="26"/>
        <v>2.6826231977377986</v>
      </c>
    </row>
    <row r="1424" spans="1:10" hidden="1" x14ac:dyDescent="0.25">
      <c r="A1424" s="24"/>
      <c r="B1424" s="21"/>
      <c r="C1424" s="20" t="s">
        <v>1309</v>
      </c>
      <c r="D1424" s="20"/>
      <c r="E1424" s="20" t="s">
        <v>77</v>
      </c>
      <c r="F1424" s="20" t="s">
        <v>78</v>
      </c>
      <c r="G1424" s="20" t="s">
        <v>62</v>
      </c>
      <c r="H1424" s="5">
        <v>88.836541770166832</v>
      </c>
      <c r="I1424" s="5">
        <v>0</v>
      </c>
      <c r="J1424" s="22">
        <f t="shared" si="26"/>
        <v>0</v>
      </c>
    </row>
    <row r="1425" spans="1:10" hidden="1" x14ac:dyDescent="0.25">
      <c r="A1425" s="24"/>
      <c r="B1425" s="21"/>
      <c r="C1425" s="20" t="s">
        <v>1606</v>
      </c>
      <c r="D1425" s="20"/>
      <c r="E1425" s="20" t="s">
        <v>77</v>
      </c>
      <c r="F1425" s="20" t="s">
        <v>78</v>
      </c>
      <c r="G1425" s="20" t="s">
        <v>62</v>
      </c>
      <c r="H1425" s="5">
        <v>87.05311794057323</v>
      </c>
      <c r="I1425" s="5">
        <v>598.59</v>
      </c>
      <c r="J1425" s="22">
        <f t="shared" si="26"/>
        <v>6.8761465891276545</v>
      </c>
    </row>
    <row r="1426" spans="1:10" hidden="1" x14ac:dyDescent="0.25">
      <c r="A1426" s="24"/>
      <c r="B1426" s="21"/>
      <c r="C1426" s="20" t="s">
        <v>1317</v>
      </c>
      <c r="D1426" s="20"/>
      <c r="E1426" s="20" t="s">
        <v>77</v>
      </c>
      <c r="F1426" s="20" t="s">
        <v>78</v>
      </c>
      <c r="G1426" s="20" t="s">
        <v>62</v>
      </c>
      <c r="H1426" s="5">
        <v>109.17073657638507</v>
      </c>
      <c r="I1426" s="5">
        <v>0</v>
      </c>
      <c r="J1426" s="22">
        <f t="shared" si="26"/>
        <v>0</v>
      </c>
    </row>
    <row r="1427" spans="1:10" hidden="1" x14ac:dyDescent="0.25">
      <c r="A1427" s="24"/>
      <c r="B1427" s="21"/>
      <c r="C1427" s="20" t="s">
        <v>1364</v>
      </c>
      <c r="D1427" s="20"/>
      <c r="E1427" s="20" t="s">
        <v>77</v>
      </c>
      <c r="F1427" s="20" t="s">
        <v>78</v>
      </c>
      <c r="G1427" s="20" t="s">
        <v>62</v>
      </c>
      <c r="H1427" s="5">
        <v>151.40678607573068</v>
      </c>
      <c r="I1427" s="5">
        <v>0</v>
      </c>
      <c r="J1427" s="22">
        <f t="shared" ref="J1427:J1505" si="27">+IFERROR(I1427/H1427,0)</f>
        <v>0</v>
      </c>
    </row>
    <row r="1428" spans="1:10" hidden="1" x14ac:dyDescent="0.25">
      <c r="A1428" s="24"/>
      <c r="B1428" s="21"/>
      <c r="C1428" s="20" t="s">
        <v>1325</v>
      </c>
      <c r="D1428" s="20"/>
      <c r="E1428" s="20" t="s">
        <v>77</v>
      </c>
      <c r="F1428" s="20" t="s">
        <v>78</v>
      </c>
      <c r="G1428" s="20" t="s">
        <v>62</v>
      </c>
      <c r="H1428" s="5">
        <v>272.98054029242547</v>
      </c>
      <c r="I1428" s="5">
        <v>0</v>
      </c>
      <c r="J1428" s="22">
        <f t="shared" si="27"/>
        <v>0</v>
      </c>
    </row>
    <row r="1429" spans="1:10" hidden="1" x14ac:dyDescent="0.25">
      <c r="A1429" s="24"/>
      <c r="B1429" s="21"/>
      <c r="C1429" s="20" t="s">
        <v>1706</v>
      </c>
      <c r="D1429" s="20"/>
      <c r="E1429" s="20" t="s">
        <v>77</v>
      </c>
      <c r="F1429" s="20" t="s">
        <v>78</v>
      </c>
      <c r="G1429" s="20" t="s">
        <v>62</v>
      </c>
      <c r="H1429" s="5">
        <v>145.47468341734594</v>
      </c>
      <c r="I1429" s="5">
        <v>343.18099999999998</v>
      </c>
      <c r="J1429" s="22">
        <f t="shared" si="27"/>
        <v>2.3590427690807414</v>
      </c>
    </row>
    <row r="1430" spans="1:10" hidden="1" x14ac:dyDescent="0.25">
      <c r="A1430" s="24"/>
      <c r="B1430" s="21"/>
      <c r="C1430" s="20" t="s">
        <v>1312</v>
      </c>
      <c r="D1430" s="20"/>
      <c r="E1430" s="20" t="s">
        <v>77</v>
      </c>
      <c r="F1430" s="20" t="s">
        <v>78</v>
      </c>
      <c r="G1430" s="20" t="s">
        <v>62</v>
      </c>
      <c r="H1430" s="5">
        <v>169.74179310967085</v>
      </c>
      <c r="I1430" s="5">
        <v>657.52600000000007</v>
      </c>
      <c r="J1430" s="22">
        <f t="shared" si="27"/>
        <v>3.8736835988009735</v>
      </c>
    </row>
    <row r="1431" spans="1:10" hidden="1" x14ac:dyDescent="0.25">
      <c r="A1431" s="24"/>
      <c r="B1431" s="21"/>
      <c r="C1431" s="20" t="s">
        <v>1701</v>
      </c>
      <c r="D1431" s="20"/>
      <c r="E1431" s="20" t="s">
        <v>77</v>
      </c>
      <c r="F1431" s="20" t="s">
        <v>78</v>
      </c>
      <c r="G1431" s="20" t="s">
        <v>62</v>
      </c>
      <c r="H1431" s="5">
        <v>125.14048861112769</v>
      </c>
      <c r="I1431" s="5">
        <v>0</v>
      </c>
      <c r="J1431" s="22">
        <f t="shared" si="27"/>
        <v>0</v>
      </c>
    </row>
    <row r="1432" spans="1:10" hidden="1" x14ac:dyDescent="0.25">
      <c r="A1432" s="24"/>
      <c r="B1432" s="21"/>
      <c r="C1432" s="20" t="s">
        <v>1699</v>
      </c>
      <c r="D1432" s="20"/>
      <c r="E1432" s="20" t="s">
        <v>77</v>
      </c>
      <c r="F1432" s="20" t="s">
        <v>78</v>
      </c>
      <c r="G1432" s="20" t="s">
        <v>62</v>
      </c>
      <c r="H1432" s="5">
        <v>56.55182573124587</v>
      </c>
      <c r="I1432" s="5">
        <v>238.464</v>
      </c>
      <c r="J1432" s="22">
        <f t="shared" si="27"/>
        <v>4.2167338881907126</v>
      </c>
    </row>
    <row r="1433" spans="1:10" hidden="1" x14ac:dyDescent="0.25">
      <c r="A1433" s="24"/>
      <c r="B1433" s="21"/>
      <c r="C1433" s="20" t="s">
        <v>1603</v>
      </c>
      <c r="D1433" s="20"/>
      <c r="E1433" s="20" t="s">
        <v>77</v>
      </c>
      <c r="F1433" s="20" t="s">
        <v>78</v>
      </c>
      <c r="G1433" s="20" t="s">
        <v>62</v>
      </c>
      <c r="H1433" s="5">
        <v>88.836541770166832</v>
      </c>
      <c r="I1433" s="5">
        <v>0</v>
      </c>
      <c r="J1433" s="22">
        <f t="shared" si="27"/>
        <v>0</v>
      </c>
    </row>
    <row r="1434" spans="1:10" hidden="1" x14ac:dyDescent="0.25">
      <c r="A1434" s="24"/>
      <c r="B1434" s="21"/>
      <c r="C1434" s="20" t="s">
        <v>1608</v>
      </c>
      <c r="D1434" s="20"/>
      <c r="E1434" s="20" t="s">
        <v>77</v>
      </c>
      <c r="F1434" s="20" t="s">
        <v>78</v>
      </c>
      <c r="G1434" s="20" t="s">
        <v>62</v>
      </c>
      <c r="H1434" s="5">
        <v>62.570244305563847</v>
      </c>
      <c r="I1434" s="5">
        <v>0</v>
      </c>
      <c r="J1434" s="22">
        <f t="shared" si="27"/>
        <v>0</v>
      </c>
    </row>
    <row r="1435" spans="1:10" hidden="1" x14ac:dyDescent="0.25">
      <c r="A1435" s="24"/>
      <c r="B1435" s="21"/>
      <c r="C1435" s="20" t="s">
        <v>1275</v>
      </c>
      <c r="D1435" s="20"/>
      <c r="E1435" s="20" t="s">
        <v>77</v>
      </c>
      <c r="F1435" s="20" t="s">
        <v>78</v>
      </c>
      <c r="G1435" s="20" t="s">
        <v>62</v>
      </c>
      <c r="H1435" s="5">
        <v>117.15314545992848</v>
      </c>
      <c r="I1435" s="5">
        <v>713.55099999999993</v>
      </c>
      <c r="J1435" s="22">
        <f t="shared" si="27"/>
        <v>6.0907540911401794</v>
      </c>
    </row>
    <row r="1436" spans="1:10" hidden="1" x14ac:dyDescent="0.25">
      <c r="A1436" s="24"/>
      <c r="B1436" s="21"/>
      <c r="C1436" s="20" t="s">
        <v>1274</v>
      </c>
      <c r="D1436" s="20"/>
      <c r="E1436" s="20" t="s">
        <v>77</v>
      </c>
      <c r="F1436" s="20" t="s">
        <v>78</v>
      </c>
      <c r="G1436" s="20" t="s">
        <v>62</v>
      </c>
      <c r="H1436" s="5">
        <v>151.40678607573068</v>
      </c>
      <c r="I1436" s="5">
        <v>959.95299999999997</v>
      </c>
      <c r="J1436" s="22">
        <f t="shared" si="27"/>
        <v>6.3402244039434965</v>
      </c>
    </row>
    <row r="1437" spans="1:10" hidden="1" x14ac:dyDescent="0.25">
      <c r="A1437" s="24"/>
      <c r="B1437" s="21"/>
      <c r="C1437" s="20" t="s">
        <v>1604</v>
      </c>
      <c r="D1437" s="20"/>
      <c r="E1437" s="20" t="s">
        <v>77</v>
      </c>
      <c r="F1437" s="20" t="s">
        <v>78</v>
      </c>
      <c r="G1437" s="20" t="s">
        <v>62</v>
      </c>
      <c r="H1437" s="5">
        <v>107.17154880410699</v>
      </c>
      <c r="I1437" s="5">
        <v>0</v>
      </c>
      <c r="J1437" s="22">
        <f t="shared" si="27"/>
        <v>0</v>
      </c>
    </row>
    <row r="1438" spans="1:10" hidden="1" x14ac:dyDescent="0.25">
      <c r="A1438" s="24"/>
      <c r="B1438" s="21"/>
      <c r="C1438" s="20" t="s">
        <v>1705</v>
      </c>
      <c r="D1438" s="20"/>
      <c r="E1438" s="20" t="s">
        <v>77</v>
      </c>
      <c r="F1438" s="20" t="s">
        <v>78</v>
      </c>
      <c r="G1438" s="20" t="s">
        <v>62</v>
      </c>
      <c r="H1438" s="5">
        <v>125.14048861112769</v>
      </c>
      <c r="I1438" s="5">
        <v>0</v>
      </c>
      <c r="J1438" s="22">
        <f t="shared" si="27"/>
        <v>0</v>
      </c>
    </row>
    <row r="1439" spans="1:10" hidden="1" x14ac:dyDescent="0.25">
      <c r="A1439" s="24"/>
      <c r="B1439" s="21"/>
      <c r="C1439" s="20" t="s">
        <v>1264</v>
      </c>
      <c r="D1439" s="20"/>
      <c r="E1439" s="20" t="s">
        <v>77</v>
      </c>
      <c r="F1439" s="20" t="s">
        <v>78</v>
      </c>
      <c r="G1439" s="20" t="s">
        <v>62</v>
      </c>
      <c r="H1439" s="5">
        <v>82.904439111782082</v>
      </c>
      <c r="I1439" s="5">
        <v>0</v>
      </c>
      <c r="J1439" s="22">
        <f t="shared" si="27"/>
        <v>0</v>
      </c>
    </row>
    <row r="1440" spans="1:10" hidden="1" x14ac:dyDescent="0.25">
      <c r="A1440" s="24"/>
      <c r="B1440" s="21"/>
      <c r="C1440" s="20" t="s">
        <v>1277</v>
      </c>
      <c r="D1440" s="20"/>
      <c r="E1440" s="20" t="s">
        <v>77</v>
      </c>
      <c r="F1440" s="20" t="s">
        <v>78</v>
      </c>
      <c r="G1440" s="20" t="s">
        <v>62</v>
      </c>
      <c r="H1440" s="5">
        <v>119.12207003680972</v>
      </c>
      <c r="I1440" s="5">
        <v>171.59</v>
      </c>
      <c r="J1440" s="22">
        <f t="shared" si="27"/>
        <v>1.4404551561853924</v>
      </c>
    </row>
    <row r="1441" spans="1:10" hidden="1" x14ac:dyDescent="0.25">
      <c r="A1441" s="24"/>
      <c r="B1441" s="21"/>
      <c r="C1441" s="20" t="s">
        <v>1283</v>
      </c>
      <c r="D1441" s="20"/>
      <c r="E1441" s="20" t="s">
        <v>77</v>
      </c>
      <c r="F1441" s="20" t="s">
        <v>78</v>
      </c>
      <c r="G1441" s="20" t="s">
        <v>62</v>
      </c>
      <c r="H1441" s="5">
        <v>151.40678607573068</v>
      </c>
      <c r="I1441" s="5">
        <v>180.59800000000001</v>
      </c>
      <c r="J1441" s="22">
        <f t="shared" si="27"/>
        <v>1.1927999046863624</v>
      </c>
    </row>
    <row r="1442" spans="1:10" hidden="1" x14ac:dyDescent="0.25">
      <c r="A1442" s="24"/>
      <c r="B1442" s="21"/>
      <c r="C1442" s="20" t="s">
        <v>1282</v>
      </c>
      <c r="D1442" s="20"/>
      <c r="E1442" s="20" t="s">
        <v>77</v>
      </c>
      <c r="F1442" s="20" t="s">
        <v>78</v>
      </c>
      <c r="G1442" s="20" t="s">
        <v>62</v>
      </c>
      <c r="H1442" s="5">
        <v>171.74098088194893</v>
      </c>
      <c r="I1442" s="5">
        <v>663.62300000000005</v>
      </c>
      <c r="J1442" s="22">
        <f t="shared" si="27"/>
        <v>3.8640922894003982</v>
      </c>
    </row>
    <row r="1443" spans="1:10" hidden="1" x14ac:dyDescent="0.25">
      <c r="A1443" s="24"/>
      <c r="B1443" s="21"/>
      <c r="C1443" s="20" t="s">
        <v>1693</v>
      </c>
      <c r="D1443" s="20"/>
      <c r="E1443" s="20" t="s">
        <v>77</v>
      </c>
      <c r="F1443" s="20" t="s">
        <v>78</v>
      </c>
      <c r="G1443" s="20" t="s">
        <v>62</v>
      </c>
      <c r="H1443" s="5">
        <v>26.266297464602985</v>
      </c>
      <c r="I1443" s="5">
        <v>0</v>
      </c>
      <c r="J1443" s="22">
        <f t="shared" si="27"/>
        <v>0</v>
      </c>
    </row>
    <row r="1444" spans="1:10" hidden="1" x14ac:dyDescent="0.25">
      <c r="A1444" s="24"/>
      <c r="B1444" s="21"/>
      <c r="C1444" s="20" t="s">
        <v>1697</v>
      </c>
      <c r="D1444" s="20"/>
      <c r="E1444" s="20" t="s">
        <v>77</v>
      </c>
      <c r="F1444" s="20" t="s">
        <v>78</v>
      </c>
      <c r="G1444" s="20" t="s">
        <v>62</v>
      </c>
      <c r="H1444" s="5">
        <v>119.12207003680972</v>
      </c>
      <c r="I1444" s="5">
        <v>352.18799999999999</v>
      </c>
      <c r="J1444" s="22">
        <f t="shared" si="27"/>
        <v>2.9565302205642578</v>
      </c>
    </row>
    <row r="1445" spans="1:10" hidden="1" x14ac:dyDescent="0.25">
      <c r="A1445" s="24"/>
      <c r="B1445" s="21"/>
      <c r="C1445" s="20" t="s">
        <v>635</v>
      </c>
      <c r="D1445" s="20"/>
      <c r="E1445" s="20" t="s">
        <v>77</v>
      </c>
      <c r="F1445" s="20" t="s">
        <v>78</v>
      </c>
      <c r="G1445" s="20" t="s">
        <v>62</v>
      </c>
      <c r="H1445" s="5">
        <v>175.88965971074006</v>
      </c>
      <c r="I1445" s="5">
        <v>171.59</v>
      </c>
      <c r="J1445" s="22">
        <f t="shared" si="27"/>
        <v>0.97555478975960797</v>
      </c>
    </row>
    <row r="1446" spans="1:10" hidden="1" x14ac:dyDescent="0.25">
      <c r="A1446" s="24"/>
      <c r="B1446" s="21"/>
      <c r="C1446" s="20" t="s">
        <v>638</v>
      </c>
      <c r="D1446" s="20"/>
      <c r="E1446" s="20" t="s">
        <v>77</v>
      </c>
      <c r="F1446" s="20" t="s">
        <v>78</v>
      </c>
      <c r="G1446" s="20" t="s">
        <v>62</v>
      </c>
      <c r="H1446" s="5">
        <v>206.04573995063174</v>
      </c>
      <c r="I1446" s="5">
        <v>180.59800000000001</v>
      </c>
      <c r="J1446" s="22">
        <f t="shared" si="27"/>
        <v>0.87649470473532254</v>
      </c>
    </row>
    <row r="1447" spans="1:10" hidden="1" x14ac:dyDescent="0.25">
      <c r="A1447" s="24"/>
      <c r="B1447" s="21"/>
      <c r="C1447" s="20" t="s">
        <v>637</v>
      </c>
      <c r="D1447" s="20"/>
      <c r="E1447" s="20" t="s">
        <v>77</v>
      </c>
      <c r="F1447" s="20" t="s">
        <v>78</v>
      </c>
      <c r="G1447" s="20" t="s">
        <v>62</v>
      </c>
      <c r="H1447" s="5">
        <v>178.1557298785832</v>
      </c>
      <c r="I1447" s="5">
        <v>662.553</v>
      </c>
      <c r="J1447" s="22">
        <f t="shared" si="27"/>
        <v>3.7189542006397636</v>
      </c>
    </row>
    <row r="1448" spans="1:10" hidden="1" x14ac:dyDescent="0.25">
      <c r="A1448" s="24"/>
      <c r="B1448" s="21"/>
      <c r="C1448" s="20" t="s">
        <v>1561</v>
      </c>
      <c r="D1448" s="20"/>
      <c r="E1448" s="20" t="s">
        <v>77</v>
      </c>
      <c r="F1448" s="20" t="s">
        <v>78</v>
      </c>
      <c r="G1448" s="20" t="s">
        <v>62</v>
      </c>
      <c r="H1448" s="5">
        <v>62.570244305563847</v>
      </c>
      <c r="I1448" s="5">
        <v>0</v>
      </c>
      <c r="J1448" s="22">
        <f t="shared" si="27"/>
        <v>0</v>
      </c>
    </row>
    <row r="1449" spans="1:10" hidden="1" x14ac:dyDescent="0.25">
      <c r="A1449" s="24"/>
      <c r="B1449" s="21"/>
      <c r="C1449" s="20" t="s">
        <v>1564</v>
      </c>
      <c r="D1449" s="20"/>
      <c r="E1449" s="20" t="s">
        <v>77</v>
      </c>
      <c r="F1449" s="20" t="s">
        <v>78</v>
      </c>
      <c r="G1449" s="20" t="s">
        <v>62</v>
      </c>
      <c r="H1449" s="5">
        <v>92.855772572206732</v>
      </c>
      <c r="I1449" s="5">
        <v>171.59</v>
      </c>
      <c r="J1449" s="22">
        <f t="shared" si="27"/>
        <v>1.8479195772838761</v>
      </c>
    </row>
    <row r="1450" spans="1:10" hidden="1" x14ac:dyDescent="0.25">
      <c r="A1450" s="24"/>
      <c r="B1450" s="21"/>
      <c r="C1450" s="20" t="s">
        <v>1563</v>
      </c>
      <c r="D1450" s="20"/>
      <c r="E1450" s="20" t="s">
        <v>77</v>
      </c>
      <c r="F1450" s="20" t="s">
        <v>78</v>
      </c>
      <c r="G1450" s="20" t="s">
        <v>62</v>
      </c>
      <c r="H1450" s="5">
        <v>196.00809057427387</v>
      </c>
      <c r="I1450" s="5">
        <v>476.928</v>
      </c>
      <c r="J1450" s="22">
        <f t="shared" si="27"/>
        <v>2.4332056835137448</v>
      </c>
    </row>
    <row r="1451" spans="1:10" hidden="1" x14ac:dyDescent="0.25">
      <c r="A1451" s="24"/>
      <c r="B1451" s="21"/>
      <c r="C1451" s="20" t="s">
        <v>1613</v>
      </c>
      <c r="D1451" s="20"/>
      <c r="E1451" s="20" t="s">
        <v>77</v>
      </c>
      <c r="F1451" s="20" t="s">
        <v>78</v>
      </c>
      <c r="G1451" s="20" t="s">
        <v>62</v>
      </c>
      <c r="H1451" s="5">
        <v>111.22104280154375</v>
      </c>
      <c r="I1451" s="5">
        <v>303.49700000000001</v>
      </c>
      <c r="J1451" s="22">
        <f t="shared" si="27"/>
        <v>2.7287731921516158</v>
      </c>
    </row>
    <row r="1452" spans="1:10" hidden="1" x14ac:dyDescent="0.25">
      <c r="A1452" s="24"/>
      <c r="B1452" s="21"/>
      <c r="C1452" s="20" t="s">
        <v>1614</v>
      </c>
      <c r="D1452" s="20"/>
      <c r="E1452" s="20" t="s">
        <v>77</v>
      </c>
      <c r="F1452" s="20" t="s">
        <v>78</v>
      </c>
      <c r="G1452" s="20" t="s">
        <v>62</v>
      </c>
      <c r="H1452" s="5">
        <v>62.570244305563847</v>
      </c>
      <c r="I1452" s="5">
        <v>0</v>
      </c>
      <c r="J1452" s="22">
        <f t="shared" si="27"/>
        <v>0</v>
      </c>
    </row>
    <row r="1453" spans="1:10" hidden="1" x14ac:dyDescent="0.25">
      <c r="A1453" s="24"/>
      <c r="B1453" s="21"/>
      <c r="C1453" s="20" t="s">
        <v>659</v>
      </c>
      <c r="D1453" s="20"/>
      <c r="E1453" s="20" t="s">
        <v>77</v>
      </c>
      <c r="F1453" s="20" t="s">
        <v>78</v>
      </c>
      <c r="G1453" s="20" t="s">
        <v>62</v>
      </c>
      <c r="H1453" s="5">
        <v>175.76021168398884</v>
      </c>
      <c r="I1453" s="5">
        <v>179.52799999999999</v>
      </c>
      <c r="J1453" s="22">
        <f t="shared" si="27"/>
        <v>1.0214370947776594</v>
      </c>
    </row>
    <row r="1454" spans="1:10" hidden="1" x14ac:dyDescent="0.25">
      <c r="A1454" s="24"/>
      <c r="B1454" s="21"/>
      <c r="C1454" s="20" t="s">
        <v>660</v>
      </c>
      <c r="D1454" s="20"/>
      <c r="E1454" s="20" t="s">
        <v>77</v>
      </c>
      <c r="F1454" s="20" t="s">
        <v>78</v>
      </c>
      <c r="G1454" s="20" t="s">
        <v>62</v>
      </c>
      <c r="H1454" s="5">
        <v>107.17154880410699</v>
      </c>
      <c r="I1454" s="5">
        <v>419.06200000000001</v>
      </c>
      <c r="J1454" s="22">
        <f t="shared" si="27"/>
        <v>3.9101982258927741</v>
      </c>
    </row>
    <row r="1455" spans="1:10" hidden="1" x14ac:dyDescent="0.25">
      <c r="A1455" s="24"/>
      <c r="B1455" s="21"/>
      <c r="C1455" s="20" t="s">
        <v>1573</v>
      </c>
      <c r="D1455" s="20"/>
      <c r="E1455" s="20" t="s">
        <v>77</v>
      </c>
      <c r="F1455" s="20" t="s">
        <v>78</v>
      </c>
      <c r="G1455" s="20" t="s">
        <v>62</v>
      </c>
      <c r="H1455" s="5">
        <v>163.80969045128609</v>
      </c>
      <c r="I1455" s="5">
        <v>0</v>
      </c>
      <c r="J1455" s="22">
        <f t="shared" si="27"/>
        <v>0</v>
      </c>
    </row>
    <row r="1456" spans="1:10" hidden="1" x14ac:dyDescent="0.25">
      <c r="A1456" s="24"/>
      <c r="B1456" s="21"/>
      <c r="C1456" s="20" t="s">
        <v>1615</v>
      </c>
      <c r="D1456" s="20"/>
      <c r="E1456" s="20" t="s">
        <v>77</v>
      </c>
      <c r="F1456" s="20" t="s">
        <v>78</v>
      </c>
      <c r="G1456" s="20" t="s">
        <v>62</v>
      </c>
      <c r="H1456" s="5">
        <v>90.886847995325496</v>
      </c>
      <c r="I1456" s="5">
        <v>303.49700000000001</v>
      </c>
      <c r="J1456" s="22">
        <f t="shared" si="27"/>
        <v>3.339284029473764</v>
      </c>
    </row>
    <row r="1457" spans="1:10" hidden="1" x14ac:dyDescent="0.25">
      <c r="A1457" s="24"/>
      <c r="B1457" s="21"/>
      <c r="C1457" s="20" t="s">
        <v>666</v>
      </c>
      <c r="D1457" s="20"/>
      <c r="E1457" s="20" t="s">
        <v>77</v>
      </c>
      <c r="F1457" s="20" t="s">
        <v>78</v>
      </c>
      <c r="G1457" s="20" t="s">
        <v>62</v>
      </c>
      <c r="H1457" s="5">
        <v>261.84399893381988</v>
      </c>
      <c r="I1457" s="5">
        <v>483.02499999999998</v>
      </c>
      <c r="J1457" s="22">
        <f t="shared" si="27"/>
        <v>1.8447052518552576</v>
      </c>
    </row>
    <row r="1458" spans="1:10" hidden="1" x14ac:dyDescent="0.25">
      <c r="A1458" s="24"/>
      <c r="B1458" s="21"/>
      <c r="C1458" s="20" t="s">
        <v>1571</v>
      </c>
      <c r="D1458" s="20"/>
      <c r="E1458" s="20" t="s">
        <v>77</v>
      </c>
      <c r="F1458" s="20" t="s">
        <v>78</v>
      </c>
      <c r="G1458" s="20" t="s">
        <v>62</v>
      </c>
      <c r="H1458" s="5">
        <v>139.45626484302795</v>
      </c>
      <c r="I1458" s="5">
        <v>179.52799999999999</v>
      </c>
      <c r="J1458" s="22">
        <f t="shared" si="27"/>
        <v>1.287342667624698</v>
      </c>
    </row>
    <row r="1459" spans="1:10" hidden="1" x14ac:dyDescent="0.25">
      <c r="A1459" s="24"/>
      <c r="B1459" s="21"/>
      <c r="C1459" s="20" t="s">
        <v>1578</v>
      </c>
      <c r="D1459" s="20"/>
      <c r="E1459" s="20" t="s">
        <v>77</v>
      </c>
      <c r="F1459" s="20" t="s">
        <v>78</v>
      </c>
      <c r="G1459" s="20" t="s">
        <v>62</v>
      </c>
      <c r="H1459" s="5">
        <v>76.886020537464105</v>
      </c>
      <c r="I1459" s="5">
        <v>417.99199999999996</v>
      </c>
      <c r="J1459" s="22">
        <f t="shared" si="27"/>
        <v>5.4365149487262876</v>
      </c>
    </row>
    <row r="1460" spans="1:10" hidden="1" x14ac:dyDescent="0.25">
      <c r="A1460" s="24"/>
      <c r="B1460" s="21"/>
      <c r="C1460" s="20" t="s">
        <v>1579</v>
      </c>
      <c r="D1460" s="20"/>
      <c r="E1460" s="20" t="s">
        <v>77</v>
      </c>
      <c r="F1460" s="20" t="s">
        <v>78</v>
      </c>
      <c r="G1460" s="20" t="s">
        <v>62</v>
      </c>
      <c r="H1460" s="5">
        <v>407.01899690603176</v>
      </c>
      <c r="I1460" s="5">
        <v>0</v>
      </c>
      <c r="J1460" s="22">
        <f t="shared" si="27"/>
        <v>0</v>
      </c>
    </row>
    <row r="1461" spans="1:10" hidden="1" x14ac:dyDescent="0.25">
      <c r="A1461" s="24"/>
      <c r="B1461" s="21"/>
      <c r="C1461" s="20" t="s">
        <v>1581</v>
      </c>
      <c r="D1461" s="20"/>
      <c r="E1461" s="20" t="s">
        <v>77</v>
      </c>
      <c r="F1461" s="20" t="s">
        <v>78</v>
      </c>
      <c r="G1461" s="20" t="s">
        <v>62</v>
      </c>
      <c r="H1461" s="5">
        <v>224.27350309081064</v>
      </c>
      <c r="I1461" s="5">
        <v>179.52799999999999</v>
      </c>
      <c r="J1461" s="22">
        <f t="shared" si="27"/>
        <v>0.80048689446522481</v>
      </c>
    </row>
    <row r="1462" spans="1:10" hidden="1" x14ac:dyDescent="0.25">
      <c r="A1462" s="24"/>
      <c r="B1462" s="21"/>
      <c r="C1462" s="20" t="s">
        <v>665</v>
      </c>
      <c r="D1462" s="20"/>
      <c r="E1462" s="20" t="s">
        <v>60</v>
      </c>
      <c r="F1462" s="20" t="s">
        <v>61</v>
      </c>
      <c r="G1462" s="20" t="s">
        <v>62</v>
      </c>
      <c r="H1462" s="5">
        <v>171.74098088194893</v>
      </c>
      <c r="I1462" s="5">
        <v>303.49700000000001</v>
      </c>
      <c r="J1462" s="22">
        <f t="shared" si="27"/>
        <v>1.7671786806005105</v>
      </c>
    </row>
    <row r="1463" spans="1:10" hidden="1" x14ac:dyDescent="0.25">
      <c r="A1463" s="24"/>
      <c r="B1463" s="21"/>
      <c r="C1463" s="20" t="s">
        <v>667</v>
      </c>
      <c r="D1463" s="20"/>
      <c r="E1463" s="20" t="s">
        <v>77</v>
      </c>
      <c r="F1463" s="20" t="s">
        <v>78</v>
      </c>
      <c r="G1463" s="20" t="s">
        <v>62</v>
      </c>
      <c r="H1463" s="5">
        <v>202.02650914859183</v>
      </c>
      <c r="I1463" s="5">
        <v>171.59</v>
      </c>
      <c r="J1463" s="22">
        <f t="shared" si="27"/>
        <v>0.84934398323833049</v>
      </c>
    </row>
    <row r="1464" spans="1:10" hidden="1" x14ac:dyDescent="0.25">
      <c r="A1464" s="24"/>
      <c r="B1464" s="21"/>
      <c r="C1464" s="20" t="s">
        <v>1619</v>
      </c>
      <c r="D1464" s="20"/>
      <c r="E1464" s="20" t="s">
        <v>77</v>
      </c>
      <c r="F1464" s="20" t="s">
        <v>78</v>
      </c>
      <c r="G1464" s="20" t="s">
        <v>62</v>
      </c>
      <c r="H1464" s="5">
        <v>393.75647286732323</v>
      </c>
      <c r="I1464" s="5">
        <v>0</v>
      </c>
      <c r="J1464" s="22">
        <f t="shared" si="27"/>
        <v>0</v>
      </c>
    </row>
    <row r="1465" spans="1:10" hidden="1" x14ac:dyDescent="0.25">
      <c r="A1465" s="24"/>
      <c r="B1465" s="21"/>
      <c r="C1465" s="20" t="s">
        <v>670</v>
      </c>
      <c r="D1465" s="20"/>
      <c r="E1465" s="20" t="s">
        <v>77</v>
      </c>
      <c r="F1465" s="20" t="s">
        <v>78</v>
      </c>
      <c r="G1465" s="20" t="s">
        <v>62</v>
      </c>
      <c r="H1465" s="5">
        <v>137.48734026614673</v>
      </c>
      <c r="I1465" s="5">
        <v>303.49700000000001</v>
      </c>
      <c r="J1465" s="22">
        <f t="shared" si="27"/>
        <v>2.2074541511421581</v>
      </c>
    </row>
    <row r="1466" spans="1:10" hidden="1" x14ac:dyDescent="0.25">
      <c r="A1466" s="24"/>
      <c r="B1466" s="21"/>
      <c r="C1466" s="20" t="s">
        <v>1617</v>
      </c>
      <c r="D1466" s="20"/>
      <c r="E1466" s="20" t="s">
        <v>77</v>
      </c>
      <c r="F1466" s="20" t="s">
        <v>78</v>
      </c>
      <c r="G1466" s="20" t="s">
        <v>62</v>
      </c>
      <c r="H1466" s="5">
        <v>82.904439111782082</v>
      </c>
      <c r="I1466" s="5">
        <v>303.49700000000001</v>
      </c>
      <c r="J1466" s="22">
        <f t="shared" si="27"/>
        <v>3.660805178246096</v>
      </c>
    </row>
    <row r="1467" spans="1:10" hidden="1" x14ac:dyDescent="0.25">
      <c r="A1467" s="24"/>
      <c r="B1467" s="21"/>
      <c r="C1467" s="20" t="s">
        <v>1618</v>
      </c>
      <c r="D1467" s="20"/>
      <c r="E1467" s="20" t="s">
        <v>77</v>
      </c>
      <c r="F1467" s="20" t="s">
        <v>78</v>
      </c>
      <c r="G1467" s="20" t="s">
        <v>62</v>
      </c>
      <c r="H1467" s="5">
        <v>216.34239864524636</v>
      </c>
      <c r="I1467" s="5">
        <v>352.18799999999999</v>
      </c>
      <c r="J1467" s="22">
        <f t="shared" si="27"/>
        <v>1.6279194564053547</v>
      </c>
    </row>
    <row r="1468" spans="1:10" hidden="1" x14ac:dyDescent="0.25">
      <c r="A1468" s="24"/>
      <c r="B1468" s="21"/>
      <c r="C1468" s="20" t="s">
        <v>689</v>
      </c>
      <c r="D1468" s="20"/>
      <c r="E1468" s="20" t="s">
        <v>77</v>
      </c>
      <c r="F1468" s="20" t="s">
        <v>78</v>
      </c>
      <c r="G1468" s="20" t="s">
        <v>62</v>
      </c>
      <c r="H1468" s="5">
        <v>62.570244305563847</v>
      </c>
      <c r="I1468" s="5">
        <v>722.55899999999997</v>
      </c>
      <c r="J1468" s="22">
        <f t="shared" si="27"/>
        <v>11.547965139329795</v>
      </c>
    </row>
    <row r="1469" spans="1:10" hidden="1" x14ac:dyDescent="0.25">
      <c r="A1469" s="24"/>
      <c r="B1469" s="21"/>
      <c r="C1469" s="20" t="s">
        <v>1624</v>
      </c>
      <c r="D1469" s="20"/>
      <c r="E1469" s="20" t="s">
        <v>77</v>
      </c>
      <c r="F1469" s="20" t="s">
        <v>78</v>
      </c>
      <c r="G1469" s="20" t="s">
        <v>62</v>
      </c>
      <c r="H1469" s="5">
        <v>88.836541770166832</v>
      </c>
      <c r="I1469" s="5">
        <v>959.95299999999997</v>
      </c>
      <c r="J1469" s="22">
        <f t="shared" si="27"/>
        <v>10.805834861104108</v>
      </c>
    </row>
    <row r="1470" spans="1:10" hidden="1" x14ac:dyDescent="0.25">
      <c r="A1470" s="24"/>
      <c r="B1470" s="21"/>
      <c r="C1470" s="20" t="s">
        <v>1583</v>
      </c>
      <c r="D1470" s="20"/>
      <c r="E1470" s="20" t="s">
        <v>77</v>
      </c>
      <c r="F1470" s="20" t="s">
        <v>78</v>
      </c>
      <c r="G1470" s="20" t="s">
        <v>62</v>
      </c>
      <c r="H1470" s="5">
        <v>223.45687009778709</v>
      </c>
      <c r="I1470" s="5">
        <v>238.464</v>
      </c>
      <c r="J1470" s="22">
        <f t="shared" si="27"/>
        <v>1.0671589550844671</v>
      </c>
    </row>
    <row r="1471" spans="1:10" hidden="1" x14ac:dyDescent="0.25">
      <c r="A1471" s="24"/>
      <c r="B1471" s="21"/>
      <c r="C1471" s="20" t="s">
        <v>1584</v>
      </c>
      <c r="D1471" s="20"/>
      <c r="E1471" s="20" t="s">
        <v>77</v>
      </c>
      <c r="F1471" s="20" t="s">
        <v>78</v>
      </c>
      <c r="G1471" s="20" t="s">
        <v>62</v>
      </c>
      <c r="H1471" s="5">
        <v>163.93913847803736</v>
      </c>
      <c r="I1471" s="5">
        <v>598.59</v>
      </c>
      <c r="J1471" s="22">
        <f t="shared" si="27"/>
        <v>3.6512940445895539</v>
      </c>
    </row>
    <row r="1472" spans="1:10" hidden="1" x14ac:dyDescent="0.25">
      <c r="A1472" s="24"/>
      <c r="B1472" s="21"/>
      <c r="C1472" s="20" t="s">
        <v>1556</v>
      </c>
      <c r="D1472" s="20"/>
      <c r="E1472" s="20" t="s">
        <v>77</v>
      </c>
      <c r="F1472" s="20" t="s">
        <v>78</v>
      </c>
      <c r="G1472" s="20" t="s">
        <v>62</v>
      </c>
      <c r="H1472" s="5">
        <v>500.56195444451077</v>
      </c>
      <c r="I1472" s="5">
        <v>953.85599999999999</v>
      </c>
      <c r="J1472" s="22">
        <f t="shared" si="27"/>
        <v>1.9055703125870278</v>
      </c>
    </row>
    <row r="1473" spans="1:10" hidden="1" x14ac:dyDescent="0.25">
      <c r="A1473" s="24"/>
      <c r="B1473" s="21"/>
      <c r="C1473" s="20" t="s">
        <v>1585</v>
      </c>
      <c r="D1473" s="20"/>
      <c r="E1473" s="20" t="s">
        <v>77</v>
      </c>
      <c r="F1473" s="20" t="s">
        <v>78</v>
      </c>
      <c r="G1473" s="20" t="s">
        <v>62</v>
      </c>
      <c r="H1473" s="5">
        <v>143.60479823113059</v>
      </c>
      <c r="I1473" s="5">
        <v>238.464</v>
      </c>
      <c r="J1473" s="22">
        <f t="shared" si="27"/>
        <v>1.6605573277307517</v>
      </c>
    </row>
    <row r="1474" spans="1:10" hidden="1" x14ac:dyDescent="0.25">
      <c r="A1474" s="24"/>
      <c r="B1474" s="21"/>
      <c r="C1474" s="20" t="s">
        <v>1630</v>
      </c>
      <c r="D1474" s="20"/>
      <c r="E1474" s="20" t="s">
        <v>77</v>
      </c>
      <c r="F1474" s="20" t="s">
        <v>78</v>
      </c>
      <c r="G1474" s="20" t="s">
        <v>62</v>
      </c>
      <c r="H1474" s="5">
        <v>145.47468341734594</v>
      </c>
      <c r="I1474" s="5">
        <v>0</v>
      </c>
      <c r="J1474" s="22">
        <f t="shared" si="27"/>
        <v>0</v>
      </c>
    </row>
    <row r="1475" spans="1:10" hidden="1" x14ac:dyDescent="0.25">
      <c r="A1475" s="24"/>
      <c r="B1475" s="21"/>
      <c r="C1475" s="20" t="s">
        <v>1586</v>
      </c>
      <c r="D1475" s="20"/>
      <c r="E1475" s="20" t="s">
        <v>77</v>
      </c>
      <c r="F1475" s="20" t="s">
        <v>78</v>
      </c>
      <c r="G1475" s="20" t="s">
        <v>62</v>
      </c>
      <c r="H1475" s="5">
        <v>109.17073657638507</v>
      </c>
      <c r="I1475" s="5">
        <v>0</v>
      </c>
      <c r="J1475" s="22">
        <f t="shared" si="27"/>
        <v>0</v>
      </c>
    </row>
    <row r="1476" spans="1:10" hidden="1" x14ac:dyDescent="0.25">
      <c r="A1476" s="24"/>
      <c r="B1476" s="21"/>
      <c r="C1476" s="20" t="s">
        <v>1631</v>
      </c>
      <c r="D1476" s="20"/>
      <c r="E1476" s="20" t="s">
        <v>77</v>
      </c>
      <c r="F1476" s="20" t="s">
        <v>78</v>
      </c>
      <c r="G1476" s="20" t="s">
        <v>62</v>
      </c>
      <c r="H1476" s="5">
        <v>117.15314545992848</v>
      </c>
      <c r="I1476" s="5">
        <v>484.09500000000003</v>
      </c>
      <c r="J1476" s="22">
        <f t="shared" si="27"/>
        <v>4.1321553774719755</v>
      </c>
    </row>
    <row r="1477" spans="1:10" hidden="1" x14ac:dyDescent="0.25">
      <c r="A1477" s="24"/>
      <c r="B1477" s="21"/>
      <c r="C1477" s="20" t="s">
        <v>1590</v>
      </c>
      <c r="D1477" s="20"/>
      <c r="E1477" s="20" t="s">
        <v>77</v>
      </c>
      <c r="F1477" s="20" t="s">
        <v>78</v>
      </c>
      <c r="G1477" s="20" t="s">
        <v>62</v>
      </c>
      <c r="H1477" s="5">
        <v>107.17154880410699</v>
      </c>
      <c r="I1477" s="5">
        <v>419.06200000000001</v>
      </c>
      <c r="J1477" s="22">
        <f t="shared" si="27"/>
        <v>3.9101982258927741</v>
      </c>
    </row>
    <row r="1478" spans="1:10" hidden="1" x14ac:dyDescent="0.25">
      <c r="A1478" s="24"/>
      <c r="B1478" s="21"/>
      <c r="C1478" s="20" t="s">
        <v>1557</v>
      </c>
      <c r="D1478" s="20"/>
      <c r="E1478" s="20" t="s">
        <v>77</v>
      </c>
      <c r="F1478" s="20" t="s">
        <v>78</v>
      </c>
      <c r="G1478" s="20" t="s">
        <v>62</v>
      </c>
      <c r="H1478" s="5">
        <v>706.25208900737414</v>
      </c>
      <c r="I1478" s="5">
        <v>2880.9169999999995</v>
      </c>
      <c r="J1478" s="22">
        <f t="shared" si="27"/>
        <v>4.0791624475746069</v>
      </c>
    </row>
    <row r="1479" spans="1:10" hidden="1" x14ac:dyDescent="0.25">
      <c r="A1479" s="24"/>
      <c r="B1479" s="21"/>
      <c r="C1479" s="20" t="s">
        <v>1591</v>
      </c>
      <c r="D1479" s="20"/>
      <c r="E1479" s="20" t="s">
        <v>77</v>
      </c>
      <c r="F1479" s="20" t="s">
        <v>78</v>
      </c>
      <c r="G1479" s="20" t="s">
        <v>62</v>
      </c>
      <c r="H1479" s="5">
        <v>127.50574361032523</v>
      </c>
      <c r="I1479" s="5">
        <v>419.06200000000001</v>
      </c>
      <c r="J1479" s="22">
        <f t="shared" si="27"/>
        <v>3.2866127292328891</v>
      </c>
    </row>
    <row r="1480" spans="1:10" hidden="1" x14ac:dyDescent="0.25">
      <c r="A1480" s="24"/>
      <c r="B1480" s="21"/>
      <c r="C1480" s="20" t="s">
        <v>1587</v>
      </c>
      <c r="D1480" s="20"/>
      <c r="E1480" s="20" t="s">
        <v>77</v>
      </c>
      <c r="F1480" s="20" t="s">
        <v>78</v>
      </c>
      <c r="G1480" s="20" t="s">
        <v>62</v>
      </c>
      <c r="H1480" s="5">
        <v>143.60494367181911</v>
      </c>
      <c r="I1480" s="5">
        <v>238.464</v>
      </c>
      <c r="J1480" s="22">
        <f t="shared" si="27"/>
        <v>1.6605556459460242</v>
      </c>
    </row>
    <row r="1481" spans="1:10" x14ac:dyDescent="0.25">
      <c r="A1481" s="24"/>
      <c r="B1481" s="21"/>
      <c r="C1481" s="20" t="s">
        <v>1902</v>
      </c>
      <c r="D1481" s="20"/>
      <c r="E1481" s="20" t="s">
        <v>67</v>
      </c>
      <c r="F1481" s="20" t="s">
        <v>68</v>
      </c>
      <c r="G1481" s="20" t="s">
        <v>62</v>
      </c>
      <c r="H1481" s="5">
        <v>123.32908507181547</v>
      </c>
      <c r="I1481" s="5">
        <v>511.875</v>
      </c>
      <c r="J1481" s="22">
        <f t="shared" si="27"/>
        <v>4.1504808026584428</v>
      </c>
    </row>
    <row r="1482" spans="1:10" hidden="1" x14ac:dyDescent="0.25">
      <c r="A1482" s="24"/>
      <c r="B1482" s="21"/>
      <c r="C1482" s="20" t="s">
        <v>1903</v>
      </c>
      <c r="D1482" s="20"/>
      <c r="E1482" s="20" t="s">
        <v>77</v>
      </c>
      <c r="F1482" s="20" t="s">
        <v>78</v>
      </c>
      <c r="G1482" s="20" t="s">
        <v>62</v>
      </c>
      <c r="H1482" s="5">
        <v>30.285528266642888</v>
      </c>
      <c r="I1482" s="5">
        <v>410.05399999999997</v>
      </c>
      <c r="J1482" s="22">
        <f t="shared" si="27"/>
        <v>13.539602030044231</v>
      </c>
    </row>
    <row r="1483" spans="1:10" hidden="1" x14ac:dyDescent="0.25">
      <c r="A1483" s="24"/>
      <c r="B1483" s="21"/>
      <c r="C1483" s="20" t="s">
        <v>1904</v>
      </c>
      <c r="D1483" s="20"/>
      <c r="E1483" s="20" t="s">
        <v>77</v>
      </c>
      <c r="F1483" s="20" t="s">
        <v>78</v>
      </c>
      <c r="G1483" s="20" t="s">
        <v>62</v>
      </c>
      <c r="H1483" s="5">
        <v>192.07528895292143</v>
      </c>
      <c r="I1483" s="5">
        <v>1016.5830000000001</v>
      </c>
      <c r="J1483" s="22">
        <f t="shared" si="27"/>
        <v>5.292627727084505</v>
      </c>
    </row>
    <row r="1484" spans="1:10" hidden="1" x14ac:dyDescent="0.25">
      <c r="A1484" s="24"/>
      <c r="B1484" s="21"/>
      <c r="C1484" s="20" t="s">
        <v>1905</v>
      </c>
      <c r="D1484" s="20"/>
      <c r="E1484" s="20" t="s">
        <v>63</v>
      </c>
      <c r="F1484" s="20" t="s">
        <v>64</v>
      </c>
      <c r="G1484" s="20" t="s">
        <v>62</v>
      </c>
      <c r="H1484" s="5">
        <v>102.99489026559723</v>
      </c>
      <c r="I1484" s="5">
        <v>570.81099999999992</v>
      </c>
      <c r="J1484" s="22">
        <f t="shared" si="27"/>
        <v>5.5421293088232408</v>
      </c>
    </row>
    <row r="1485" spans="1:10" hidden="1" x14ac:dyDescent="0.25">
      <c r="A1485" s="24"/>
      <c r="B1485" s="21"/>
      <c r="C1485" s="20" t="s">
        <v>1906</v>
      </c>
      <c r="D1485" s="20"/>
      <c r="E1485" s="20" t="s">
        <v>75</v>
      </c>
      <c r="F1485" s="20" t="s">
        <v>76</v>
      </c>
      <c r="G1485" s="20" t="s">
        <v>62</v>
      </c>
      <c r="H1485" s="5">
        <v>102.99489026559723</v>
      </c>
      <c r="I1485" s="5">
        <v>570.81099999999992</v>
      </c>
      <c r="J1485" s="22">
        <f t="shared" si="27"/>
        <v>5.5421293088232408</v>
      </c>
    </row>
    <row r="1486" spans="1:10" hidden="1" x14ac:dyDescent="0.25">
      <c r="A1486" s="24"/>
      <c r="B1486" s="21"/>
      <c r="C1486" s="20" t="s">
        <v>1907</v>
      </c>
      <c r="D1486" s="20"/>
      <c r="E1486" s="20" t="s">
        <v>77</v>
      </c>
      <c r="F1486" s="20" t="s">
        <v>78</v>
      </c>
      <c r="G1486" s="20" t="s">
        <v>62</v>
      </c>
      <c r="H1486" s="5">
        <v>119.12207003680972</v>
      </c>
      <c r="I1486" s="5">
        <v>590.65200000000004</v>
      </c>
      <c r="J1486" s="22">
        <f t="shared" si="27"/>
        <v>4.9583758896859633</v>
      </c>
    </row>
    <row r="1487" spans="1:10" hidden="1" x14ac:dyDescent="0.25">
      <c r="A1487" s="24"/>
      <c r="B1487" s="21"/>
      <c r="C1487" s="20" t="s">
        <v>1908</v>
      </c>
      <c r="D1487" s="20"/>
      <c r="E1487" s="20" t="s">
        <v>77</v>
      </c>
      <c r="F1487" s="20" t="s">
        <v>78</v>
      </c>
      <c r="G1487" s="20" t="s">
        <v>62</v>
      </c>
      <c r="H1487" s="5">
        <v>192.07528895292143</v>
      </c>
      <c r="I1487" s="5">
        <v>1016.5830000000001</v>
      </c>
      <c r="J1487" s="22">
        <f t="shared" si="27"/>
        <v>5.292627727084505</v>
      </c>
    </row>
    <row r="1488" spans="1:10" hidden="1" x14ac:dyDescent="0.25">
      <c r="A1488" s="24"/>
      <c r="B1488" s="21"/>
      <c r="C1488" s="20" t="s">
        <v>1909</v>
      </c>
      <c r="D1488" s="20"/>
      <c r="E1488" s="20" t="s">
        <v>77</v>
      </c>
      <c r="F1488" s="20" t="s">
        <v>78</v>
      </c>
      <c r="G1488" s="20" t="s">
        <v>62</v>
      </c>
      <c r="H1488" s="5">
        <v>88.836541770166832</v>
      </c>
      <c r="I1488" s="5">
        <v>770.18000000000006</v>
      </c>
      <c r="J1488" s="22">
        <f t="shared" si="27"/>
        <v>8.6696305895446582</v>
      </c>
    </row>
    <row r="1489" spans="1:13" hidden="1" x14ac:dyDescent="0.25">
      <c r="A1489" s="24"/>
      <c r="B1489" s="21"/>
      <c r="C1489" s="20" t="s">
        <v>1913</v>
      </c>
      <c r="D1489" s="20"/>
      <c r="E1489" s="20" t="s">
        <v>77</v>
      </c>
      <c r="F1489" s="20" t="s">
        <v>78</v>
      </c>
      <c r="G1489" s="20" t="s">
        <v>62</v>
      </c>
      <c r="H1489" s="5"/>
      <c r="I1489" s="5">
        <v>770.18000000000006</v>
      </c>
      <c r="J1489" s="22">
        <f t="shared" si="27"/>
        <v>0</v>
      </c>
    </row>
    <row r="1490" spans="1:13" hidden="1" x14ac:dyDescent="0.25">
      <c r="A1490" s="24"/>
      <c r="B1490" s="21"/>
      <c r="C1490" s="20" t="s">
        <v>1914</v>
      </c>
      <c r="D1490" s="20"/>
      <c r="E1490" s="20" t="s">
        <v>77</v>
      </c>
      <c r="F1490" s="20" t="s">
        <v>78</v>
      </c>
      <c r="G1490" s="20" t="s">
        <v>62</v>
      </c>
      <c r="H1490" s="5"/>
      <c r="I1490" s="5">
        <v>238.464</v>
      </c>
      <c r="J1490" s="22">
        <f t="shared" si="27"/>
        <v>0</v>
      </c>
    </row>
    <row r="1491" spans="1:13" hidden="1" x14ac:dyDescent="0.25">
      <c r="A1491" s="24"/>
      <c r="B1491" s="21"/>
      <c r="C1491" s="20" t="s">
        <v>1915</v>
      </c>
      <c r="D1491" s="20"/>
      <c r="E1491" s="20" t="s">
        <v>77</v>
      </c>
      <c r="F1491" s="20" t="s">
        <v>78</v>
      </c>
      <c r="G1491" s="20" t="s">
        <v>62</v>
      </c>
      <c r="H1491" s="5"/>
      <c r="I1491" s="5">
        <v>238.464</v>
      </c>
      <c r="J1491" s="22">
        <f t="shared" si="27"/>
        <v>0</v>
      </c>
    </row>
    <row r="1492" spans="1:13" hidden="1" x14ac:dyDescent="0.25">
      <c r="A1492" s="24"/>
      <c r="B1492" s="21"/>
      <c r="C1492" s="20" t="s">
        <v>1916</v>
      </c>
      <c r="D1492" s="20"/>
      <c r="E1492" s="20" t="s">
        <v>77</v>
      </c>
      <c r="F1492" s="20" t="s">
        <v>78</v>
      </c>
      <c r="G1492" s="20" t="s">
        <v>62</v>
      </c>
      <c r="H1492" s="5"/>
      <c r="I1492" s="5">
        <v>410.05399999999997</v>
      </c>
      <c r="J1492" s="22">
        <f t="shared" si="27"/>
        <v>0</v>
      </c>
    </row>
    <row r="1493" spans="1:13" hidden="1" x14ac:dyDescent="0.25">
      <c r="A1493" s="24"/>
      <c r="B1493" s="21"/>
      <c r="C1493" s="20" t="s">
        <v>1917</v>
      </c>
      <c r="D1493" s="20"/>
      <c r="E1493" s="20" t="s">
        <v>77</v>
      </c>
      <c r="F1493" s="20" t="s">
        <v>78</v>
      </c>
      <c r="G1493" s="20" t="s">
        <v>62</v>
      </c>
      <c r="H1493" s="5"/>
      <c r="I1493" s="5">
        <v>238.464</v>
      </c>
      <c r="J1493" s="22">
        <f t="shared" si="27"/>
        <v>0</v>
      </c>
    </row>
    <row r="1494" spans="1:13" hidden="1" x14ac:dyDescent="0.25">
      <c r="A1494" s="24"/>
      <c r="B1494" s="21"/>
      <c r="C1494" s="20" t="s">
        <v>1918</v>
      </c>
      <c r="D1494" s="20"/>
      <c r="E1494" s="20" t="s">
        <v>77</v>
      </c>
      <c r="F1494" s="20" t="s">
        <v>78</v>
      </c>
      <c r="G1494" s="20" t="s">
        <v>62</v>
      </c>
      <c r="H1494" s="5"/>
      <c r="I1494" s="5">
        <v>303.49700000000001</v>
      </c>
      <c r="J1494" s="22">
        <f t="shared" si="27"/>
        <v>0</v>
      </c>
    </row>
    <row r="1495" spans="1:13" hidden="1" x14ac:dyDescent="0.25">
      <c r="A1495" s="24"/>
      <c r="B1495" s="21"/>
      <c r="C1495" s="20" t="s">
        <v>1919</v>
      </c>
      <c r="D1495" s="20"/>
      <c r="E1495" s="20" t="s">
        <v>77</v>
      </c>
      <c r="F1495" s="20" t="s">
        <v>78</v>
      </c>
      <c r="G1495" s="20" t="s">
        <v>62</v>
      </c>
      <c r="H1495" s="5"/>
      <c r="I1495" s="5">
        <v>238.464</v>
      </c>
      <c r="J1495" s="22">
        <f t="shared" si="27"/>
        <v>0</v>
      </c>
    </row>
    <row r="1496" spans="1:13" hidden="1" x14ac:dyDescent="0.25">
      <c r="A1496" s="51">
        <f>+SUM(I1496:I1498)</f>
        <v>175046.883</v>
      </c>
      <c r="B1496" s="44"/>
      <c r="C1496" s="40" t="s">
        <v>92</v>
      </c>
      <c r="D1496" s="40"/>
      <c r="E1496" s="40" t="s">
        <v>73</v>
      </c>
      <c r="F1496" s="40" t="s">
        <v>74</v>
      </c>
      <c r="G1496" s="40" t="s">
        <v>62</v>
      </c>
      <c r="H1496" s="45">
        <v>65367.532228677279</v>
      </c>
      <c r="I1496" s="45">
        <v>86958.803000000014</v>
      </c>
      <c r="J1496" s="46">
        <f t="shared" si="27"/>
        <v>1.33030573489893</v>
      </c>
      <c r="K1496" s="17">
        <f>+SUM(H1496:H1498)</f>
        <v>103596.00000000003</v>
      </c>
      <c r="L1496" s="17">
        <f>+SUM(I1496:I1498)</f>
        <v>175046.883</v>
      </c>
      <c r="M1496" s="19">
        <f>+L1496/K1496</f>
        <v>1.6897069674504803</v>
      </c>
    </row>
    <row r="1497" spans="1:13" hidden="1" x14ac:dyDescent="0.25">
      <c r="A1497" s="24"/>
      <c r="B1497" s="21"/>
      <c r="C1497" s="20" t="s">
        <v>93</v>
      </c>
      <c r="D1497" s="20"/>
      <c r="E1497" s="20" t="s">
        <v>75</v>
      </c>
      <c r="F1497" s="20" t="s">
        <v>76</v>
      </c>
      <c r="G1497" s="20" t="s">
        <v>62</v>
      </c>
      <c r="H1497" s="5">
        <v>13217.751075300566</v>
      </c>
      <c r="I1497" s="5">
        <v>33720.883999999998</v>
      </c>
      <c r="J1497" s="22">
        <f t="shared" si="27"/>
        <v>2.5511816501834974</v>
      </c>
    </row>
    <row r="1498" spans="1:13" hidden="1" x14ac:dyDescent="0.25">
      <c r="A1498" s="24"/>
      <c r="B1498" s="21"/>
      <c r="C1498" s="20" t="s">
        <v>91</v>
      </c>
      <c r="D1498" s="20"/>
      <c r="E1498" s="20" t="s">
        <v>71</v>
      </c>
      <c r="F1498" s="20" t="s">
        <v>72</v>
      </c>
      <c r="G1498" s="20" t="s">
        <v>62</v>
      </c>
      <c r="H1498" s="5">
        <v>25010.716696022173</v>
      </c>
      <c r="I1498" s="5">
        <v>54367.196000000004</v>
      </c>
      <c r="J1498" s="22">
        <f t="shared" si="27"/>
        <v>2.1737560206999915</v>
      </c>
    </row>
    <row r="1499" spans="1:13" hidden="1" x14ac:dyDescent="0.25">
      <c r="A1499" s="51">
        <f>+SUM(I1499:I1515)</f>
        <v>15352.285000000002</v>
      </c>
      <c r="B1499" s="44"/>
      <c r="C1499" s="40" t="s">
        <v>1708</v>
      </c>
      <c r="D1499" s="40"/>
      <c r="E1499" s="40" t="s">
        <v>77</v>
      </c>
      <c r="F1499" s="40" t="s">
        <v>78</v>
      </c>
      <c r="G1499" s="40" t="s">
        <v>62</v>
      </c>
      <c r="H1499" s="45">
        <v>692.70604639843816</v>
      </c>
      <c r="I1499" s="45">
        <v>0</v>
      </c>
      <c r="J1499" s="46">
        <f t="shared" si="27"/>
        <v>0</v>
      </c>
      <c r="K1499" s="17">
        <f>+SUM(H1499:H1515)</f>
        <v>10857</v>
      </c>
      <c r="L1499" s="17">
        <f>+SUM(I1499:I1515)</f>
        <v>15352.285000000002</v>
      </c>
      <c r="M1499" s="19">
        <f>+L1499/K1499</f>
        <v>1.4140448558533667</v>
      </c>
    </row>
    <row r="1500" spans="1:13" hidden="1" x14ac:dyDescent="0.25">
      <c r="A1500" s="24"/>
      <c r="B1500" s="21"/>
      <c r="C1500" s="20" t="s">
        <v>102</v>
      </c>
      <c r="D1500" s="20"/>
      <c r="E1500" s="20" t="s">
        <v>60</v>
      </c>
      <c r="F1500" s="20" t="s">
        <v>61</v>
      </c>
      <c r="G1500" s="20" t="s">
        <v>62</v>
      </c>
      <c r="H1500" s="5">
        <v>537.50513140522446</v>
      </c>
      <c r="I1500" s="5">
        <v>1319.328</v>
      </c>
      <c r="J1500" s="22">
        <f t="shared" si="27"/>
        <v>2.4545402879239866</v>
      </c>
    </row>
    <row r="1501" spans="1:13" hidden="1" x14ac:dyDescent="0.25">
      <c r="A1501" s="24"/>
      <c r="B1501" s="21"/>
      <c r="C1501" s="20" t="s">
        <v>100</v>
      </c>
      <c r="D1501" s="20"/>
      <c r="E1501" s="20" t="s">
        <v>60</v>
      </c>
      <c r="F1501" s="20" t="s">
        <v>61</v>
      </c>
      <c r="G1501" s="20" t="s">
        <v>62</v>
      </c>
      <c r="H1501" s="5">
        <v>849.42239479557372</v>
      </c>
      <c r="I1501" s="5">
        <v>0</v>
      </c>
      <c r="J1501" s="22">
        <f t="shared" si="27"/>
        <v>0</v>
      </c>
    </row>
    <row r="1502" spans="1:13" hidden="1" x14ac:dyDescent="0.25">
      <c r="A1502" s="24"/>
      <c r="B1502" s="21"/>
      <c r="C1502" s="20" t="s">
        <v>103</v>
      </c>
      <c r="D1502" s="20"/>
      <c r="E1502" s="20" t="s">
        <v>60</v>
      </c>
      <c r="F1502" s="20" t="s">
        <v>61</v>
      </c>
      <c r="G1502" s="20" t="s">
        <v>62</v>
      </c>
      <c r="H1502" s="5">
        <v>956.94316739593876</v>
      </c>
      <c r="I1502" s="5">
        <v>835.98500000000001</v>
      </c>
      <c r="J1502" s="22">
        <f t="shared" si="27"/>
        <v>0.87359942416946912</v>
      </c>
    </row>
    <row r="1503" spans="1:13" hidden="1" x14ac:dyDescent="0.25">
      <c r="A1503" s="24"/>
      <c r="B1503" s="21"/>
      <c r="C1503" s="20" t="s">
        <v>108</v>
      </c>
      <c r="D1503" s="20"/>
      <c r="E1503" s="20" t="s">
        <v>60</v>
      </c>
      <c r="F1503" s="20" t="s">
        <v>61</v>
      </c>
      <c r="G1503" s="20" t="s">
        <v>62</v>
      </c>
      <c r="H1503" s="5">
        <v>88.759547220322119</v>
      </c>
      <c r="I1503" s="5">
        <v>386.68400000000003</v>
      </c>
      <c r="J1503" s="22">
        <f t="shared" si="27"/>
        <v>4.3565341657293404</v>
      </c>
    </row>
    <row r="1504" spans="1:13" hidden="1" x14ac:dyDescent="0.25">
      <c r="A1504" s="24"/>
      <c r="B1504" s="21"/>
      <c r="C1504" s="20" t="s">
        <v>98</v>
      </c>
      <c r="D1504" s="20"/>
      <c r="E1504" s="20" t="s">
        <v>60</v>
      </c>
      <c r="F1504" s="20" t="s">
        <v>61</v>
      </c>
      <c r="G1504" s="20" t="s">
        <v>62</v>
      </c>
      <c r="H1504" s="5">
        <v>365.61631849881144</v>
      </c>
      <c r="I1504" s="5">
        <v>149.23400000000001</v>
      </c>
      <c r="J1504" s="22">
        <f t="shared" si="27"/>
        <v>0.40817105924796171</v>
      </c>
    </row>
    <row r="1505" spans="1:13" hidden="1" x14ac:dyDescent="0.25">
      <c r="A1505" s="24"/>
      <c r="B1505" s="21"/>
      <c r="C1505" s="20" t="s">
        <v>107</v>
      </c>
      <c r="D1505" s="20"/>
      <c r="E1505" s="20" t="s">
        <v>75</v>
      </c>
      <c r="F1505" s="20" t="s">
        <v>76</v>
      </c>
      <c r="G1505" s="20" t="s">
        <v>62</v>
      </c>
      <c r="H1505" s="5">
        <v>597.40720418371052</v>
      </c>
      <c r="I1505" s="5">
        <v>892.45800000000008</v>
      </c>
      <c r="J1505" s="22">
        <f t="shared" si="27"/>
        <v>1.4938855670805697</v>
      </c>
    </row>
    <row r="1506" spans="1:13" hidden="1" x14ac:dyDescent="0.25">
      <c r="A1506" s="24"/>
      <c r="B1506" s="21"/>
      <c r="C1506" s="20" t="s">
        <v>95</v>
      </c>
      <c r="D1506" s="20"/>
      <c r="E1506" s="20" t="s">
        <v>73</v>
      </c>
      <c r="F1506" s="20" t="s">
        <v>74</v>
      </c>
      <c r="G1506" s="20" t="s">
        <v>62</v>
      </c>
      <c r="H1506" s="5">
        <v>1162.9345892362501</v>
      </c>
      <c r="I1506" s="5">
        <v>2039.6509999999998</v>
      </c>
      <c r="J1506" s="22">
        <f t="shared" ref="J1506:J1569" si="28">+IFERROR(I1506/H1506,0)</f>
        <v>1.7538828227127785</v>
      </c>
    </row>
    <row r="1507" spans="1:13" hidden="1" x14ac:dyDescent="0.25">
      <c r="A1507" s="24"/>
      <c r="B1507" s="21"/>
      <c r="C1507" s="20" t="s">
        <v>96</v>
      </c>
      <c r="D1507" s="20"/>
      <c r="E1507" s="20" t="s">
        <v>63</v>
      </c>
      <c r="F1507" s="20" t="s">
        <v>64</v>
      </c>
      <c r="G1507" s="20" t="s">
        <v>62</v>
      </c>
      <c r="H1507" s="5">
        <v>704.6440293544066</v>
      </c>
      <c r="I1507" s="5">
        <v>472.32800000000003</v>
      </c>
      <c r="J1507" s="22">
        <f t="shared" si="28"/>
        <v>0.67030724780673434</v>
      </c>
    </row>
    <row r="1508" spans="1:13" hidden="1" x14ac:dyDescent="0.25">
      <c r="A1508" s="24"/>
      <c r="B1508" s="21"/>
      <c r="C1508" s="20" t="s">
        <v>97</v>
      </c>
      <c r="D1508" s="20"/>
      <c r="E1508" s="20" t="s">
        <v>60</v>
      </c>
      <c r="F1508" s="20" t="s">
        <v>61</v>
      </c>
      <c r="G1508" s="20" t="s">
        <v>62</v>
      </c>
      <c r="H1508" s="5">
        <v>851.96472600557536</v>
      </c>
      <c r="I1508" s="5">
        <v>1788.9410000000003</v>
      </c>
      <c r="J1508" s="22">
        <f t="shared" si="28"/>
        <v>2.0997829433472264</v>
      </c>
    </row>
    <row r="1509" spans="1:13" hidden="1" x14ac:dyDescent="0.25">
      <c r="A1509" s="24"/>
      <c r="B1509" s="21"/>
      <c r="C1509" s="20" t="s">
        <v>105</v>
      </c>
      <c r="D1509" s="20"/>
      <c r="E1509" s="20" t="s">
        <v>73</v>
      </c>
      <c r="F1509" s="20" t="s">
        <v>74</v>
      </c>
      <c r="G1509" s="20" t="s">
        <v>62</v>
      </c>
      <c r="H1509" s="5">
        <v>1227.2258786517261</v>
      </c>
      <c r="I1509" s="5">
        <v>709.66399999999999</v>
      </c>
      <c r="J1509" s="22">
        <f t="shared" si="28"/>
        <v>0.57826681489120979</v>
      </c>
    </row>
    <row r="1510" spans="1:13" hidden="1" x14ac:dyDescent="0.25">
      <c r="A1510" s="24"/>
      <c r="B1510" s="21"/>
      <c r="C1510" s="20" t="s">
        <v>109</v>
      </c>
      <c r="D1510" s="20"/>
      <c r="E1510" s="20" t="s">
        <v>75</v>
      </c>
      <c r="F1510" s="20" t="s">
        <v>76</v>
      </c>
      <c r="G1510" s="20" t="s">
        <v>62</v>
      </c>
      <c r="H1510" s="5">
        <v>622.57856448997745</v>
      </c>
      <c r="I1510" s="5">
        <v>2406.3420000000001</v>
      </c>
      <c r="J1510" s="22">
        <f t="shared" si="28"/>
        <v>3.8651218291964473</v>
      </c>
    </row>
    <row r="1511" spans="1:13" hidden="1" x14ac:dyDescent="0.25">
      <c r="A1511" s="24"/>
      <c r="B1511" s="21"/>
      <c r="C1511" s="20" t="s">
        <v>101</v>
      </c>
      <c r="D1511" s="20"/>
      <c r="E1511" s="20" t="s">
        <v>60</v>
      </c>
      <c r="F1511" s="20" t="s">
        <v>61</v>
      </c>
      <c r="G1511" s="20" t="s">
        <v>62</v>
      </c>
      <c r="H1511" s="5">
        <v>601.49263466770685</v>
      </c>
      <c r="I1511" s="5">
        <v>1268.8110000000001</v>
      </c>
      <c r="J1511" s="22">
        <f t="shared" si="28"/>
        <v>2.109437301257981</v>
      </c>
    </row>
    <row r="1512" spans="1:13" hidden="1" x14ac:dyDescent="0.25">
      <c r="A1512" s="24"/>
      <c r="B1512" s="21"/>
      <c r="C1512" s="20" t="s">
        <v>106</v>
      </c>
      <c r="D1512" s="20"/>
      <c r="E1512" s="20" t="s">
        <v>75</v>
      </c>
      <c r="F1512" s="20" t="s">
        <v>76</v>
      </c>
      <c r="G1512" s="20" t="s">
        <v>62</v>
      </c>
      <c r="H1512" s="5">
        <v>374.51470822775559</v>
      </c>
      <c r="I1512" s="5">
        <v>788.03</v>
      </c>
      <c r="J1512" s="22">
        <f t="shared" si="28"/>
        <v>2.104136320116889</v>
      </c>
    </row>
    <row r="1513" spans="1:13" x14ac:dyDescent="0.25">
      <c r="A1513" s="24"/>
      <c r="B1513" s="21"/>
      <c r="C1513" s="20" t="s">
        <v>99</v>
      </c>
      <c r="D1513" s="20"/>
      <c r="E1513" s="20" t="s">
        <v>67</v>
      </c>
      <c r="F1513" s="20" t="s">
        <v>68</v>
      </c>
      <c r="G1513" s="20" t="s">
        <v>62</v>
      </c>
      <c r="H1513" s="5">
        <v>707.97649584174712</v>
      </c>
      <c r="I1513" s="5">
        <v>1517.2930000000001</v>
      </c>
      <c r="J1513" s="22">
        <f t="shared" si="28"/>
        <v>2.1431403569351803</v>
      </c>
    </row>
    <row r="1514" spans="1:13" x14ac:dyDescent="0.25">
      <c r="A1514" s="24"/>
      <c r="B1514" s="21"/>
      <c r="C1514" s="20" t="s">
        <v>94</v>
      </c>
      <c r="D1514" s="20"/>
      <c r="E1514" s="20" t="s">
        <v>67</v>
      </c>
      <c r="F1514" s="20" t="s">
        <v>68</v>
      </c>
      <c r="G1514" s="20" t="s">
        <v>62</v>
      </c>
      <c r="H1514" s="5">
        <v>101.68928654990644</v>
      </c>
      <c r="I1514" s="5">
        <v>0</v>
      </c>
      <c r="J1514" s="22">
        <f t="shared" si="28"/>
        <v>0</v>
      </c>
    </row>
    <row r="1515" spans="1:13" x14ac:dyDescent="0.25">
      <c r="A1515" s="24"/>
      <c r="B1515" s="21"/>
      <c r="C1515" s="20" t="s">
        <v>104</v>
      </c>
      <c r="D1515" s="20"/>
      <c r="E1515" s="20" t="s">
        <v>67</v>
      </c>
      <c r="F1515" s="20" t="s">
        <v>68</v>
      </c>
      <c r="G1515" s="20" t="s">
        <v>62</v>
      </c>
      <c r="H1515" s="5">
        <v>413.61927707692917</v>
      </c>
      <c r="I1515" s="5">
        <v>777.53600000000006</v>
      </c>
      <c r="J1515" s="22">
        <f t="shared" si="28"/>
        <v>1.8798350151735939</v>
      </c>
    </row>
    <row r="1516" spans="1:13" hidden="1" x14ac:dyDescent="0.25">
      <c r="A1516" s="51">
        <f>+SUM(I1516:I1703)</f>
        <v>70347.794999999998</v>
      </c>
      <c r="B1516" s="44"/>
      <c r="C1516" s="40" t="s">
        <v>197</v>
      </c>
      <c r="D1516" s="40"/>
      <c r="E1516" s="40" t="s">
        <v>63</v>
      </c>
      <c r="F1516" s="40" t="s">
        <v>64</v>
      </c>
      <c r="G1516" s="40" t="s">
        <v>62</v>
      </c>
      <c r="H1516" s="45">
        <v>4694.8646204540919</v>
      </c>
      <c r="I1516" s="45">
        <v>4859.6769999999997</v>
      </c>
      <c r="J1516" s="46">
        <f t="shared" si="28"/>
        <v>1.0351048204516635</v>
      </c>
      <c r="K1516" s="17">
        <f>+SUM(H1516:H1702)</f>
        <v>59633.000000000058</v>
      </c>
      <c r="L1516" s="17">
        <f>+SUM(I1516:I1703)</f>
        <v>70347.794999999998</v>
      </c>
      <c r="M1516" s="19">
        <f>+L1516/K1516</f>
        <v>1.1796789529287464</v>
      </c>
    </row>
    <row r="1517" spans="1:13" hidden="1" x14ac:dyDescent="0.25">
      <c r="A1517" s="24"/>
      <c r="B1517" s="21"/>
      <c r="C1517" s="20" t="s">
        <v>198</v>
      </c>
      <c r="D1517" s="20"/>
      <c r="E1517" s="20" t="s">
        <v>73</v>
      </c>
      <c r="F1517" s="20" t="s">
        <v>74</v>
      </c>
      <c r="G1517" s="20" t="s">
        <v>62</v>
      </c>
      <c r="H1517" s="5">
        <v>2635.6537377717082</v>
      </c>
      <c r="I1517" s="5">
        <v>1733.038</v>
      </c>
      <c r="J1517" s="22">
        <f t="shared" si="28"/>
        <v>0.65753629741408393</v>
      </c>
    </row>
    <row r="1518" spans="1:13" x14ac:dyDescent="0.25">
      <c r="A1518" s="24"/>
      <c r="B1518" s="21"/>
      <c r="C1518" s="20" t="s">
        <v>1514</v>
      </c>
      <c r="D1518" s="20"/>
      <c r="E1518" s="20" t="s">
        <v>67</v>
      </c>
      <c r="F1518" s="20" t="s">
        <v>68</v>
      </c>
      <c r="G1518" s="20" t="s">
        <v>62</v>
      </c>
      <c r="H1518" s="5">
        <v>110.98476378947545</v>
      </c>
      <c r="I1518" s="5">
        <v>0</v>
      </c>
      <c r="J1518" s="22">
        <f t="shared" si="28"/>
        <v>0</v>
      </c>
    </row>
    <row r="1519" spans="1:13" x14ac:dyDescent="0.25">
      <c r="A1519" s="24"/>
      <c r="B1519" s="21"/>
      <c r="C1519" s="20" t="s">
        <v>199</v>
      </c>
      <c r="D1519" s="20"/>
      <c r="E1519" s="20" t="s">
        <v>67</v>
      </c>
      <c r="F1519" s="20" t="s">
        <v>68</v>
      </c>
      <c r="G1519" s="20" t="s">
        <v>62</v>
      </c>
      <c r="H1519" s="5">
        <v>130.52250012717701</v>
      </c>
      <c r="I1519" s="5">
        <v>713.072</v>
      </c>
      <c r="J1519" s="22">
        <f t="shared" si="28"/>
        <v>5.4632113183949516</v>
      </c>
    </row>
    <row r="1520" spans="1:13" x14ac:dyDescent="0.25">
      <c r="A1520" s="24"/>
      <c r="B1520" s="21"/>
      <c r="C1520" s="20" t="s">
        <v>1515</v>
      </c>
      <c r="D1520" s="20"/>
      <c r="E1520" s="20" t="s">
        <v>67</v>
      </c>
      <c r="F1520" s="20" t="s">
        <v>68</v>
      </c>
      <c r="G1520" s="20" t="s">
        <v>62</v>
      </c>
      <c r="H1520" s="5">
        <v>219.36069619900019</v>
      </c>
      <c r="I1520" s="5">
        <v>0</v>
      </c>
      <c r="J1520" s="22">
        <f t="shared" si="28"/>
        <v>0</v>
      </c>
    </row>
    <row r="1521" spans="1:10" hidden="1" x14ac:dyDescent="0.25">
      <c r="A1521" s="24"/>
      <c r="B1521" s="21"/>
      <c r="C1521" s="20" t="s">
        <v>200</v>
      </c>
      <c r="D1521" s="20"/>
      <c r="E1521" s="20" t="s">
        <v>75</v>
      </c>
      <c r="F1521" s="20" t="s">
        <v>76</v>
      </c>
      <c r="G1521" s="20" t="s">
        <v>62</v>
      </c>
      <c r="H1521" s="5">
        <v>224.40520357974356</v>
      </c>
      <c r="I1521" s="5">
        <v>0</v>
      </c>
      <c r="J1521" s="22">
        <f t="shared" si="28"/>
        <v>0</v>
      </c>
    </row>
    <row r="1522" spans="1:10" x14ac:dyDescent="0.25">
      <c r="A1522" s="24"/>
      <c r="B1522" s="21"/>
      <c r="C1522" s="20" t="s">
        <v>201</v>
      </c>
      <c r="D1522" s="20"/>
      <c r="E1522" s="20" t="s">
        <v>67</v>
      </c>
      <c r="F1522" s="20" t="s">
        <v>68</v>
      </c>
      <c r="G1522" s="20" t="s">
        <v>62</v>
      </c>
      <c r="H1522" s="5">
        <v>513.60225111144064</v>
      </c>
      <c r="I1522" s="5">
        <v>2785.3309999999997</v>
      </c>
      <c r="J1522" s="22">
        <f t="shared" si="28"/>
        <v>5.4231284889669276</v>
      </c>
    </row>
    <row r="1523" spans="1:10" x14ac:dyDescent="0.25">
      <c r="A1523" s="24"/>
      <c r="B1523" s="21"/>
      <c r="C1523" s="20" t="s">
        <v>202</v>
      </c>
      <c r="D1523" s="20"/>
      <c r="E1523" s="20" t="s">
        <v>67</v>
      </c>
      <c r="F1523" s="20" t="s">
        <v>68</v>
      </c>
      <c r="G1523" s="20" t="s">
        <v>62</v>
      </c>
      <c r="H1523" s="5">
        <v>201.12750951832305</v>
      </c>
      <c r="I1523" s="5">
        <v>0</v>
      </c>
      <c r="J1523" s="22">
        <f t="shared" si="28"/>
        <v>0</v>
      </c>
    </row>
    <row r="1524" spans="1:10" hidden="1" x14ac:dyDescent="0.25">
      <c r="A1524" s="24"/>
      <c r="B1524" s="21"/>
      <c r="C1524" s="20" t="s">
        <v>203</v>
      </c>
      <c r="D1524" s="20"/>
      <c r="E1524" s="20" t="s">
        <v>65</v>
      </c>
      <c r="F1524" s="20" t="s">
        <v>66</v>
      </c>
      <c r="G1524" s="20" t="s">
        <v>62</v>
      </c>
      <c r="H1524" s="5">
        <v>114.00733006091691</v>
      </c>
      <c r="I1524" s="5">
        <v>0</v>
      </c>
      <c r="J1524" s="22">
        <f t="shared" si="28"/>
        <v>0</v>
      </c>
    </row>
    <row r="1525" spans="1:10" hidden="1" x14ac:dyDescent="0.25">
      <c r="A1525" s="24"/>
      <c r="B1525" s="21"/>
      <c r="C1525" s="20" t="s">
        <v>204</v>
      </c>
      <c r="D1525" s="20"/>
      <c r="E1525" s="20" t="s">
        <v>65</v>
      </c>
      <c r="F1525" s="20" t="s">
        <v>66</v>
      </c>
      <c r="G1525" s="20" t="s">
        <v>62</v>
      </c>
      <c r="H1525" s="5">
        <v>84.412865976522809</v>
      </c>
      <c r="I1525" s="5">
        <v>0</v>
      </c>
      <c r="J1525" s="22">
        <f t="shared" si="28"/>
        <v>0</v>
      </c>
    </row>
    <row r="1526" spans="1:10" hidden="1" x14ac:dyDescent="0.25">
      <c r="A1526" s="24"/>
      <c r="B1526" s="21"/>
      <c r="C1526" s="20" t="s">
        <v>205</v>
      </c>
      <c r="D1526" s="20"/>
      <c r="E1526" s="20" t="s">
        <v>60</v>
      </c>
      <c r="F1526" s="20" t="s">
        <v>61</v>
      </c>
      <c r="G1526" s="20" t="s">
        <v>62</v>
      </c>
      <c r="H1526" s="5">
        <v>78.150888449320092</v>
      </c>
      <c r="I1526" s="5">
        <v>829.73800000000006</v>
      </c>
      <c r="J1526" s="22">
        <f t="shared" si="28"/>
        <v>10.617128179394596</v>
      </c>
    </row>
    <row r="1527" spans="1:10" hidden="1" x14ac:dyDescent="0.25">
      <c r="A1527" s="24"/>
      <c r="B1527" s="21"/>
      <c r="C1527" s="20" t="s">
        <v>206</v>
      </c>
      <c r="D1527" s="20"/>
      <c r="E1527" s="20" t="s">
        <v>71</v>
      </c>
      <c r="F1527" s="20" t="s">
        <v>72</v>
      </c>
      <c r="G1527" s="20" t="s">
        <v>62</v>
      </c>
      <c r="H1527" s="5">
        <v>189.67262961182576</v>
      </c>
      <c r="I1527" s="5">
        <v>359.94200000000001</v>
      </c>
      <c r="J1527" s="22">
        <f t="shared" si="28"/>
        <v>1.8977013222025696</v>
      </c>
    </row>
    <row r="1528" spans="1:10" hidden="1" x14ac:dyDescent="0.25">
      <c r="A1528" s="24"/>
      <c r="B1528" s="21"/>
      <c r="C1528" s="20" t="s">
        <v>207</v>
      </c>
      <c r="D1528" s="20"/>
      <c r="E1528" s="20" t="s">
        <v>71</v>
      </c>
      <c r="F1528" s="20" t="s">
        <v>72</v>
      </c>
      <c r="G1528" s="20" t="s">
        <v>62</v>
      </c>
      <c r="H1528" s="5">
        <v>182.89427389355808</v>
      </c>
      <c r="I1528" s="5">
        <v>708.23800000000006</v>
      </c>
      <c r="J1528" s="22">
        <f t="shared" si="28"/>
        <v>3.8723902335629421</v>
      </c>
    </row>
    <row r="1529" spans="1:10" hidden="1" x14ac:dyDescent="0.25">
      <c r="A1529" s="24"/>
      <c r="B1529" s="21"/>
      <c r="C1529" s="20" t="s">
        <v>208</v>
      </c>
      <c r="D1529" s="20"/>
      <c r="E1529" s="20" t="s">
        <v>60</v>
      </c>
      <c r="F1529" s="20" t="s">
        <v>61</v>
      </c>
      <c r="G1529" s="20" t="s">
        <v>62</v>
      </c>
      <c r="H1529" s="5">
        <v>167.78181417907547</v>
      </c>
      <c r="I1529" s="5">
        <v>414.86900000000003</v>
      </c>
      <c r="J1529" s="22">
        <f t="shared" si="28"/>
        <v>2.4726696515344955</v>
      </c>
    </row>
    <row r="1530" spans="1:10" hidden="1" x14ac:dyDescent="0.25">
      <c r="A1530" s="24"/>
      <c r="B1530" s="21"/>
      <c r="C1530" s="20" t="s">
        <v>209</v>
      </c>
      <c r="D1530" s="20"/>
      <c r="E1530" s="20" t="s">
        <v>71</v>
      </c>
      <c r="F1530" s="20" t="s">
        <v>72</v>
      </c>
      <c r="G1530" s="20" t="s">
        <v>62</v>
      </c>
      <c r="H1530" s="5">
        <v>166.47714568421318</v>
      </c>
      <c r="I1530" s="5">
        <v>177.74600000000001</v>
      </c>
      <c r="J1530" s="22">
        <f t="shared" si="28"/>
        <v>1.067690098058039</v>
      </c>
    </row>
    <row r="1531" spans="1:10" hidden="1" x14ac:dyDescent="0.25">
      <c r="A1531" s="24"/>
      <c r="B1531" s="21"/>
      <c r="C1531" s="20" t="s">
        <v>210</v>
      </c>
      <c r="D1531" s="20"/>
      <c r="E1531" s="20" t="s">
        <v>63</v>
      </c>
      <c r="F1531" s="20" t="s">
        <v>64</v>
      </c>
      <c r="G1531" s="20" t="s">
        <v>62</v>
      </c>
      <c r="H1531" s="5">
        <v>403.32007664251569</v>
      </c>
      <c r="I1531" s="5">
        <v>0</v>
      </c>
      <c r="J1531" s="22">
        <f t="shared" si="28"/>
        <v>0</v>
      </c>
    </row>
    <row r="1532" spans="1:10" hidden="1" x14ac:dyDescent="0.25">
      <c r="A1532" s="24"/>
      <c r="B1532" s="21"/>
      <c r="C1532" s="20" t="s">
        <v>211</v>
      </c>
      <c r="D1532" s="20"/>
      <c r="E1532" s="20" t="s">
        <v>60</v>
      </c>
      <c r="F1532" s="20" t="s">
        <v>61</v>
      </c>
      <c r="G1532" s="20" t="s">
        <v>62</v>
      </c>
      <c r="H1532" s="5">
        <v>908.38052169992147</v>
      </c>
      <c r="I1532" s="5">
        <v>0</v>
      </c>
      <c r="J1532" s="22">
        <f t="shared" si="28"/>
        <v>0</v>
      </c>
    </row>
    <row r="1533" spans="1:10" hidden="1" x14ac:dyDescent="0.25">
      <c r="A1533" s="24"/>
      <c r="B1533" s="21"/>
      <c r="C1533" s="20" t="s">
        <v>212</v>
      </c>
      <c r="D1533" s="20"/>
      <c r="E1533" s="20" t="s">
        <v>75</v>
      </c>
      <c r="F1533" s="20" t="s">
        <v>76</v>
      </c>
      <c r="G1533" s="20" t="s">
        <v>62</v>
      </c>
      <c r="H1533" s="5">
        <v>300.12040982799743</v>
      </c>
      <c r="I1533" s="5">
        <v>472.15899999999999</v>
      </c>
      <c r="J1533" s="22">
        <f t="shared" si="28"/>
        <v>1.5732318913951902</v>
      </c>
    </row>
    <row r="1534" spans="1:10" hidden="1" x14ac:dyDescent="0.25">
      <c r="A1534" s="24"/>
      <c r="B1534" s="21"/>
      <c r="C1534" s="20" t="s">
        <v>1516</v>
      </c>
      <c r="D1534" s="20"/>
      <c r="E1534" s="20" t="s">
        <v>60</v>
      </c>
      <c r="F1534" s="20" t="s">
        <v>61</v>
      </c>
      <c r="G1534" s="20" t="s">
        <v>62</v>
      </c>
      <c r="H1534" s="5">
        <v>0</v>
      </c>
      <c r="I1534" s="5">
        <v>0</v>
      </c>
      <c r="J1534" s="22">
        <f t="shared" si="28"/>
        <v>0</v>
      </c>
    </row>
    <row r="1535" spans="1:10" x14ac:dyDescent="0.25">
      <c r="A1535" s="24"/>
      <c r="B1535" s="21"/>
      <c r="C1535" s="20" t="s">
        <v>1517</v>
      </c>
      <c r="D1535" s="20"/>
      <c r="E1535" s="20" t="s">
        <v>67</v>
      </c>
      <c r="F1535" s="20" t="s">
        <v>68</v>
      </c>
      <c r="G1535" s="20" t="s">
        <v>62</v>
      </c>
      <c r="H1535" s="5">
        <v>1396.4500297776931</v>
      </c>
      <c r="I1535" s="5">
        <v>988.97800000000007</v>
      </c>
      <c r="J1535" s="22">
        <f t="shared" si="28"/>
        <v>0.70820865688795165</v>
      </c>
    </row>
    <row r="1536" spans="1:10" hidden="1" x14ac:dyDescent="0.25">
      <c r="A1536" s="24"/>
      <c r="B1536" s="21"/>
      <c r="C1536" s="20" t="s">
        <v>213</v>
      </c>
      <c r="D1536" s="20"/>
      <c r="E1536" s="20" t="s">
        <v>60</v>
      </c>
      <c r="F1536" s="20" t="s">
        <v>61</v>
      </c>
      <c r="G1536" s="20" t="s">
        <v>62</v>
      </c>
      <c r="H1536" s="5">
        <v>141.20991636612285</v>
      </c>
      <c r="I1536" s="5">
        <v>236.07900000000001</v>
      </c>
      <c r="J1536" s="22">
        <f t="shared" si="28"/>
        <v>1.6718301807353584</v>
      </c>
    </row>
    <row r="1537" spans="1:10" hidden="1" x14ac:dyDescent="0.25">
      <c r="A1537" s="24"/>
      <c r="B1537" s="21"/>
      <c r="C1537" s="20" t="s">
        <v>214</v>
      </c>
      <c r="D1537" s="20"/>
      <c r="E1537" s="20" t="s">
        <v>69</v>
      </c>
      <c r="F1537" s="20" t="s">
        <v>70</v>
      </c>
      <c r="G1537" s="20" t="s">
        <v>62</v>
      </c>
      <c r="H1537" s="5">
        <v>-2.5577269955392488E-5</v>
      </c>
      <c r="I1537" s="5">
        <v>0</v>
      </c>
      <c r="J1537" s="22">
        <f t="shared" si="28"/>
        <v>0</v>
      </c>
    </row>
    <row r="1538" spans="1:10" x14ac:dyDescent="0.25">
      <c r="A1538" s="24"/>
      <c r="B1538" s="21"/>
      <c r="C1538" s="20" t="s">
        <v>215</v>
      </c>
      <c r="D1538" s="20"/>
      <c r="E1538" s="20" t="s">
        <v>67</v>
      </c>
      <c r="F1538" s="20" t="s">
        <v>68</v>
      </c>
      <c r="G1538" s="20" t="s">
        <v>62</v>
      </c>
      <c r="H1538" s="5">
        <v>140.67737441095073</v>
      </c>
      <c r="I1538" s="5">
        <v>0</v>
      </c>
      <c r="J1538" s="22">
        <f t="shared" si="28"/>
        <v>0</v>
      </c>
    </row>
    <row r="1539" spans="1:10" hidden="1" x14ac:dyDescent="0.25">
      <c r="A1539" s="24"/>
      <c r="B1539" s="21"/>
      <c r="C1539" s="20" t="s">
        <v>216</v>
      </c>
      <c r="D1539" s="20"/>
      <c r="E1539" s="20" t="s">
        <v>75</v>
      </c>
      <c r="F1539" s="20" t="s">
        <v>76</v>
      </c>
      <c r="G1539" s="20" t="s">
        <v>62</v>
      </c>
      <c r="H1539" s="5">
        <v>454.29437518187552</v>
      </c>
      <c r="I1539" s="5">
        <v>596.93799999999999</v>
      </c>
      <c r="J1539" s="22">
        <f t="shared" si="28"/>
        <v>1.313989414377005</v>
      </c>
    </row>
    <row r="1540" spans="1:10" x14ac:dyDescent="0.25">
      <c r="A1540" s="24"/>
      <c r="B1540" s="21"/>
      <c r="C1540" s="20" t="s">
        <v>217</v>
      </c>
      <c r="D1540" s="20"/>
      <c r="E1540" s="20" t="s">
        <v>67</v>
      </c>
      <c r="F1540" s="20" t="s">
        <v>68</v>
      </c>
      <c r="G1540" s="20" t="s">
        <v>62</v>
      </c>
      <c r="H1540" s="5">
        <v>216.68729507299949</v>
      </c>
      <c r="I1540" s="5">
        <v>827.65099999999995</v>
      </c>
      <c r="J1540" s="22">
        <f t="shared" si="28"/>
        <v>3.8195640391430135</v>
      </c>
    </row>
    <row r="1541" spans="1:10" hidden="1" x14ac:dyDescent="0.25">
      <c r="A1541" s="24"/>
      <c r="B1541" s="21"/>
      <c r="C1541" s="20" t="s">
        <v>218</v>
      </c>
      <c r="D1541" s="20"/>
      <c r="E1541" s="20" t="s">
        <v>71</v>
      </c>
      <c r="F1541" s="20" t="s">
        <v>72</v>
      </c>
      <c r="G1541" s="20" t="s">
        <v>62</v>
      </c>
      <c r="H1541" s="5">
        <v>141.20991636612285</v>
      </c>
      <c r="I1541" s="5">
        <v>0</v>
      </c>
      <c r="J1541" s="22">
        <f t="shared" si="28"/>
        <v>0</v>
      </c>
    </row>
    <row r="1542" spans="1:10" hidden="1" x14ac:dyDescent="0.25">
      <c r="A1542" s="24"/>
      <c r="B1542" s="21"/>
      <c r="C1542" s="20" t="s">
        <v>219</v>
      </c>
      <c r="D1542" s="20"/>
      <c r="E1542" s="20" t="s">
        <v>63</v>
      </c>
      <c r="F1542" s="20" t="s">
        <v>64</v>
      </c>
      <c r="G1542" s="20" t="s">
        <v>62</v>
      </c>
      <c r="H1542" s="5">
        <v>686.93332870446739</v>
      </c>
      <c r="I1542" s="5">
        <v>2474.6729999999998</v>
      </c>
      <c r="J1542" s="22">
        <f t="shared" si="28"/>
        <v>3.60249371604541</v>
      </c>
    </row>
    <row r="1543" spans="1:10" hidden="1" x14ac:dyDescent="0.25">
      <c r="A1543" s="24"/>
      <c r="B1543" s="21"/>
      <c r="C1543" s="20" t="s">
        <v>220</v>
      </c>
      <c r="D1543" s="20"/>
      <c r="E1543" s="20" t="s">
        <v>63</v>
      </c>
      <c r="F1543" s="20" t="s">
        <v>64</v>
      </c>
      <c r="G1543" s="20" t="s">
        <v>62</v>
      </c>
      <c r="H1543" s="5">
        <v>1281.3956543386839</v>
      </c>
      <c r="I1543" s="5">
        <v>241.44499999999999</v>
      </c>
      <c r="J1543" s="22">
        <f t="shared" si="28"/>
        <v>0.18842345779969688</v>
      </c>
    </row>
    <row r="1544" spans="1:10" hidden="1" x14ac:dyDescent="0.25">
      <c r="A1544" s="24"/>
      <c r="B1544" s="21"/>
      <c r="C1544" s="20" t="s">
        <v>221</v>
      </c>
      <c r="D1544" s="20"/>
      <c r="E1544" s="20" t="s">
        <v>71</v>
      </c>
      <c r="F1544" s="20" t="s">
        <v>72</v>
      </c>
      <c r="G1544" s="20" t="s">
        <v>62</v>
      </c>
      <c r="H1544" s="5">
        <v>884.18571463265607</v>
      </c>
      <c r="I1544" s="5">
        <v>0</v>
      </c>
      <c r="J1544" s="22">
        <f t="shared" si="28"/>
        <v>0</v>
      </c>
    </row>
    <row r="1545" spans="1:10" hidden="1" x14ac:dyDescent="0.25">
      <c r="A1545" s="24"/>
      <c r="B1545" s="21"/>
      <c r="C1545" s="20" t="s">
        <v>222</v>
      </c>
      <c r="D1545" s="20"/>
      <c r="E1545" s="20" t="s">
        <v>60</v>
      </c>
      <c r="F1545" s="20" t="s">
        <v>61</v>
      </c>
      <c r="G1545" s="20" t="s">
        <v>62</v>
      </c>
      <c r="H1545" s="49">
        <v>332.19604687486645</v>
      </c>
      <c r="I1545" s="49">
        <v>236.07900000000001</v>
      </c>
      <c r="J1545" s="50">
        <f t="shared" si="28"/>
        <v>0.7106616777078254</v>
      </c>
    </row>
    <row r="1546" spans="1:10" hidden="1" x14ac:dyDescent="0.25">
      <c r="A1546" s="24"/>
      <c r="B1546" s="21"/>
      <c r="C1546" s="20" t="s">
        <v>223</v>
      </c>
      <c r="D1546" s="20"/>
      <c r="E1546" s="20" t="s">
        <v>73</v>
      </c>
      <c r="F1546" s="20" t="s">
        <v>74</v>
      </c>
      <c r="G1546" s="20" t="s">
        <v>62</v>
      </c>
      <c r="H1546" s="5">
        <v>286.93172044192289</v>
      </c>
      <c r="I1546" s="5">
        <v>357.57900000000001</v>
      </c>
      <c r="J1546" s="22">
        <f t="shared" si="28"/>
        <v>1.2462163453007862</v>
      </c>
    </row>
    <row r="1547" spans="1:10" hidden="1" x14ac:dyDescent="0.25">
      <c r="A1547" s="24"/>
      <c r="B1547" s="21"/>
      <c r="C1547" s="20" t="s">
        <v>224</v>
      </c>
      <c r="D1547" s="20"/>
      <c r="E1547" s="20" t="s">
        <v>73</v>
      </c>
      <c r="F1547" s="20" t="s">
        <v>74</v>
      </c>
      <c r="G1547" s="20" t="s">
        <v>62</v>
      </c>
      <c r="H1547" s="5">
        <v>454.20559184167843</v>
      </c>
      <c r="I1547" s="5">
        <v>1011.807</v>
      </c>
      <c r="J1547" s="22">
        <f t="shared" si="28"/>
        <v>2.2276410026072151</v>
      </c>
    </row>
    <row r="1548" spans="1:10" hidden="1" x14ac:dyDescent="0.25">
      <c r="A1548" s="24"/>
      <c r="B1548" s="21"/>
      <c r="C1548" s="20" t="s">
        <v>225</v>
      </c>
      <c r="D1548" s="20"/>
      <c r="E1548" s="20" t="s">
        <v>73</v>
      </c>
      <c r="F1548" s="20" t="s">
        <v>74</v>
      </c>
      <c r="G1548" s="20" t="s">
        <v>62</v>
      </c>
      <c r="H1548" s="5">
        <v>385.25677562342116</v>
      </c>
      <c r="I1548" s="5">
        <v>413.82500000000005</v>
      </c>
      <c r="J1548" s="22">
        <f t="shared" si="28"/>
        <v>1.0741537233974663</v>
      </c>
    </row>
    <row r="1549" spans="1:10" hidden="1" x14ac:dyDescent="0.25">
      <c r="A1549" s="24"/>
      <c r="B1549" s="21"/>
      <c r="C1549" s="20" t="s">
        <v>226</v>
      </c>
      <c r="D1549" s="20"/>
      <c r="E1549" s="20" t="s">
        <v>71</v>
      </c>
      <c r="F1549" s="20" t="s">
        <v>72</v>
      </c>
      <c r="G1549" s="20" t="s">
        <v>62</v>
      </c>
      <c r="H1549" s="5">
        <v>200.83266398689335</v>
      </c>
      <c r="I1549" s="5">
        <v>533.36700000000008</v>
      </c>
      <c r="J1549" s="22">
        <f t="shared" si="28"/>
        <v>2.6557781459036387</v>
      </c>
    </row>
    <row r="1550" spans="1:10" x14ac:dyDescent="0.25">
      <c r="A1550" s="24"/>
      <c r="B1550" s="21"/>
      <c r="C1550" s="20" t="s">
        <v>227</v>
      </c>
      <c r="D1550" s="20"/>
      <c r="E1550" s="20" t="s">
        <v>67</v>
      </c>
      <c r="F1550" s="20" t="s">
        <v>68</v>
      </c>
      <c r="G1550" s="20" t="s">
        <v>62</v>
      </c>
      <c r="H1550" s="5">
        <v>39.075307157474164</v>
      </c>
      <c r="I1550" s="5">
        <v>0</v>
      </c>
      <c r="J1550" s="22">
        <f t="shared" si="28"/>
        <v>0</v>
      </c>
    </row>
    <row r="1551" spans="1:10" x14ac:dyDescent="0.25">
      <c r="A1551" s="24"/>
      <c r="B1551" s="21"/>
      <c r="C1551" s="20" t="s">
        <v>228</v>
      </c>
      <c r="D1551" s="20"/>
      <c r="E1551" s="20" t="s">
        <v>67</v>
      </c>
      <c r="F1551" s="20" t="s">
        <v>68</v>
      </c>
      <c r="G1551" s="20" t="s">
        <v>62</v>
      </c>
      <c r="H1551" s="5">
        <v>285.80084185997123</v>
      </c>
      <c r="I1551" s="5">
        <v>0</v>
      </c>
      <c r="J1551" s="22">
        <f t="shared" si="28"/>
        <v>0</v>
      </c>
    </row>
    <row r="1552" spans="1:10" hidden="1" x14ac:dyDescent="0.25">
      <c r="A1552" s="24"/>
      <c r="B1552" s="21"/>
      <c r="C1552" s="20" t="s">
        <v>229</v>
      </c>
      <c r="D1552" s="20"/>
      <c r="E1552" s="20" t="s">
        <v>73</v>
      </c>
      <c r="F1552" s="20" t="s">
        <v>74</v>
      </c>
      <c r="G1552" s="20" t="s">
        <v>62</v>
      </c>
      <c r="H1552" s="5">
        <v>1258.1667965618606</v>
      </c>
      <c r="I1552" s="5">
        <v>1645.2919999999999</v>
      </c>
      <c r="J1552" s="22">
        <f t="shared" si="28"/>
        <v>1.3076898901608436</v>
      </c>
    </row>
    <row r="1553" spans="1:10" hidden="1" x14ac:dyDescent="0.25">
      <c r="A1553" s="24"/>
      <c r="B1553" s="21"/>
      <c r="C1553" s="20" t="s">
        <v>230</v>
      </c>
      <c r="D1553" s="20"/>
      <c r="E1553" s="20" t="s">
        <v>75</v>
      </c>
      <c r="F1553" s="20" t="s">
        <v>76</v>
      </c>
      <c r="G1553" s="20" t="s">
        <v>62</v>
      </c>
      <c r="H1553" s="5">
        <v>110.98476378947545</v>
      </c>
      <c r="I1553" s="5">
        <v>0</v>
      </c>
      <c r="J1553" s="22">
        <f t="shared" si="28"/>
        <v>0</v>
      </c>
    </row>
    <row r="1554" spans="1:10" hidden="1" x14ac:dyDescent="0.25">
      <c r="A1554" s="24"/>
      <c r="B1554" s="21"/>
      <c r="C1554" s="20" t="s">
        <v>231</v>
      </c>
      <c r="D1554" s="20"/>
      <c r="E1554" s="20" t="s">
        <v>75</v>
      </c>
      <c r="F1554" s="20" t="s">
        <v>76</v>
      </c>
      <c r="G1554" s="20" t="s">
        <v>62</v>
      </c>
      <c r="H1554" s="5">
        <v>205.99438179268594</v>
      </c>
      <c r="I1554" s="5">
        <v>236.07900000000001</v>
      </c>
      <c r="J1554" s="22">
        <f t="shared" si="28"/>
        <v>1.1460458190437028</v>
      </c>
    </row>
    <row r="1555" spans="1:10" hidden="1" x14ac:dyDescent="0.25">
      <c r="A1555" s="24"/>
      <c r="B1555" s="21"/>
      <c r="C1555" s="20" t="s">
        <v>232</v>
      </c>
      <c r="D1555" s="20"/>
      <c r="E1555" s="20" t="s">
        <v>65</v>
      </c>
      <c r="F1555" s="20" t="s">
        <v>66</v>
      </c>
      <c r="G1555" s="20" t="s">
        <v>62</v>
      </c>
      <c r="H1555" s="5">
        <v>235.61570270756818</v>
      </c>
      <c r="I1555" s="5">
        <v>0</v>
      </c>
      <c r="J1555" s="22">
        <f t="shared" si="28"/>
        <v>0</v>
      </c>
    </row>
    <row r="1556" spans="1:10" hidden="1" x14ac:dyDescent="0.25">
      <c r="A1556" s="24"/>
      <c r="B1556" s="21"/>
      <c r="C1556" s="20" t="s">
        <v>233</v>
      </c>
      <c r="D1556" s="20"/>
      <c r="E1556" s="20" t="s">
        <v>71</v>
      </c>
      <c r="F1556" s="20" t="s">
        <v>72</v>
      </c>
      <c r="G1556" s="20" t="s">
        <v>62</v>
      </c>
      <c r="H1556" s="5">
        <v>130.82868281720869</v>
      </c>
      <c r="I1556" s="5">
        <v>413.82500000000005</v>
      </c>
      <c r="J1556" s="22">
        <f t="shared" si="28"/>
        <v>3.1631060642732938</v>
      </c>
    </row>
    <row r="1557" spans="1:10" hidden="1" x14ac:dyDescent="0.25">
      <c r="A1557" s="24"/>
      <c r="B1557" s="21"/>
      <c r="C1557" s="20" t="s">
        <v>1887</v>
      </c>
      <c r="D1557" s="20"/>
      <c r="E1557" s="20" t="s">
        <v>71</v>
      </c>
      <c r="F1557" s="20" t="s">
        <v>72</v>
      </c>
      <c r="G1557" s="20" t="s">
        <v>62</v>
      </c>
      <c r="H1557" s="5">
        <v>110.98476378947545</v>
      </c>
      <c r="I1557" s="5">
        <v>0</v>
      </c>
      <c r="J1557" s="22">
        <f t="shared" si="28"/>
        <v>0</v>
      </c>
    </row>
    <row r="1558" spans="1:10" x14ac:dyDescent="0.25">
      <c r="A1558" s="24"/>
      <c r="B1558" s="21"/>
      <c r="C1558" s="20" t="s">
        <v>234</v>
      </c>
      <c r="D1558" s="20"/>
      <c r="E1558" s="20" t="s">
        <v>67</v>
      </c>
      <c r="F1558" s="20" t="s">
        <v>68</v>
      </c>
      <c r="G1558" s="20" t="s">
        <v>62</v>
      </c>
      <c r="H1558" s="5">
        <v>141.20991636612285</v>
      </c>
      <c r="I1558" s="5">
        <v>0</v>
      </c>
      <c r="J1558" s="22">
        <f t="shared" si="28"/>
        <v>0</v>
      </c>
    </row>
    <row r="1559" spans="1:10" hidden="1" x14ac:dyDescent="0.25">
      <c r="A1559" s="24"/>
      <c r="B1559" s="21"/>
      <c r="C1559" s="20" t="s">
        <v>235</v>
      </c>
      <c r="D1559" s="20"/>
      <c r="E1559" s="20" t="s">
        <v>75</v>
      </c>
      <c r="F1559" s="20" t="s">
        <v>76</v>
      </c>
      <c r="G1559" s="20" t="s">
        <v>62</v>
      </c>
      <c r="H1559" s="5">
        <v>708.17186721742837</v>
      </c>
      <c r="I1559" s="5">
        <v>2049.2839999999997</v>
      </c>
      <c r="J1559" s="22">
        <f t="shared" si="28"/>
        <v>2.8937664638558886</v>
      </c>
    </row>
    <row r="1560" spans="1:10" hidden="1" x14ac:dyDescent="0.25">
      <c r="A1560" s="24"/>
      <c r="B1560" s="21"/>
      <c r="C1560" s="20" t="s">
        <v>236</v>
      </c>
      <c r="D1560" s="20"/>
      <c r="E1560" s="20" t="s">
        <v>69</v>
      </c>
      <c r="F1560" s="20" t="s">
        <v>70</v>
      </c>
      <c r="G1560" s="20" t="s">
        <v>62</v>
      </c>
      <c r="H1560" s="5">
        <v>209.98472098727234</v>
      </c>
      <c r="I1560" s="5">
        <v>0</v>
      </c>
      <c r="J1560" s="22">
        <f t="shared" si="28"/>
        <v>0</v>
      </c>
    </row>
    <row r="1561" spans="1:10" hidden="1" x14ac:dyDescent="0.25">
      <c r="A1561" s="24"/>
      <c r="B1561" s="21"/>
      <c r="C1561" s="20" t="s">
        <v>237</v>
      </c>
      <c r="D1561" s="20"/>
      <c r="E1561" s="20" t="s">
        <v>65</v>
      </c>
      <c r="F1561" s="20" t="s">
        <v>66</v>
      </c>
      <c r="G1561" s="20" t="s">
        <v>62</v>
      </c>
      <c r="H1561" s="5">
        <v>250.76467403275916</v>
      </c>
      <c r="I1561" s="5">
        <v>770.36200000000008</v>
      </c>
      <c r="J1561" s="22">
        <f t="shared" si="28"/>
        <v>3.0720515278773366</v>
      </c>
    </row>
    <row r="1562" spans="1:10" hidden="1" x14ac:dyDescent="0.25">
      <c r="A1562" s="24"/>
      <c r="B1562" s="21"/>
      <c r="C1562" s="20" t="s">
        <v>238</v>
      </c>
      <c r="D1562" s="20"/>
      <c r="E1562" s="20" t="s">
        <v>73</v>
      </c>
      <c r="F1562" s="20" t="s">
        <v>74</v>
      </c>
      <c r="G1562" s="20" t="s">
        <v>62</v>
      </c>
      <c r="H1562" s="49">
        <v>277.94960365180992</v>
      </c>
      <c r="I1562" s="49">
        <v>0</v>
      </c>
      <c r="J1562" s="50">
        <f t="shared" si="28"/>
        <v>0</v>
      </c>
    </row>
    <row r="1563" spans="1:10" hidden="1" x14ac:dyDescent="0.25">
      <c r="A1563" s="24"/>
      <c r="B1563" s="21"/>
      <c r="C1563" s="20" t="s">
        <v>239</v>
      </c>
      <c r="D1563" s="20"/>
      <c r="E1563" s="20" t="s">
        <v>60</v>
      </c>
      <c r="F1563" s="20" t="s">
        <v>61</v>
      </c>
      <c r="G1563" s="20" t="s">
        <v>62</v>
      </c>
      <c r="H1563" s="49">
        <v>160.74765270382443</v>
      </c>
      <c r="I1563" s="49">
        <v>0</v>
      </c>
      <c r="J1563" s="50">
        <f t="shared" si="28"/>
        <v>0</v>
      </c>
    </row>
    <row r="1564" spans="1:10" hidden="1" x14ac:dyDescent="0.25">
      <c r="A1564" s="24"/>
      <c r="B1564" s="21"/>
      <c r="C1564" s="20" t="s">
        <v>240</v>
      </c>
      <c r="D1564" s="20"/>
      <c r="E1564" s="20" t="s">
        <v>65</v>
      </c>
      <c r="F1564" s="20" t="s">
        <v>66</v>
      </c>
      <c r="G1564" s="20" t="s">
        <v>62</v>
      </c>
      <c r="H1564" s="49">
        <v>258.43616887440334</v>
      </c>
      <c r="I1564" s="49">
        <v>1589.22</v>
      </c>
      <c r="J1564" s="50">
        <f t="shared" si="28"/>
        <v>6.1493714557126893</v>
      </c>
    </row>
    <row r="1565" spans="1:10" hidden="1" x14ac:dyDescent="0.25">
      <c r="A1565" s="24"/>
      <c r="B1565" s="21"/>
      <c r="C1565" s="20" t="s">
        <v>241</v>
      </c>
      <c r="D1565" s="20"/>
      <c r="E1565" s="20" t="s">
        <v>75</v>
      </c>
      <c r="F1565" s="20" t="s">
        <v>76</v>
      </c>
      <c r="G1565" s="20" t="s">
        <v>62</v>
      </c>
      <c r="H1565" s="49">
        <v>143.8188501622428</v>
      </c>
      <c r="I1565" s="49">
        <v>0</v>
      </c>
      <c r="J1565" s="50">
        <f t="shared" si="28"/>
        <v>0</v>
      </c>
    </row>
    <row r="1566" spans="1:10" hidden="1" x14ac:dyDescent="0.25">
      <c r="A1566" s="24"/>
      <c r="B1566" s="21"/>
      <c r="C1566" s="20" t="s">
        <v>1519</v>
      </c>
      <c r="D1566" s="20"/>
      <c r="E1566" s="20" t="s">
        <v>65</v>
      </c>
      <c r="F1566" s="20" t="s">
        <v>66</v>
      </c>
      <c r="G1566" s="20" t="s">
        <v>62</v>
      </c>
      <c r="H1566" s="49">
        <v>0</v>
      </c>
      <c r="I1566" s="49">
        <v>0</v>
      </c>
      <c r="J1566" s="50">
        <f t="shared" si="28"/>
        <v>0</v>
      </c>
    </row>
    <row r="1567" spans="1:10" x14ac:dyDescent="0.25">
      <c r="A1567" s="24"/>
      <c r="B1567" s="21"/>
      <c r="C1567" s="20" t="s">
        <v>242</v>
      </c>
      <c r="D1567" s="20"/>
      <c r="E1567" s="20" t="s">
        <v>67</v>
      </c>
      <c r="F1567" s="20" t="s">
        <v>68</v>
      </c>
      <c r="G1567" s="20" t="s">
        <v>62</v>
      </c>
      <c r="H1567" s="49">
        <v>203.04420235550776</v>
      </c>
      <c r="I1567" s="49">
        <v>949.15100000000007</v>
      </c>
      <c r="J1567" s="50">
        <f t="shared" si="28"/>
        <v>4.6746028154901094</v>
      </c>
    </row>
    <row r="1568" spans="1:10" hidden="1" x14ac:dyDescent="0.25">
      <c r="A1568" s="24"/>
      <c r="B1568" s="21"/>
      <c r="C1568" s="20" t="s">
        <v>243</v>
      </c>
      <c r="D1568" s="20"/>
      <c r="E1568" s="20" t="s">
        <v>75</v>
      </c>
      <c r="F1568" s="20" t="s">
        <v>76</v>
      </c>
      <c r="G1568" s="20" t="s">
        <v>62</v>
      </c>
      <c r="H1568" s="49">
        <v>162.05207414654905</v>
      </c>
      <c r="I1568" s="49">
        <v>355.49299999999999</v>
      </c>
      <c r="J1568" s="50">
        <f t="shared" si="28"/>
        <v>2.1936960811653416</v>
      </c>
    </row>
    <row r="1569" spans="1:10" hidden="1" x14ac:dyDescent="0.25">
      <c r="A1569" s="24"/>
      <c r="B1569" s="21"/>
      <c r="C1569" s="20" t="s">
        <v>244</v>
      </c>
      <c r="D1569" s="20"/>
      <c r="E1569" s="20" t="s">
        <v>60</v>
      </c>
      <c r="F1569" s="20" t="s">
        <v>61</v>
      </c>
      <c r="G1569" s="20" t="s">
        <v>62</v>
      </c>
      <c r="H1569" s="49">
        <v>110.98476378947545</v>
      </c>
      <c r="I1569" s="49">
        <v>0</v>
      </c>
      <c r="J1569" s="50">
        <f t="shared" si="28"/>
        <v>0</v>
      </c>
    </row>
    <row r="1570" spans="1:10" hidden="1" x14ac:dyDescent="0.25">
      <c r="A1570" s="24"/>
      <c r="B1570" s="21"/>
      <c r="C1570" s="20" t="s">
        <v>245</v>
      </c>
      <c r="D1570" s="20"/>
      <c r="E1570" s="20" t="s">
        <v>65</v>
      </c>
      <c r="F1570" s="20" t="s">
        <v>66</v>
      </c>
      <c r="G1570" s="20" t="s">
        <v>62</v>
      </c>
      <c r="H1570" s="49">
        <v>141.20991636612285</v>
      </c>
      <c r="I1570" s="49">
        <v>770.36200000000008</v>
      </c>
      <c r="J1570" s="50">
        <f t="shared" ref="J1570:J1633" si="29">+IFERROR(I1570/H1570,0)</f>
        <v>5.4554383985515535</v>
      </c>
    </row>
    <row r="1571" spans="1:10" hidden="1" x14ac:dyDescent="0.25">
      <c r="A1571" s="24"/>
      <c r="B1571" s="21"/>
      <c r="C1571" s="20" t="s">
        <v>1520</v>
      </c>
      <c r="D1571" s="20"/>
      <c r="E1571" s="20" t="s">
        <v>69</v>
      </c>
      <c r="F1571" s="20" t="s">
        <v>70</v>
      </c>
      <c r="G1571" s="20" t="s">
        <v>62</v>
      </c>
      <c r="H1571" s="49">
        <v>159.82509461143781</v>
      </c>
      <c r="I1571" s="49">
        <v>414.86900000000003</v>
      </c>
      <c r="J1571" s="50">
        <f t="shared" si="29"/>
        <v>2.5957688372318355</v>
      </c>
    </row>
    <row r="1572" spans="1:10" x14ac:dyDescent="0.25">
      <c r="A1572" s="24"/>
      <c r="B1572" s="21"/>
      <c r="C1572" s="20" t="s">
        <v>1521</v>
      </c>
      <c r="D1572" s="20"/>
      <c r="E1572" s="20" t="s">
        <v>67</v>
      </c>
      <c r="F1572" s="20" t="s">
        <v>68</v>
      </c>
      <c r="G1572" s="20" t="s">
        <v>62</v>
      </c>
      <c r="H1572" s="49">
        <v>120.90027021474468</v>
      </c>
      <c r="I1572" s="49">
        <v>0</v>
      </c>
      <c r="J1572" s="50">
        <f t="shared" si="29"/>
        <v>0</v>
      </c>
    </row>
    <row r="1573" spans="1:10" hidden="1" x14ac:dyDescent="0.25">
      <c r="A1573" s="24"/>
      <c r="B1573" s="21"/>
      <c r="C1573" s="20" t="s">
        <v>246</v>
      </c>
      <c r="D1573" s="20"/>
      <c r="E1573" s="20" t="s">
        <v>69</v>
      </c>
      <c r="F1573" s="20" t="s">
        <v>70</v>
      </c>
      <c r="G1573" s="20" t="s">
        <v>62</v>
      </c>
      <c r="H1573" s="49">
        <v>249.81234430000103</v>
      </c>
      <c r="I1573" s="49">
        <v>178.79</v>
      </c>
      <c r="J1573" s="50">
        <f t="shared" si="29"/>
        <v>0.71569721865021241</v>
      </c>
    </row>
    <row r="1574" spans="1:10" hidden="1" x14ac:dyDescent="0.25">
      <c r="A1574" s="24"/>
      <c r="B1574" s="21"/>
      <c r="C1574" s="20" t="s">
        <v>247</v>
      </c>
      <c r="D1574" s="20"/>
      <c r="E1574" s="20" t="s">
        <v>69</v>
      </c>
      <c r="F1574" s="20" t="s">
        <v>70</v>
      </c>
      <c r="G1574" s="20" t="s">
        <v>62</v>
      </c>
      <c r="H1574" s="49">
        <v>145.1696856108972</v>
      </c>
      <c r="I1574" s="49">
        <v>511.83500000000004</v>
      </c>
      <c r="J1574" s="50">
        <f t="shared" si="29"/>
        <v>3.525770534296583</v>
      </c>
    </row>
    <row r="1575" spans="1:10" hidden="1" x14ac:dyDescent="0.25">
      <c r="A1575" s="24"/>
      <c r="B1575" s="21"/>
      <c r="C1575" s="20" t="s">
        <v>248</v>
      </c>
      <c r="D1575" s="20"/>
      <c r="E1575" s="20" t="s">
        <v>71</v>
      </c>
      <c r="F1575" s="20" t="s">
        <v>72</v>
      </c>
      <c r="G1575" s="20" t="s">
        <v>62</v>
      </c>
      <c r="H1575" s="49">
        <v>110.98476378947545</v>
      </c>
      <c r="I1575" s="49">
        <v>0</v>
      </c>
      <c r="J1575" s="50">
        <f t="shared" si="29"/>
        <v>0</v>
      </c>
    </row>
    <row r="1576" spans="1:10" hidden="1" x14ac:dyDescent="0.25">
      <c r="A1576" s="24"/>
      <c r="B1576" s="21"/>
      <c r="C1576" s="20" t="s">
        <v>249</v>
      </c>
      <c r="D1576" s="20"/>
      <c r="E1576" s="20" t="s">
        <v>71</v>
      </c>
      <c r="F1576" s="20" t="s">
        <v>72</v>
      </c>
      <c r="G1576" s="20" t="s">
        <v>62</v>
      </c>
      <c r="H1576" s="49">
        <v>512.74292781615861</v>
      </c>
      <c r="I1576" s="49">
        <v>0</v>
      </c>
      <c r="J1576" s="50">
        <f t="shared" si="29"/>
        <v>0</v>
      </c>
    </row>
    <row r="1577" spans="1:10" hidden="1" x14ac:dyDescent="0.25">
      <c r="A1577" s="24"/>
      <c r="B1577" s="21"/>
      <c r="C1577" s="20" t="s">
        <v>1522</v>
      </c>
      <c r="D1577" s="20"/>
      <c r="E1577" s="20" t="s">
        <v>75</v>
      </c>
      <c r="F1577" s="20" t="s">
        <v>76</v>
      </c>
      <c r="G1577" s="20" t="s">
        <v>62</v>
      </c>
      <c r="H1577" s="5">
        <v>204.26898526961514</v>
      </c>
      <c r="I1577" s="5">
        <v>0</v>
      </c>
      <c r="J1577" s="22">
        <f t="shared" si="29"/>
        <v>0</v>
      </c>
    </row>
    <row r="1578" spans="1:10" hidden="1" x14ac:dyDescent="0.25">
      <c r="A1578" s="24"/>
      <c r="B1578" s="21"/>
      <c r="C1578" s="20" t="s">
        <v>250</v>
      </c>
      <c r="D1578" s="20"/>
      <c r="E1578" s="20" t="s">
        <v>71</v>
      </c>
      <c r="F1578" s="20" t="s">
        <v>72</v>
      </c>
      <c r="G1578" s="20" t="s">
        <v>62</v>
      </c>
      <c r="H1578" s="5">
        <v>182.89415731971695</v>
      </c>
      <c r="I1578" s="5">
        <v>949.15100000000007</v>
      </c>
      <c r="J1578" s="22">
        <f t="shared" si="29"/>
        <v>5.1896190338152293</v>
      </c>
    </row>
    <row r="1579" spans="1:10" hidden="1" x14ac:dyDescent="0.25">
      <c r="A1579" s="24"/>
      <c r="B1579" s="21"/>
      <c r="C1579" s="20" t="s">
        <v>251</v>
      </c>
      <c r="D1579" s="20"/>
      <c r="E1579" s="20" t="s">
        <v>73</v>
      </c>
      <c r="F1579" s="20" t="s">
        <v>74</v>
      </c>
      <c r="G1579" s="20" t="s">
        <v>62</v>
      </c>
      <c r="H1579" s="5">
        <v>141.20991636612285</v>
      </c>
      <c r="I1579" s="5">
        <v>0</v>
      </c>
      <c r="J1579" s="22">
        <f t="shared" si="29"/>
        <v>0</v>
      </c>
    </row>
    <row r="1580" spans="1:10" hidden="1" x14ac:dyDescent="0.25">
      <c r="A1580" s="24"/>
      <c r="B1580" s="21"/>
      <c r="C1580" s="20" t="s">
        <v>252</v>
      </c>
      <c r="D1580" s="20"/>
      <c r="E1580" s="20" t="s">
        <v>65</v>
      </c>
      <c r="F1580" s="20" t="s">
        <v>66</v>
      </c>
      <c r="G1580" s="20" t="s">
        <v>62</v>
      </c>
      <c r="H1580" s="5">
        <v>1916.3445175735205</v>
      </c>
      <c r="I1580" s="5">
        <v>1247.355</v>
      </c>
      <c r="J1580" s="22">
        <f t="shared" si="29"/>
        <v>0.65090331543276125</v>
      </c>
    </row>
    <row r="1581" spans="1:10" hidden="1" x14ac:dyDescent="0.25">
      <c r="A1581" s="24"/>
      <c r="B1581" s="21"/>
      <c r="C1581" s="20" t="s">
        <v>253</v>
      </c>
      <c r="D1581" s="20"/>
      <c r="E1581" s="20" t="s">
        <v>63</v>
      </c>
      <c r="F1581" s="20" t="s">
        <v>64</v>
      </c>
      <c r="G1581" s="20" t="s">
        <v>62</v>
      </c>
      <c r="H1581" s="5">
        <v>2261.0814389066854</v>
      </c>
      <c r="I1581" s="5">
        <v>1076.549</v>
      </c>
      <c r="J1581" s="22">
        <f t="shared" si="29"/>
        <v>0.47612128491955175</v>
      </c>
    </row>
    <row r="1582" spans="1:10" x14ac:dyDescent="0.25">
      <c r="A1582" s="24"/>
      <c r="B1582" s="21"/>
      <c r="C1582" s="20" t="s">
        <v>254</v>
      </c>
      <c r="D1582" s="20"/>
      <c r="E1582" s="20" t="s">
        <v>67</v>
      </c>
      <c r="F1582" s="20" t="s">
        <v>68</v>
      </c>
      <c r="G1582" s="20" t="s">
        <v>62</v>
      </c>
      <c r="H1582" s="5">
        <v>160.74756994485995</v>
      </c>
      <c r="I1582" s="5">
        <v>0</v>
      </c>
      <c r="J1582" s="22">
        <f t="shared" si="29"/>
        <v>0</v>
      </c>
    </row>
    <row r="1583" spans="1:10" hidden="1" x14ac:dyDescent="0.25">
      <c r="A1583" s="24"/>
      <c r="B1583" s="21"/>
      <c r="C1583" s="20" t="s">
        <v>255</v>
      </c>
      <c r="D1583" s="20"/>
      <c r="E1583" s="20" t="s">
        <v>69</v>
      </c>
      <c r="F1583" s="20" t="s">
        <v>70</v>
      </c>
      <c r="G1583" s="20" t="s">
        <v>62</v>
      </c>
      <c r="H1583" s="5">
        <v>39.075307157474164</v>
      </c>
      <c r="I1583" s="5">
        <v>0</v>
      </c>
      <c r="J1583" s="22">
        <f t="shared" si="29"/>
        <v>0</v>
      </c>
    </row>
    <row r="1584" spans="1:10" hidden="1" x14ac:dyDescent="0.25">
      <c r="A1584" s="24"/>
      <c r="B1584" s="21"/>
      <c r="C1584" s="20" t="s">
        <v>256</v>
      </c>
      <c r="D1584" s="20"/>
      <c r="E1584" s="20" t="s">
        <v>69</v>
      </c>
      <c r="F1584" s="20" t="s">
        <v>70</v>
      </c>
      <c r="G1584" s="20" t="s">
        <v>62</v>
      </c>
      <c r="H1584" s="5">
        <v>105.94732338299544</v>
      </c>
      <c r="I1584" s="5">
        <v>0</v>
      </c>
      <c r="J1584" s="22">
        <f t="shared" si="29"/>
        <v>0</v>
      </c>
    </row>
    <row r="1585" spans="1:10" x14ac:dyDescent="0.25">
      <c r="A1585" s="24"/>
      <c r="B1585" s="21"/>
      <c r="C1585" s="20" t="s">
        <v>257</v>
      </c>
      <c r="D1585" s="20"/>
      <c r="E1585" s="20" t="s">
        <v>67</v>
      </c>
      <c r="F1585" s="20" t="s">
        <v>68</v>
      </c>
      <c r="G1585" s="20" t="s">
        <v>62</v>
      </c>
      <c r="H1585" s="49">
        <v>353.86909587514162</v>
      </c>
      <c r="I1585" s="49">
        <v>592.61500000000001</v>
      </c>
      <c r="J1585" s="50">
        <f t="shared" si="29"/>
        <v>1.6746729423614233</v>
      </c>
    </row>
    <row r="1586" spans="1:10" hidden="1" x14ac:dyDescent="0.25">
      <c r="A1586" s="24"/>
      <c r="B1586" s="21"/>
      <c r="C1586" s="20" t="s">
        <v>1523</v>
      </c>
      <c r="D1586" s="20"/>
      <c r="E1586" s="20" t="s">
        <v>71</v>
      </c>
      <c r="F1586" s="20" t="s">
        <v>72</v>
      </c>
      <c r="G1586" s="20" t="s">
        <v>62</v>
      </c>
      <c r="H1586" s="49">
        <v>221.9696299951201</v>
      </c>
      <c r="I1586" s="49">
        <v>0</v>
      </c>
      <c r="J1586" s="50">
        <f t="shared" si="29"/>
        <v>0</v>
      </c>
    </row>
    <row r="1587" spans="1:10" hidden="1" x14ac:dyDescent="0.25">
      <c r="A1587" s="24"/>
      <c r="B1587" s="21"/>
      <c r="C1587" s="20" t="s">
        <v>1524</v>
      </c>
      <c r="D1587" s="20"/>
      <c r="E1587" s="20" t="s">
        <v>65</v>
      </c>
      <c r="F1587" s="20" t="s">
        <v>66</v>
      </c>
      <c r="G1587" s="20" t="s">
        <v>62</v>
      </c>
      <c r="H1587" s="49">
        <v>39.687838055466507</v>
      </c>
      <c r="I1587" s="49">
        <v>775.95900000000006</v>
      </c>
      <c r="J1587" s="50">
        <f t="shared" si="29"/>
        <v>19.551556295798818</v>
      </c>
    </row>
    <row r="1588" spans="1:10" hidden="1" x14ac:dyDescent="0.25">
      <c r="A1588" s="24"/>
      <c r="B1588" s="21"/>
      <c r="C1588" s="20" t="s">
        <v>258</v>
      </c>
      <c r="D1588" s="20"/>
      <c r="E1588" s="20" t="s">
        <v>63</v>
      </c>
      <c r="F1588" s="20" t="s">
        <v>64</v>
      </c>
      <c r="G1588" s="20" t="s">
        <v>62</v>
      </c>
      <c r="H1588" s="49">
        <v>839.27208867613308</v>
      </c>
      <c r="I1588" s="49">
        <v>177.74600000000001</v>
      </c>
      <c r="J1588" s="50">
        <f t="shared" si="29"/>
        <v>0.21178590638034486</v>
      </c>
    </row>
    <row r="1589" spans="1:10" hidden="1" x14ac:dyDescent="0.25">
      <c r="A1589" s="24"/>
      <c r="B1589" s="21"/>
      <c r="C1589" s="20" t="s">
        <v>1525</v>
      </c>
      <c r="D1589" s="20"/>
      <c r="E1589" s="20" t="s">
        <v>65</v>
      </c>
      <c r="F1589" s="20" t="s">
        <v>66</v>
      </c>
      <c r="G1589" s="20" t="s">
        <v>62</v>
      </c>
      <c r="H1589" s="49">
        <v>80.759781258750508</v>
      </c>
      <c r="I1589" s="49">
        <v>0</v>
      </c>
      <c r="J1589" s="50">
        <f t="shared" si="29"/>
        <v>0</v>
      </c>
    </row>
    <row r="1590" spans="1:10" hidden="1" x14ac:dyDescent="0.25">
      <c r="A1590" s="24"/>
      <c r="B1590" s="21"/>
      <c r="C1590" s="20" t="s">
        <v>1526</v>
      </c>
      <c r="D1590" s="20"/>
      <c r="E1590" s="20" t="s">
        <v>73</v>
      </c>
      <c r="F1590" s="20" t="s">
        <v>74</v>
      </c>
      <c r="G1590" s="20" t="s">
        <v>62</v>
      </c>
      <c r="H1590" s="49">
        <v>950.21670508587442</v>
      </c>
      <c r="I1590" s="49">
        <v>0</v>
      </c>
      <c r="J1590" s="50">
        <f t="shared" si="29"/>
        <v>0</v>
      </c>
    </row>
    <row r="1591" spans="1:10" x14ac:dyDescent="0.25">
      <c r="A1591" s="24"/>
      <c r="B1591" s="21"/>
      <c r="C1591" s="20" t="s">
        <v>259</v>
      </c>
      <c r="D1591" s="20"/>
      <c r="E1591" s="20" t="s">
        <v>67</v>
      </c>
      <c r="F1591" s="20" t="s">
        <v>68</v>
      </c>
      <c r="G1591" s="20" t="s">
        <v>62</v>
      </c>
      <c r="H1591" s="49">
        <v>141.20991636612285</v>
      </c>
      <c r="I1591" s="49">
        <v>0</v>
      </c>
      <c r="J1591" s="50">
        <f t="shared" si="29"/>
        <v>0</v>
      </c>
    </row>
    <row r="1592" spans="1:10" hidden="1" x14ac:dyDescent="0.25">
      <c r="A1592" s="24"/>
      <c r="B1592" s="21"/>
      <c r="C1592" s="20" t="s">
        <v>260</v>
      </c>
      <c r="D1592" s="20"/>
      <c r="E1592" s="20" t="s">
        <v>60</v>
      </c>
      <c r="F1592" s="20" t="s">
        <v>61</v>
      </c>
      <c r="G1592" s="20" t="s">
        <v>62</v>
      </c>
      <c r="H1592" s="49">
        <v>761.70727162397918</v>
      </c>
      <c r="I1592" s="49">
        <v>1824.9680000000001</v>
      </c>
      <c r="J1592" s="50">
        <f t="shared" si="29"/>
        <v>2.3958915294442735</v>
      </c>
    </row>
    <row r="1593" spans="1:10" hidden="1" x14ac:dyDescent="0.25">
      <c r="A1593" s="24"/>
      <c r="B1593" s="21"/>
      <c r="C1593" s="20" t="s">
        <v>261</v>
      </c>
      <c r="D1593" s="20"/>
      <c r="E1593" s="20" t="s">
        <v>73</v>
      </c>
      <c r="F1593" s="20" t="s">
        <v>74</v>
      </c>
      <c r="G1593" s="20" t="s">
        <v>62</v>
      </c>
      <c r="H1593" s="49">
        <v>2130.6861569133298</v>
      </c>
      <c r="I1593" s="49">
        <v>0</v>
      </c>
      <c r="J1593" s="50">
        <f t="shared" si="29"/>
        <v>0</v>
      </c>
    </row>
    <row r="1594" spans="1:10" hidden="1" x14ac:dyDescent="0.25">
      <c r="A1594" s="24"/>
      <c r="B1594" s="21"/>
      <c r="C1594" s="20" t="s">
        <v>1527</v>
      </c>
      <c r="D1594" s="20"/>
      <c r="E1594" s="20" t="s">
        <v>60</v>
      </c>
      <c r="F1594" s="20" t="s">
        <v>61</v>
      </c>
      <c r="G1594" s="20" t="s">
        <v>62</v>
      </c>
      <c r="H1594" s="49">
        <v>80.759781258750508</v>
      </c>
      <c r="I1594" s="49">
        <v>0</v>
      </c>
      <c r="J1594" s="50">
        <f t="shared" si="29"/>
        <v>0</v>
      </c>
    </row>
    <row r="1595" spans="1:10" hidden="1" x14ac:dyDescent="0.25">
      <c r="A1595" s="24"/>
      <c r="B1595" s="21"/>
      <c r="C1595" s="20" t="s">
        <v>262</v>
      </c>
      <c r="D1595" s="20"/>
      <c r="E1595" s="20" t="s">
        <v>63</v>
      </c>
      <c r="F1595" s="20" t="s">
        <v>64</v>
      </c>
      <c r="G1595" s="20" t="s">
        <v>62</v>
      </c>
      <c r="H1595" s="49">
        <v>145.63490863357504</v>
      </c>
      <c r="I1595" s="49">
        <v>0</v>
      </c>
      <c r="J1595" s="50">
        <f t="shared" si="29"/>
        <v>0</v>
      </c>
    </row>
    <row r="1596" spans="1:10" hidden="1" x14ac:dyDescent="0.25">
      <c r="A1596" s="24"/>
      <c r="B1596" s="21"/>
      <c r="C1596" s="20" t="s">
        <v>263</v>
      </c>
      <c r="D1596" s="20"/>
      <c r="E1596" s="20" t="s">
        <v>77</v>
      </c>
      <c r="F1596" s="20" t="s">
        <v>78</v>
      </c>
      <c r="G1596" s="20" t="s">
        <v>62</v>
      </c>
      <c r="H1596" s="5">
        <v>1371.0757979350583</v>
      </c>
      <c r="I1596" s="5">
        <v>3575.7939999999999</v>
      </c>
      <c r="J1596" s="22">
        <f t="shared" si="29"/>
        <v>2.6080206545731537</v>
      </c>
    </row>
    <row r="1597" spans="1:10" hidden="1" x14ac:dyDescent="0.25">
      <c r="A1597" s="24"/>
      <c r="B1597" s="21"/>
      <c r="C1597" s="20" t="s">
        <v>1528</v>
      </c>
      <c r="D1597" s="20"/>
      <c r="E1597" s="20" t="s">
        <v>71</v>
      </c>
      <c r="F1597" s="20" t="s">
        <v>72</v>
      </c>
      <c r="G1597" s="20" t="s">
        <v>62</v>
      </c>
      <c r="H1597" s="5">
        <v>161.51949488774778</v>
      </c>
      <c r="I1597" s="5">
        <v>770.36200000000008</v>
      </c>
      <c r="J1597" s="22">
        <f t="shared" si="29"/>
        <v>4.7694676146392325</v>
      </c>
    </row>
    <row r="1598" spans="1:10" x14ac:dyDescent="0.25">
      <c r="A1598" s="24"/>
      <c r="B1598" s="21"/>
      <c r="C1598" s="20" t="s">
        <v>264</v>
      </c>
      <c r="D1598" s="20"/>
      <c r="E1598" s="20" t="s">
        <v>67</v>
      </c>
      <c r="F1598" s="20" t="s">
        <v>68</v>
      </c>
      <c r="G1598" s="20" t="s">
        <v>62</v>
      </c>
      <c r="H1598" s="5">
        <v>603.88819766938104</v>
      </c>
      <c r="I1598" s="5">
        <v>0</v>
      </c>
      <c r="J1598" s="22">
        <f t="shared" si="29"/>
        <v>0</v>
      </c>
    </row>
    <row r="1599" spans="1:10" hidden="1" x14ac:dyDescent="0.25">
      <c r="A1599" s="24"/>
      <c r="B1599" s="21"/>
      <c r="C1599" s="20" t="s">
        <v>265</v>
      </c>
      <c r="D1599" s="20"/>
      <c r="E1599" s="20" t="s">
        <v>65</v>
      </c>
      <c r="F1599" s="20" t="s">
        <v>66</v>
      </c>
      <c r="G1599" s="20" t="s">
        <v>62</v>
      </c>
      <c r="H1599" s="5">
        <v>810.87780108732477</v>
      </c>
      <c r="I1599" s="5">
        <v>0</v>
      </c>
      <c r="J1599" s="22">
        <f t="shared" si="29"/>
        <v>0</v>
      </c>
    </row>
    <row r="1600" spans="1:10" hidden="1" x14ac:dyDescent="0.25">
      <c r="A1600" s="24"/>
      <c r="B1600" s="21"/>
      <c r="C1600" s="20" t="s">
        <v>266</v>
      </c>
      <c r="D1600" s="20"/>
      <c r="E1600" s="20" t="s">
        <v>71</v>
      </c>
      <c r="F1600" s="20" t="s">
        <v>72</v>
      </c>
      <c r="G1600" s="20" t="s">
        <v>62</v>
      </c>
      <c r="H1600" s="5">
        <v>221.96966380999675</v>
      </c>
      <c r="I1600" s="5">
        <v>591.572</v>
      </c>
      <c r="J1600" s="22">
        <f t="shared" si="29"/>
        <v>2.6651029237327593</v>
      </c>
    </row>
    <row r="1601" spans="1:10" x14ac:dyDescent="0.25">
      <c r="A1601" s="24"/>
      <c r="B1601" s="21"/>
      <c r="C1601" s="20" t="s">
        <v>267</v>
      </c>
      <c r="D1601" s="20"/>
      <c r="E1601" s="20" t="s">
        <v>67</v>
      </c>
      <c r="F1601" s="20" t="s">
        <v>68</v>
      </c>
      <c r="G1601" s="20" t="s">
        <v>62</v>
      </c>
      <c r="H1601" s="5">
        <v>180.28522352359698</v>
      </c>
      <c r="I1601" s="5">
        <v>0</v>
      </c>
      <c r="J1601" s="22">
        <f t="shared" si="29"/>
        <v>0</v>
      </c>
    </row>
    <row r="1602" spans="1:10" hidden="1" x14ac:dyDescent="0.25">
      <c r="A1602" s="24"/>
      <c r="B1602" s="21"/>
      <c r="C1602" s="20" t="s">
        <v>1888</v>
      </c>
      <c r="D1602" s="20"/>
      <c r="E1602" s="20" t="s">
        <v>63</v>
      </c>
      <c r="F1602" s="20" t="s">
        <v>64</v>
      </c>
      <c r="G1602" s="20" t="s">
        <v>62</v>
      </c>
      <c r="H1602" s="5">
        <v>1948.4769034791693</v>
      </c>
      <c r="I1602" s="5">
        <v>0</v>
      </c>
      <c r="J1602" s="22">
        <f t="shared" si="29"/>
        <v>0</v>
      </c>
    </row>
    <row r="1603" spans="1:10" hidden="1" x14ac:dyDescent="0.25">
      <c r="A1603" s="24"/>
      <c r="B1603" s="21"/>
      <c r="C1603" s="20" t="s">
        <v>268</v>
      </c>
      <c r="D1603" s="20"/>
      <c r="E1603" s="20" t="s">
        <v>65</v>
      </c>
      <c r="F1603" s="20" t="s">
        <v>66</v>
      </c>
      <c r="G1603" s="20" t="s">
        <v>62</v>
      </c>
      <c r="H1603" s="5">
        <v>664.23115166078423</v>
      </c>
      <c r="I1603" s="5">
        <v>0</v>
      </c>
      <c r="J1603" s="22">
        <f t="shared" si="29"/>
        <v>0</v>
      </c>
    </row>
    <row r="1604" spans="1:10" hidden="1" x14ac:dyDescent="0.25">
      <c r="A1604" s="24"/>
      <c r="B1604" s="21"/>
      <c r="C1604" s="20" t="s">
        <v>1529</v>
      </c>
      <c r="D1604" s="20"/>
      <c r="E1604" s="20" t="s">
        <v>71</v>
      </c>
      <c r="F1604" s="20" t="s">
        <v>72</v>
      </c>
      <c r="G1604" s="20" t="s">
        <v>62</v>
      </c>
      <c r="H1604" s="5">
        <v>100.90988297651543</v>
      </c>
      <c r="I1604" s="5">
        <v>414.86900000000003</v>
      </c>
      <c r="J1604" s="22">
        <f t="shared" si="29"/>
        <v>4.1112821436583342</v>
      </c>
    </row>
    <row r="1605" spans="1:10" hidden="1" x14ac:dyDescent="0.25">
      <c r="A1605" s="24"/>
      <c r="B1605" s="21"/>
      <c r="C1605" s="20" t="s">
        <v>269</v>
      </c>
      <c r="D1605" s="20"/>
      <c r="E1605" s="20" t="s">
        <v>65</v>
      </c>
      <c r="F1605" s="20" t="s">
        <v>66</v>
      </c>
      <c r="G1605" s="20" t="s">
        <v>62</v>
      </c>
      <c r="H1605" s="5">
        <v>171.82102158561182</v>
      </c>
      <c r="I1605" s="5">
        <v>0</v>
      </c>
      <c r="J1605" s="22">
        <f t="shared" si="29"/>
        <v>0</v>
      </c>
    </row>
    <row r="1606" spans="1:10" hidden="1" x14ac:dyDescent="0.25">
      <c r="A1606" s="24"/>
      <c r="B1606" s="21"/>
      <c r="C1606" s="20" t="s">
        <v>270</v>
      </c>
      <c r="D1606" s="20"/>
      <c r="E1606" s="20" t="s">
        <v>77</v>
      </c>
      <c r="F1606" s="20" t="s">
        <v>78</v>
      </c>
      <c r="G1606" s="20" t="s">
        <v>62</v>
      </c>
      <c r="H1606" s="5">
        <v>87.022032920324989</v>
      </c>
      <c r="I1606" s="5">
        <v>0</v>
      </c>
      <c r="J1606" s="22">
        <f t="shared" si="29"/>
        <v>0</v>
      </c>
    </row>
    <row r="1607" spans="1:10" hidden="1" x14ac:dyDescent="0.25">
      <c r="A1607" s="24"/>
      <c r="B1607" s="21"/>
      <c r="C1607" s="20" t="s">
        <v>271</v>
      </c>
      <c r="D1607" s="20"/>
      <c r="E1607" s="20" t="s">
        <v>65</v>
      </c>
      <c r="F1607" s="20" t="s">
        <v>66</v>
      </c>
      <c r="G1607" s="20" t="s">
        <v>62</v>
      </c>
      <c r="H1607" s="5">
        <v>627.0463011592816</v>
      </c>
      <c r="I1607" s="5">
        <v>827.65200000000004</v>
      </c>
      <c r="J1607" s="22">
        <f t="shared" si="29"/>
        <v>1.3199216684156165</v>
      </c>
    </row>
    <row r="1608" spans="1:10" hidden="1" x14ac:dyDescent="0.25">
      <c r="A1608" s="24"/>
      <c r="B1608" s="21"/>
      <c r="C1608" s="20" t="s">
        <v>272</v>
      </c>
      <c r="D1608" s="20"/>
      <c r="E1608" s="20" t="s">
        <v>73</v>
      </c>
      <c r="F1608" s="20" t="s">
        <v>74</v>
      </c>
      <c r="G1608" s="20" t="s">
        <v>62</v>
      </c>
      <c r="H1608" s="5">
        <v>341.33315994775029</v>
      </c>
      <c r="I1608" s="5">
        <v>0</v>
      </c>
      <c r="J1608" s="22">
        <f t="shared" si="29"/>
        <v>0</v>
      </c>
    </row>
    <row r="1609" spans="1:10" hidden="1" x14ac:dyDescent="0.25">
      <c r="A1609" s="24"/>
      <c r="B1609" s="21"/>
      <c r="C1609" s="20" t="s">
        <v>273</v>
      </c>
      <c r="D1609" s="20"/>
      <c r="E1609" s="20" t="s">
        <v>77</v>
      </c>
      <c r="F1609" s="20" t="s">
        <v>78</v>
      </c>
      <c r="G1609" s="20" t="s">
        <v>62</v>
      </c>
      <c r="H1609" s="5">
        <v>110.98476378947545</v>
      </c>
      <c r="I1609" s="5">
        <v>0</v>
      </c>
      <c r="J1609" s="22">
        <f t="shared" si="29"/>
        <v>0</v>
      </c>
    </row>
    <row r="1610" spans="1:10" hidden="1" x14ac:dyDescent="0.25">
      <c r="A1610" s="24"/>
      <c r="B1610" s="21"/>
      <c r="C1610" s="20" t="s">
        <v>1530</v>
      </c>
      <c r="D1610" s="20"/>
      <c r="E1610" s="20" t="s">
        <v>65</v>
      </c>
      <c r="F1610" s="20" t="s">
        <v>66</v>
      </c>
      <c r="G1610" s="20" t="s">
        <v>62</v>
      </c>
      <c r="H1610" s="5">
        <v>396.20960188058694</v>
      </c>
      <c r="I1610" s="5">
        <v>0</v>
      </c>
      <c r="J1610" s="22">
        <f t="shared" si="29"/>
        <v>0</v>
      </c>
    </row>
    <row r="1611" spans="1:10" x14ac:dyDescent="0.25">
      <c r="A1611" s="24"/>
      <c r="B1611" s="21"/>
      <c r="C1611" s="20" t="s">
        <v>1531</v>
      </c>
      <c r="D1611" s="20"/>
      <c r="E1611" s="20" t="s">
        <v>67</v>
      </c>
      <c r="F1611" s="20" t="s">
        <v>68</v>
      </c>
      <c r="G1611" s="20" t="s">
        <v>62</v>
      </c>
      <c r="H1611" s="5">
        <v>105.70253128352405</v>
      </c>
      <c r="I1611" s="5">
        <v>0</v>
      </c>
      <c r="J1611" s="22">
        <f t="shared" si="29"/>
        <v>0</v>
      </c>
    </row>
    <row r="1612" spans="1:10" hidden="1" x14ac:dyDescent="0.25">
      <c r="A1612" s="24"/>
      <c r="B1612" s="21"/>
      <c r="C1612" s="20" t="s">
        <v>274</v>
      </c>
      <c r="D1612" s="20"/>
      <c r="E1612" s="20" t="s">
        <v>65</v>
      </c>
      <c r="F1612" s="20" t="s">
        <v>66</v>
      </c>
      <c r="G1612" s="20" t="s">
        <v>62</v>
      </c>
      <c r="H1612" s="5">
        <v>876.73541003143134</v>
      </c>
      <c r="I1612" s="5">
        <v>0</v>
      </c>
      <c r="J1612" s="22">
        <f t="shared" si="29"/>
        <v>0</v>
      </c>
    </row>
    <row r="1613" spans="1:10" hidden="1" x14ac:dyDescent="0.25">
      <c r="A1613" s="24"/>
      <c r="B1613" s="21"/>
      <c r="C1613" s="20" t="s">
        <v>275</v>
      </c>
      <c r="D1613" s="20"/>
      <c r="E1613" s="20" t="s">
        <v>65</v>
      </c>
      <c r="F1613" s="20" t="s">
        <v>66</v>
      </c>
      <c r="G1613" s="20" t="s">
        <v>62</v>
      </c>
      <c r="H1613" s="5">
        <v>384.79112113471302</v>
      </c>
      <c r="I1613" s="5">
        <v>0</v>
      </c>
      <c r="J1613" s="22">
        <f t="shared" si="29"/>
        <v>0</v>
      </c>
    </row>
    <row r="1614" spans="1:10" hidden="1" x14ac:dyDescent="0.25">
      <c r="A1614" s="24"/>
      <c r="B1614" s="21"/>
      <c r="C1614" s="20" t="s">
        <v>1532</v>
      </c>
      <c r="D1614" s="20"/>
      <c r="E1614" s="20" t="s">
        <v>65</v>
      </c>
      <c r="F1614" s="20" t="s">
        <v>66</v>
      </c>
      <c r="G1614" s="20" t="s">
        <v>62</v>
      </c>
      <c r="H1614" s="5">
        <v>80.759781258750508</v>
      </c>
      <c r="I1614" s="5">
        <v>0</v>
      </c>
      <c r="J1614" s="22">
        <f t="shared" si="29"/>
        <v>0</v>
      </c>
    </row>
    <row r="1615" spans="1:10" hidden="1" x14ac:dyDescent="0.25">
      <c r="A1615" s="24"/>
      <c r="B1615" s="21"/>
      <c r="C1615" s="20" t="s">
        <v>276</v>
      </c>
      <c r="D1615" s="20"/>
      <c r="E1615" s="20" t="s">
        <v>65</v>
      </c>
      <c r="F1615" s="20" t="s">
        <v>66</v>
      </c>
      <c r="G1615" s="20" t="s">
        <v>62</v>
      </c>
      <c r="H1615" s="5">
        <v>60.760709167835017</v>
      </c>
      <c r="I1615" s="5">
        <v>0</v>
      </c>
      <c r="J1615" s="22">
        <f t="shared" si="29"/>
        <v>0</v>
      </c>
    </row>
    <row r="1616" spans="1:10" hidden="1" x14ac:dyDescent="0.25">
      <c r="A1616" s="24"/>
      <c r="B1616" s="21"/>
      <c r="C1616" s="20" t="s">
        <v>277</v>
      </c>
      <c r="D1616" s="20"/>
      <c r="E1616" s="20" t="s">
        <v>69</v>
      </c>
      <c r="F1616" s="20" t="s">
        <v>70</v>
      </c>
      <c r="G1616" s="20" t="s">
        <v>62</v>
      </c>
      <c r="H1616" s="5">
        <v>39.075307157474164</v>
      </c>
      <c r="I1616" s="5">
        <v>887.94400000000019</v>
      </c>
      <c r="J1616" s="22">
        <f t="shared" si="29"/>
        <v>22.723916063450776</v>
      </c>
    </row>
    <row r="1617" spans="1:10" hidden="1" x14ac:dyDescent="0.25">
      <c r="A1617" s="24"/>
      <c r="B1617" s="21"/>
      <c r="C1617" s="20" t="s">
        <v>278</v>
      </c>
      <c r="D1617" s="20"/>
      <c r="E1617" s="20" t="s">
        <v>69</v>
      </c>
      <c r="F1617" s="20" t="s">
        <v>70</v>
      </c>
      <c r="G1617" s="20" t="s">
        <v>62</v>
      </c>
      <c r="H1617" s="5">
        <v>110.98476378947545</v>
      </c>
      <c r="I1617" s="5">
        <v>0</v>
      </c>
      <c r="J1617" s="22">
        <f t="shared" si="29"/>
        <v>0</v>
      </c>
    </row>
    <row r="1618" spans="1:10" hidden="1" x14ac:dyDescent="0.25">
      <c r="A1618" s="24"/>
      <c r="B1618" s="21"/>
      <c r="C1618" s="20" t="s">
        <v>279</v>
      </c>
      <c r="D1618" s="20"/>
      <c r="E1618" s="20" t="s">
        <v>65</v>
      </c>
      <c r="F1618" s="20" t="s">
        <v>66</v>
      </c>
      <c r="G1618" s="20" t="s">
        <v>62</v>
      </c>
      <c r="H1618" s="5">
        <v>180.285389041526</v>
      </c>
      <c r="I1618" s="5">
        <v>0</v>
      </c>
      <c r="J1618" s="22">
        <f t="shared" si="29"/>
        <v>0</v>
      </c>
    </row>
    <row r="1619" spans="1:10" hidden="1" x14ac:dyDescent="0.25">
      <c r="A1619" s="24"/>
      <c r="B1619" s="21"/>
      <c r="C1619" s="20" t="s">
        <v>280</v>
      </c>
      <c r="D1619" s="20"/>
      <c r="E1619" s="20" t="s">
        <v>63</v>
      </c>
      <c r="F1619" s="20" t="s">
        <v>64</v>
      </c>
      <c r="G1619" s="20" t="s">
        <v>62</v>
      </c>
      <c r="H1619" s="5">
        <v>227.61261430521989</v>
      </c>
      <c r="I1619" s="5">
        <v>414.86900000000003</v>
      </c>
      <c r="J1619" s="22">
        <f t="shared" si="29"/>
        <v>1.8226977501505097</v>
      </c>
    </row>
    <row r="1620" spans="1:10" hidden="1" x14ac:dyDescent="0.25">
      <c r="A1620" s="24"/>
      <c r="B1620" s="21"/>
      <c r="C1620" s="20" t="s">
        <v>281</v>
      </c>
      <c r="D1620" s="20"/>
      <c r="E1620" s="20" t="s">
        <v>73</v>
      </c>
      <c r="F1620" s="20" t="s">
        <v>74</v>
      </c>
      <c r="G1620" s="20" t="s">
        <v>62</v>
      </c>
      <c r="H1620" s="5">
        <v>318.32957704014962</v>
      </c>
      <c r="I1620" s="5">
        <v>236.07900000000001</v>
      </c>
      <c r="J1620" s="22">
        <f t="shared" si="29"/>
        <v>0.74161817508469952</v>
      </c>
    </row>
    <row r="1621" spans="1:10" hidden="1" x14ac:dyDescent="0.25">
      <c r="A1621" s="24"/>
      <c r="B1621" s="21"/>
      <c r="C1621" s="20" t="s">
        <v>282</v>
      </c>
      <c r="D1621" s="20"/>
      <c r="E1621" s="20" t="s">
        <v>71</v>
      </c>
      <c r="F1621" s="20" t="s">
        <v>72</v>
      </c>
      <c r="G1621" s="20" t="s">
        <v>62</v>
      </c>
      <c r="H1621" s="5">
        <v>105.94732338299544</v>
      </c>
      <c r="I1621" s="5">
        <v>0</v>
      </c>
      <c r="J1621" s="22">
        <f t="shared" si="29"/>
        <v>0</v>
      </c>
    </row>
    <row r="1622" spans="1:10" hidden="1" x14ac:dyDescent="0.25">
      <c r="A1622" s="24"/>
      <c r="B1622" s="21"/>
      <c r="C1622" s="20" t="s">
        <v>1533</v>
      </c>
      <c r="D1622" s="20"/>
      <c r="E1622" s="20" t="s">
        <v>63</v>
      </c>
      <c r="F1622" s="20" t="s">
        <v>64</v>
      </c>
      <c r="G1622" s="20" t="s">
        <v>62</v>
      </c>
      <c r="H1622" s="5">
        <v>141.20991636612285</v>
      </c>
      <c r="I1622" s="5">
        <v>0</v>
      </c>
      <c r="J1622" s="22">
        <f t="shared" si="29"/>
        <v>0</v>
      </c>
    </row>
    <row r="1623" spans="1:10" hidden="1" x14ac:dyDescent="0.25">
      <c r="A1623" s="24"/>
      <c r="B1623" s="21"/>
      <c r="C1623" s="20" t="s">
        <v>283</v>
      </c>
      <c r="D1623" s="20"/>
      <c r="E1623" s="20" t="s">
        <v>69</v>
      </c>
      <c r="F1623" s="20" t="s">
        <v>70</v>
      </c>
      <c r="G1623" s="20" t="s">
        <v>62</v>
      </c>
      <c r="H1623" s="5">
        <v>370.3787641218251</v>
      </c>
      <c r="I1623" s="5">
        <v>0</v>
      </c>
      <c r="J1623" s="22">
        <f t="shared" si="29"/>
        <v>0</v>
      </c>
    </row>
    <row r="1624" spans="1:10" hidden="1" x14ac:dyDescent="0.25">
      <c r="A1624" s="24"/>
      <c r="B1624" s="21"/>
      <c r="C1624" s="20" t="s">
        <v>284</v>
      </c>
      <c r="D1624" s="20"/>
      <c r="E1624" s="20" t="s">
        <v>65</v>
      </c>
      <c r="F1624" s="20" t="s">
        <v>66</v>
      </c>
      <c r="G1624" s="20" t="s">
        <v>62</v>
      </c>
      <c r="H1624" s="5">
        <v>141.20991636612285</v>
      </c>
      <c r="I1624" s="5">
        <v>0</v>
      </c>
      <c r="J1624" s="22">
        <f t="shared" si="29"/>
        <v>0</v>
      </c>
    </row>
    <row r="1625" spans="1:10" hidden="1" x14ac:dyDescent="0.25">
      <c r="A1625" s="24"/>
      <c r="B1625" s="21"/>
      <c r="C1625" s="20" t="s">
        <v>285</v>
      </c>
      <c r="D1625" s="20"/>
      <c r="E1625" s="20" t="s">
        <v>65</v>
      </c>
      <c r="F1625" s="20" t="s">
        <v>66</v>
      </c>
      <c r="G1625" s="20" t="s">
        <v>62</v>
      </c>
      <c r="H1625" s="5">
        <v>178.02339872994048</v>
      </c>
      <c r="I1625" s="5">
        <v>0</v>
      </c>
      <c r="J1625" s="22">
        <f t="shared" si="29"/>
        <v>0</v>
      </c>
    </row>
    <row r="1626" spans="1:10" hidden="1" x14ac:dyDescent="0.25">
      <c r="A1626" s="24"/>
      <c r="B1626" s="21"/>
      <c r="C1626" s="20" t="s">
        <v>286</v>
      </c>
      <c r="D1626" s="20"/>
      <c r="E1626" s="20" t="s">
        <v>69</v>
      </c>
      <c r="F1626" s="20" t="s">
        <v>70</v>
      </c>
      <c r="G1626" s="20" t="s">
        <v>62</v>
      </c>
      <c r="H1626" s="5">
        <v>87.022032920324989</v>
      </c>
      <c r="I1626" s="5">
        <v>357.57900000000001</v>
      </c>
      <c r="J1626" s="22">
        <f t="shared" si="29"/>
        <v>4.1090628200721264</v>
      </c>
    </row>
    <row r="1627" spans="1:10" hidden="1" x14ac:dyDescent="0.25">
      <c r="A1627" s="24"/>
      <c r="B1627" s="21"/>
      <c r="C1627" s="20" t="s">
        <v>287</v>
      </c>
      <c r="D1627" s="20"/>
      <c r="E1627" s="20" t="s">
        <v>69</v>
      </c>
      <c r="F1627" s="20" t="s">
        <v>70</v>
      </c>
      <c r="G1627" s="20" t="s">
        <v>62</v>
      </c>
      <c r="H1627" s="5">
        <v>72.250594020028316</v>
      </c>
      <c r="I1627" s="5">
        <v>0</v>
      </c>
      <c r="J1627" s="22">
        <f t="shared" si="29"/>
        <v>0</v>
      </c>
    </row>
    <row r="1628" spans="1:10" hidden="1" x14ac:dyDescent="0.25">
      <c r="A1628" s="24"/>
      <c r="B1628" s="21"/>
      <c r="C1628" s="20" t="s">
        <v>288</v>
      </c>
      <c r="D1628" s="20"/>
      <c r="E1628" s="20" t="s">
        <v>65</v>
      </c>
      <c r="F1628" s="20" t="s">
        <v>66</v>
      </c>
      <c r="G1628" s="20" t="s">
        <v>62</v>
      </c>
      <c r="H1628" s="5">
        <v>279.02234747564614</v>
      </c>
      <c r="I1628" s="5">
        <v>0</v>
      </c>
      <c r="J1628" s="22">
        <f t="shared" si="29"/>
        <v>0</v>
      </c>
    </row>
    <row r="1629" spans="1:10" hidden="1" x14ac:dyDescent="0.25">
      <c r="A1629" s="24"/>
      <c r="B1629" s="21"/>
      <c r="C1629" s="20" t="s">
        <v>289</v>
      </c>
      <c r="D1629" s="20"/>
      <c r="E1629" s="20" t="s">
        <v>65</v>
      </c>
      <c r="F1629" s="20" t="s">
        <v>66</v>
      </c>
      <c r="G1629" s="20" t="s">
        <v>62</v>
      </c>
      <c r="H1629" s="5">
        <v>262.8820287647909</v>
      </c>
      <c r="I1629" s="5">
        <v>0</v>
      </c>
      <c r="J1629" s="22">
        <f t="shared" si="29"/>
        <v>0</v>
      </c>
    </row>
    <row r="1630" spans="1:10" hidden="1" x14ac:dyDescent="0.25">
      <c r="A1630" s="24"/>
      <c r="B1630" s="21"/>
      <c r="C1630" s="20" t="s">
        <v>1534</v>
      </c>
      <c r="D1630" s="20"/>
      <c r="E1630" s="20" t="s">
        <v>60</v>
      </c>
      <c r="F1630" s="20" t="s">
        <v>61</v>
      </c>
      <c r="G1630" s="20" t="s">
        <v>62</v>
      </c>
      <c r="H1630" s="5">
        <v>0</v>
      </c>
      <c r="I1630" s="5">
        <v>0</v>
      </c>
      <c r="J1630" s="22">
        <f t="shared" si="29"/>
        <v>0</v>
      </c>
    </row>
    <row r="1631" spans="1:10" hidden="1" x14ac:dyDescent="0.25">
      <c r="A1631" s="24"/>
      <c r="B1631" s="21"/>
      <c r="C1631" s="20" t="s">
        <v>1535</v>
      </c>
      <c r="D1631" s="20"/>
      <c r="E1631" s="20" t="s">
        <v>60</v>
      </c>
      <c r="F1631" s="20" t="s">
        <v>61</v>
      </c>
      <c r="G1631" s="20" t="s">
        <v>62</v>
      </c>
      <c r="H1631" s="5">
        <v>0</v>
      </c>
      <c r="I1631" s="5">
        <v>0</v>
      </c>
      <c r="J1631" s="22">
        <f t="shared" si="29"/>
        <v>0</v>
      </c>
    </row>
    <row r="1632" spans="1:10" hidden="1" x14ac:dyDescent="0.25">
      <c r="A1632" s="24"/>
      <c r="B1632" s="21"/>
      <c r="C1632" s="20" t="s">
        <v>290</v>
      </c>
      <c r="D1632" s="20"/>
      <c r="E1632" s="20" t="s">
        <v>60</v>
      </c>
      <c r="F1632" s="20" t="s">
        <v>61</v>
      </c>
      <c r="G1632" s="20" t="s">
        <v>62</v>
      </c>
      <c r="H1632" s="5">
        <v>141.20991636612285</v>
      </c>
      <c r="I1632" s="5">
        <v>177.74600000000001</v>
      </c>
      <c r="J1632" s="22">
        <f t="shared" si="29"/>
        <v>1.2587359625590884</v>
      </c>
    </row>
    <row r="1633" spans="1:10" hidden="1" x14ac:dyDescent="0.25">
      <c r="A1633" s="24"/>
      <c r="B1633" s="21"/>
      <c r="C1633" s="20" t="s">
        <v>291</v>
      </c>
      <c r="D1633" s="20"/>
      <c r="E1633" s="20" t="s">
        <v>65</v>
      </c>
      <c r="F1633" s="20" t="s">
        <v>66</v>
      </c>
      <c r="G1633" s="20" t="s">
        <v>62</v>
      </c>
      <c r="H1633" s="5">
        <v>318.27091978543768</v>
      </c>
      <c r="I1633" s="5">
        <v>236.07900000000001</v>
      </c>
      <c r="J1633" s="22">
        <f t="shared" si="29"/>
        <v>0.74175485513773187</v>
      </c>
    </row>
    <row r="1634" spans="1:10" x14ac:dyDescent="0.25">
      <c r="A1634" s="24"/>
      <c r="B1634" s="21"/>
      <c r="C1634" s="20" t="s">
        <v>292</v>
      </c>
      <c r="D1634" s="20"/>
      <c r="E1634" s="20" t="s">
        <v>67</v>
      </c>
      <c r="F1634" s="20" t="s">
        <v>68</v>
      </c>
      <c r="G1634" s="20" t="s">
        <v>62</v>
      </c>
      <c r="H1634" s="5">
        <v>126.09734007779915</v>
      </c>
      <c r="I1634" s="5">
        <v>355.49299999999999</v>
      </c>
      <c r="J1634" s="22">
        <f t="shared" ref="J1634:J1697" si="30">+IFERROR(I1634/H1634,0)</f>
        <v>2.8191950740647584</v>
      </c>
    </row>
    <row r="1635" spans="1:10" hidden="1" x14ac:dyDescent="0.25">
      <c r="A1635" s="24"/>
      <c r="B1635" s="21"/>
      <c r="C1635" s="20" t="s">
        <v>293</v>
      </c>
      <c r="D1635" s="20"/>
      <c r="E1635" s="20" t="s">
        <v>69</v>
      </c>
      <c r="F1635" s="20" t="s">
        <v>70</v>
      </c>
      <c r="G1635" s="20" t="s">
        <v>62</v>
      </c>
      <c r="H1635" s="5">
        <v>141.20991636612285</v>
      </c>
      <c r="I1635" s="5">
        <v>1006.442</v>
      </c>
      <c r="J1635" s="22">
        <f t="shared" si="30"/>
        <v>7.1272756609425469</v>
      </c>
    </row>
    <row r="1636" spans="1:10" hidden="1" x14ac:dyDescent="0.25">
      <c r="A1636" s="24"/>
      <c r="B1636" s="21"/>
      <c r="C1636" s="20" t="s">
        <v>294</v>
      </c>
      <c r="D1636" s="20"/>
      <c r="E1636" s="20" t="s">
        <v>73</v>
      </c>
      <c r="F1636" s="20" t="s">
        <v>74</v>
      </c>
      <c r="G1636" s="20" t="s">
        <v>62</v>
      </c>
      <c r="H1636" s="5">
        <v>110.98476378947545</v>
      </c>
      <c r="I1636" s="5">
        <v>0</v>
      </c>
      <c r="J1636" s="22">
        <f t="shared" si="30"/>
        <v>0</v>
      </c>
    </row>
    <row r="1637" spans="1:10" hidden="1" x14ac:dyDescent="0.25">
      <c r="A1637" s="24"/>
      <c r="B1637" s="21"/>
      <c r="C1637" s="20" t="s">
        <v>295</v>
      </c>
      <c r="D1637" s="20"/>
      <c r="E1637" s="20" t="s">
        <v>75</v>
      </c>
      <c r="F1637" s="20" t="s">
        <v>76</v>
      </c>
      <c r="G1637" s="20" t="s">
        <v>62</v>
      </c>
      <c r="H1637" s="5">
        <v>105.94732338299544</v>
      </c>
      <c r="I1637" s="5">
        <v>592.61500000000001</v>
      </c>
      <c r="J1637" s="22">
        <f t="shared" si="30"/>
        <v>5.5934872262673396</v>
      </c>
    </row>
    <row r="1638" spans="1:10" hidden="1" x14ac:dyDescent="0.25">
      <c r="A1638" s="24"/>
      <c r="B1638" s="21"/>
      <c r="C1638" s="20" t="s">
        <v>296</v>
      </c>
      <c r="D1638" s="20"/>
      <c r="E1638" s="20" t="s">
        <v>65</v>
      </c>
      <c r="F1638" s="20" t="s">
        <v>66</v>
      </c>
      <c r="G1638" s="20" t="s">
        <v>62</v>
      </c>
      <c r="H1638" s="5">
        <v>141.20991636612285</v>
      </c>
      <c r="I1638" s="5">
        <v>0</v>
      </c>
      <c r="J1638" s="22">
        <f t="shared" si="30"/>
        <v>0</v>
      </c>
    </row>
    <row r="1639" spans="1:10" hidden="1" x14ac:dyDescent="0.25">
      <c r="A1639" s="24"/>
      <c r="B1639" s="21"/>
      <c r="C1639" s="20" t="s">
        <v>1536</v>
      </c>
      <c r="D1639" s="20"/>
      <c r="E1639" s="20" t="s">
        <v>75</v>
      </c>
      <c r="F1639" s="20" t="s">
        <v>76</v>
      </c>
      <c r="G1639" s="20" t="s">
        <v>62</v>
      </c>
      <c r="H1639" s="5">
        <v>141.20991636612285</v>
      </c>
      <c r="I1639" s="5">
        <v>0</v>
      </c>
      <c r="J1639" s="22">
        <f t="shared" si="30"/>
        <v>0</v>
      </c>
    </row>
    <row r="1640" spans="1:10" hidden="1" x14ac:dyDescent="0.25">
      <c r="A1640" s="24"/>
      <c r="B1640" s="21"/>
      <c r="C1640" s="20" t="s">
        <v>297</v>
      </c>
      <c r="D1640" s="20"/>
      <c r="E1640" s="20" t="s">
        <v>69</v>
      </c>
      <c r="F1640" s="20" t="s">
        <v>70</v>
      </c>
      <c r="G1640" s="20" t="s">
        <v>62</v>
      </c>
      <c r="H1640" s="5">
        <v>126.09725505483793</v>
      </c>
      <c r="I1640" s="5">
        <v>0</v>
      </c>
      <c r="J1640" s="22">
        <f t="shared" si="30"/>
        <v>0</v>
      </c>
    </row>
    <row r="1641" spans="1:10" x14ac:dyDescent="0.25">
      <c r="A1641" s="24"/>
      <c r="B1641" s="21"/>
      <c r="C1641" s="20" t="s">
        <v>609</v>
      </c>
      <c r="D1641" s="20"/>
      <c r="E1641" s="20" t="s">
        <v>67</v>
      </c>
      <c r="F1641" s="20" t="s">
        <v>68</v>
      </c>
      <c r="G1641" s="20" t="s">
        <v>62</v>
      </c>
      <c r="H1641" s="5">
        <v>141.20991636612285</v>
      </c>
      <c r="I1641" s="5">
        <v>0</v>
      </c>
      <c r="J1641" s="22">
        <f t="shared" si="30"/>
        <v>0</v>
      </c>
    </row>
    <row r="1642" spans="1:10" hidden="1" x14ac:dyDescent="0.25">
      <c r="A1642" s="24"/>
      <c r="B1642" s="21"/>
      <c r="C1642" s="20" t="s">
        <v>298</v>
      </c>
      <c r="D1642" s="20"/>
      <c r="E1642" s="20" t="s">
        <v>73</v>
      </c>
      <c r="F1642" s="20" t="s">
        <v>74</v>
      </c>
      <c r="G1642" s="20" t="s">
        <v>62</v>
      </c>
      <c r="H1642" s="5">
        <v>95.526204857676348</v>
      </c>
      <c r="I1642" s="5">
        <v>356.536</v>
      </c>
      <c r="J1642" s="22">
        <f t="shared" si="30"/>
        <v>3.7323371166184174</v>
      </c>
    </row>
    <row r="1643" spans="1:10" hidden="1" x14ac:dyDescent="0.25">
      <c r="A1643" s="24"/>
      <c r="B1643" s="21"/>
      <c r="C1643" s="20" t="s">
        <v>1537</v>
      </c>
      <c r="D1643" s="20"/>
      <c r="E1643" s="20" t="s">
        <v>69</v>
      </c>
      <c r="F1643" s="20" t="s">
        <v>70</v>
      </c>
      <c r="G1643" s="20" t="s">
        <v>62</v>
      </c>
      <c r="H1643" s="5">
        <v>110.98476378947545</v>
      </c>
      <c r="I1643" s="5">
        <v>0</v>
      </c>
      <c r="J1643" s="22">
        <f t="shared" si="30"/>
        <v>0</v>
      </c>
    </row>
    <row r="1644" spans="1:10" hidden="1" x14ac:dyDescent="0.25">
      <c r="A1644" s="24"/>
      <c r="B1644" s="21"/>
      <c r="C1644" s="20" t="s">
        <v>299</v>
      </c>
      <c r="D1644" s="20"/>
      <c r="E1644" s="20" t="s">
        <v>65</v>
      </c>
      <c r="F1644" s="20" t="s">
        <v>66</v>
      </c>
      <c r="G1644" s="20" t="s">
        <v>62</v>
      </c>
      <c r="H1644" s="5">
        <v>135.95342720604194</v>
      </c>
      <c r="I1644" s="5">
        <v>0</v>
      </c>
      <c r="J1644" s="22">
        <f t="shared" si="30"/>
        <v>0</v>
      </c>
    </row>
    <row r="1645" spans="1:10" hidden="1" x14ac:dyDescent="0.25">
      <c r="A1645" s="24"/>
      <c r="B1645" s="21"/>
      <c r="C1645" s="20" t="s">
        <v>300</v>
      </c>
      <c r="D1645" s="20"/>
      <c r="E1645" s="20" t="s">
        <v>65</v>
      </c>
      <c r="F1645" s="20" t="s">
        <v>66</v>
      </c>
      <c r="G1645" s="20" t="s">
        <v>62</v>
      </c>
      <c r="H1645" s="5">
        <v>141.20991636612285</v>
      </c>
      <c r="I1645" s="5">
        <v>0</v>
      </c>
      <c r="J1645" s="22">
        <f t="shared" si="30"/>
        <v>0</v>
      </c>
    </row>
    <row r="1646" spans="1:10" hidden="1" x14ac:dyDescent="0.25">
      <c r="A1646" s="24"/>
      <c r="B1646" s="21"/>
      <c r="C1646" s="20" t="s">
        <v>301</v>
      </c>
      <c r="D1646" s="20"/>
      <c r="E1646" s="20" t="s">
        <v>75</v>
      </c>
      <c r="F1646" s="20" t="s">
        <v>76</v>
      </c>
      <c r="G1646" s="20" t="s">
        <v>62</v>
      </c>
      <c r="H1646" s="5">
        <v>180.285389041526</v>
      </c>
      <c r="I1646" s="5">
        <v>178.79</v>
      </c>
      <c r="J1646" s="22">
        <f t="shared" si="30"/>
        <v>0.99170543409271195</v>
      </c>
    </row>
    <row r="1647" spans="1:10" hidden="1" x14ac:dyDescent="0.25">
      <c r="A1647" s="24"/>
      <c r="B1647" s="21"/>
      <c r="C1647" s="20" t="s">
        <v>1538</v>
      </c>
      <c r="D1647" s="20"/>
      <c r="E1647" s="20" t="s">
        <v>63</v>
      </c>
      <c r="F1647" s="20" t="s">
        <v>64</v>
      </c>
      <c r="G1647" s="20" t="s">
        <v>62</v>
      </c>
      <c r="H1647" s="5">
        <v>221.9696299951201</v>
      </c>
      <c r="I1647" s="5">
        <v>0</v>
      </c>
      <c r="J1647" s="22">
        <f t="shared" si="30"/>
        <v>0</v>
      </c>
    </row>
    <row r="1648" spans="1:10" hidden="1" x14ac:dyDescent="0.25">
      <c r="A1648" s="24"/>
      <c r="B1648" s="21"/>
      <c r="C1648" s="20" t="s">
        <v>302</v>
      </c>
      <c r="D1648" s="20"/>
      <c r="E1648" s="20" t="s">
        <v>63</v>
      </c>
      <c r="F1648" s="20" t="s">
        <v>64</v>
      </c>
      <c r="G1648" s="20" t="s">
        <v>62</v>
      </c>
      <c r="H1648" s="5">
        <v>232.12436804784798</v>
      </c>
      <c r="I1648" s="5">
        <v>551.51200000000006</v>
      </c>
      <c r="J1648" s="22">
        <f t="shared" si="30"/>
        <v>2.3759332319918971</v>
      </c>
    </row>
    <row r="1649" spans="1:10" hidden="1" x14ac:dyDescent="0.25">
      <c r="A1649" s="24"/>
      <c r="B1649" s="21"/>
      <c r="C1649" s="20" t="s">
        <v>303</v>
      </c>
      <c r="D1649" s="20"/>
      <c r="E1649" s="20" t="s">
        <v>73</v>
      </c>
      <c r="F1649" s="20" t="s">
        <v>74</v>
      </c>
      <c r="G1649" s="20" t="s">
        <v>62</v>
      </c>
      <c r="H1649" s="5">
        <v>843.28201888148726</v>
      </c>
      <c r="I1649" s="5">
        <v>1667.078</v>
      </c>
      <c r="J1649" s="22">
        <f t="shared" si="30"/>
        <v>1.9768926203492154</v>
      </c>
    </row>
    <row r="1650" spans="1:10" hidden="1" x14ac:dyDescent="0.25">
      <c r="A1650" s="24"/>
      <c r="B1650" s="21"/>
      <c r="C1650" s="20" t="s">
        <v>304</v>
      </c>
      <c r="D1650" s="20"/>
      <c r="E1650" s="20" t="s">
        <v>71</v>
      </c>
      <c r="F1650" s="20" t="s">
        <v>72</v>
      </c>
      <c r="G1650" s="20" t="s">
        <v>62</v>
      </c>
      <c r="H1650" s="5">
        <v>41.684474101276336</v>
      </c>
      <c r="I1650" s="5">
        <v>0</v>
      </c>
      <c r="J1650" s="22">
        <f t="shared" si="30"/>
        <v>0</v>
      </c>
    </row>
    <row r="1651" spans="1:10" hidden="1" x14ac:dyDescent="0.25">
      <c r="A1651" s="24"/>
      <c r="B1651" s="21"/>
      <c r="C1651" s="20" t="s">
        <v>1539</v>
      </c>
      <c r="D1651" s="20"/>
      <c r="E1651" s="20" t="s">
        <v>71</v>
      </c>
      <c r="F1651" s="20" t="s">
        <v>72</v>
      </c>
      <c r="G1651" s="20" t="s">
        <v>62</v>
      </c>
      <c r="H1651" s="5">
        <v>141.20991636612285</v>
      </c>
      <c r="I1651" s="5">
        <v>0</v>
      </c>
      <c r="J1651" s="22">
        <f t="shared" si="30"/>
        <v>0</v>
      </c>
    </row>
    <row r="1652" spans="1:10" hidden="1" x14ac:dyDescent="0.25">
      <c r="A1652" s="24"/>
      <c r="B1652" s="21"/>
      <c r="C1652" s="20" t="s">
        <v>305</v>
      </c>
      <c r="D1652" s="20"/>
      <c r="E1652" s="20" t="s">
        <v>69</v>
      </c>
      <c r="F1652" s="20" t="s">
        <v>70</v>
      </c>
      <c r="G1652" s="20" t="s">
        <v>62</v>
      </c>
      <c r="H1652" s="5">
        <v>416.4973895201158</v>
      </c>
      <c r="I1652" s="5">
        <v>482.89</v>
      </c>
      <c r="J1652" s="22">
        <f t="shared" si="30"/>
        <v>1.1594070266715983</v>
      </c>
    </row>
    <row r="1653" spans="1:10" hidden="1" x14ac:dyDescent="0.25">
      <c r="A1653" s="24"/>
      <c r="B1653" s="21"/>
      <c r="C1653" s="20" t="s">
        <v>306</v>
      </c>
      <c r="D1653" s="20"/>
      <c r="E1653" s="20" t="s">
        <v>71</v>
      </c>
      <c r="F1653" s="20" t="s">
        <v>72</v>
      </c>
      <c r="G1653" s="20" t="s">
        <v>62</v>
      </c>
      <c r="H1653" s="5">
        <v>255.84329980078186</v>
      </c>
      <c r="I1653" s="5">
        <v>534.28300000000002</v>
      </c>
      <c r="J1653" s="22">
        <f t="shared" si="30"/>
        <v>2.0883212513911111</v>
      </c>
    </row>
    <row r="1654" spans="1:10" hidden="1" x14ac:dyDescent="0.25">
      <c r="A1654" s="24"/>
      <c r="B1654" s="21"/>
      <c r="C1654" s="20" t="s">
        <v>307</v>
      </c>
      <c r="D1654" s="20"/>
      <c r="E1654" s="20" t="s">
        <v>63</v>
      </c>
      <c r="F1654" s="20" t="s">
        <v>64</v>
      </c>
      <c r="G1654" s="20" t="s">
        <v>62</v>
      </c>
      <c r="H1654" s="5">
        <v>141.20991636612285</v>
      </c>
      <c r="I1654" s="5">
        <v>178.79</v>
      </c>
      <c r="J1654" s="22">
        <f t="shared" si="30"/>
        <v>1.2661292110423827</v>
      </c>
    </row>
    <row r="1655" spans="1:10" hidden="1" x14ac:dyDescent="0.25">
      <c r="A1655" s="24"/>
      <c r="B1655" s="21"/>
      <c r="C1655" s="20" t="s">
        <v>308</v>
      </c>
      <c r="D1655" s="20"/>
      <c r="E1655" s="20" t="s">
        <v>63</v>
      </c>
      <c r="F1655" s="20" t="s">
        <v>64</v>
      </c>
      <c r="G1655" s="20" t="s">
        <v>62</v>
      </c>
      <c r="H1655" s="5">
        <v>282.44562842437523</v>
      </c>
      <c r="I1655" s="5">
        <v>178.79</v>
      </c>
      <c r="J1655" s="22">
        <f t="shared" si="30"/>
        <v>0.63300678788119735</v>
      </c>
    </row>
    <row r="1656" spans="1:10" hidden="1" x14ac:dyDescent="0.25">
      <c r="A1656" s="24"/>
      <c r="B1656" s="21"/>
      <c r="C1656" s="20" t="s">
        <v>309</v>
      </c>
      <c r="D1656" s="20"/>
      <c r="E1656" s="20" t="s">
        <v>63</v>
      </c>
      <c r="F1656" s="20" t="s">
        <v>64</v>
      </c>
      <c r="G1656" s="20" t="s">
        <v>62</v>
      </c>
      <c r="H1656" s="5">
        <v>138.60091494024965</v>
      </c>
      <c r="I1656" s="5">
        <v>0</v>
      </c>
      <c r="J1656" s="22">
        <f t="shared" si="30"/>
        <v>0</v>
      </c>
    </row>
    <row r="1657" spans="1:10" hidden="1" x14ac:dyDescent="0.25">
      <c r="A1657" s="24"/>
      <c r="B1657" s="21"/>
      <c r="C1657" s="20" t="s">
        <v>310</v>
      </c>
      <c r="D1657" s="20"/>
      <c r="E1657" s="20" t="s">
        <v>65</v>
      </c>
      <c r="F1657" s="20" t="s">
        <v>66</v>
      </c>
      <c r="G1657" s="20" t="s">
        <v>62</v>
      </c>
      <c r="H1657" s="5">
        <v>125.48505972069702</v>
      </c>
      <c r="I1657" s="5">
        <v>236.07900000000001</v>
      </c>
      <c r="J1657" s="22">
        <f t="shared" si="30"/>
        <v>1.8813315348094946</v>
      </c>
    </row>
    <row r="1658" spans="1:10" hidden="1" x14ac:dyDescent="0.25">
      <c r="A1658" s="24"/>
      <c r="B1658" s="21"/>
      <c r="C1658" s="20" t="s">
        <v>311</v>
      </c>
      <c r="D1658" s="20"/>
      <c r="E1658" s="20" t="s">
        <v>63</v>
      </c>
      <c r="F1658" s="20" t="s">
        <v>64</v>
      </c>
      <c r="G1658" s="20" t="s">
        <v>62</v>
      </c>
      <c r="H1658" s="5">
        <v>110.98476378947545</v>
      </c>
      <c r="I1658" s="5">
        <v>0</v>
      </c>
      <c r="J1658" s="22">
        <f t="shared" si="30"/>
        <v>0</v>
      </c>
    </row>
    <row r="1659" spans="1:10" hidden="1" x14ac:dyDescent="0.25">
      <c r="A1659" s="24"/>
      <c r="B1659" s="21"/>
      <c r="C1659" s="20" t="s">
        <v>312</v>
      </c>
      <c r="D1659" s="20"/>
      <c r="E1659" s="20" t="s">
        <v>60</v>
      </c>
      <c r="F1659" s="20" t="s">
        <v>61</v>
      </c>
      <c r="G1659" s="20" t="s">
        <v>62</v>
      </c>
      <c r="H1659" s="5">
        <v>141.20991636612285</v>
      </c>
      <c r="I1659" s="5">
        <v>0</v>
      </c>
      <c r="J1659" s="22">
        <f t="shared" si="30"/>
        <v>0</v>
      </c>
    </row>
    <row r="1660" spans="1:10" hidden="1" x14ac:dyDescent="0.25">
      <c r="A1660" s="24"/>
      <c r="B1660" s="21"/>
      <c r="C1660" s="20" t="s">
        <v>313</v>
      </c>
      <c r="D1660" s="20"/>
      <c r="E1660" s="20" t="s">
        <v>69</v>
      </c>
      <c r="F1660" s="20" t="s">
        <v>70</v>
      </c>
      <c r="G1660" s="20" t="s">
        <v>62</v>
      </c>
      <c r="H1660" s="5">
        <v>115.67613652951884</v>
      </c>
      <c r="I1660" s="5">
        <v>177.74600000000001</v>
      </c>
      <c r="J1660" s="22">
        <f t="shared" si="30"/>
        <v>1.5365831305633366</v>
      </c>
    </row>
    <row r="1661" spans="1:10" hidden="1" x14ac:dyDescent="0.25">
      <c r="A1661" s="24"/>
      <c r="B1661" s="21"/>
      <c r="C1661" s="20" t="s">
        <v>314</v>
      </c>
      <c r="D1661" s="20"/>
      <c r="E1661" s="20" t="s">
        <v>69</v>
      </c>
      <c r="F1661" s="20" t="s">
        <v>70</v>
      </c>
      <c r="G1661" s="20" t="s">
        <v>62</v>
      </c>
      <c r="H1661" s="5">
        <v>202.43181089845405</v>
      </c>
      <c r="I1661" s="5">
        <v>0</v>
      </c>
      <c r="J1661" s="22">
        <f t="shared" si="30"/>
        <v>0</v>
      </c>
    </row>
    <row r="1662" spans="1:10" hidden="1" x14ac:dyDescent="0.25">
      <c r="A1662" s="24"/>
      <c r="B1662" s="21"/>
      <c r="C1662" s="20" t="s">
        <v>315</v>
      </c>
      <c r="D1662" s="20"/>
      <c r="E1662" s="20" t="s">
        <v>60</v>
      </c>
      <c r="F1662" s="20" t="s">
        <v>61</v>
      </c>
      <c r="G1662" s="20" t="s">
        <v>62</v>
      </c>
      <c r="H1662" s="5">
        <v>181.58977318062148</v>
      </c>
      <c r="I1662" s="5">
        <v>1185.231</v>
      </c>
      <c r="J1662" s="22">
        <f t="shared" si="30"/>
        <v>6.5269699897751901</v>
      </c>
    </row>
    <row r="1663" spans="1:10" hidden="1" x14ac:dyDescent="0.25">
      <c r="A1663" s="24"/>
      <c r="B1663" s="21"/>
      <c r="C1663" s="20" t="s">
        <v>1540</v>
      </c>
      <c r="D1663" s="20"/>
      <c r="E1663" s="20" t="s">
        <v>60</v>
      </c>
      <c r="F1663" s="20" t="s">
        <v>61</v>
      </c>
      <c r="G1663" s="20" t="s">
        <v>62</v>
      </c>
      <c r="H1663" s="5">
        <v>60.45013510737234</v>
      </c>
      <c r="I1663" s="5">
        <v>236.07900000000001</v>
      </c>
      <c r="J1663" s="22">
        <f t="shared" si="30"/>
        <v>3.905351072924375</v>
      </c>
    </row>
    <row r="1664" spans="1:10" hidden="1" x14ac:dyDescent="0.25">
      <c r="A1664" s="24"/>
      <c r="B1664" s="21"/>
      <c r="C1664" s="20" t="s">
        <v>316</v>
      </c>
      <c r="D1664" s="20"/>
      <c r="E1664" s="20" t="s">
        <v>65</v>
      </c>
      <c r="F1664" s="20" t="s">
        <v>66</v>
      </c>
      <c r="G1664" s="20" t="s">
        <v>62</v>
      </c>
      <c r="H1664" s="5">
        <v>141.20991636612285</v>
      </c>
      <c r="I1664" s="5">
        <v>0</v>
      </c>
      <c r="J1664" s="22">
        <f t="shared" si="30"/>
        <v>0</v>
      </c>
    </row>
    <row r="1665" spans="1:10" hidden="1" x14ac:dyDescent="0.25">
      <c r="A1665" s="24"/>
      <c r="B1665" s="21"/>
      <c r="C1665" s="20" t="s">
        <v>317</v>
      </c>
      <c r="D1665" s="20"/>
      <c r="E1665" s="20" t="s">
        <v>60</v>
      </c>
      <c r="F1665" s="20" t="s">
        <v>61</v>
      </c>
      <c r="G1665" s="20" t="s">
        <v>62</v>
      </c>
      <c r="H1665" s="5">
        <v>141.20991636612285</v>
      </c>
      <c r="I1665" s="5">
        <v>0</v>
      </c>
      <c r="J1665" s="22">
        <f t="shared" si="30"/>
        <v>0</v>
      </c>
    </row>
    <row r="1666" spans="1:10" hidden="1" x14ac:dyDescent="0.25">
      <c r="A1666" s="24"/>
      <c r="B1666" s="21"/>
      <c r="C1666" s="20" t="s">
        <v>1541</v>
      </c>
      <c r="D1666" s="20"/>
      <c r="E1666" s="20" t="s">
        <v>60</v>
      </c>
      <c r="F1666" s="20" t="s">
        <v>61</v>
      </c>
      <c r="G1666" s="20" t="s">
        <v>62</v>
      </c>
      <c r="H1666" s="5">
        <v>110.98476378947545</v>
      </c>
      <c r="I1666" s="5">
        <v>0</v>
      </c>
      <c r="J1666" s="22">
        <f t="shared" si="30"/>
        <v>0</v>
      </c>
    </row>
    <row r="1667" spans="1:10" hidden="1" x14ac:dyDescent="0.25">
      <c r="A1667" s="24"/>
      <c r="B1667" s="21"/>
      <c r="C1667" s="20" t="s">
        <v>318</v>
      </c>
      <c r="D1667" s="20"/>
      <c r="E1667" s="20" t="s">
        <v>69</v>
      </c>
      <c r="F1667" s="20" t="s">
        <v>70</v>
      </c>
      <c r="G1667" s="20" t="s">
        <v>62</v>
      </c>
      <c r="H1667" s="5">
        <v>581.48625479194459</v>
      </c>
      <c r="I1667" s="5">
        <v>0</v>
      </c>
      <c r="J1667" s="22">
        <f t="shared" si="30"/>
        <v>0</v>
      </c>
    </row>
    <row r="1668" spans="1:10" hidden="1" x14ac:dyDescent="0.25">
      <c r="A1668" s="24"/>
      <c r="B1668" s="21"/>
      <c r="C1668" s="20" t="s">
        <v>319</v>
      </c>
      <c r="D1668" s="20"/>
      <c r="E1668" s="20" t="s">
        <v>65</v>
      </c>
      <c r="F1668" s="20" t="s">
        <v>66</v>
      </c>
      <c r="G1668" s="20" t="s">
        <v>62</v>
      </c>
      <c r="H1668" s="5">
        <v>2208.1493126222472</v>
      </c>
      <c r="I1668" s="5">
        <v>6013.5050000000001</v>
      </c>
      <c r="J1668" s="22">
        <f t="shared" si="30"/>
        <v>2.7233235386871426</v>
      </c>
    </row>
    <row r="1669" spans="1:10" hidden="1" x14ac:dyDescent="0.25">
      <c r="A1669" s="24"/>
      <c r="B1669" s="21"/>
      <c r="C1669" s="20" t="s">
        <v>1542</v>
      </c>
      <c r="D1669" s="20"/>
      <c r="E1669" s="20" t="s">
        <v>60</v>
      </c>
      <c r="F1669" s="20" t="s">
        <v>61</v>
      </c>
      <c r="G1669" s="20" t="s">
        <v>62</v>
      </c>
      <c r="H1669" s="5">
        <v>80.759781258750508</v>
      </c>
      <c r="I1669" s="5">
        <v>0</v>
      </c>
      <c r="J1669" s="22">
        <f t="shared" si="30"/>
        <v>0</v>
      </c>
    </row>
    <row r="1670" spans="1:10" hidden="1" x14ac:dyDescent="0.25">
      <c r="A1670" s="24"/>
      <c r="B1670" s="21"/>
      <c r="C1670" s="20" t="s">
        <v>320</v>
      </c>
      <c r="D1670" s="20"/>
      <c r="E1670" s="20" t="s">
        <v>65</v>
      </c>
      <c r="F1670" s="20" t="s">
        <v>66</v>
      </c>
      <c r="G1670" s="20" t="s">
        <v>62</v>
      </c>
      <c r="H1670" s="5">
        <v>141.20991636612285</v>
      </c>
      <c r="I1670" s="5">
        <v>414.86900000000003</v>
      </c>
      <c r="J1670" s="22">
        <f t="shared" si="30"/>
        <v>2.9379593917777416</v>
      </c>
    </row>
    <row r="1671" spans="1:10" hidden="1" x14ac:dyDescent="0.25">
      <c r="A1671" s="24"/>
      <c r="B1671" s="21"/>
      <c r="C1671" s="20" t="s">
        <v>1543</v>
      </c>
      <c r="D1671" s="20"/>
      <c r="E1671" s="20" t="s">
        <v>60</v>
      </c>
      <c r="F1671" s="20" t="s">
        <v>61</v>
      </c>
      <c r="G1671" s="20" t="s">
        <v>62</v>
      </c>
      <c r="H1671" s="5">
        <v>99.525442264846504</v>
      </c>
      <c r="I1671" s="5">
        <v>650.94899999999996</v>
      </c>
      <c r="J1671" s="22">
        <f t="shared" si="30"/>
        <v>6.5405285843168004</v>
      </c>
    </row>
    <row r="1672" spans="1:10" hidden="1" x14ac:dyDescent="0.25">
      <c r="A1672" s="24"/>
      <c r="B1672" s="21"/>
      <c r="C1672" s="20" t="s">
        <v>321</v>
      </c>
      <c r="D1672" s="20"/>
      <c r="E1672" s="20" t="s">
        <v>69</v>
      </c>
      <c r="F1672" s="20" t="s">
        <v>70</v>
      </c>
      <c r="G1672" s="20" t="s">
        <v>62</v>
      </c>
      <c r="H1672" s="5">
        <v>80.373741328950985</v>
      </c>
      <c r="I1672" s="5">
        <v>0</v>
      </c>
      <c r="J1672" s="22">
        <f t="shared" si="30"/>
        <v>0</v>
      </c>
    </row>
    <row r="1673" spans="1:10" hidden="1" x14ac:dyDescent="0.25">
      <c r="A1673" s="24"/>
      <c r="B1673" s="21"/>
      <c r="C1673" s="20" t="s">
        <v>1545</v>
      </c>
      <c r="D1673" s="20"/>
      <c r="E1673" s="20" t="s">
        <v>69</v>
      </c>
      <c r="F1673" s="20" t="s">
        <v>70</v>
      </c>
      <c r="G1673" s="20" t="s">
        <v>62</v>
      </c>
      <c r="H1673" s="5">
        <v>131.07182487492446</v>
      </c>
      <c r="I1673" s="5">
        <v>0</v>
      </c>
      <c r="J1673" s="22">
        <f t="shared" si="30"/>
        <v>0</v>
      </c>
    </row>
    <row r="1674" spans="1:10" hidden="1" x14ac:dyDescent="0.25">
      <c r="A1674" s="24"/>
      <c r="B1674" s="21"/>
      <c r="C1674" s="20" t="s">
        <v>1546</v>
      </c>
      <c r="D1674" s="20"/>
      <c r="E1674" s="20" t="s">
        <v>71</v>
      </c>
      <c r="F1674" s="20" t="s">
        <v>72</v>
      </c>
      <c r="G1674" s="20" t="s">
        <v>62</v>
      </c>
      <c r="H1674" s="5">
        <v>344.60288982003283</v>
      </c>
      <c r="I1674" s="5">
        <v>0</v>
      </c>
      <c r="J1674" s="22">
        <f t="shared" si="30"/>
        <v>0</v>
      </c>
    </row>
    <row r="1675" spans="1:10" hidden="1" x14ac:dyDescent="0.25">
      <c r="A1675" s="24"/>
      <c r="B1675" s="21"/>
      <c r="C1675" s="20" t="s">
        <v>1547</v>
      </c>
      <c r="D1675" s="20"/>
      <c r="E1675" s="20" t="s">
        <v>60</v>
      </c>
      <c r="F1675" s="20" t="s">
        <v>61</v>
      </c>
      <c r="G1675" s="20" t="s">
        <v>62</v>
      </c>
      <c r="H1675" s="5">
        <v>60.45013510737234</v>
      </c>
      <c r="I1675" s="5">
        <v>0</v>
      </c>
      <c r="J1675" s="22">
        <f t="shared" si="30"/>
        <v>0</v>
      </c>
    </row>
    <row r="1676" spans="1:10" hidden="1" x14ac:dyDescent="0.25">
      <c r="A1676" s="24"/>
      <c r="B1676" s="21"/>
      <c r="C1676" s="20" t="s">
        <v>322</v>
      </c>
      <c r="D1676" s="20"/>
      <c r="E1676" s="20" t="s">
        <v>69</v>
      </c>
      <c r="F1676" s="20" t="s">
        <v>70</v>
      </c>
      <c r="G1676" s="20" t="s">
        <v>62</v>
      </c>
      <c r="H1676" s="5">
        <v>155.10474106654829</v>
      </c>
      <c r="I1676" s="5">
        <v>0</v>
      </c>
      <c r="J1676" s="22">
        <f t="shared" si="30"/>
        <v>0</v>
      </c>
    </row>
    <row r="1677" spans="1:10" hidden="1" x14ac:dyDescent="0.25">
      <c r="A1677" s="24"/>
      <c r="B1677" s="21"/>
      <c r="C1677" s="20" t="s">
        <v>323</v>
      </c>
      <c r="D1677" s="20"/>
      <c r="E1677" s="20" t="s">
        <v>65</v>
      </c>
      <c r="F1677" s="20" t="s">
        <v>66</v>
      </c>
      <c r="G1677" s="20" t="s">
        <v>62</v>
      </c>
      <c r="H1677" s="5">
        <v>30.224982530724947</v>
      </c>
      <c r="I1677" s="5">
        <v>0</v>
      </c>
      <c r="J1677" s="22">
        <f t="shared" si="30"/>
        <v>0</v>
      </c>
    </row>
    <row r="1678" spans="1:10" hidden="1" x14ac:dyDescent="0.25">
      <c r="A1678" s="24"/>
      <c r="B1678" s="21"/>
      <c r="C1678" s="20" t="s">
        <v>324</v>
      </c>
      <c r="D1678" s="20"/>
      <c r="E1678" s="20" t="s">
        <v>69</v>
      </c>
      <c r="F1678" s="20" t="s">
        <v>70</v>
      </c>
      <c r="G1678" s="20" t="s">
        <v>62</v>
      </c>
      <c r="H1678" s="5">
        <v>0</v>
      </c>
      <c r="I1678" s="5">
        <v>177.74600000000001</v>
      </c>
      <c r="J1678" s="22">
        <f t="shared" si="30"/>
        <v>0</v>
      </c>
    </row>
    <row r="1679" spans="1:10" hidden="1" x14ac:dyDescent="0.25">
      <c r="A1679" s="24"/>
      <c r="B1679" s="21"/>
      <c r="C1679" s="20" t="s">
        <v>325</v>
      </c>
      <c r="D1679" s="20"/>
      <c r="E1679" s="20" t="s">
        <v>60</v>
      </c>
      <c r="F1679" s="20" t="s">
        <v>61</v>
      </c>
      <c r="G1679" s="20" t="s">
        <v>62</v>
      </c>
      <c r="H1679" s="5">
        <v>0</v>
      </c>
      <c r="I1679" s="5">
        <v>177.74600000000001</v>
      </c>
      <c r="J1679" s="22">
        <f t="shared" si="30"/>
        <v>0</v>
      </c>
    </row>
    <row r="1680" spans="1:10" hidden="1" x14ac:dyDescent="0.25">
      <c r="A1680" s="24"/>
      <c r="B1680" s="21"/>
      <c r="C1680" s="20" t="s">
        <v>1548</v>
      </c>
      <c r="D1680" s="20"/>
      <c r="E1680" s="20" t="s">
        <v>65</v>
      </c>
      <c r="F1680" s="20" t="s">
        <v>66</v>
      </c>
      <c r="G1680" s="20" t="s">
        <v>62</v>
      </c>
      <c r="H1680" s="5">
        <v>0</v>
      </c>
      <c r="I1680" s="5">
        <v>177.74600000000001</v>
      </c>
      <c r="J1680" s="22">
        <f t="shared" si="30"/>
        <v>0</v>
      </c>
    </row>
    <row r="1681" spans="1:10" hidden="1" x14ac:dyDescent="0.25">
      <c r="A1681" s="24"/>
      <c r="B1681" s="21"/>
      <c r="C1681" s="20" t="s">
        <v>326</v>
      </c>
      <c r="D1681" s="20"/>
      <c r="E1681" s="20" t="s">
        <v>65</v>
      </c>
      <c r="F1681" s="20" t="s">
        <v>66</v>
      </c>
      <c r="G1681" s="20" t="s">
        <v>62</v>
      </c>
      <c r="H1681" s="5">
        <v>0</v>
      </c>
      <c r="I1681" s="5">
        <v>118.498</v>
      </c>
      <c r="J1681" s="22">
        <f t="shared" si="30"/>
        <v>0</v>
      </c>
    </row>
    <row r="1682" spans="1:10" hidden="1" x14ac:dyDescent="0.25">
      <c r="A1682" s="24"/>
      <c r="B1682" s="21"/>
      <c r="C1682" s="20" t="s">
        <v>1549</v>
      </c>
      <c r="D1682" s="20"/>
      <c r="E1682" s="20" t="s">
        <v>69</v>
      </c>
      <c r="F1682" s="20" t="s">
        <v>70</v>
      </c>
      <c r="G1682" s="20" t="s">
        <v>62</v>
      </c>
      <c r="H1682" s="5">
        <v>0</v>
      </c>
      <c r="I1682" s="5">
        <v>956.423</v>
      </c>
      <c r="J1682" s="22">
        <f t="shared" si="30"/>
        <v>0</v>
      </c>
    </row>
    <row r="1683" spans="1:10" hidden="1" x14ac:dyDescent="0.25">
      <c r="A1683" s="24"/>
      <c r="B1683" s="21"/>
      <c r="C1683" s="20" t="s">
        <v>327</v>
      </c>
      <c r="D1683" s="20"/>
      <c r="E1683" s="20" t="s">
        <v>65</v>
      </c>
      <c r="F1683" s="20" t="s">
        <v>66</v>
      </c>
      <c r="G1683" s="20" t="s">
        <v>62</v>
      </c>
      <c r="H1683" s="5">
        <v>0</v>
      </c>
      <c r="I1683" s="5">
        <v>0</v>
      </c>
      <c r="J1683" s="22">
        <f t="shared" si="30"/>
        <v>0</v>
      </c>
    </row>
    <row r="1684" spans="1:10" hidden="1" x14ac:dyDescent="0.25">
      <c r="A1684" s="24"/>
      <c r="B1684" s="21"/>
      <c r="C1684" s="20" t="s">
        <v>328</v>
      </c>
      <c r="D1684" s="20"/>
      <c r="E1684" s="20" t="s">
        <v>63</v>
      </c>
      <c r="F1684" s="20" t="s">
        <v>64</v>
      </c>
      <c r="G1684" s="20" t="s">
        <v>62</v>
      </c>
      <c r="H1684" s="5">
        <v>0</v>
      </c>
      <c r="I1684" s="5">
        <v>0</v>
      </c>
      <c r="J1684" s="22">
        <f t="shared" si="30"/>
        <v>0</v>
      </c>
    </row>
    <row r="1685" spans="1:10" hidden="1" x14ac:dyDescent="0.25">
      <c r="A1685" s="24"/>
      <c r="B1685" s="21"/>
      <c r="C1685" s="20" t="s">
        <v>329</v>
      </c>
      <c r="D1685" s="20"/>
      <c r="E1685" s="20" t="s">
        <v>65</v>
      </c>
      <c r="F1685" s="20" t="s">
        <v>66</v>
      </c>
      <c r="G1685" s="20" t="s">
        <v>62</v>
      </c>
      <c r="H1685" s="5">
        <v>0</v>
      </c>
      <c r="I1685" s="5">
        <v>0</v>
      </c>
      <c r="J1685" s="22">
        <f t="shared" si="30"/>
        <v>0</v>
      </c>
    </row>
    <row r="1686" spans="1:10" hidden="1" x14ac:dyDescent="0.25">
      <c r="A1686" s="24"/>
      <c r="B1686" s="21"/>
      <c r="C1686" s="20" t="s">
        <v>330</v>
      </c>
      <c r="D1686" s="20"/>
      <c r="E1686" s="20" t="s">
        <v>75</v>
      </c>
      <c r="F1686" s="20" t="s">
        <v>76</v>
      </c>
      <c r="G1686" s="20" t="s">
        <v>62</v>
      </c>
      <c r="H1686" s="5">
        <v>0</v>
      </c>
      <c r="I1686" s="5">
        <v>178.79</v>
      </c>
      <c r="J1686" s="22">
        <f t="shared" si="30"/>
        <v>0</v>
      </c>
    </row>
    <row r="1687" spans="1:10" hidden="1" x14ac:dyDescent="0.25">
      <c r="A1687" s="24"/>
      <c r="B1687" s="21"/>
      <c r="C1687" s="20" t="s">
        <v>1550</v>
      </c>
      <c r="D1687" s="20"/>
      <c r="E1687" s="20" t="s">
        <v>71</v>
      </c>
      <c r="F1687" s="20" t="s">
        <v>72</v>
      </c>
      <c r="G1687" s="20" t="s">
        <v>62</v>
      </c>
      <c r="H1687" s="5">
        <v>0</v>
      </c>
      <c r="I1687" s="5">
        <v>0</v>
      </c>
      <c r="J1687" s="22">
        <f t="shared" si="30"/>
        <v>0</v>
      </c>
    </row>
    <row r="1688" spans="1:10" hidden="1" x14ac:dyDescent="0.25">
      <c r="A1688" s="24"/>
      <c r="B1688" s="21"/>
      <c r="C1688" s="20" t="s">
        <v>331</v>
      </c>
      <c r="D1688" s="20"/>
      <c r="E1688" s="20" t="s">
        <v>71</v>
      </c>
      <c r="F1688" s="20" t="s">
        <v>72</v>
      </c>
      <c r="G1688" s="20" t="s">
        <v>62</v>
      </c>
      <c r="H1688" s="5">
        <v>0</v>
      </c>
      <c r="I1688" s="5">
        <v>1641.5590000000002</v>
      </c>
      <c r="J1688" s="22">
        <f t="shared" si="30"/>
        <v>0</v>
      </c>
    </row>
    <row r="1689" spans="1:10" hidden="1" x14ac:dyDescent="0.25">
      <c r="A1689" s="24"/>
      <c r="B1689" s="21"/>
      <c r="C1689" s="20" t="s">
        <v>332</v>
      </c>
      <c r="D1689" s="20"/>
      <c r="E1689" s="20" t="s">
        <v>65</v>
      </c>
      <c r="F1689" s="20" t="s">
        <v>66</v>
      </c>
      <c r="G1689" s="20" t="s">
        <v>62</v>
      </c>
      <c r="H1689" s="5">
        <v>370.91260732202079</v>
      </c>
      <c r="I1689" s="5">
        <v>0</v>
      </c>
      <c r="J1689" s="22">
        <f t="shared" si="30"/>
        <v>0</v>
      </c>
    </row>
    <row r="1690" spans="1:10" hidden="1" x14ac:dyDescent="0.25">
      <c r="A1690" s="24"/>
      <c r="B1690" s="21"/>
      <c r="C1690" s="20" t="s">
        <v>333</v>
      </c>
      <c r="D1690" s="20"/>
      <c r="E1690" s="20" t="s">
        <v>69</v>
      </c>
      <c r="F1690" s="20" t="s">
        <v>70</v>
      </c>
      <c r="G1690" s="20" t="s">
        <v>62</v>
      </c>
      <c r="H1690" s="5">
        <v>0</v>
      </c>
      <c r="I1690" s="5">
        <v>414.86900000000003</v>
      </c>
      <c r="J1690" s="22">
        <f t="shared" si="30"/>
        <v>0</v>
      </c>
    </row>
    <row r="1691" spans="1:10" hidden="1" x14ac:dyDescent="0.25">
      <c r="A1691" s="24"/>
      <c r="B1691" s="21"/>
      <c r="C1691" s="20" t="s">
        <v>334</v>
      </c>
      <c r="D1691" s="20"/>
      <c r="E1691" s="20" t="s">
        <v>71</v>
      </c>
      <c r="F1691" s="20" t="s">
        <v>72</v>
      </c>
      <c r="G1691" s="20" t="s">
        <v>62</v>
      </c>
      <c r="H1691" s="5">
        <v>0</v>
      </c>
      <c r="I1691" s="5">
        <v>0</v>
      </c>
      <c r="J1691" s="22">
        <f t="shared" si="30"/>
        <v>0</v>
      </c>
    </row>
    <row r="1692" spans="1:10" hidden="1" x14ac:dyDescent="0.25">
      <c r="A1692" s="24"/>
      <c r="B1692" s="21"/>
      <c r="C1692" s="20" t="s">
        <v>335</v>
      </c>
      <c r="D1692" s="20"/>
      <c r="E1692" s="20" t="s">
        <v>77</v>
      </c>
      <c r="F1692" s="20" t="s">
        <v>78</v>
      </c>
      <c r="G1692" s="20" t="s">
        <v>62</v>
      </c>
      <c r="H1692" s="5">
        <v>0</v>
      </c>
      <c r="I1692" s="5">
        <v>0</v>
      </c>
      <c r="J1692" s="22">
        <f t="shared" si="30"/>
        <v>0</v>
      </c>
    </row>
    <row r="1693" spans="1:10" x14ac:dyDescent="0.25">
      <c r="A1693" s="24"/>
      <c r="B1693" s="21"/>
      <c r="C1693" s="20" t="s">
        <v>1709</v>
      </c>
      <c r="D1693" s="20"/>
      <c r="E1693" s="20" t="s">
        <v>67</v>
      </c>
      <c r="F1693" s="20" t="s">
        <v>68</v>
      </c>
      <c r="G1693" s="20" t="s">
        <v>62</v>
      </c>
      <c r="H1693" s="5">
        <v>0</v>
      </c>
      <c r="I1693" s="5">
        <v>0</v>
      </c>
      <c r="J1693" s="22">
        <f t="shared" si="30"/>
        <v>0</v>
      </c>
    </row>
    <row r="1694" spans="1:10" hidden="1" x14ac:dyDescent="0.25">
      <c r="A1694" s="24"/>
      <c r="B1694" s="21"/>
      <c r="C1694" s="20" t="s">
        <v>336</v>
      </c>
      <c r="D1694" s="20"/>
      <c r="E1694" s="20" t="s">
        <v>63</v>
      </c>
      <c r="F1694" s="20" t="s">
        <v>64</v>
      </c>
      <c r="G1694" s="20" t="s">
        <v>62</v>
      </c>
      <c r="H1694" s="5">
        <v>84.471493772150495</v>
      </c>
      <c r="I1694" s="5">
        <v>0</v>
      </c>
      <c r="J1694" s="22">
        <f t="shared" si="30"/>
        <v>0</v>
      </c>
    </row>
    <row r="1695" spans="1:10" hidden="1" x14ac:dyDescent="0.25">
      <c r="A1695" s="24"/>
      <c r="B1695" s="21"/>
      <c r="C1695" s="20" t="s">
        <v>1889</v>
      </c>
      <c r="D1695" s="20"/>
      <c r="E1695" s="20" t="s">
        <v>65</v>
      </c>
      <c r="F1695" s="20" t="s">
        <v>66</v>
      </c>
      <c r="G1695" s="20" t="s">
        <v>62</v>
      </c>
      <c r="H1695" s="49">
        <v>0</v>
      </c>
      <c r="I1695" s="49">
        <v>2767.7979999999998</v>
      </c>
      <c r="J1695" s="50">
        <f t="shared" si="30"/>
        <v>0</v>
      </c>
    </row>
    <row r="1696" spans="1:10" hidden="1" x14ac:dyDescent="0.25">
      <c r="A1696" s="24"/>
      <c r="B1696" s="21"/>
      <c r="C1696" s="20" t="s">
        <v>1890</v>
      </c>
      <c r="D1696" s="20"/>
      <c r="E1696" s="20" t="s">
        <v>77</v>
      </c>
      <c r="F1696" s="20" t="s">
        <v>78</v>
      </c>
      <c r="G1696" s="20" t="s">
        <v>62</v>
      </c>
      <c r="H1696" s="5">
        <v>71.90945663200128</v>
      </c>
      <c r="I1696" s="5">
        <v>0</v>
      </c>
      <c r="J1696" s="22">
        <f t="shared" si="30"/>
        <v>0</v>
      </c>
    </row>
    <row r="1697" spans="1:13" hidden="1" x14ac:dyDescent="0.25">
      <c r="A1697" s="24"/>
      <c r="B1697" s="21"/>
      <c r="C1697" s="20" t="s">
        <v>1518</v>
      </c>
      <c r="D1697" s="20"/>
      <c r="E1697" s="20" t="s">
        <v>65</v>
      </c>
      <c r="F1697" s="20" t="s">
        <v>66</v>
      </c>
      <c r="G1697" s="20" t="s">
        <v>62</v>
      </c>
      <c r="H1697" s="5">
        <v>57.443519806297033</v>
      </c>
      <c r="I1697" s="5">
        <v>0</v>
      </c>
      <c r="J1697" s="22">
        <f t="shared" si="30"/>
        <v>0</v>
      </c>
    </row>
    <row r="1698" spans="1:13" hidden="1" x14ac:dyDescent="0.25">
      <c r="A1698" s="24"/>
      <c r="B1698" s="21"/>
      <c r="C1698" s="20" t="s">
        <v>1891</v>
      </c>
      <c r="D1698" s="20"/>
      <c r="E1698" s="20" t="s">
        <v>77</v>
      </c>
      <c r="F1698" s="20" t="s">
        <v>78</v>
      </c>
      <c r="G1698" s="20" t="s">
        <v>62</v>
      </c>
      <c r="H1698" s="5">
        <v>695.86237807662098</v>
      </c>
      <c r="I1698" s="5">
        <v>0</v>
      </c>
      <c r="J1698" s="22">
        <f t="shared" ref="J1698:J1706" si="31">+IFERROR(I1698/H1698,0)</f>
        <v>0</v>
      </c>
    </row>
    <row r="1699" spans="1:13" hidden="1" x14ac:dyDescent="0.25">
      <c r="A1699" s="24"/>
      <c r="B1699" s="21"/>
      <c r="C1699" s="20" t="s">
        <v>1544</v>
      </c>
      <c r="D1699" s="20"/>
      <c r="E1699" s="20" t="s">
        <v>71</v>
      </c>
      <c r="F1699" s="20" t="s">
        <v>72</v>
      </c>
      <c r="G1699" s="20" t="s">
        <v>62</v>
      </c>
      <c r="H1699" s="5">
        <v>41.684474101276336</v>
      </c>
      <c r="I1699" s="5">
        <v>0</v>
      </c>
      <c r="J1699" s="22">
        <f t="shared" si="31"/>
        <v>0</v>
      </c>
    </row>
    <row r="1700" spans="1:13" hidden="1" x14ac:dyDescent="0.25">
      <c r="A1700" s="24"/>
      <c r="B1700" s="21"/>
      <c r="C1700" s="20" t="s">
        <v>1910</v>
      </c>
      <c r="D1700" s="20"/>
      <c r="E1700" s="20" t="s">
        <v>69</v>
      </c>
      <c r="F1700" s="20" t="s">
        <v>70</v>
      </c>
      <c r="G1700" s="20" t="s">
        <v>62</v>
      </c>
      <c r="H1700" s="5">
        <v>141.20991636612285</v>
      </c>
      <c r="I1700" s="5">
        <v>770.36200000000008</v>
      </c>
      <c r="J1700" s="22">
        <f t="shared" si="31"/>
        <v>5.4554383985515535</v>
      </c>
    </row>
    <row r="1701" spans="1:13" hidden="1" x14ac:dyDescent="0.25">
      <c r="A1701" s="24"/>
      <c r="B1701" s="21"/>
      <c r="C1701" s="20" t="s">
        <v>1911</v>
      </c>
      <c r="D1701" s="20"/>
      <c r="E1701" s="20" t="s">
        <v>65</v>
      </c>
      <c r="F1701" s="20" t="s">
        <v>1921</v>
      </c>
      <c r="G1701" s="20" t="s">
        <v>62</v>
      </c>
      <c r="H1701" s="5">
        <v>560.38731335983925</v>
      </c>
      <c r="I1701" s="5">
        <v>1620.3639999999998</v>
      </c>
      <c r="J1701" s="22">
        <f t="shared" si="31"/>
        <v>2.8915072867817084</v>
      </c>
    </row>
    <row r="1702" spans="1:13" hidden="1" x14ac:dyDescent="0.25">
      <c r="A1702" s="24"/>
      <c r="B1702" s="21"/>
      <c r="C1702" s="20" t="s">
        <v>1912</v>
      </c>
      <c r="D1702" s="20"/>
      <c r="E1702" s="20" t="s">
        <v>60</v>
      </c>
      <c r="F1702" s="20" t="s">
        <v>61</v>
      </c>
      <c r="G1702" s="20" t="s">
        <v>62</v>
      </c>
      <c r="H1702" s="5">
        <v>141.20991636612285</v>
      </c>
      <c r="I1702" s="5">
        <v>0</v>
      </c>
      <c r="J1702" s="22">
        <f t="shared" si="31"/>
        <v>0</v>
      </c>
    </row>
    <row r="1703" spans="1:13" hidden="1" x14ac:dyDescent="0.25">
      <c r="A1703" s="24"/>
      <c r="B1703" s="21"/>
      <c r="C1703" s="20" t="s">
        <v>1920</v>
      </c>
      <c r="D1703" s="20"/>
      <c r="E1703" s="20" t="s">
        <v>63</v>
      </c>
      <c r="F1703" s="20" t="s">
        <v>64</v>
      </c>
      <c r="G1703" s="20" t="s">
        <v>62</v>
      </c>
      <c r="H1703" s="5"/>
      <c r="I1703" s="5">
        <v>356.536</v>
      </c>
      <c r="J1703" s="22">
        <f t="shared" si="31"/>
        <v>0</v>
      </c>
    </row>
    <row r="1704" spans="1:13" hidden="1" x14ac:dyDescent="0.25">
      <c r="A1704" s="51">
        <f>+SUM(I1704:I1722)</f>
        <v>12200.877999999999</v>
      </c>
      <c r="B1704" s="44"/>
      <c r="C1704" s="40" t="s">
        <v>116</v>
      </c>
      <c r="D1704" s="40"/>
      <c r="E1704" s="40" t="s">
        <v>71</v>
      </c>
      <c r="F1704" s="40" t="s">
        <v>72</v>
      </c>
      <c r="G1704" s="40" t="s">
        <v>62</v>
      </c>
      <c r="H1704" s="45">
        <v>993.02896346130831</v>
      </c>
      <c r="I1704" s="45">
        <v>3458.6480000000001</v>
      </c>
      <c r="J1704" s="46">
        <f t="shared" si="31"/>
        <v>3.4829276156704574</v>
      </c>
      <c r="K1704" s="17">
        <f>+SUM(H1704:H1722)</f>
        <v>5128.1986185861488</v>
      </c>
      <c r="L1704" s="17">
        <f>+SUM(I1704:I1722)</f>
        <v>12200.877999999999</v>
      </c>
      <c r="M1704" s="19">
        <f>+L1704/K1704</f>
        <v>2.379174230065956</v>
      </c>
    </row>
    <row r="1705" spans="1:13" hidden="1" x14ac:dyDescent="0.25">
      <c r="A1705" s="24"/>
      <c r="B1705" s="21"/>
      <c r="C1705" s="20" t="s">
        <v>117</v>
      </c>
      <c r="D1705" s="20"/>
      <c r="E1705" s="20" t="s">
        <v>71</v>
      </c>
      <c r="F1705" s="20" t="s">
        <v>72</v>
      </c>
      <c r="G1705" s="20" t="s">
        <v>62</v>
      </c>
      <c r="H1705" s="5">
        <v>355.25984016098624</v>
      </c>
      <c r="I1705" s="5"/>
      <c r="J1705" s="22">
        <f t="shared" si="31"/>
        <v>0</v>
      </c>
    </row>
    <row r="1706" spans="1:13" hidden="1" x14ac:dyDescent="0.25">
      <c r="A1706" s="24"/>
      <c r="B1706" s="21"/>
      <c r="C1706" s="20" t="s">
        <v>118</v>
      </c>
      <c r="D1706" s="20"/>
      <c r="E1706" s="20" t="s">
        <v>71</v>
      </c>
      <c r="F1706" s="20" t="s">
        <v>72</v>
      </c>
      <c r="G1706" s="20" t="s">
        <v>62</v>
      </c>
      <c r="H1706" s="5">
        <v>239.95399217886791</v>
      </c>
      <c r="I1706" s="5"/>
      <c r="J1706" s="22">
        <f t="shared" si="31"/>
        <v>0</v>
      </c>
    </row>
    <row r="1707" spans="1:13" hidden="1" x14ac:dyDescent="0.25">
      <c r="A1707" s="24"/>
      <c r="B1707" s="21"/>
      <c r="C1707" s="20" t="s">
        <v>1551</v>
      </c>
      <c r="D1707" s="20"/>
      <c r="E1707" s="20" t="s">
        <v>71</v>
      </c>
      <c r="F1707" s="20" t="s">
        <v>72</v>
      </c>
      <c r="G1707" s="20" t="s">
        <v>62</v>
      </c>
      <c r="H1707" s="5">
        <v>230.27580817954981</v>
      </c>
      <c r="I1707" s="5"/>
      <c r="J1707" s="22">
        <f t="shared" ref="J1707:J1763" si="32">+IFERROR(I1707/H1707,0)</f>
        <v>0</v>
      </c>
      <c r="K1707" s="18"/>
    </row>
    <row r="1708" spans="1:13" hidden="1" x14ac:dyDescent="0.25">
      <c r="A1708" s="24"/>
      <c r="B1708" s="21"/>
      <c r="C1708" s="20" t="s">
        <v>112</v>
      </c>
      <c r="D1708" s="20"/>
      <c r="E1708" s="20" t="s">
        <v>65</v>
      </c>
      <c r="F1708" s="20" t="s">
        <v>66</v>
      </c>
      <c r="G1708" s="20" t="s">
        <v>62</v>
      </c>
      <c r="H1708" s="5">
        <v>256.82222357507214</v>
      </c>
      <c r="I1708" s="5"/>
      <c r="J1708" s="22">
        <f t="shared" si="32"/>
        <v>0</v>
      </c>
    </row>
    <row r="1709" spans="1:13" hidden="1" x14ac:dyDescent="0.25">
      <c r="A1709" s="24"/>
      <c r="B1709" s="21"/>
      <c r="C1709" s="20" t="s">
        <v>123</v>
      </c>
      <c r="D1709" s="20"/>
      <c r="E1709" s="20" t="s">
        <v>75</v>
      </c>
      <c r="F1709" s="20" t="s">
        <v>76</v>
      </c>
      <c r="G1709" s="20" t="s">
        <v>62</v>
      </c>
      <c r="H1709" s="5">
        <v>391.23530566383681</v>
      </c>
      <c r="I1709" s="5"/>
      <c r="J1709" s="22">
        <f t="shared" si="32"/>
        <v>0</v>
      </c>
    </row>
    <row r="1710" spans="1:13" hidden="1" x14ac:dyDescent="0.25">
      <c r="A1710" s="24"/>
      <c r="B1710" s="21"/>
      <c r="C1710" s="20" t="s">
        <v>125</v>
      </c>
      <c r="D1710" s="20"/>
      <c r="E1710" s="20" t="s">
        <v>75</v>
      </c>
      <c r="F1710" s="20" t="s">
        <v>76</v>
      </c>
      <c r="G1710" s="20" t="s">
        <v>62</v>
      </c>
      <c r="H1710" s="5">
        <v>414.01293380889393</v>
      </c>
      <c r="I1710" s="5"/>
      <c r="J1710" s="22">
        <f t="shared" si="32"/>
        <v>0</v>
      </c>
    </row>
    <row r="1711" spans="1:13" hidden="1" x14ac:dyDescent="0.25">
      <c r="A1711" s="24"/>
      <c r="B1711" s="21"/>
      <c r="C1711" s="20" t="s">
        <v>124</v>
      </c>
      <c r="D1711" s="20"/>
      <c r="E1711" s="20" t="s">
        <v>75</v>
      </c>
      <c r="F1711" s="20" t="s">
        <v>76</v>
      </c>
      <c r="G1711" s="20" t="s">
        <v>62</v>
      </c>
      <c r="H1711" s="5">
        <v>310.22015111899367</v>
      </c>
      <c r="I1711" s="5">
        <v>1488.8980000000001</v>
      </c>
      <c r="J1711" s="22">
        <f t="shared" si="32"/>
        <v>4.7994883460323354</v>
      </c>
    </row>
    <row r="1712" spans="1:13" hidden="1" x14ac:dyDescent="0.25">
      <c r="A1712" s="24"/>
      <c r="B1712" s="21"/>
      <c r="C1712" s="20" t="s">
        <v>110</v>
      </c>
      <c r="D1712" s="20"/>
      <c r="E1712" s="20" t="s">
        <v>73</v>
      </c>
      <c r="F1712" s="20" t="s">
        <v>74</v>
      </c>
      <c r="G1712" s="20" t="s">
        <v>62</v>
      </c>
      <c r="H1712" s="5">
        <v>405.33185808495512</v>
      </c>
      <c r="I1712" s="5">
        <v>1906.9129999999998</v>
      </c>
      <c r="J1712" s="22">
        <f t="shared" si="32"/>
        <v>4.7045722214125156</v>
      </c>
    </row>
    <row r="1713" spans="1:13" hidden="1" x14ac:dyDescent="0.25">
      <c r="A1713" s="24"/>
      <c r="B1713" s="21"/>
      <c r="C1713" s="20" t="s">
        <v>113</v>
      </c>
      <c r="D1713" s="20"/>
      <c r="E1713" s="20" t="s">
        <v>65</v>
      </c>
      <c r="F1713" s="20" t="s">
        <v>66</v>
      </c>
      <c r="G1713" s="20" t="s">
        <v>62</v>
      </c>
      <c r="H1713" s="5">
        <v>192.50175358966786</v>
      </c>
      <c r="I1713" s="5"/>
      <c r="J1713" s="22">
        <f t="shared" si="32"/>
        <v>0</v>
      </c>
    </row>
    <row r="1714" spans="1:13" hidden="1" x14ac:dyDescent="0.25">
      <c r="A1714" s="24"/>
      <c r="B1714" s="21"/>
      <c r="C1714" s="20" t="s">
        <v>126</v>
      </c>
      <c r="D1714" s="20"/>
      <c r="E1714" s="20" t="s">
        <v>75</v>
      </c>
      <c r="F1714" s="20" t="s">
        <v>76</v>
      </c>
      <c r="G1714" s="20" t="s">
        <v>62</v>
      </c>
      <c r="H1714" s="5">
        <v>159.84969934837576</v>
      </c>
      <c r="I1714" s="5"/>
      <c r="J1714" s="22">
        <f t="shared" si="32"/>
        <v>0</v>
      </c>
    </row>
    <row r="1715" spans="1:13" hidden="1" x14ac:dyDescent="0.25">
      <c r="A1715" s="24"/>
      <c r="B1715" s="21"/>
      <c r="C1715" s="20" t="s">
        <v>119</v>
      </c>
      <c r="D1715" s="20"/>
      <c r="E1715" s="20" t="s">
        <v>73</v>
      </c>
      <c r="F1715" s="20" t="s">
        <v>74</v>
      </c>
      <c r="G1715" s="20" t="s">
        <v>62</v>
      </c>
      <c r="H1715" s="5">
        <v>250.87390605980488</v>
      </c>
      <c r="I1715" s="5">
        <v>2228.7179999999998</v>
      </c>
      <c r="J1715" s="22">
        <f t="shared" si="32"/>
        <v>8.8838175121676635</v>
      </c>
    </row>
    <row r="1716" spans="1:13" hidden="1" x14ac:dyDescent="0.25">
      <c r="A1716" s="24"/>
      <c r="B1716" s="21"/>
      <c r="C1716" s="20" t="s">
        <v>605</v>
      </c>
      <c r="D1716" s="20"/>
      <c r="E1716" s="20" t="s">
        <v>75</v>
      </c>
      <c r="F1716" s="20" t="s">
        <v>76</v>
      </c>
      <c r="G1716" s="20" t="s">
        <v>62</v>
      </c>
      <c r="H1716" s="5">
        <v>98.902856548137024</v>
      </c>
      <c r="I1716" s="5">
        <v>437.64600000000002</v>
      </c>
      <c r="J1716" s="22">
        <f t="shared" si="32"/>
        <v>4.4250086931209438</v>
      </c>
    </row>
    <row r="1717" spans="1:13" x14ac:dyDescent="0.25">
      <c r="A1717" s="24"/>
      <c r="B1717" s="21"/>
      <c r="C1717" s="20" t="s">
        <v>111</v>
      </c>
      <c r="D1717" s="20"/>
      <c r="E1717" s="20" t="s">
        <v>67</v>
      </c>
      <c r="F1717" s="20" t="s">
        <v>68</v>
      </c>
      <c r="G1717" s="20" t="s">
        <v>62</v>
      </c>
      <c r="H1717" s="5">
        <v>283.08124181524516</v>
      </c>
      <c r="I1717" s="5">
        <v>1471.3799999999999</v>
      </c>
      <c r="J1717" s="22">
        <f t="shared" si="32"/>
        <v>5.1977304838881047</v>
      </c>
    </row>
    <row r="1718" spans="1:13" hidden="1" x14ac:dyDescent="0.25">
      <c r="A1718" s="24"/>
      <c r="B1718" s="21"/>
      <c r="C1718" s="20" t="s">
        <v>122</v>
      </c>
      <c r="D1718" s="20"/>
      <c r="E1718" s="20" t="s">
        <v>73</v>
      </c>
      <c r="F1718" s="20" t="s">
        <v>74</v>
      </c>
      <c r="G1718" s="20" t="s">
        <v>62</v>
      </c>
      <c r="H1718" s="5">
        <v>177.48930467360086</v>
      </c>
      <c r="I1718" s="5">
        <v>486.08699999999999</v>
      </c>
      <c r="J1718" s="22">
        <f t="shared" si="32"/>
        <v>2.7386833302091294</v>
      </c>
    </row>
    <row r="1719" spans="1:13" hidden="1" x14ac:dyDescent="0.25">
      <c r="A1719" s="24"/>
      <c r="B1719" s="21"/>
      <c r="C1719" s="20" t="s">
        <v>121</v>
      </c>
      <c r="D1719" s="20"/>
      <c r="E1719" s="20" t="s">
        <v>73</v>
      </c>
      <c r="F1719" s="20" t="s">
        <v>74</v>
      </c>
      <c r="G1719" s="20" t="s">
        <v>62</v>
      </c>
      <c r="H1719" s="5">
        <v>148.25325157501916</v>
      </c>
      <c r="I1719" s="5">
        <v>722.58799999999997</v>
      </c>
      <c r="J1719" s="22">
        <f t="shared" si="32"/>
        <v>4.8740111419030541</v>
      </c>
    </row>
    <row r="1720" spans="1:13" hidden="1" x14ac:dyDescent="0.25">
      <c r="A1720" s="24"/>
      <c r="B1720" s="21"/>
      <c r="C1720" s="20" t="s">
        <v>115</v>
      </c>
      <c r="D1720" s="20"/>
      <c r="E1720" s="20" t="s">
        <v>69</v>
      </c>
      <c r="F1720" s="20" t="s">
        <v>70</v>
      </c>
      <c r="G1720" s="20" t="s">
        <v>62</v>
      </c>
      <c r="H1720" s="5">
        <v>72.700255456829268</v>
      </c>
      <c r="I1720" s="5"/>
      <c r="J1720" s="22">
        <f t="shared" si="32"/>
        <v>0</v>
      </c>
    </row>
    <row r="1721" spans="1:13" hidden="1" x14ac:dyDescent="0.25">
      <c r="A1721" s="24"/>
      <c r="B1721" s="21"/>
      <c r="C1721" s="20" t="s">
        <v>114</v>
      </c>
      <c r="D1721" s="20"/>
      <c r="E1721" s="20" t="s">
        <v>69</v>
      </c>
      <c r="F1721" s="20" t="s">
        <v>70</v>
      </c>
      <c r="G1721" s="20" t="s">
        <v>62</v>
      </c>
      <c r="H1721" s="5">
        <v>0</v>
      </c>
      <c r="I1721" s="5"/>
      <c r="J1721" s="22">
        <f t="shared" si="32"/>
        <v>0</v>
      </c>
    </row>
    <row r="1722" spans="1:13" hidden="1" x14ac:dyDescent="0.25">
      <c r="A1722" s="24"/>
      <c r="B1722" s="21"/>
      <c r="C1722" s="20" t="s">
        <v>120</v>
      </c>
      <c r="D1722" s="20"/>
      <c r="E1722" s="20" t="s">
        <v>71</v>
      </c>
      <c r="F1722" s="20" t="s">
        <v>72</v>
      </c>
      <c r="G1722" s="20" t="s">
        <v>62</v>
      </c>
      <c r="H1722" s="5">
        <v>148.40527328700574</v>
      </c>
      <c r="I1722" s="5"/>
      <c r="J1722" s="22">
        <f t="shared" si="32"/>
        <v>0</v>
      </c>
    </row>
    <row r="1723" spans="1:13" hidden="1" x14ac:dyDescent="0.25">
      <c r="A1723" s="51">
        <f>+SUM(I1723:I1733)</f>
        <v>11095.188000000002</v>
      </c>
      <c r="B1723" s="44"/>
      <c r="C1723" s="40" t="s">
        <v>133</v>
      </c>
      <c r="D1723" s="40"/>
      <c r="E1723" s="40" t="s">
        <v>75</v>
      </c>
      <c r="F1723" s="40" t="s">
        <v>76</v>
      </c>
      <c r="G1723" s="40" t="s">
        <v>62</v>
      </c>
      <c r="H1723" s="45">
        <v>1051.9265230340934</v>
      </c>
      <c r="I1723" s="45">
        <v>2299.2779999999998</v>
      </c>
      <c r="J1723" s="46">
        <f t="shared" si="32"/>
        <v>2.1857781410132571</v>
      </c>
      <c r="K1723" s="17">
        <f>+SUM(H1723:H1733)</f>
        <v>6792.0352718063214</v>
      </c>
      <c r="L1723" s="17">
        <f>+SUM(I1723:I1733)</f>
        <v>11095.188000000002</v>
      </c>
      <c r="M1723" s="19">
        <f>+L1723/K1723</f>
        <v>1.6335586545105307</v>
      </c>
    </row>
    <row r="1724" spans="1:13" hidden="1" x14ac:dyDescent="0.25">
      <c r="A1724" s="24"/>
      <c r="B1724" s="21"/>
      <c r="C1724" s="20" t="s">
        <v>131</v>
      </c>
      <c r="D1724" s="20"/>
      <c r="E1724" s="20" t="s">
        <v>75</v>
      </c>
      <c r="F1724" s="20" t="s">
        <v>76</v>
      </c>
      <c r="G1724" s="20" t="s">
        <v>62</v>
      </c>
      <c r="H1724" s="5">
        <v>756.07907753481834</v>
      </c>
      <c r="I1724" s="5">
        <v>3363.4169999999999</v>
      </c>
      <c r="J1724" s="22">
        <f t="shared" si="32"/>
        <v>4.4484989731052442</v>
      </c>
    </row>
    <row r="1725" spans="1:13" hidden="1" x14ac:dyDescent="0.25">
      <c r="A1725" s="24"/>
      <c r="B1725" s="21"/>
      <c r="C1725" s="20" t="s">
        <v>132</v>
      </c>
      <c r="D1725" s="20"/>
      <c r="E1725" s="20" t="s">
        <v>75</v>
      </c>
      <c r="F1725" s="20" t="s">
        <v>76</v>
      </c>
      <c r="G1725" s="20" t="s">
        <v>62</v>
      </c>
      <c r="H1725" s="5">
        <v>1009.6906212695376</v>
      </c>
      <c r="I1725" s="5">
        <v>2490.0460000000003</v>
      </c>
      <c r="J1725" s="22">
        <f t="shared" si="32"/>
        <v>2.4661474985962863</v>
      </c>
      <c r="K1725" s="18"/>
    </row>
    <row r="1726" spans="1:13" hidden="1" x14ac:dyDescent="0.25">
      <c r="A1726" s="24"/>
      <c r="B1726" s="21"/>
      <c r="C1726" s="20" t="s">
        <v>608</v>
      </c>
      <c r="D1726" s="20"/>
      <c r="E1726" s="20" t="s">
        <v>60</v>
      </c>
      <c r="F1726" s="20" t="s">
        <v>61</v>
      </c>
      <c r="G1726" s="20" t="s">
        <v>62</v>
      </c>
      <c r="H1726" s="5">
        <v>526.53868873800002</v>
      </c>
      <c r="I1726" s="5">
        <v>1814.5570000000002</v>
      </c>
      <c r="J1726" s="22">
        <f t="shared" si="32"/>
        <v>3.4461988051611234</v>
      </c>
    </row>
    <row r="1727" spans="1:13" hidden="1" x14ac:dyDescent="0.25">
      <c r="A1727" s="24"/>
      <c r="B1727" s="21"/>
      <c r="C1727" s="20" t="s">
        <v>130</v>
      </c>
      <c r="D1727" s="20"/>
      <c r="E1727" s="20" t="s">
        <v>75</v>
      </c>
      <c r="F1727" s="20" t="s">
        <v>76</v>
      </c>
      <c r="G1727" s="20" t="s">
        <v>62</v>
      </c>
      <c r="H1727" s="5">
        <v>573.97104838881341</v>
      </c>
      <c r="I1727" s="5">
        <v>0</v>
      </c>
      <c r="J1727" s="22">
        <f t="shared" si="32"/>
        <v>0</v>
      </c>
    </row>
    <row r="1728" spans="1:13" hidden="1" x14ac:dyDescent="0.25">
      <c r="A1728" s="24"/>
      <c r="B1728" s="21"/>
      <c r="C1728" s="20" t="s">
        <v>134</v>
      </c>
      <c r="D1728" s="20"/>
      <c r="E1728" s="20" t="s">
        <v>75</v>
      </c>
      <c r="F1728" s="20" t="s">
        <v>76</v>
      </c>
      <c r="G1728" s="20" t="s">
        <v>62</v>
      </c>
      <c r="H1728" s="5">
        <v>704.14944761146739</v>
      </c>
      <c r="I1728" s="5">
        <v>118.798</v>
      </c>
      <c r="J1728" s="22">
        <f t="shared" si="32"/>
        <v>0.16871134444963715</v>
      </c>
    </row>
    <row r="1729" spans="1:13" hidden="1" x14ac:dyDescent="0.25">
      <c r="A1729" s="24"/>
      <c r="B1729" s="21"/>
      <c r="C1729" s="20" t="s">
        <v>129</v>
      </c>
      <c r="D1729" s="20"/>
      <c r="E1729" s="20" t="s">
        <v>69</v>
      </c>
      <c r="F1729" s="20" t="s">
        <v>70</v>
      </c>
      <c r="G1729" s="20" t="s">
        <v>62</v>
      </c>
      <c r="H1729" s="5">
        <v>727.27588148715824</v>
      </c>
      <c r="I1729" s="5">
        <v>1009.092</v>
      </c>
      <c r="J1729" s="22">
        <f t="shared" si="32"/>
        <v>1.387495482369874</v>
      </c>
    </row>
    <row r="1730" spans="1:13" x14ac:dyDescent="0.25">
      <c r="A1730" s="24"/>
      <c r="B1730" s="21"/>
      <c r="C1730" s="20" t="s">
        <v>128</v>
      </c>
      <c r="D1730" s="20"/>
      <c r="E1730" s="20" t="s">
        <v>67</v>
      </c>
      <c r="F1730" s="20" t="s">
        <v>68</v>
      </c>
      <c r="G1730" s="20" t="s">
        <v>62</v>
      </c>
      <c r="H1730" s="5">
        <v>79.704249915670133</v>
      </c>
      <c r="I1730" s="5">
        <v>0</v>
      </c>
      <c r="J1730" s="22">
        <f t="shared" si="32"/>
        <v>0</v>
      </c>
    </row>
    <row r="1731" spans="1:13" hidden="1" x14ac:dyDescent="0.25">
      <c r="A1731" s="24"/>
      <c r="B1731" s="21"/>
      <c r="C1731" s="20" t="s">
        <v>127</v>
      </c>
      <c r="D1731" s="20"/>
      <c r="E1731" s="20" t="s">
        <v>65</v>
      </c>
      <c r="F1731" s="20" t="s">
        <v>66</v>
      </c>
      <c r="G1731" s="20" t="s">
        <v>62</v>
      </c>
      <c r="H1731" s="5">
        <v>310.03032844129064</v>
      </c>
      <c r="I1731" s="5">
        <v>0</v>
      </c>
      <c r="J1731" s="22">
        <f t="shared" si="32"/>
        <v>0</v>
      </c>
    </row>
    <row r="1732" spans="1:13" x14ac:dyDescent="0.25">
      <c r="A1732" s="24"/>
      <c r="B1732" s="21"/>
      <c r="C1732" s="20" t="s">
        <v>606</v>
      </c>
      <c r="D1732" s="20"/>
      <c r="E1732" s="20" t="s">
        <v>67</v>
      </c>
      <c r="F1732" s="20" t="s">
        <v>68</v>
      </c>
      <c r="G1732" s="20" t="s">
        <v>62</v>
      </c>
      <c r="H1732" s="5">
        <v>392.72024650807731</v>
      </c>
      <c r="I1732" s="5">
        <v>0</v>
      </c>
      <c r="J1732" s="22">
        <f t="shared" si="32"/>
        <v>0</v>
      </c>
    </row>
    <row r="1733" spans="1:13" hidden="1" x14ac:dyDescent="0.25">
      <c r="A1733" s="24"/>
      <c r="B1733" s="21"/>
      <c r="C1733" s="20" t="s">
        <v>607</v>
      </c>
      <c r="D1733" s="20"/>
      <c r="E1733" s="20" t="s">
        <v>60</v>
      </c>
      <c r="F1733" s="20" t="s">
        <v>61</v>
      </c>
      <c r="G1733" s="20" t="s">
        <v>62</v>
      </c>
      <c r="H1733" s="5">
        <v>659.94915887739467</v>
      </c>
      <c r="I1733" s="5">
        <v>0</v>
      </c>
      <c r="J1733" s="22">
        <f t="shared" si="32"/>
        <v>0</v>
      </c>
    </row>
    <row r="1734" spans="1:13" hidden="1" x14ac:dyDescent="0.25">
      <c r="A1734" s="51">
        <f>+SUM(I1734:I1748)</f>
        <v>4869.6390000000001</v>
      </c>
      <c r="B1734" s="44"/>
      <c r="C1734" s="40" t="s">
        <v>142</v>
      </c>
      <c r="D1734" s="40"/>
      <c r="E1734" s="40" t="s">
        <v>75</v>
      </c>
      <c r="F1734" s="40" t="s">
        <v>76</v>
      </c>
      <c r="G1734" s="40" t="s">
        <v>62</v>
      </c>
      <c r="H1734" s="45">
        <v>628.59701153581614</v>
      </c>
      <c r="I1734" s="45">
        <v>480.99699999999996</v>
      </c>
      <c r="J1734" s="46">
        <f t="shared" si="32"/>
        <v>0.76519135658123272</v>
      </c>
      <c r="K1734" s="17">
        <f>+SUM(H1734:H1748)</f>
        <v>3981.9147373670685</v>
      </c>
      <c r="L1734" s="17">
        <f>+SUM(I1734:I1748)</f>
        <v>4869.6390000000001</v>
      </c>
      <c r="M1734" s="19">
        <f>+L1734/K1734</f>
        <v>1.2229390434461977</v>
      </c>
    </row>
    <row r="1735" spans="1:13" hidden="1" x14ac:dyDescent="0.25">
      <c r="A1735" s="24"/>
      <c r="B1735" s="21"/>
      <c r="C1735" s="20" t="s">
        <v>141</v>
      </c>
      <c r="D1735" s="20"/>
      <c r="E1735" s="20" t="s">
        <v>69</v>
      </c>
      <c r="F1735" s="20" t="s">
        <v>70</v>
      </c>
      <c r="G1735" s="20" t="s">
        <v>62</v>
      </c>
      <c r="H1735" s="5">
        <v>0</v>
      </c>
      <c r="I1735" s="5">
        <v>0</v>
      </c>
      <c r="J1735" s="22">
        <f t="shared" si="32"/>
        <v>0</v>
      </c>
    </row>
    <row r="1736" spans="1:13" hidden="1" x14ac:dyDescent="0.25">
      <c r="A1736" s="24"/>
      <c r="B1736" s="21"/>
      <c r="C1736" s="20" t="s">
        <v>144</v>
      </c>
      <c r="D1736" s="20"/>
      <c r="E1736" s="20" t="s">
        <v>69</v>
      </c>
      <c r="F1736" s="20" t="s">
        <v>70</v>
      </c>
      <c r="G1736" s="20" t="s">
        <v>62</v>
      </c>
      <c r="H1736" s="5">
        <v>389.76632120917708</v>
      </c>
      <c r="I1736" s="5">
        <v>119.68600000000001</v>
      </c>
      <c r="J1736" s="22">
        <f t="shared" si="32"/>
        <v>0.30707116928085676</v>
      </c>
      <c r="K1736" s="18"/>
    </row>
    <row r="1737" spans="1:13" hidden="1" x14ac:dyDescent="0.25">
      <c r="A1737" s="24"/>
      <c r="B1737" s="21"/>
      <c r="C1737" s="20" t="s">
        <v>139</v>
      </c>
      <c r="D1737" s="20"/>
      <c r="E1737" s="20" t="s">
        <v>71</v>
      </c>
      <c r="F1737" s="20" t="s">
        <v>72</v>
      </c>
      <c r="G1737" s="20" t="s">
        <v>62</v>
      </c>
      <c r="H1737" s="5">
        <v>290.3812498610522</v>
      </c>
      <c r="I1737" s="5">
        <v>1009.0490000000001</v>
      </c>
      <c r="J1737" s="22">
        <f t="shared" si="32"/>
        <v>3.474911002286929</v>
      </c>
    </row>
    <row r="1738" spans="1:13" hidden="1" x14ac:dyDescent="0.25">
      <c r="A1738" s="24"/>
      <c r="B1738" s="21"/>
      <c r="C1738" s="20" t="s">
        <v>145</v>
      </c>
      <c r="D1738" s="20"/>
      <c r="E1738" s="20" t="s">
        <v>69</v>
      </c>
      <c r="F1738" s="20" t="s">
        <v>70</v>
      </c>
      <c r="G1738" s="20" t="s">
        <v>62</v>
      </c>
      <c r="H1738" s="5">
        <v>102.37214185024752</v>
      </c>
      <c r="I1738" s="5">
        <v>1393.511</v>
      </c>
      <c r="J1738" s="22">
        <f t="shared" si="32"/>
        <v>13.612209091399709</v>
      </c>
    </row>
    <row r="1739" spans="1:13" hidden="1" x14ac:dyDescent="0.25">
      <c r="A1739" s="24"/>
      <c r="B1739" s="21"/>
      <c r="C1739" s="20" t="s">
        <v>143</v>
      </c>
      <c r="D1739" s="20"/>
      <c r="E1739" s="20" t="s">
        <v>60</v>
      </c>
      <c r="F1739" s="20" t="s">
        <v>61</v>
      </c>
      <c r="G1739" s="20" t="s">
        <v>62</v>
      </c>
      <c r="H1739" s="5">
        <v>358.64535400928185</v>
      </c>
      <c r="I1739" s="5">
        <v>0</v>
      </c>
      <c r="J1739" s="22">
        <f t="shared" si="32"/>
        <v>0</v>
      </c>
    </row>
    <row r="1740" spans="1:13" hidden="1" x14ac:dyDescent="0.25">
      <c r="A1740" s="24"/>
      <c r="B1740" s="21"/>
      <c r="C1740" s="20" t="s">
        <v>140</v>
      </c>
      <c r="D1740" s="20"/>
      <c r="E1740" s="20" t="s">
        <v>60</v>
      </c>
      <c r="F1740" s="20" t="s">
        <v>61</v>
      </c>
      <c r="G1740" s="20" t="s">
        <v>62</v>
      </c>
      <c r="H1740" s="5">
        <v>58.084625590634751</v>
      </c>
      <c r="I1740" s="5">
        <v>549.11400000000003</v>
      </c>
      <c r="J1740" s="22">
        <f t="shared" si="32"/>
        <v>9.4536892407641897</v>
      </c>
    </row>
    <row r="1741" spans="1:13" x14ac:dyDescent="0.25">
      <c r="A1741" s="24"/>
      <c r="B1741" s="21"/>
      <c r="C1741" s="20" t="s">
        <v>137</v>
      </c>
      <c r="D1741" s="20"/>
      <c r="E1741" s="20" t="s">
        <v>67</v>
      </c>
      <c r="F1741" s="20" t="s">
        <v>68</v>
      </c>
      <c r="G1741" s="20" t="s">
        <v>62</v>
      </c>
      <c r="H1741" s="5">
        <v>662.62560735475938</v>
      </c>
      <c r="I1741" s="5">
        <v>351.11799999999999</v>
      </c>
      <c r="J1741" s="22">
        <f t="shared" si="32"/>
        <v>0.52988896912946637</v>
      </c>
    </row>
    <row r="1742" spans="1:13" hidden="1" x14ac:dyDescent="0.25">
      <c r="A1742" s="24"/>
      <c r="B1742" s="21"/>
      <c r="C1742" s="20" t="s">
        <v>138</v>
      </c>
      <c r="D1742" s="20"/>
      <c r="E1742" s="20" t="s">
        <v>71</v>
      </c>
      <c r="F1742" s="20" t="s">
        <v>72</v>
      </c>
      <c r="G1742" s="20" t="s">
        <v>62</v>
      </c>
      <c r="H1742" s="5">
        <v>269.56394032532103</v>
      </c>
      <c r="I1742" s="5">
        <v>234.08</v>
      </c>
      <c r="J1742" s="22">
        <f t="shared" si="32"/>
        <v>0.86836540420615049</v>
      </c>
    </row>
    <row r="1743" spans="1:13" hidden="1" x14ac:dyDescent="0.25">
      <c r="A1743" s="24"/>
      <c r="B1743" s="21"/>
      <c r="C1743" s="20" t="s">
        <v>149</v>
      </c>
      <c r="D1743" s="20"/>
      <c r="E1743" s="20" t="s">
        <v>69</v>
      </c>
      <c r="F1743" s="20" t="s">
        <v>70</v>
      </c>
      <c r="G1743" s="20" t="s">
        <v>62</v>
      </c>
      <c r="H1743" s="5">
        <v>209.39410273146061</v>
      </c>
      <c r="I1743" s="5">
        <v>0</v>
      </c>
      <c r="J1743" s="22">
        <f t="shared" si="32"/>
        <v>0</v>
      </c>
    </row>
    <row r="1744" spans="1:13" hidden="1" x14ac:dyDescent="0.25">
      <c r="A1744" s="24"/>
      <c r="B1744" s="21"/>
      <c r="C1744" s="20" t="s">
        <v>148</v>
      </c>
      <c r="D1744" s="20"/>
      <c r="E1744" s="20" t="s">
        <v>69</v>
      </c>
      <c r="F1744" s="20" t="s">
        <v>70</v>
      </c>
      <c r="G1744" s="20" t="s">
        <v>62</v>
      </c>
      <c r="H1744" s="5">
        <v>214.55993741584501</v>
      </c>
      <c r="I1744" s="5">
        <v>0</v>
      </c>
      <c r="J1744" s="22">
        <f t="shared" si="32"/>
        <v>0</v>
      </c>
    </row>
    <row r="1745" spans="1:13" hidden="1" x14ac:dyDescent="0.25">
      <c r="A1745" s="24"/>
      <c r="B1745" s="21"/>
      <c r="C1745" s="20" t="s">
        <v>146</v>
      </c>
      <c r="D1745" s="20"/>
      <c r="E1745" s="20" t="s">
        <v>69</v>
      </c>
      <c r="F1745" s="20" t="s">
        <v>70</v>
      </c>
      <c r="G1745" s="20" t="s">
        <v>62</v>
      </c>
      <c r="H1745" s="5">
        <v>355.884729140991</v>
      </c>
      <c r="I1745" s="5">
        <v>0</v>
      </c>
      <c r="J1745" s="22">
        <f t="shared" si="32"/>
        <v>0</v>
      </c>
    </row>
    <row r="1746" spans="1:13" hidden="1" x14ac:dyDescent="0.25">
      <c r="A1746" s="24"/>
      <c r="B1746" s="21"/>
      <c r="C1746" s="20" t="s">
        <v>150</v>
      </c>
      <c r="D1746" s="20"/>
      <c r="E1746" s="20" t="s">
        <v>69</v>
      </c>
      <c r="F1746" s="20" t="s">
        <v>70</v>
      </c>
      <c r="G1746" s="20" t="s">
        <v>62</v>
      </c>
      <c r="H1746" s="5">
        <v>103.53649416850691</v>
      </c>
      <c r="I1746" s="5">
        <v>511.69900000000001</v>
      </c>
      <c r="J1746" s="22">
        <f t="shared" si="32"/>
        <v>4.9422090646338059</v>
      </c>
    </row>
    <row r="1747" spans="1:13" hidden="1" x14ac:dyDescent="0.25">
      <c r="A1747" s="24"/>
      <c r="B1747" s="21"/>
      <c r="C1747" s="20" t="s">
        <v>1714</v>
      </c>
      <c r="D1747" s="20"/>
      <c r="E1747" s="20" t="s">
        <v>69</v>
      </c>
      <c r="F1747" s="20" t="s">
        <v>70</v>
      </c>
      <c r="G1747" s="20" t="s">
        <v>62</v>
      </c>
      <c r="H1747" s="5">
        <v>163.81264559889081</v>
      </c>
      <c r="I1747" s="5">
        <v>0</v>
      </c>
      <c r="J1747" s="22">
        <f t="shared" si="32"/>
        <v>0</v>
      </c>
    </row>
    <row r="1748" spans="1:13" hidden="1" x14ac:dyDescent="0.25">
      <c r="A1748" s="24"/>
      <c r="B1748" s="21"/>
      <c r="C1748" s="20" t="s">
        <v>147</v>
      </c>
      <c r="D1748" s="20"/>
      <c r="E1748" s="20" t="s">
        <v>71</v>
      </c>
      <c r="F1748" s="20" t="s">
        <v>72</v>
      </c>
      <c r="G1748" s="20" t="s">
        <v>62</v>
      </c>
      <c r="H1748" s="5">
        <v>174.69057657508381</v>
      </c>
      <c r="I1748" s="5">
        <v>220.38499999999999</v>
      </c>
      <c r="J1748" s="22">
        <f t="shared" si="32"/>
        <v>1.2615734879395526</v>
      </c>
    </row>
    <row r="1749" spans="1:13" hidden="1" x14ac:dyDescent="0.25">
      <c r="A1749" s="51">
        <f>+SUM(I1749:I1751)</f>
        <v>1011.202</v>
      </c>
      <c r="B1749" s="44"/>
      <c r="C1749" s="40" t="s">
        <v>135</v>
      </c>
      <c r="D1749" s="40"/>
      <c r="E1749" s="40" t="s">
        <v>73</v>
      </c>
      <c r="F1749" s="40" t="s">
        <v>74</v>
      </c>
      <c r="G1749" s="40" t="s">
        <v>62</v>
      </c>
      <c r="H1749" s="45">
        <v>803.64534607204575</v>
      </c>
      <c r="I1749" s="45">
        <v>1011.202</v>
      </c>
      <c r="J1749" s="46">
        <f t="shared" si="32"/>
        <v>1.2582689677012664</v>
      </c>
      <c r="K1749" s="17">
        <f>+SUM(H1749:H1751)</f>
        <v>1665.8113640808356</v>
      </c>
      <c r="L1749" s="17">
        <f>+SUM(I1749:I1751)</f>
        <v>1011.202</v>
      </c>
      <c r="M1749" s="19">
        <f>+L1749/K1749</f>
        <v>0.60703271799202962</v>
      </c>
    </row>
    <row r="1750" spans="1:13" hidden="1" x14ac:dyDescent="0.25">
      <c r="A1750" s="24"/>
      <c r="B1750" s="21"/>
      <c r="C1750" s="20" t="s">
        <v>1552</v>
      </c>
      <c r="D1750" s="20"/>
      <c r="E1750" s="20" t="s">
        <v>73</v>
      </c>
      <c r="F1750" s="20" t="s">
        <v>74</v>
      </c>
      <c r="G1750" s="20" t="s">
        <v>62</v>
      </c>
      <c r="H1750" s="5">
        <v>404.46027088827293</v>
      </c>
      <c r="I1750" s="5"/>
      <c r="J1750" s="22">
        <f t="shared" si="32"/>
        <v>0</v>
      </c>
    </row>
    <row r="1751" spans="1:13" hidden="1" x14ac:dyDescent="0.25">
      <c r="A1751" s="24"/>
      <c r="B1751" s="21"/>
      <c r="C1751" s="20" t="s">
        <v>1553</v>
      </c>
      <c r="D1751" s="20"/>
      <c r="E1751" s="20" t="s">
        <v>73</v>
      </c>
      <c r="F1751" s="20" t="s">
        <v>74</v>
      </c>
      <c r="G1751" s="20" t="s">
        <v>62</v>
      </c>
      <c r="H1751" s="5">
        <v>457.70574712051689</v>
      </c>
      <c r="I1751" s="5"/>
      <c r="J1751" s="22">
        <f t="shared" si="32"/>
        <v>0</v>
      </c>
      <c r="K1751" s="18"/>
    </row>
    <row r="1752" spans="1:13" hidden="1" x14ac:dyDescent="0.25">
      <c r="A1752" s="51">
        <f>+SUM(I1752:I1754)</f>
        <v>0</v>
      </c>
      <c r="B1752" s="44"/>
      <c r="C1752" s="40" t="s">
        <v>1711</v>
      </c>
      <c r="D1752" s="40"/>
      <c r="E1752" s="40" t="s">
        <v>71</v>
      </c>
      <c r="F1752" s="40" t="s">
        <v>72</v>
      </c>
      <c r="G1752" s="40" t="s">
        <v>62</v>
      </c>
      <c r="H1752" s="45">
        <v>714.50133790036398</v>
      </c>
      <c r="I1752" s="45"/>
      <c r="J1752" s="46">
        <f t="shared" si="32"/>
        <v>0</v>
      </c>
      <c r="K1752" s="17">
        <f>+SUM(H1752:H1754)</f>
        <v>714.50133790036398</v>
      </c>
      <c r="L1752" s="17">
        <f>+SUM(I1752:I1754)</f>
        <v>0</v>
      </c>
      <c r="M1752" s="19">
        <f>+L1752/K1752</f>
        <v>0</v>
      </c>
    </row>
    <row r="1753" spans="1:13" hidden="1" x14ac:dyDescent="0.25">
      <c r="A1753" s="24"/>
      <c r="B1753" s="21"/>
      <c r="C1753" s="20" t="s">
        <v>1892</v>
      </c>
      <c r="D1753" s="20"/>
      <c r="E1753" s="20" t="s">
        <v>75</v>
      </c>
      <c r="F1753" s="20" t="s">
        <v>76</v>
      </c>
      <c r="G1753" s="20" t="s">
        <v>62</v>
      </c>
      <c r="H1753" s="5"/>
      <c r="I1753" s="5"/>
      <c r="J1753" s="22">
        <f t="shared" si="32"/>
        <v>0</v>
      </c>
    </row>
    <row r="1754" spans="1:13" hidden="1" x14ac:dyDescent="0.25">
      <c r="A1754" s="24"/>
      <c r="B1754" s="21"/>
      <c r="C1754" s="20" t="s">
        <v>1893</v>
      </c>
      <c r="D1754" s="20"/>
      <c r="E1754" s="20" t="s">
        <v>73</v>
      </c>
      <c r="F1754" s="20" t="s">
        <v>74</v>
      </c>
      <c r="G1754" s="20" t="s">
        <v>62</v>
      </c>
      <c r="H1754" s="5"/>
      <c r="I1754" s="5"/>
      <c r="J1754" s="22">
        <f t="shared" si="32"/>
        <v>0</v>
      </c>
    </row>
    <row r="1755" spans="1:13" hidden="1" x14ac:dyDescent="0.25">
      <c r="A1755" s="51">
        <f>+I1755</f>
        <v>0</v>
      </c>
      <c r="B1755" s="44"/>
      <c r="C1755" s="40" t="s">
        <v>1713</v>
      </c>
      <c r="D1755" s="40"/>
      <c r="E1755" s="40" t="s">
        <v>77</v>
      </c>
      <c r="F1755" s="40" t="s">
        <v>78</v>
      </c>
      <c r="G1755" s="40" t="s">
        <v>62</v>
      </c>
      <c r="H1755" s="45"/>
      <c r="I1755" s="45"/>
      <c r="J1755" s="46">
        <f t="shared" si="32"/>
        <v>0</v>
      </c>
      <c r="K1755" s="17">
        <f>+H1755</f>
        <v>0</v>
      </c>
      <c r="L1755" s="17">
        <f>+I1755</f>
        <v>0</v>
      </c>
      <c r="M1755" s="19" t="e">
        <f>+L1755/K1755</f>
        <v>#DIV/0!</v>
      </c>
    </row>
    <row r="1756" spans="1:13" hidden="1" x14ac:dyDescent="0.25">
      <c r="A1756" s="51">
        <f>+I1756</f>
        <v>0</v>
      </c>
      <c r="B1756" s="44"/>
      <c r="C1756" s="40" t="s">
        <v>136</v>
      </c>
      <c r="D1756" s="40"/>
      <c r="E1756" s="40" t="s">
        <v>75</v>
      </c>
      <c r="F1756" s="40" t="s">
        <v>76</v>
      </c>
      <c r="G1756" s="40" t="s">
        <v>62</v>
      </c>
      <c r="H1756" s="52">
        <v>482.23643012771993</v>
      </c>
      <c r="I1756" s="52"/>
      <c r="J1756" s="53">
        <f t="shared" si="32"/>
        <v>0</v>
      </c>
      <c r="K1756" s="15">
        <f>+H1756</f>
        <v>482.23643012771993</v>
      </c>
      <c r="L1756" s="15">
        <f>+I1756</f>
        <v>0</v>
      </c>
      <c r="M1756" s="19">
        <f>+L1756/K1756</f>
        <v>0</v>
      </c>
    </row>
    <row r="1757" spans="1:13" hidden="1" x14ac:dyDescent="0.25">
      <c r="A1757" s="51">
        <f>+SUM(I1757:I1758)</f>
        <v>593.98800000000006</v>
      </c>
      <c r="B1757" s="44"/>
      <c r="C1757" s="40" t="s">
        <v>1894</v>
      </c>
      <c r="D1757" s="40"/>
      <c r="E1757" s="40" t="s">
        <v>75</v>
      </c>
      <c r="F1757" s="40" t="s">
        <v>76</v>
      </c>
      <c r="G1757" s="40" t="s">
        <v>62</v>
      </c>
      <c r="H1757" s="52">
        <v>3391.8481263334511</v>
      </c>
      <c r="I1757" s="52">
        <v>593.98800000000006</v>
      </c>
      <c r="J1757" s="53">
        <f t="shared" si="32"/>
        <v>0.17512222772842553</v>
      </c>
      <c r="K1757" s="17">
        <f>+SUM(H1757:H1758)</f>
        <v>3391.8481263334511</v>
      </c>
      <c r="L1757" s="17">
        <f>+SUM(I1757:I1758)</f>
        <v>593.98800000000006</v>
      </c>
      <c r="M1757" s="19">
        <f>+L1757/K1757</f>
        <v>0.17512222772842553</v>
      </c>
    </row>
    <row r="1758" spans="1:13" hidden="1" x14ac:dyDescent="0.25">
      <c r="A1758" s="24"/>
      <c r="B1758" s="21"/>
      <c r="C1758" s="20" t="s">
        <v>1712</v>
      </c>
      <c r="D1758" s="20"/>
      <c r="E1758" s="20" t="s">
        <v>77</v>
      </c>
      <c r="F1758" s="20" t="s">
        <v>78</v>
      </c>
      <c r="G1758" s="20" t="s">
        <v>62</v>
      </c>
      <c r="H1758" s="5"/>
      <c r="I1758" s="5"/>
      <c r="J1758" s="22">
        <f t="shared" si="32"/>
        <v>0</v>
      </c>
    </row>
    <row r="1759" spans="1:13" hidden="1" x14ac:dyDescent="0.25">
      <c r="A1759" s="51">
        <f>+SUM(I1759:I1760)</f>
        <v>171.59</v>
      </c>
      <c r="B1759" s="44"/>
      <c r="C1759" s="40" t="s">
        <v>1397</v>
      </c>
      <c r="D1759" s="40"/>
      <c r="E1759" s="40" t="s">
        <v>63</v>
      </c>
      <c r="F1759" s="40" t="s">
        <v>64</v>
      </c>
      <c r="G1759" s="40" t="s">
        <v>62</v>
      </c>
      <c r="H1759" s="45">
        <v>815.09206342120126</v>
      </c>
      <c r="I1759" s="45">
        <v>171.59</v>
      </c>
      <c r="J1759" s="46">
        <f t="shared" si="32"/>
        <v>0.21051609713850244</v>
      </c>
      <c r="K1759" s="17">
        <f>+SUM(H1759:H1760)</f>
        <v>815.09206342120126</v>
      </c>
      <c r="L1759" s="17">
        <f>+SUM(I1759:I1760)</f>
        <v>171.59</v>
      </c>
      <c r="M1759" s="19">
        <f>+L1759/K1759</f>
        <v>0.21051609713850244</v>
      </c>
    </row>
    <row r="1760" spans="1:13" hidden="1" x14ac:dyDescent="0.25">
      <c r="A1760" s="24"/>
      <c r="B1760" s="21"/>
      <c r="C1760" s="20" t="s">
        <v>1895</v>
      </c>
      <c r="D1760" s="20"/>
      <c r="E1760" s="20" t="s">
        <v>63</v>
      </c>
      <c r="F1760" s="20" t="s">
        <v>64</v>
      </c>
      <c r="G1760" s="20" t="s">
        <v>62</v>
      </c>
      <c r="H1760" s="5"/>
      <c r="I1760" s="5"/>
      <c r="J1760" s="22">
        <f t="shared" si="32"/>
        <v>0</v>
      </c>
    </row>
    <row r="1761" spans="1:13" hidden="1" x14ac:dyDescent="0.25">
      <c r="A1761" s="51">
        <f>+I1761</f>
        <v>2669.3690000000001</v>
      </c>
      <c r="B1761" s="44"/>
      <c r="C1761" s="40" t="s">
        <v>1715</v>
      </c>
      <c r="D1761" s="40"/>
      <c r="E1761" s="40" t="s">
        <v>77</v>
      </c>
      <c r="F1761" s="40" t="s">
        <v>78</v>
      </c>
      <c r="G1761" s="40" t="s">
        <v>62</v>
      </c>
      <c r="H1761" s="45">
        <v>3895.71369928075</v>
      </c>
      <c r="I1761" s="45">
        <v>2669.3690000000001</v>
      </c>
      <c r="J1761" s="46">
        <f t="shared" si="32"/>
        <v>0.68520666713594358</v>
      </c>
      <c r="K1761" s="17">
        <f>+H1761</f>
        <v>3895.71369928075</v>
      </c>
      <c r="L1761" s="17">
        <f>+I1761</f>
        <v>2669.3690000000001</v>
      </c>
      <c r="M1761" s="19">
        <f>+L1761/K1761</f>
        <v>0.68520666713594358</v>
      </c>
    </row>
    <row r="1762" spans="1:13" hidden="1" x14ac:dyDescent="0.25">
      <c r="A1762" s="51"/>
      <c r="B1762" s="44"/>
      <c r="C1762" s="40" t="s">
        <v>1896</v>
      </c>
      <c r="D1762" s="40"/>
      <c r="E1762" s="40" t="s">
        <v>77</v>
      </c>
      <c r="F1762" s="40" t="s">
        <v>78</v>
      </c>
      <c r="G1762" s="40" t="s">
        <v>62</v>
      </c>
      <c r="H1762" s="45">
        <v>131.75905590825639</v>
      </c>
      <c r="I1762" s="45"/>
      <c r="J1762" s="46">
        <f t="shared" si="32"/>
        <v>0</v>
      </c>
      <c r="K1762" s="17"/>
      <c r="L1762" s="17"/>
      <c r="M1762" s="19"/>
    </row>
    <row r="1763" spans="1:13" hidden="1" x14ac:dyDescent="0.25">
      <c r="A1763" s="51"/>
      <c r="B1763" s="44"/>
      <c r="C1763" s="40" t="s">
        <v>1716</v>
      </c>
      <c r="D1763" s="40"/>
      <c r="E1763" s="40" t="s">
        <v>77</v>
      </c>
      <c r="F1763" s="40" t="s">
        <v>78</v>
      </c>
      <c r="G1763" s="40" t="s">
        <v>62</v>
      </c>
      <c r="H1763" s="45">
        <v>1964.6860415609144</v>
      </c>
      <c r="I1763" s="45"/>
      <c r="J1763" s="46">
        <f t="shared" si="32"/>
        <v>0</v>
      </c>
      <c r="K1763" s="17"/>
      <c r="L1763" s="17"/>
      <c r="M1763" s="19"/>
    </row>
    <row r="1764" spans="1:13" hidden="1" x14ac:dyDescent="0.25">
      <c r="A1764" s="3" t="s">
        <v>1710</v>
      </c>
      <c r="B1764" s="21"/>
      <c r="C1764" s="24" t="s">
        <v>151</v>
      </c>
      <c r="D1764" s="24"/>
      <c r="E1764" s="24"/>
      <c r="F1764" s="24"/>
      <c r="G1764" s="24"/>
      <c r="H1764" s="3">
        <f>+SUM(H1:H1763)</f>
        <v>717757.79674637469</v>
      </c>
      <c r="I1764" s="3">
        <f>+SUM(I1:I1763)</f>
        <v>1180761.9760000014</v>
      </c>
      <c r="J1764" s="25">
        <f t="shared" ref="J1764" si="33">+IFERROR(I1764/H1764,0)</f>
        <v>1.6450702191636839</v>
      </c>
    </row>
    <row r="1766" spans="1:13" x14ac:dyDescent="0.25">
      <c r="H1766" s="17">
        <f>+H1764+'HT_ALL ACC_DC'!H92</f>
        <v>2167689.5059662485</v>
      </c>
      <c r="I1766" s="17">
        <f>+I1764+'HT_ALL ACC_DC'!I92</f>
        <v>2717626.9320000019</v>
      </c>
    </row>
    <row r="1768" spans="1:13" x14ac:dyDescent="0.25">
      <c r="H1768" s="29"/>
      <c r="I1768" s="27">
        <v>2717626.931999993</v>
      </c>
    </row>
    <row r="1769" spans="1:13" x14ac:dyDescent="0.25">
      <c r="I1769" s="27">
        <f>+I1768-I1766</f>
        <v>-8.8475644588470459E-9</v>
      </c>
    </row>
  </sheetData>
  <autoFilter ref="A1:O1764" xr:uid="{D928F535-475C-4512-9DFA-5BA4DB791597}">
    <filterColumn colId="5">
      <filters>
        <filter val="Tạ Mộng Tuyền"/>
      </filters>
    </filterColumn>
  </autoFilter>
  <conditionalFormatting sqref="C6:C1763">
    <cfRule type="duplicateValues" dxfId="1" priority="4"/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FA5D-1FE1-485E-93AF-AFFD40D0F248}">
  <sheetPr>
    <tabColor rgb="FFC00000"/>
  </sheetPr>
  <dimension ref="A1:K14"/>
  <sheetViews>
    <sheetView showGridLines="0" workbookViewId="0">
      <selection activeCell="E16" sqref="E16"/>
    </sheetView>
  </sheetViews>
  <sheetFormatPr defaultRowHeight="15" x14ac:dyDescent="0.25"/>
  <cols>
    <col min="1" max="1" width="12.140625" bestFit="1" customWidth="1"/>
    <col min="2" max="2" width="24.42578125" style="27" bestFit="1" customWidth="1"/>
    <col min="3" max="3" width="14.28515625" style="27" bestFit="1" customWidth="1"/>
    <col min="4" max="4" width="14.28515625" bestFit="1" customWidth="1"/>
    <col min="5" max="5" width="11.42578125" style="32" customWidth="1"/>
    <col min="7" max="7" width="14.28515625" style="32" bestFit="1" customWidth="1"/>
    <col min="8" max="8" width="13.28515625" bestFit="1" customWidth="1"/>
    <col min="9" max="9" width="20.140625" customWidth="1"/>
  </cols>
  <sheetData>
    <row r="1" spans="1:11" x14ac:dyDescent="0.25">
      <c r="A1" s="16" t="s">
        <v>1922</v>
      </c>
    </row>
    <row r="2" spans="1:11" x14ac:dyDescent="0.25">
      <c r="A2" s="3" t="s">
        <v>53</v>
      </c>
      <c r="B2" s="3" t="s">
        <v>54</v>
      </c>
      <c r="C2" s="3" t="s">
        <v>1398</v>
      </c>
      <c r="D2" s="3" t="s">
        <v>1399</v>
      </c>
      <c r="E2" s="33" t="s">
        <v>1400</v>
      </c>
    </row>
    <row r="3" spans="1:11" x14ac:dyDescent="0.25">
      <c r="A3" s="5" t="s">
        <v>77</v>
      </c>
      <c r="B3" s="5" t="s">
        <v>78</v>
      </c>
      <c r="C3" s="5">
        <f>(+SUMIFS('HT_ALL ACC_DC'!$H$11:$H$91,'HT_ALL ACC_DC'!$E$11:$E$91,'Huong Thuy_T2'!$A3)+SUMIFS('HT_ALL ACC CHI TIET'!$H$2:$H$1763,'HT_ALL ACC CHI TIET'!$E$2:$E$1763,'Huong Thuy_T2'!$A3))</f>
        <v>1201196.3272135342</v>
      </c>
      <c r="D3" s="5">
        <f>(+SUMIFS('HT_ALL ACC_DC'!$I$11:$I$91,'HT_ALL ACC_DC'!$E$11:$E$91,'Huong Thuy_T2'!$A3)+SUMIFS('HT_ALL ACC CHI TIET'!$I$2:$I$1763,'HT_ALL ACC CHI TIET'!$E$2:$E$1763,'Huong Thuy_T2'!$A3))</f>
        <v>1438663.8466123557</v>
      </c>
      <c r="E3" s="34">
        <f>+D3/C3</f>
        <v>1.1976925120556146</v>
      </c>
      <c r="G3" s="54"/>
      <c r="K3" s="29"/>
    </row>
    <row r="4" spans="1:11" x14ac:dyDescent="0.25">
      <c r="A4" s="5" t="s">
        <v>75</v>
      </c>
      <c r="B4" s="5" t="s">
        <v>76</v>
      </c>
      <c r="C4" s="5">
        <f>(+SUMIFS('HT_ALL ACC_DC'!$H$11:$H$91,'HT_ALL ACC_DC'!$E$11:$E$91,'Huong Thuy_T2'!$A4)+SUMIFS('HT_ALL ACC CHI TIET'!$H$2:$H$1763,'HT_ALL ACC CHI TIET'!$E$2:$E$1763,'Huong Thuy_T2'!$A4))</f>
        <v>136040.12722880789</v>
      </c>
      <c r="D4" s="5">
        <f>(+SUMIFS('HT_ALL ACC_DC'!$I$11:$I$91,'HT_ALL ACC_DC'!$E$11:$E$91,'Huong Thuy_T2'!$A4)+SUMIFS('HT_ALL ACC CHI TIET'!$I$2:$I$1763,'HT_ALL ACC CHI TIET'!$E$2:$E$1763,'Huong Thuy_T2'!$A4))</f>
        <v>176664.5083219767</v>
      </c>
      <c r="E4" s="34">
        <f t="shared" ref="E4:E12" si="0">+D4/C4</f>
        <v>1.298620575566223</v>
      </c>
      <c r="G4" s="54"/>
      <c r="I4" s="27"/>
      <c r="K4" s="29"/>
    </row>
    <row r="5" spans="1:11" x14ac:dyDescent="0.25">
      <c r="A5" s="5" t="s">
        <v>71</v>
      </c>
      <c r="B5" s="5" t="s">
        <v>72</v>
      </c>
      <c r="C5" s="5">
        <f>(+SUMIFS('HT_ALL ACC_DC'!$H$11:$H$91,'HT_ALL ACC_DC'!$E$11:$E$91,'Huong Thuy_T2'!$A5)+SUMIFS('HT_ALL ACC CHI TIET'!$H$2:$H$1763,'HT_ALL ACC CHI TIET'!$E$2:$E$1763,'Huong Thuy_T2'!$A5))</f>
        <v>107426.26136430692</v>
      </c>
      <c r="D5" s="5">
        <f>(+SUMIFS('HT_ALL ACC_DC'!$I$11:$I$91,'HT_ALL ACC_DC'!$E$11:$E$91,'Huong Thuy_T2'!$A5)+SUMIFS('HT_ALL ACC CHI TIET'!$I$2:$I$1763,'HT_ALL ACC CHI TIET'!$E$2:$E$1763,'Huong Thuy_T2'!$A5))</f>
        <v>144762.55892780848</v>
      </c>
      <c r="E5" s="34">
        <f t="shared" si="0"/>
        <v>1.3475527965818868</v>
      </c>
      <c r="G5" s="54"/>
      <c r="I5" s="27"/>
      <c r="K5" s="29"/>
    </row>
    <row r="6" spans="1:11" x14ac:dyDescent="0.25">
      <c r="A6" s="5" t="s">
        <v>65</v>
      </c>
      <c r="B6" s="5" t="s">
        <v>66</v>
      </c>
      <c r="C6" s="5">
        <f>(+SUMIFS('HT_ALL ACC_DC'!$H$11:$H$91,'HT_ALL ACC_DC'!$E$11:$E$91,'Huong Thuy_T2'!$A6)+SUMIFS('HT_ALL ACC CHI TIET'!$H$2:$H$1763,'HT_ALL ACC CHI TIET'!$E$2:$E$1763,'Huong Thuy_T2'!$A6))</f>
        <v>119078.21275693987</v>
      </c>
      <c r="D6" s="5">
        <f>(+SUMIFS('HT_ALL ACC_DC'!$I$11:$I$91,'HT_ALL ACC_DC'!$E$11:$E$91,'Huong Thuy_T2'!$A6)+SUMIFS('HT_ALL ACC CHI TIET'!$I$2:$I$1763,'HT_ALL ACC CHI TIET'!$E$2:$E$1763,'Huong Thuy_T2'!$A6))</f>
        <v>169460.41682447484</v>
      </c>
      <c r="E6" s="34">
        <f t="shared" si="0"/>
        <v>1.4231017824425543</v>
      </c>
      <c r="G6" s="54"/>
      <c r="I6" s="27"/>
      <c r="K6" s="29"/>
    </row>
    <row r="7" spans="1:11" x14ac:dyDescent="0.25">
      <c r="A7" s="5" t="s">
        <v>60</v>
      </c>
      <c r="B7" s="5" t="s">
        <v>61</v>
      </c>
      <c r="C7" s="5">
        <f>(+SUMIFS('HT_ALL ACC_DC'!$H$11:$H$91,'HT_ALL ACC_DC'!$E$11:$E$91,'Huong Thuy_T2'!$A7)+SUMIFS('HT_ALL ACC CHI TIET'!$H$2:$H$1763,'HT_ALL ACC CHI TIET'!$E$2:$E$1763,'Huong Thuy_T2'!$A7))</f>
        <v>81544.309964942076</v>
      </c>
      <c r="D7" s="5">
        <f>(+SUMIFS('HT_ALL ACC_DC'!$I$11:$I$91,'HT_ALL ACC_DC'!$E$11:$E$91,'Huong Thuy_T2'!$A7)+SUMIFS('HT_ALL ACC CHI TIET'!$I$2:$I$1763,'HT_ALL ACC CHI TIET'!$E$2:$E$1763,'Huong Thuy_T2'!$A7))</f>
        <v>97901.245556015579</v>
      </c>
      <c r="E7" s="34">
        <f t="shared" si="0"/>
        <v>1.2005895395780006</v>
      </c>
      <c r="G7" s="54"/>
      <c r="I7" s="27"/>
      <c r="K7" s="29"/>
    </row>
    <row r="8" spans="1:11" x14ac:dyDescent="0.25">
      <c r="A8" s="5" t="s">
        <v>73</v>
      </c>
      <c r="B8" s="5" t="s">
        <v>74</v>
      </c>
      <c r="C8" s="5">
        <f>(+SUMIFS('HT_ALL ACC_DC'!$H$11:$H$91,'HT_ALL ACC_DC'!$E$11:$E$91,'Huong Thuy_T2'!$A8)+SUMIFS('HT_ALL ACC CHI TIET'!$H$2:$H$1763,'HT_ALL ACC CHI TIET'!$E$2:$E$1763,'Huong Thuy_T2'!$A8))</f>
        <v>173784.88032339758</v>
      </c>
      <c r="D8" s="5">
        <f>(+SUMIFS('HT_ALL ACC_DC'!$I$11:$I$91,'HT_ALL ACC_DC'!$E$11:$E$91,'Huong Thuy_T2'!$A8)+SUMIFS('HT_ALL ACC CHI TIET'!$I$2:$I$1763,'HT_ALL ACC CHI TIET'!$E$2:$E$1763,'Huong Thuy_T2'!$A8))</f>
        <v>206067.69064281535</v>
      </c>
      <c r="E8" s="34">
        <f t="shared" si="0"/>
        <v>1.1857630552171308</v>
      </c>
      <c r="G8" s="54"/>
      <c r="I8" s="27"/>
      <c r="K8" s="29"/>
    </row>
    <row r="9" spans="1:11" x14ac:dyDescent="0.25">
      <c r="A9" s="5" t="s">
        <v>63</v>
      </c>
      <c r="B9" s="5" t="s">
        <v>64</v>
      </c>
      <c r="C9" s="5">
        <f>(+SUMIFS('HT_ALL ACC_DC'!$H$11:$H$91,'HT_ALL ACC_DC'!$E$11:$E$91,'Huong Thuy_T2'!$A9)+SUMIFS('HT_ALL ACC CHI TIET'!$H$2:$H$1763,'HT_ALL ACC CHI TIET'!$E$2:$E$1763,'Huong Thuy_T2'!$A9))</f>
        <v>140485.6619165797</v>
      </c>
      <c r="D9" s="5">
        <f>(+SUMIFS('HT_ALL ACC_DC'!$I$11:$I$91,'HT_ALL ACC_DC'!$E$11:$E$91,'Huong Thuy_T2'!$A9)+SUMIFS('HT_ALL ACC CHI TIET'!$I$2:$I$1763,'HT_ALL ACC CHI TIET'!$E$2:$E$1763,'Huong Thuy_T2'!$A9))</f>
        <v>145380.98332801636</v>
      </c>
      <c r="E9" s="34">
        <f t="shared" si="0"/>
        <v>1.0348457012954353</v>
      </c>
      <c r="G9" s="54"/>
      <c r="I9" s="27"/>
      <c r="K9" s="29"/>
    </row>
    <row r="10" spans="1:11" x14ac:dyDescent="0.25">
      <c r="A10" s="5" t="s">
        <v>67</v>
      </c>
      <c r="B10" s="5" t="s">
        <v>68</v>
      </c>
      <c r="C10" s="5">
        <f>(+SUMIFS('HT_ALL ACC_DC'!$H$11:$H$91,'HT_ALL ACC_DC'!$E$11:$E$91,'Huong Thuy_T2'!$A10)+SUMIFS('HT_ALL ACC CHI TIET'!$H$2:$H$1763,'HT_ALL ACC CHI TIET'!$E$2:$E$1763,'Huong Thuy_T2'!$A10))</f>
        <v>101227.79838074424</v>
      </c>
      <c r="D10" s="5">
        <f>(+SUMIFS('HT_ALL ACC_DC'!$I$11:$I$91,'HT_ALL ACC_DC'!$E$11:$E$91,'Huong Thuy_T2'!$A10)+SUMIFS('HT_ALL ACC CHI TIET'!$I$2:$I$1763,'HT_ALL ACC CHI TIET'!$E$2:$E$1763,'Huong Thuy_T2'!$A10))</f>
        <v>181311.60745281837</v>
      </c>
      <c r="E10" s="34">
        <f t="shared" si="0"/>
        <v>1.7911246747741956</v>
      </c>
      <c r="G10" s="54"/>
      <c r="I10" s="27"/>
      <c r="K10" s="29"/>
    </row>
    <row r="11" spans="1:11" x14ac:dyDescent="0.25">
      <c r="A11" s="5" t="s">
        <v>69</v>
      </c>
      <c r="B11" s="5" t="s">
        <v>70</v>
      </c>
      <c r="C11" s="5">
        <f>(+SUMIFS('HT_ALL ACC_DC'!$H$11:$H$91,'HT_ALL ACC_DC'!$E$11:$E$91,'Huong Thuy_T2'!$A11)+SUMIFS('HT_ALL ACC CHI TIET'!$H$2:$H$1763,'HT_ALL ACC CHI TIET'!$E$2:$E$1763,'Huong Thuy_T2'!$A11))</f>
        <v>106905.92681699459</v>
      </c>
      <c r="D11" s="5">
        <f>(+SUMIFS('HT_ALL ACC_DC'!$I$11:$I$91,'HT_ALL ACC_DC'!$E$11:$E$91,'Huong Thuy_T2'!$A11)+SUMIFS('HT_ALL ACC CHI TIET'!$I$2:$I$1763,'HT_ALL ACC CHI TIET'!$E$2:$E$1763,'Huong Thuy_T2'!$A11))</f>
        <v>157414.07433371872</v>
      </c>
      <c r="E11" s="34">
        <f t="shared" si="0"/>
        <v>1.4724541381432088</v>
      </c>
      <c r="G11" s="54"/>
      <c r="I11" s="27"/>
      <c r="K11" s="29"/>
    </row>
    <row r="12" spans="1:11" x14ac:dyDescent="0.25">
      <c r="A12" s="56" t="s">
        <v>1401</v>
      </c>
      <c r="B12" s="56"/>
      <c r="C12" s="3">
        <f>+SUM(C3:C11)</f>
        <v>2167689.5059662471</v>
      </c>
      <c r="D12" s="3">
        <f>+SUM(D3:D11)</f>
        <v>2717626.932</v>
      </c>
      <c r="E12" s="35">
        <f t="shared" si="0"/>
        <v>1.2536975081164212</v>
      </c>
    </row>
    <row r="13" spans="1:11" x14ac:dyDescent="0.25">
      <c r="B13"/>
      <c r="C13"/>
    </row>
    <row r="14" spans="1:11" x14ac:dyDescent="0.25">
      <c r="B14"/>
      <c r="C14" s="29"/>
    </row>
  </sheetData>
  <mergeCells count="1">
    <mergeCell ref="A12:B12"/>
  </mergeCells>
  <conditionalFormatting sqref="E3:E11">
    <cfRule type="cellIs" dxfId="0" priority="2" operator="greaterThan">
      <formula>0.8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BHX_ACT T2</vt:lpstr>
      <vt:lpstr>HT_ALL ACC_DC</vt:lpstr>
      <vt:lpstr>HT_ALL ACC_DC (2)</vt:lpstr>
      <vt:lpstr>HT_ALL ACC CHI TIET</vt:lpstr>
      <vt:lpstr>Huong Thuy_T2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cp:lastPrinted>2023-12-14T05:11:37Z</cp:lastPrinted>
  <dcterms:created xsi:type="dcterms:W3CDTF">2023-11-25T01:45:02Z</dcterms:created>
  <dcterms:modified xsi:type="dcterms:W3CDTF">2024-03-15T11:01:28Z</dcterms:modified>
</cp:coreProperties>
</file>