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7.Incentive\T3\"/>
    </mc:Choice>
  </mc:AlternateContent>
  <xr:revisionPtr revIDLastSave="0" documentId="13_ncr:1_{03201237-720F-41B2-9421-C44B536EEE2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M_Hop.goi" sheetId="2" r:id="rId1"/>
    <sheet name="CM_Thung" sheetId="4" r:id="rId2"/>
    <sheet name="CF" sheetId="5" r:id="rId3"/>
    <sheet name="Data FL" sheetId="6" r:id="rId4"/>
  </sheets>
  <externalReferences>
    <externalReference r:id="rId5"/>
  </externalReferences>
  <definedNames>
    <definedName name="_xlnm._FilterDatabase" localSheetId="0" hidden="1">'CM_Hop.goi'!$B$1:$X$125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L12" i="5"/>
  <c r="K12" i="5"/>
  <c r="J12" i="5"/>
  <c r="I12" i="5"/>
  <c r="H12" i="5"/>
  <c r="G12" i="5"/>
  <c r="F12" i="5"/>
  <c r="E12" i="5"/>
  <c r="D12" i="5"/>
  <c r="C12" i="5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H21" i="4"/>
  <c r="G21" i="4"/>
  <c r="F21" i="4"/>
  <c r="E21" i="4"/>
  <c r="D21" i="4"/>
  <c r="C21" i="4"/>
  <c r="B21" i="4"/>
  <c r="I21" i="4"/>
  <c r="I10" i="6"/>
  <c r="G10" i="6"/>
  <c r="F10" i="6"/>
  <c r="D10" i="6"/>
  <c r="J10" i="6" s="1"/>
  <c r="G9" i="6"/>
  <c r="F9" i="6"/>
  <c r="D9" i="6"/>
  <c r="I9" i="6" s="1"/>
  <c r="G8" i="6"/>
  <c r="F8" i="6"/>
  <c r="D8" i="6"/>
  <c r="J8" i="6" s="1"/>
  <c r="I7" i="6"/>
  <c r="G7" i="6"/>
  <c r="F7" i="6"/>
  <c r="D7" i="6"/>
  <c r="J7" i="6" s="1"/>
  <c r="I6" i="6"/>
  <c r="G6" i="6"/>
  <c r="F6" i="6"/>
  <c r="D6" i="6"/>
  <c r="J6" i="6" s="1"/>
  <c r="G5" i="6"/>
  <c r="F5" i="6"/>
  <c r="D5" i="6"/>
  <c r="I5" i="6" s="1"/>
  <c r="G4" i="6"/>
  <c r="F4" i="6"/>
  <c r="D4" i="6"/>
  <c r="J4" i="6" s="1"/>
  <c r="G3" i="6"/>
  <c r="F3" i="6"/>
  <c r="I3" i="6" s="1"/>
  <c r="D3" i="6"/>
  <c r="J3" i="6" s="1"/>
  <c r="J9" i="6" l="1"/>
  <c r="J5" i="6"/>
  <c r="J12" i="6" s="1"/>
  <c r="I4" i="6"/>
  <c r="I12" i="6" s="1"/>
  <c r="I8" i="6"/>
  <c r="O24" i="5" l="1"/>
  <c r="N24" i="5"/>
  <c r="M24" i="5"/>
  <c r="L24" i="5"/>
  <c r="K24" i="5"/>
  <c r="J24" i="5"/>
  <c r="I24" i="5"/>
  <c r="H24" i="5"/>
  <c r="G24" i="5"/>
  <c r="F24" i="5"/>
  <c r="E24" i="5"/>
  <c r="D24" i="5"/>
  <c r="C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9" i="5" l="1"/>
  <c r="R19" i="5" s="1"/>
  <c r="P24" i="5"/>
  <c r="R24" i="5" s="1"/>
  <c r="P18" i="5"/>
  <c r="R18" i="5" s="1"/>
  <c r="P22" i="5"/>
  <c r="R22" i="5" s="1"/>
  <c r="P23" i="5"/>
  <c r="R23" i="5" s="1"/>
  <c r="P16" i="5"/>
  <c r="R16" i="5" s="1"/>
  <c r="P20" i="5"/>
  <c r="R20" i="5" s="1"/>
  <c r="P17" i="5"/>
  <c r="R17" i="5" s="1"/>
  <c r="P21" i="5"/>
  <c r="R21" i="5" s="1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X41" i="4" s="1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X37" i="4" s="1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X33" i="4" s="1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X29" i="4" s="1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X25" i="4" s="1"/>
  <c r="X26" i="4" l="1"/>
  <c r="X34" i="4"/>
  <c r="X43" i="4"/>
  <c r="X27" i="4"/>
  <c r="X30" i="4"/>
  <c r="X31" i="4"/>
  <c r="X35" i="4"/>
  <c r="X38" i="4"/>
  <c r="X39" i="4"/>
  <c r="X42" i="4"/>
  <c r="X28" i="4"/>
  <c r="X32" i="4"/>
  <c r="X36" i="4"/>
  <c r="X40" i="4"/>
  <c r="R25" i="5"/>
  <c r="X44" i="4"/>
  <c r="P25" i="5"/>
  <c r="P26" i="5" l="1"/>
  <c r="R26" i="5"/>
</calcChain>
</file>

<file path=xl/sharedStrings.xml><?xml version="1.0" encoding="utf-8"?>
<sst xmlns="http://schemas.openxmlformats.org/spreadsheetml/2006/main" count="425" uniqueCount="177">
  <si>
    <t>IDESCR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</si>
  <si>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</si>
  <si>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</si>
  <si>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</si>
  <si>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</si>
  <si>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</si>
  <si>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</si>
  <si>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</si>
  <si>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</si>
  <si>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</si>
  <si>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</si>
  <si>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</si>
  <si>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</si>
  <si>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</si>
  <si>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</si>
  <si>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</si>
  <si>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</si>
  <si>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</si>
  <si>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</si>
  <si>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</si>
  <si>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</si>
  <si>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</si>
  <si>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</si>
  <si>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</si>
  <si>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</si>
  <si>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</si>
  <si>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</si>
  <si>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</si>
  <si>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</si>
  <si>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</si>
  <si>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</si>
  <si>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</si>
  <si>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</si>
  <si>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</si>
  <si>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</si>
  <si>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</si>
  <si>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</si>
  <si>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</si>
  <si>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</si>
  <si>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</si>
  <si>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</si>
  <si>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</si>
  <si>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</si>
  <si>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</si>
  <si>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</si>
  <si>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</si>
  <si>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</si>
  <si>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</si>
  <si>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</si>
  <si>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</si>
  <si>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</si>
  <si>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</si>
  <si>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</si>
  <si>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</si>
  <si>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</si>
  <si>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</si>
  <si>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</si>
  <si>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</si>
  <si>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</si>
  <si>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</si>
  <si>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</si>
  <si>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</si>
  <si>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</si>
  <si>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</si>
  <si>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</si>
  <si>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</si>
  <si>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</si>
  <si>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</si>
  <si>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</si>
  <si>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</si>
  <si>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</si>
  <si>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</si>
  <si>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</si>
  <si>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</si>
  <si>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</si>
  <si>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</si>
  <si>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</si>
  <si>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</si>
  <si>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</si>
  <si>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</si>
  <si>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</si>
  <si>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301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</si>
  <si>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</si>
  <si>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</si>
  <si>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</si>
  <si>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</si>
  <si>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</si>
  <si>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</si>
  <si>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</si>
  <si>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</si>
  <si>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</si>
  <si>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</si>
  <si>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</si>
  <si>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</si>
  <si>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</si>
  <si>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</si>
  <si>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</si>
  <si>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</si>
  <si>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</si>
  <si>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</si>
  <si>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</si>
  <si>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</si>
  <si>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</si>
  <si>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</si>
  <si>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</si>
  <si>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</si>
  <si>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</si>
  <si>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</si>
  <si>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</si>
  <si>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</si>
  <si>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</si>
  <si>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</si>
  <si>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</si>
  <si>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</si>
  <si>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</si>
  <si>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</si>
  <si>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</si>
  <si>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</si>
  <si>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</si>
  <si>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</si>
  <si>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</si>
  <si>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</si>
  <si>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</si>
  <si>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</si>
  <si>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</si>
  <si>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</si>
  <si>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</si>
  <si>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549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</si>
  <si>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</si>
  <si>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</si>
  <si>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</si>
  <si>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</si>
  <si>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</si>
  <si>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</si>
  <si>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</si>
  <si>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</si>
  <si>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</si>
  <si>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</si>
  <si>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</si>
  <si>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</si>
  <si>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</si>
  <si>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</si>
  <si>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</si>
  <si>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</si>
  <si>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</si>
  <si>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</si>
  <si>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MTE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</si>
  <si>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</si>
  <si>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</si>
  <si>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</si>
  <si>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</si>
  <si>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</si>
  <si>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</si>
  <si>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</si>
  <si>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Nguyễn Thị Dung</t>
  </si>
  <si>
    <t>Trương Hà Ngọc Trâm</t>
  </si>
  <si>
    <t>Nguyễn Hoàng Tâm</t>
  </si>
  <si>
    <t>Nguyễn Hồng Diên</t>
  </si>
  <si>
    <t>Phùng Mỹ Dung</t>
  </si>
  <si>
    <t>Lai Học Thắng</t>
  </si>
  <si>
    <t xml:space="preserve">Nguyễn Lê Tường Vy </t>
  </si>
  <si>
    <t>Trương Ngọc Bích</t>
  </si>
  <si>
    <t>Phạm Hà Ngọc Diễm</t>
  </si>
  <si>
    <t>Trần Thị Thúy Quỳnh</t>
  </si>
  <si>
    <t>Trịnh Như Quỳnh</t>
  </si>
  <si>
    <t>Vũ Thị Thùy Lan</t>
  </si>
  <si>
    <t>Ngũ Cảnh Thành</t>
  </si>
  <si>
    <t xml:space="preserve">Võ Thái Trâm </t>
  </si>
  <si>
    <t>Lê Trương Phi</t>
  </si>
  <si>
    <t>Nguyễn Duy Vương</t>
  </si>
  <si>
    <t>Trần Thúy Quỳnh</t>
  </si>
  <si>
    <t>R</t>
  </si>
  <si>
    <t>Trần Thị Cẩm Tiên</t>
  </si>
  <si>
    <t>Finelife</t>
  </si>
  <si>
    <t>SKU</t>
  </si>
  <si>
    <t>Giá hộp/gói
(-VAT)</t>
  </si>
  <si>
    <t>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</si>
</sst>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9" fontId="0" fillId="0" borderId="0" xfId="2" applyFont="1"/>
    <xf numFmtId="0" fontId="0" fillId="3" borderId="0" xfId="0" applyFill="1"/>
    <xf numFmtId="43" fontId="2" fillId="0" borderId="0" xfId="0" applyNumberFormat="1" applyFont="1"/>
    <xf numFmtId="43" fontId="2" fillId="4" borderId="0" xfId="0" applyNumberFormat="1" applyFont="1" applyFill="1"/>
    <xf numFmtId="0" fontId="2" fillId="0" borderId="0" xfId="0" applyFont="1"/>
    <xf numFmtId="43" fontId="2" fillId="5" borderId="0" xfId="0" applyNumberFormat="1" applyFont="1" applyFill="1"/>
    <xf numFmtId="0" fontId="0" fillId="5" borderId="0" xfId="0" applyFill="1"/>
    <xf numFmtId="164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3-north\Co.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 Co.op"/>
      <sheetName val="CM"/>
    </sheetNames>
    <sheetDataSet>
      <sheetData sheetId="0">
        <row r="4">
          <cell r="E4">
            <v>3284683</v>
          </cell>
          <cell r="F4" t="str">
            <v>B.xopNABATI RICHE.hg20x7.5g/6g</v>
          </cell>
          <cell r="G4">
            <v>6</v>
          </cell>
          <cell r="H4">
            <v>167.22200000000001</v>
          </cell>
          <cell r="I4">
            <v>27.870333333333335</v>
          </cell>
        </row>
        <row r="5">
          <cell r="E5">
            <v>3352387</v>
          </cell>
          <cell r="F5" t="str">
            <v>B.xop NA.RICH p.mai hg 20x15g</v>
          </cell>
          <cell r="G5">
            <v>6</v>
          </cell>
          <cell r="H5">
            <v>220.79999999999995</v>
          </cell>
          <cell r="I5">
            <v>36.79999999999999</v>
          </cell>
        </row>
        <row r="6">
          <cell r="E6">
            <v>3360436</v>
          </cell>
          <cell r="F6" t="str">
            <v>B.xop NA.RICHE. p.mai ht300g-T</v>
          </cell>
          <cell r="G6">
            <v>6</v>
          </cell>
          <cell r="H6">
            <v>254.22200000000001</v>
          </cell>
          <cell r="I6">
            <v>42.370333333333335</v>
          </cell>
        </row>
        <row r="7">
          <cell r="E7">
            <v>3373113</v>
          </cell>
          <cell r="F7" t="str">
            <v>B.xop NA.RICHEESE p.mai 50g</v>
          </cell>
          <cell r="G7">
            <v>60</v>
          </cell>
          <cell r="H7">
            <v>332.45499999999998</v>
          </cell>
          <cell r="I7">
            <v>5.540916666666666</v>
          </cell>
        </row>
        <row r="8">
          <cell r="E8">
            <v>3384346</v>
          </cell>
          <cell r="F8" t="str">
            <v>B.xop NA.RICHOCO soco hg20x15g</v>
          </cell>
          <cell r="G8">
            <v>6</v>
          </cell>
          <cell r="H8">
            <v>210.833</v>
          </cell>
          <cell r="I8">
            <v>35.138833333333331</v>
          </cell>
        </row>
        <row r="9">
          <cell r="E9">
            <v>3384347</v>
          </cell>
          <cell r="F9" t="str">
            <v>B.xop NA.RICHOCO soco 50g</v>
          </cell>
          <cell r="G9">
            <v>60</v>
          </cell>
          <cell r="H9">
            <v>317.77800000000002</v>
          </cell>
          <cell r="I9">
            <v>5.2963000000000005</v>
          </cell>
        </row>
        <row r="10">
          <cell r="E10">
            <v>3408152</v>
          </cell>
          <cell r="F10" t="str">
            <v>B.RICH.AHH TRIPp.mai hg10x9g</v>
          </cell>
          <cell r="G10">
            <v>20</v>
          </cell>
          <cell r="H10">
            <v>366.66699999999997</v>
          </cell>
          <cell r="I10">
            <v>18.333349999999999</v>
          </cell>
        </row>
        <row r="11">
          <cell r="E11">
            <v>3529248</v>
          </cell>
          <cell r="F11" t="str">
            <v>B.xopNa.kems.chua phucbontu50g</v>
          </cell>
          <cell r="G11">
            <v>60</v>
          </cell>
          <cell r="H11">
            <v>317.77800000000002</v>
          </cell>
          <cell r="I11">
            <v>5.2963000000000005</v>
          </cell>
        </row>
        <row r="12">
          <cell r="E12">
            <v>3538108</v>
          </cell>
          <cell r="F12" t="str">
            <v>BxopNa.kems.chuaphucb.tu20x15g</v>
          </cell>
          <cell r="G12">
            <v>6</v>
          </cell>
          <cell r="H12">
            <v>210.833</v>
          </cell>
          <cell r="I12">
            <v>35.138833333333331</v>
          </cell>
        </row>
        <row r="13">
          <cell r="E13">
            <v>3564666</v>
          </cell>
          <cell r="F13" t="str">
            <v>B.xop NABATI phu soco hg12x14g</v>
          </cell>
          <cell r="G13">
            <v>12</v>
          </cell>
          <cell r="H13">
            <v>225.81800000000001</v>
          </cell>
          <cell r="I13">
            <v>18.818166666666666</v>
          </cell>
        </row>
        <row r="14">
          <cell r="E14">
            <v>3564667</v>
          </cell>
          <cell r="F14" t="str">
            <v>B.xopNABATIphusocodua hg12x14g</v>
          </cell>
          <cell r="G14">
            <v>12</v>
          </cell>
          <cell r="H14">
            <v>225.81800000000001</v>
          </cell>
          <cell r="I14">
            <v>18.818166666666666</v>
          </cell>
        </row>
        <row r="15">
          <cell r="E15">
            <v>3565350</v>
          </cell>
          <cell r="F15" t="str">
            <v>B.quyNabati nhankemh.vani 112g</v>
          </cell>
          <cell r="G15">
            <v>24</v>
          </cell>
          <cell r="H15">
            <v>281.01799999999997</v>
          </cell>
          <cell r="I15">
            <v>11.709083333333332</v>
          </cell>
        </row>
        <row r="16">
          <cell r="E16">
            <v>3565351</v>
          </cell>
          <cell r="F16" t="str">
            <v>B.quy Nabati nhan kem soco112g</v>
          </cell>
          <cell r="G16">
            <v>24</v>
          </cell>
          <cell r="H16">
            <v>281.01799999999997</v>
          </cell>
          <cell r="I16">
            <v>11.709083333333332</v>
          </cell>
        </row>
        <row r="17">
          <cell r="E17">
            <v>3566457</v>
          </cell>
          <cell r="F17" t="str">
            <v>B.quyNabati nhan kemphomai112g</v>
          </cell>
          <cell r="G17">
            <v>24</v>
          </cell>
          <cell r="H17">
            <v>281.01799999999997</v>
          </cell>
          <cell r="I17">
            <v>11.709083333333332</v>
          </cell>
        </row>
        <row r="18">
          <cell r="E18">
            <v>3568860</v>
          </cell>
          <cell r="F18" t="str">
            <v>Banh queNABATI nhan phomai105g</v>
          </cell>
          <cell r="G18">
            <v>24</v>
          </cell>
          <cell r="H18">
            <v>281.01799999999997</v>
          </cell>
          <cell r="I18">
            <v>11.709083333333332</v>
          </cell>
        </row>
        <row r="19">
          <cell r="E19">
            <v>3572153</v>
          </cell>
          <cell r="F19" t="str">
            <v>Banh xopNABATI RICHOCO hg20x6g</v>
          </cell>
          <cell r="G19">
            <v>6</v>
          </cell>
          <cell r="H19">
            <v>167.22200000000001</v>
          </cell>
          <cell r="I19">
            <v>27.870333333333335</v>
          </cell>
        </row>
        <row r="20">
          <cell r="E20">
            <v>3573960</v>
          </cell>
          <cell r="F20" t="str">
            <v>Mitron phomai cay cap do 0-74g</v>
          </cell>
          <cell r="G20">
            <v>30</v>
          </cell>
          <cell r="H20">
            <v>188.18199999999999</v>
          </cell>
          <cell r="I20">
            <v>6.2727333333333331</v>
          </cell>
        </row>
        <row r="21">
          <cell r="E21">
            <v>3573961</v>
          </cell>
          <cell r="F21" t="str">
            <v>Mitron phomai cay cap do 1-75g</v>
          </cell>
          <cell r="G21">
            <v>30</v>
          </cell>
          <cell r="H21">
            <v>188.18199999999999</v>
          </cell>
          <cell r="I21">
            <v>6.2727333333333331</v>
          </cell>
        </row>
        <row r="22">
          <cell r="E22">
            <v>3573962</v>
          </cell>
          <cell r="F22" t="str">
            <v>Mi sup phomai cay cap do 0-65g</v>
          </cell>
          <cell r="G22">
            <v>30</v>
          </cell>
          <cell r="H22">
            <v>188.18199999999999</v>
          </cell>
          <cell r="I22">
            <v>6.2727333333333331</v>
          </cell>
        </row>
        <row r="23">
          <cell r="E23">
            <v>3573963</v>
          </cell>
          <cell r="F23" t="str">
            <v>Mi sup phomai cay cap do 1-67g</v>
          </cell>
          <cell r="G23">
            <v>30</v>
          </cell>
          <cell r="H23">
            <v>188.18199999999999</v>
          </cell>
          <cell r="I23">
            <v>6.2727333333333331</v>
          </cell>
        </row>
        <row r="24">
          <cell r="E24">
            <v>3575300</v>
          </cell>
          <cell r="F24" t="str">
            <v>B.xop NA.RICH p.mai hg 22x15g</v>
          </cell>
          <cell r="G24">
            <v>6</v>
          </cell>
          <cell r="H24">
            <v>204.44499999999999</v>
          </cell>
          <cell r="I24">
            <v>34.074166666666663</v>
          </cell>
        </row>
        <row r="25">
          <cell r="E25">
            <v>3284683</v>
          </cell>
          <cell r="F25" t="str">
            <v>B.xopNABATI RICHE.hg20x7.5g/6g</v>
          </cell>
          <cell r="G25">
            <v>6</v>
          </cell>
          <cell r="H25">
            <v>167.22200000000001</v>
          </cell>
          <cell r="I25">
            <v>27.870333333333335</v>
          </cell>
        </row>
        <row r="26">
          <cell r="E26">
            <v>3352387</v>
          </cell>
          <cell r="F26" t="str">
            <v>B.xop NA.RICH p.mai hg 20x15g</v>
          </cell>
          <cell r="G26">
            <v>6</v>
          </cell>
          <cell r="H26">
            <v>220.79999999999995</v>
          </cell>
          <cell r="I26">
            <v>36.79999999999999</v>
          </cell>
        </row>
        <row r="27">
          <cell r="E27">
            <v>3360436</v>
          </cell>
          <cell r="F27" t="str">
            <v>B.xop NA.RICHE. p.mai ht300g-T</v>
          </cell>
          <cell r="G27">
            <v>6</v>
          </cell>
          <cell r="H27">
            <v>254.22200000000001</v>
          </cell>
          <cell r="I27">
            <v>42.370333333333335</v>
          </cell>
        </row>
        <row r="28">
          <cell r="E28">
            <v>3373113</v>
          </cell>
          <cell r="F28" t="str">
            <v>B.xop NA.RICHEESE p.mai 50g</v>
          </cell>
          <cell r="G28">
            <v>60</v>
          </cell>
          <cell r="H28">
            <v>332.45499999999998</v>
          </cell>
          <cell r="I28">
            <v>5.540916666666666</v>
          </cell>
        </row>
        <row r="29">
          <cell r="E29">
            <v>3384346</v>
          </cell>
          <cell r="F29" t="str">
            <v>B.xop NA.RICHOCO soco hg20x15g</v>
          </cell>
          <cell r="G29">
            <v>6</v>
          </cell>
          <cell r="H29">
            <v>210.833</v>
          </cell>
          <cell r="I29">
            <v>35.138833333333331</v>
          </cell>
        </row>
        <row r="30">
          <cell r="E30">
            <v>3384347</v>
          </cell>
          <cell r="F30" t="str">
            <v>B.xop NA.RICHOCO soco 50g</v>
          </cell>
          <cell r="G30">
            <v>60</v>
          </cell>
          <cell r="H30">
            <v>317.77800000000002</v>
          </cell>
          <cell r="I30">
            <v>5.2963000000000005</v>
          </cell>
        </row>
        <row r="31">
          <cell r="E31">
            <v>3408152</v>
          </cell>
          <cell r="F31" t="str">
            <v>B.RICH.AHH TRIPp.mai hg10x9g</v>
          </cell>
          <cell r="G31">
            <v>20</v>
          </cell>
          <cell r="H31">
            <v>366.66699999999997</v>
          </cell>
          <cell r="I31">
            <v>18.333349999999999</v>
          </cell>
        </row>
        <row r="32">
          <cell r="E32">
            <v>3565350</v>
          </cell>
          <cell r="F32" t="str">
            <v>B.quyNabati nhankemh.vani 112g</v>
          </cell>
          <cell r="G32">
            <v>24</v>
          </cell>
          <cell r="H32">
            <v>281.01799999999997</v>
          </cell>
          <cell r="I32">
            <v>11.709083333333332</v>
          </cell>
        </row>
        <row r="33">
          <cell r="E33">
            <v>3565351</v>
          </cell>
          <cell r="F33" t="str">
            <v>B.quy Nabati nhan kem soco112g</v>
          </cell>
          <cell r="G33">
            <v>24</v>
          </cell>
          <cell r="H33">
            <v>281.01799999999997</v>
          </cell>
          <cell r="I33">
            <v>11.709083333333332</v>
          </cell>
        </row>
        <row r="34">
          <cell r="E34">
            <v>3573960</v>
          </cell>
          <cell r="F34" t="str">
            <v>Mitron phomai cay cap do 0-74g</v>
          </cell>
          <cell r="G34">
            <v>30</v>
          </cell>
          <cell r="H34">
            <v>188.18199999999999</v>
          </cell>
          <cell r="I34">
            <v>6.2727333333333331</v>
          </cell>
        </row>
        <row r="35">
          <cell r="E35">
            <v>3573961</v>
          </cell>
          <cell r="F35" t="str">
            <v>Mitron phomai cay cap do 1-75g</v>
          </cell>
          <cell r="G35">
            <v>30</v>
          </cell>
          <cell r="H35">
            <v>188.18199999999999</v>
          </cell>
          <cell r="I35">
            <v>6.2727333333333331</v>
          </cell>
        </row>
        <row r="36">
          <cell r="E36">
            <v>3573962</v>
          </cell>
          <cell r="F36" t="str">
            <v>Mi sup phomai cay cap do 0-65g</v>
          </cell>
          <cell r="G36">
            <v>30</v>
          </cell>
          <cell r="H36">
            <v>188.18199999999999</v>
          </cell>
          <cell r="I36">
            <v>6.2727333333333331</v>
          </cell>
        </row>
        <row r="37">
          <cell r="E37">
            <v>3573963</v>
          </cell>
          <cell r="F37" t="str">
            <v>Mi sup phomai cay cap do 1-67g</v>
          </cell>
          <cell r="G37">
            <v>30</v>
          </cell>
          <cell r="H37">
            <v>188.18199999999999</v>
          </cell>
          <cell r="I37">
            <v>6.2727333333333331</v>
          </cell>
        </row>
        <row r="38">
          <cell r="E38">
            <v>3575300</v>
          </cell>
          <cell r="F38" t="str">
            <v>B.xop NA.RICH p.mai hg 22x15g</v>
          </cell>
          <cell r="G38">
            <v>6</v>
          </cell>
          <cell r="H38">
            <v>204.44499999999999</v>
          </cell>
          <cell r="I38">
            <v>34.074166666666663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25"/>
  <sheetViews>
    <sheetView workbookViewId="0">
      <pane xSplit="2" ySplit="4" topLeftCell="G112" activePane="bottomRight" state="frozen"/>
      <selection pane="topRight" activeCell="C1" sqref="C1"/>
      <selection pane="bottomLeft" activeCell="A5" sqref="A5"/>
      <selection pane="bottomRight" activeCell="D2" sqref="D2:X125"/>
    </sheetView>
  </sheetViews>
  <sheetFormatPr defaultRowHeight="15" x14ac:dyDescent="0.25"/>
  <cols>
    <col min="3" max="3" width="24.5703125" bestFit="1" customWidth="1"/>
  </cols>
  <sheetData>
    <row r="1" spans="2:24" s="1" customFormat="1" ht="75" x14ac:dyDescent="0.25">
      <c r="B1" s="1" t="s">
        <v>0</v>
      </c>
      <c r="C1" s="1" t="s">
        <v>146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2:24" x14ac:dyDescent="0.25">
      <c r="B2" t="s">
        <v>22</v>
      </c>
      <c r="C2" t="s">
        <v>147</v>
      </c>
      <c r="D2">
        <v>60</v>
      </c>
      <c r="E2">
        <v>60</v>
      </c>
      <c r="G2">
        <v>300</v>
      </c>
      <c r="H2">
        <v>42</v>
      </c>
      <c r="I2">
        <v>120</v>
      </c>
      <c r="J2">
        <v>40</v>
      </c>
      <c r="K2">
        <v>120</v>
      </c>
      <c r="L2">
        <v>42</v>
      </c>
      <c r="M2">
        <v>24</v>
      </c>
      <c r="O2">
        <v>48</v>
      </c>
      <c r="P2">
        <v>48</v>
      </c>
      <c r="Q2">
        <v>72</v>
      </c>
      <c r="S2">
        <v>66</v>
      </c>
      <c r="T2">
        <v>60</v>
      </c>
      <c r="U2">
        <v>90</v>
      </c>
      <c r="W2">
        <v>120</v>
      </c>
    </row>
    <row r="3" spans="2:24" x14ac:dyDescent="0.25">
      <c r="B3" t="s">
        <v>23</v>
      </c>
      <c r="C3" t="s">
        <v>148</v>
      </c>
      <c r="G3">
        <v>180</v>
      </c>
      <c r="I3">
        <v>60</v>
      </c>
      <c r="J3">
        <v>40</v>
      </c>
      <c r="K3">
        <v>60</v>
      </c>
      <c r="M3">
        <v>60</v>
      </c>
      <c r="O3">
        <v>24</v>
      </c>
      <c r="P3">
        <v>96</v>
      </c>
      <c r="Q3">
        <v>72</v>
      </c>
      <c r="R3">
        <v>24</v>
      </c>
      <c r="T3">
        <v>90</v>
      </c>
      <c r="U3">
        <v>30</v>
      </c>
      <c r="V3">
        <v>30</v>
      </c>
      <c r="W3">
        <v>30</v>
      </c>
      <c r="X3">
        <v>0</v>
      </c>
    </row>
    <row r="4" spans="2:24" x14ac:dyDescent="0.25">
      <c r="B4" t="s">
        <v>24</v>
      </c>
      <c r="C4" t="s">
        <v>149</v>
      </c>
      <c r="E4">
        <v>60</v>
      </c>
      <c r="M4">
        <v>12</v>
      </c>
      <c r="N4">
        <v>12</v>
      </c>
    </row>
    <row r="5" spans="2:24" x14ac:dyDescent="0.25">
      <c r="B5" t="s">
        <v>25</v>
      </c>
      <c r="C5" t="s">
        <v>150</v>
      </c>
      <c r="D5">
        <v>54</v>
      </c>
      <c r="E5">
        <v>60</v>
      </c>
      <c r="G5">
        <v>120</v>
      </c>
      <c r="H5">
        <v>6</v>
      </c>
      <c r="J5">
        <v>100</v>
      </c>
      <c r="M5">
        <v>24</v>
      </c>
      <c r="N5">
        <v>48</v>
      </c>
      <c r="Q5">
        <v>72</v>
      </c>
      <c r="R5">
        <v>24</v>
      </c>
      <c r="S5">
        <v>12</v>
      </c>
      <c r="T5">
        <v>120</v>
      </c>
      <c r="U5">
        <v>120</v>
      </c>
      <c r="V5">
        <v>180</v>
      </c>
      <c r="W5">
        <v>30</v>
      </c>
      <c r="X5">
        <v>0</v>
      </c>
    </row>
    <row r="6" spans="2:24" x14ac:dyDescent="0.25">
      <c r="B6" t="s">
        <v>26</v>
      </c>
      <c r="C6" t="s">
        <v>148</v>
      </c>
      <c r="D6">
        <v>108</v>
      </c>
      <c r="E6">
        <v>168</v>
      </c>
      <c r="G6">
        <v>240</v>
      </c>
      <c r="H6">
        <v>36</v>
      </c>
      <c r="I6">
        <v>120</v>
      </c>
      <c r="J6">
        <v>140</v>
      </c>
      <c r="K6">
        <v>180</v>
      </c>
    </row>
    <row r="7" spans="2:24" x14ac:dyDescent="0.25">
      <c r="B7" t="s">
        <v>27</v>
      </c>
      <c r="C7" t="s">
        <v>151</v>
      </c>
      <c r="D7">
        <v>30</v>
      </c>
      <c r="E7">
        <v>60</v>
      </c>
      <c r="H7">
        <v>24</v>
      </c>
      <c r="J7">
        <v>40</v>
      </c>
      <c r="L7">
        <v>18</v>
      </c>
      <c r="M7">
        <v>36</v>
      </c>
      <c r="N7">
        <v>24</v>
      </c>
      <c r="O7">
        <v>24</v>
      </c>
      <c r="P7">
        <v>48</v>
      </c>
      <c r="Q7">
        <v>24</v>
      </c>
      <c r="R7">
        <v>24</v>
      </c>
    </row>
    <row r="8" spans="2:24" x14ac:dyDescent="0.25">
      <c r="B8" t="s">
        <v>28</v>
      </c>
      <c r="C8" t="s">
        <v>152</v>
      </c>
      <c r="D8">
        <v>150</v>
      </c>
      <c r="E8">
        <v>120</v>
      </c>
      <c r="G8">
        <v>300</v>
      </c>
      <c r="H8">
        <v>60</v>
      </c>
      <c r="I8">
        <v>600</v>
      </c>
      <c r="J8">
        <v>300</v>
      </c>
      <c r="K8">
        <v>180</v>
      </c>
      <c r="L8">
        <v>30</v>
      </c>
      <c r="M8">
        <v>120</v>
      </c>
      <c r="O8">
        <v>48</v>
      </c>
      <c r="Q8">
        <v>72</v>
      </c>
      <c r="S8">
        <v>90</v>
      </c>
      <c r="T8">
        <v>150</v>
      </c>
      <c r="U8">
        <v>150</v>
      </c>
      <c r="V8">
        <v>150</v>
      </c>
      <c r="W8">
        <v>150</v>
      </c>
      <c r="X8">
        <v>0</v>
      </c>
    </row>
    <row r="9" spans="2:24" x14ac:dyDescent="0.25">
      <c r="B9" t="s">
        <v>29</v>
      </c>
      <c r="C9" t="s">
        <v>153</v>
      </c>
      <c r="E9">
        <v>120</v>
      </c>
      <c r="G9">
        <v>300</v>
      </c>
      <c r="H9">
        <v>30</v>
      </c>
      <c r="I9">
        <v>180</v>
      </c>
      <c r="K9">
        <v>180</v>
      </c>
      <c r="L9">
        <v>18</v>
      </c>
      <c r="M9">
        <v>60</v>
      </c>
      <c r="N9">
        <v>60</v>
      </c>
      <c r="T9">
        <v>150</v>
      </c>
      <c r="U9">
        <v>150</v>
      </c>
      <c r="V9">
        <v>150</v>
      </c>
      <c r="W9">
        <v>150</v>
      </c>
    </row>
    <row r="10" spans="2:24" x14ac:dyDescent="0.25">
      <c r="B10" t="s">
        <v>30</v>
      </c>
      <c r="C10" t="s">
        <v>149</v>
      </c>
      <c r="D10">
        <v>30</v>
      </c>
      <c r="E10">
        <v>114</v>
      </c>
      <c r="G10">
        <v>60</v>
      </c>
      <c r="H10">
        <v>12</v>
      </c>
      <c r="S10">
        <v>18</v>
      </c>
    </row>
    <row r="11" spans="2:24" x14ac:dyDescent="0.25">
      <c r="B11" t="s">
        <v>31</v>
      </c>
      <c r="C11" t="s">
        <v>154</v>
      </c>
      <c r="E11">
        <v>60</v>
      </c>
      <c r="M11">
        <v>60</v>
      </c>
      <c r="N11">
        <v>60</v>
      </c>
    </row>
    <row r="12" spans="2:24" x14ac:dyDescent="0.25">
      <c r="B12" t="s">
        <v>32</v>
      </c>
      <c r="C12" t="s">
        <v>147</v>
      </c>
      <c r="D12">
        <v>60</v>
      </c>
      <c r="E12">
        <v>66</v>
      </c>
      <c r="G12">
        <v>180</v>
      </c>
      <c r="H12">
        <v>36</v>
      </c>
      <c r="I12">
        <v>180</v>
      </c>
      <c r="J12">
        <v>20</v>
      </c>
      <c r="K12">
        <v>60</v>
      </c>
      <c r="L12">
        <v>12</v>
      </c>
      <c r="M12">
        <v>60</v>
      </c>
      <c r="N12">
        <v>24</v>
      </c>
      <c r="O12">
        <v>144</v>
      </c>
      <c r="P12">
        <v>48</v>
      </c>
      <c r="Q12">
        <v>72</v>
      </c>
      <c r="R12">
        <v>24</v>
      </c>
    </row>
    <row r="13" spans="2:24" x14ac:dyDescent="0.25">
      <c r="B13" t="s">
        <v>33</v>
      </c>
      <c r="C13" t="s">
        <v>155</v>
      </c>
      <c r="D13">
        <v>30</v>
      </c>
      <c r="E13">
        <v>60</v>
      </c>
      <c r="G13">
        <v>180</v>
      </c>
      <c r="H13">
        <v>36</v>
      </c>
      <c r="I13">
        <v>120</v>
      </c>
      <c r="J13">
        <v>100</v>
      </c>
      <c r="L13">
        <v>24</v>
      </c>
      <c r="S13">
        <v>12</v>
      </c>
    </row>
    <row r="14" spans="2:24" x14ac:dyDescent="0.25">
      <c r="B14" t="s">
        <v>34</v>
      </c>
      <c r="C14" t="s">
        <v>149</v>
      </c>
      <c r="D14">
        <v>60</v>
      </c>
      <c r="E14">
        <v>90</v>
      </c>
      <c r="G14">
        <v>180</v>
      </c>
      <c r="H14">
        <v>6</v>
      </c>
      <c r="I14">
        <v>120</v>
      </c>
      <c r="J14">
        <v>40</v>
      </c>
      <c r="K14">
        <v>60</v>
      </c>
      <c r="L14">
        <v>12</v>
      </c>
      <c r="M14">
        <v>24</v>
      </c>
      <c r="N14">
        <v>36</v>
      </c>
      <c r="O14">
        <v>48</v>
      </c>
      <c r="P14">
        <v>24</v>
      </c>
      <c r="Q14">
        <v>48</v>
      </c>
      <c r="R14">
        <v>24</v>
      </c>
    </row>
    <row r="15" spans="2:24" x14ac:dyDescent="0.25">
      <c r="B15" t="s">
        <v>35</v>
      </c>
      <c r="C15" t="s">
        <v>147</v>
      </c>
      <c r="E15">
        <v>90</v>
      </c>
      <c r="H15">
        <v>30</v>
      </c>
      <c r="I15">
        <v>180</v>
      </c>
      <c r="J15">
        <v>40</v>
      </c>
      <c r="L15">
        <v>12</v>
      </c>
      <c r="M15">
        <v>36</v>
      </c>
      <c r="N15">
        <v>36</v>
      </c>
      <c r="O15">
        <v>24</v>
      </c>
      <c r="S15">
        <v>30</v>
      </c>
    </row>
    <row r="16" spans="2:24" x14ac:dyDescent="0.25">
      <c r="B16" t="s">
        <v>36</v>
      </c>
      <c r="C16" t="s">
        <v>156</v>
      </c>
      <c r="D16">
        <v>48</v>
      </c>
      <c r="E16">
        <v>60</v>
      </c>
      <c r="G16">
        <v>60</v>
      </c>
      <c r="I16">
        <v>60</v>
      </c>
      <c r="J16">
        <v>40</v>
      </c>
      <c r="K16">
        <v>60</v>
      </c>
      <c r="M16">
        <v>12</v>
      </c>
      <c r="N16">
        <v>12</v>
      </c>
      <c r="O16">
        <v>24</v>
      </c>
      <c r="P16">
        <v>24</v>
      </c>
      <c r="Q16">
        <v>24</v>
      </c>
    </row>
    <row r="17" spans="2:24" x14ac:dyDescent="0.25">
      <c r="B17" t="s">
        <v>37</v>
      </c>
      <c r="C17" t="s">
        <v>157</v>
      </c>
      <c r="D17">
        <v>66</v>
      </c>
      <c r="E17">
        <v>108</v>
      </c>
      <c r="G17">
        <v>180</v>
      </c>
      <c r="H17">
        <v>12</v>
      </c>
      <c r="J17">
        <v>60</v>
      </c>
      <c r="L17">
        <v>12</v>
      </c>
      <c r="M17">
        <v>24</v>
      </c>
      <c r="N17">
        <v>24</v>
      </c>
      <c r="O17">
        <v>72</v>
      </c>
      <c r="P17">
        <v>48</v>
      </c>
      <c r="Q17">
        <v>48</v>
      </c>
    </row>
    <row r="18" spans="2:24" x14ac:dyDescent="0.25">
      <c r="B18" t="s">
        <v>38</v>
      </c>
      <c r="C18" t="s">
        <v>158</v>
      </c>
      <c r="D18">
        <v>60</v>
      </c>
      <c r="G18">
        <v>600</v>
      </c>
      <c r="H18">
        <v>12</v>
      </c>
      <c r="I18">
        <v>60</v>
      </c>
      <c r="L18">
        <v>12</v>
      </c>
      <c r="P18">
        <v>24</v>
      </c>
      <c r="Q18">
        <v>0</v>
      </c>
      <c r="R18">
        <v>24</v>
      </c>
      <c r="S18">
        <v>12</v>
      </c>
      <c r="X18">
        <v>-5</v>
      </c>
    </row>
    <row r="19" spans="2:24" x14ac:dyDescent="0.25">
      <c r="B19" t="s">
        <v>39</v>
      </c>
      <c r="C19" t="s">
        <v>159</v>
      </c>
      <c r="D19">
        <v>66</v>
      </c>
      <c r="E19">
        <v>36</v>
      </c>
      <c r="G19">
        <v>180</v>
      </c>
      <c r="H19">
        <v>24</v>
      </c>
      <c r="I19">
        <v>120</v>
      </c>
      <c r="J19">
        <v>40</v>
      </c>
      <c r="K19">
        <v>60</v>
      </c>
      <c r="M19">
        <v>12</v>
      </c>
      <c r="N19">
        <v>24</v>
      </c>
      <c r="X19">
        <v>0</v>
      </c>
    </row>
    <row r="20" spans="2:24" x14ac:dyDescent="0.25">
      <c r="B20" t="s">
        <v>40</v>
      </c>
      <c r="C20" t="s">
        <v>147</v>
      </c>
      <c r="E20">
        <v>120</v>
      </c>
      <c r="M20">
        <v>24</v>
      </c>
      <c r="O20">
        <v>48</v>
      </c>
      <c r="P20">
        <v>48</v>
      </c>
      <c r="Q20">
        <v>24</v>
      </c>
      <c r="X20">
        <v>0</v>
      </c>
    </row>
    <row r="21" spans="2:24" x14ac:dyDescent="0.25">
      <c r="B21" t="s">
        <v>41</v>
      </c>
      <c r="C21" t="s">
        <v>153</v>
      </c>
      <c r="D21">
        <v>48</v>
      </c>
      <c r="E21">
        <v>120</v>
      </c>
      <c r="G21">
        <v>240</v>
      </c>
      <c r="H21">
        <v>30</v>
      </c>
      <c r="I21">
        <v>120</v>
      </c>
      <c r="J21">
        <v>60</v>
      </c>
      <c r="L21">
        <v>30</v>
      </c>
      <c r="M21">
        <v>60</v>
      </c>
      <c r="N21">
        <v>60</v>
      </c>
      <c r="O21">
        <v>72</v>
      </c>
      <c r="Q21">
        <v>120</v>
      </c>
      <c r="R21">
        <v>120</v>
      </c>
      <c r="S21">
        <v>30</v>
      </c>
      <c r="T21">
        <v>240</v>
      </c>
      <c r="U21">
        <v>210</v>
      </c>
      <c r="V21">
        <v>210</v>
      </c>
      <c r="W21">
        <v>240</v>
      </c>
    </row>
    <row r="22" spans="2:24" x14ac:dyDescent="0.25">
      <c r="B22" t="s">
        <v>42</v>
      </c>
      <c r="C22" t="s">
        <v>152</v>
      </c>
      <c r="D22">
        <v>60</v>
      </c>
      <c r="E22">
        <v>90</v>
      </c>
      <c r="G22">
        <v>240</v>
      </c>
      <c r="I22">
        <v>120</v>
      </c>
      <c r="J22">
        <v>60</v>
      </c>
      <c r="U22">
        <v>60</v>
      </c>
    </row>
    <row r="23" spans="2:24" x14ac:dyDescent="0.25">
      <c r="B23" t="s">
        <v>43</v>
      </c>
      <c r="C23" t="s">
        <v>160</v>
      </c>
      <c r="D23">
        <v>72</v>
      </c>
      <c r="E23">
        <v>90</v>
      </c>
      <c r="F23">
        <v>-448</v>
      </c>
      <c r="G23">
        <v>120</v>
      </c>
      <c r="H23">
        <v>12</v>
      </c>
      <c r="I23">
        <v>120</v>
      </c>
      <c r="J23">
        <v>80</v>
      </c>
      <c r="K23">
        <v>120</v>
      </c>
      <c r="M23">
        <v>24</v>
      </c>
      <c r="O23">
        <v>96</v>
      </c>
      <c r="P23">
        <v>96</v>
      </c>
      <c r="Q23">
        <v>120</v>
      </c>
      <c r="R23">
        <v>120</v>
      </c>
      <c r="T23">
        <v>150</v>
      </c>
      <c r="U23">
        <v>150</v>
      </c>
      <c r="V23">
        <v>60</v>
      </c>
      <c r="W23">
        <v>60</v>
      </c>
    </row>
    <row r="24" spans="2:24" x14ac:dyDescent="0.25">
      <c r="B24" t="s">
        <v>44</v>
      </c>
      <c r="C24" t="s">
        <v>150</v>
      </c>
      <c r="D24">
        <v>60</v>
      </c>
      <c r="E24">
        <v>120</v>
      </c>
      <c r="F24">
        <v>-24</v>
      </c>
      <c r="G24">
        <v>240</v>
      </c>
      <c r="H24">
        <v>18</v>
      </c>
      <c r="I24">
        <v>60</v>
      </c>
      <c r="J24">
        <v>80</v>
      </c>
      <c r="K24">
        <v>60</v>
      </c>
      <c r="L24">
        <v>12</v>
      </c>
      <c r="M24">
        <v>36</v>
      </c>
      <c r="N24">
        <v>36</v>
      </c>
      <c r="O24">
        <v>24</v>
      </c>
      <c r="P24">
        <v>72</v>
      </c>
      <c r="Q24">
        <v>24</v>
      </c>
      <c r="R24">
        <v>24</v>
      </c>
      <c r="X24">
        <v>-76</v>
      </c>
    </row>
    <row r="25" spans="2:24" x14ac:dyDescent="0.25">
      <c r="B25" t="s">
        <v>45</v>
      </c>
      <c r="C25" t="s">
        <v>150</v>
      </c>
      <c r="D25">
        <v>-61</v>
      </c>
      <c r="G25">
        <v>300</v>
      </c>
      <c r="O25">
        <v>24</v>
      </c>
      <c r="Q25">
        <v>24</v>
      </c>
      <c r="X25">
        <v>-40</v>
      </c>
    </row>
    <row r="26" spans="2:24" x14ac:dyDescent="0.25">
      <c r="B26" t="s">
        <v>46</v>
      </c>
      <c r="C26" t="s">
        <v>147</v>
      </c>
      <c r="D26">
        <v>30</v>
      </c>
      <c r="E26">
        <v>60</v>
      </c>
      <c r="G26">
        <v>180</v>
      </c>
      <c r="H26">
        <v>12</v>
      </c>
      <c r="J26">
        <v>40</v>
      </c>
      <c r="L26">
        <v>12</v>
      </c>
      <c r="M26">
        <v>24</v>
      </c>
      <c r="N26">
        <v>24</v>
      </c>
      <c r="O26">
        <v>72</v>
      </c>
      <c r="P26">
        <v>72</v>
      </c>
      <c r="Q26">
        <v>24</v>
      </c>
      <c r="R26">
        <v>24</v>
      </c>
    </row>
    <row r="27" spans="2:24" x14ac:dyDescent="0.25">
      <c r="B27" t="s">
        <v>47</v>
      </c>
      <c r="C27" t="s">
        <v>150</v>
      </c>
      <c r="D27">
        <v>48</v>
      </c>
      <c r="E27">
        <v>54</v>
      </c>
      <c r="G27">
        <v>180</v>
      </c>
      <c r="H27">
        <v>24</v>
      </c>
      <c r="I27">
        <v>120</v>
      </c>
      <c r="J27">
        <v>100</v>
      </c>
      <c r="K27">
        <v>120</v>
      </c>
      <c r="L27">
        <v>12</v>
      </c>
      <c r="M27">
        <v>48</v>
      </c>
      <c r="N27">
        <v>24</v>
      </c>
      <c r="O27">
        <v>24</v>
      </c>
      <c r="P27">
        <v>24</v>
      </c>
      <c r="Q27">
        <v>24</v>
      </c>
      <c r="T27">
        <v>30</v>
      </c>
      <c r="V27">
        <v>30</v>
      </c>
      <c r="W27">
        <v>90</v>
      </c>
    </row>
    <row r="28" spans="2:24" x14ac:dyDescent="0.25">
      <c r="B28" t="s">
        <v>48</v>
      </c>
      <c r="C28" t="s">
        <v>152</v>
      </c>
      <c r="I28">
        <v>120</v>
      </c>
      <c r="L28">
        <v>18</v>
      </c>
      <c r="M28">
        <v>24</v>
      </c>
      <c r="N28">
        <v>24</v>
      </c>
      <c r="Q28">
        <v>48</v>
      </c>
      <c r="U28">
        <v>300</v>
      </c>
    </row>
    <row r="29" spans="2:24" x14ac:dyDescent="0.25">
      <c r="B29" t="s">
        <v>49</v>
      </c>
      <c r="C29" t="s">
        <v>161</v>
      </c>
      <c r="D29">
        <v>18</v>
      </c>
      <c r="E29">
        <v>24</v>
      </c>
      <c r="G29">
        <v>60</v>
      </c>
      <c r="H29">
        <v>18</v>
      </c>
      <c r="I29">
        <v>60</v>
      </c>
      <c r="K29">
        <v>0</v>
      </c>
      <c r="L29">
        <v>12</v>
      </c>
      <c r="M29">
        <v>24</v>
      </c>
      <c r="N29">
        <v>24</v>
      </c>
      <c r="O29">
        <v>24</v>
      </c>
      <c r="P29">
        <v>0</v>
      </c>
      <c r="Q29">
        <v>24</v>
      </c>
      <c r="S29">
        <v>6</v>
      </c>
    </row>
    <row r="30" spans="2:24" x14ac:dyDescent="0.25">
      <c r="B30" t="s">
        <v>50</v>
      </c>
      <c r="C30" t="s">
        <v>156</v>
      </c>
      <c r="D30">
        <v>90</v>
      </c>
      <c r="E30">
        <v>426</v>
      </c>
      <c r="G30">
        <v>180</v>
      </c>
      <c r="H30">
        <v>84</v>
      </c>
      <c r="I30">
        <v>120</v>
      </c>
      <c r="J30">
        <v>140</v>
      </c>
      <c r="K30">
        <v>120</v>
      </c>
      <c r="L30">
        <v>30</v>
      </c>
      <c r="M30">
        <v>120</v>
      </c>
      <c r="N30">
        <v>120</v>
      </c>
      <c r="P30">
        <v>120</v>
      </c>
      <c r="Q30">
        <v>96</v>
      </c>
      <c r="S30">
        <v>60</v>
      </c>
      <c r="T30">
        <v>450</v>
      </c>
      <c r="U30">
        <v>450</v>
      </c>
      <c r="V30">
        <v>450</v>
      </c>
      <c r="W30">
        <v>450</v>
      </c>
    </row>
    <row r="31" spans="2:24" x14ac:dyDescent="0.25">
      <c r="B31" t="s">
        <v>51</v>
      </c>
      <c r="C31" t="s">
        <v>160</v>
      </c>
      <c r="D31">
        <v>12</v>
      </c>
      <c r="H31">
        <v>6</v>
      </c>
      <c r="I31">
        <v>120</v>
      </c>
      <c r="J31">
        <v>40</v>
      </c>
      <c r="L31">
        <v>6</v>
      </c>
      <c r="O31">
        <v>24</v>
      </c>
      <c r="P31">
        <v>24</v>
      </c>
      <c r="V31">
        <v>30</v>
      </c>
      <c r="X31">
        <v>-6</v>
      </c>
    </row>
    <row r="32" spans="2:24" x14ac:dyDescent="0.25">
      <c r="B32" t="s">
        <v>52</v>
      </c>
      <c r="C32" t="s">
        <v>159</v>
      </c>
      <c r="D32">
        <v>48</v>
      </c>
      <c r="E32">
        <v>78</v>
      </c>
      <c r="G32">
        <v>180</v>
      </c>
      <c r="J32">
        <v>40</v>
      </c>
      <c r="K32">
        <v>60</v>
      </c>
    </row>
    <row r="33" spans="2:24" x14ac:dyDescent="0.25">
      <c r="B33" t="s">
        <v>53</v>
      </c>
      <c r="C33" t="s">
        <v>158</v>
      </c>
      <c r="D33">
        <v>60</v>
      </c>
      <c r="E33">
        <v>-6</v>
      </c>
      <c r="G33">
        <v>180</v>
      </c>
      <c r="I33">
        <v>60</v>
      </c>
      <c r="J33">
        <v>40</v>
      </c>
      <c r="M33">
        <v>36</v>
      </c>
      <c r="N33">
        <v>24</v>
      </c>
      <c r="P33">
        <v>48</v>
      </c>
      <c r="T33">
        <v>180</v>
      </c>
      <c r="U33">
        <v>60</v>
      </c>
      <c r="V33">
        <v>180</v>
      </c>
      <c r="W33">
        <v>120</v>
      </c>
    </row>
    <row r="34" spans="2:24" x14ac:dyDescent="0.25">
      <c r="B34" t="s">
        <v>54</v>
      </c>
      <c r="C34" t="s">
        <v>156</v>
      </c>
      <c r="D34">
        <v>120</v>
      </c>
      <c r="E34">
        <v>180</v>
      </c>
      <c r="G34">
        <v>240</v>
      </c>
      <c r="H34">
        <v>60</v>
      </c>
      <c r="I34">
        <v>120</v>
      </c>
      <c r="J34">
        <v>300</v>
      </c>
      <c r="M34">
        <v>36</v>
      </c>
      <c r="N34">
        <v>96</v>
      </c>
      <c r="O34">
        <v>72</v>
      </c>
      <c r="P34">
        <v>72</v>
      </c>
      <c r="Q34">
        <v>72</v>
      </c>
      <c r="T34">
        <v>120</v>
      </c>
      <c r="U34">
        <v>150</v>
      </c>
      <c r="V34">
        <v>210</v>
      </c>
      <c r="X34">
        <v>0</v>
      </c>
    </row>
    <row r="35" spans="2:24" x14ac:dyDescent="0.25">
      <c r="B35" t="s">
        <v>55</v>
      </c>
      <c r="C35" t="s">
        <v>159</v>
      </c>
      <c r="D35">
        <v>42</v>
      </c>
      <c r="E35">
        <v>18</v>
      </c>
      <c r="F35">
        <v>-22</v>
      </c>
      <c r="G35">
        <v>300</v>
      </c>
      <c r="H35">
        <v>6</v>
      </c>
      <c r="I35">
        <v>180</v>
      </c>
      <c r="J35">
        <v>80</v>
      </c>
      <c r="M35">
        <v>12</v>
      </c>
      <c r="N35">
        <v>24</v>
      </c>
      <c r="O35">
        <v>48</v>
      </c>
      <c r="P35">
        <v>48</v>
      </c>
      <c r="Q35">
        <v>72</v>
      </c>
      <c r="T35">
        <v>240</v>
      </c>
      <c r="U35">
        <v>120</v>
      </c>
      <c r="V35">
        <v>180</v>
      </c>
      <c r="W35">
        <v>150</v>
      </c>
      <c r="X35">
        <v>0</v>
      </c>
    </row>
    <row r="36" spans="2:24" x14ac:dyDescent="0.25">
      <c r="B36" t="s">
        <v>56</v>
      </c>
      <c r="C36" t="s">
        <v>160</v>
      </c>
      <c r="E36">
        <v>30</v>
      </c>
      <c r="T36">
        <v>60</v>
      </c>
      <c r="U36">
        <v>60</v>
      </c>
      <c r="V36">
        <v>60</v>
      </c>
      <c r="W36">
        <v>60</v>
      </c>
    </row>
    <row r="37" spans="2:24" x14ac:dyDescent="0.25">
      <c r="B37" t="s">
        <v>57</v>
      </c>
      <c r="C37" t="s">
        <v>157</v>
      </c>
      <c r="D37">
        <v>18</v>
      </c>
      <c r="E37">
        <v>282</v>
      </c>
      <c r="G37">
        <v>240</v>
      </c>
      <c r="H37">
        <v>24</v>
      </c>
      <c r="I37">
        <v>120</v>
      </c>
      <c r="J37">
        <v>60</v>
      </c>
      <c r="L37">
        <v>18</v>
      </c>
      <c r="M37">
        <v>24</v>
      </c>
      <c r="N37">
        <v>60</v>
      </c>
      <c r="O37">
        <v>48</v>
      </c>
      <c r="P37">
        <v>96</v>
      </c>
      <c r="Q37">
        <v>72</v>
      </c>
      <c r="S37">
        <v>54</v>
      </c>
      <c r="T37">
        <v>150</v>
      </c>
      <c r="U37">
        <v>150</v>
      </c>
      <c r="V37">
        <v>150</v>
      </c>
      <c r="W37">
        <v>150</v>
      </c>
    </row>
    <row r="38" spans="2:24" x14ac:dyDescent="0.25">
      <c r="B38" t="s">
        <v>58</v>
      </c>
      <c r="C38" t="s">
        <v>155</v>
      </c>
      <c r="D38">
        <v>78</v>
      </c>
      <c r="E38">
        <v>150</v>
      </c>
      <c r="G38">
        <v>240</v>
      </c>
      <c r="H38">
        <v>30</v>
      </c>
      <c r="I38">
        <v>180</v>
      </c>
      <c r="J38">
        <v>100</v>
      </c>
      <c r="K38">
        <v>60</v>
      </c>
      <c r="M38">
        <v>60</v>
      </c>
      <c r="N38">
        <v>48</v>
      </c>
      <c r="P38">
        <v>48</v>
      </c>
      <c r="Q38">
        <v>48</v>
      </c>
      <c r="T38">
        <v>150</v>
      </c>
      <c r="U38">
        <v>60</v>
      </c>
      <c r="V38">
        <v>150</v>
      </c>
      <c r="W38">
        <v>150</v>
      </c>
    </row>
    <row r="39" spans="2:24" x14ac:dyDescent="0.25">
      <c r="B39" t="s">
        <v>59</v>
      </c>
      <c r="C39" t="s">
        <v>162</v>
      </c>
      <c r="D39">
        <v>180</v>
      </c>
      <c r="E39">
        <v>240</v>
      </c>
      <c r="G39">
        <v>660</v>
      </c>
      <c r="H39">
        <v>36</v>
      </c>
      <c r="I39">
        <v>60</v>
      </c>
      <c r="J39">
        <v>220</v>
      </c>
      <c r="K39">
        <v>120</v>
      </c>
      <c r="S39">
        <v>36</v>
      </c>
      <c r="T39">
        <v>30</v>
      </c>
      <c r="U39">
        <v>30</v>
      </c>
      <c r="V39">
        <v>30</v>
      </c>
      <c r="W39">
        <v>30</v>
      </c>
    </row>
    <row r="40" spans="2:24" x14ac:dyDescent="0.25">
      <c r="B40" t="s">
        <v>60</v>
      </c>
      <c r="C40" t="s">
        <v>155</v>
      </c>
      <c r="E40">
        <v>30</v>
      </c>
      <c r="F40">
        <v>-30</v>
      </c>
      <c r="G40">
        <v>120</v>
      </c>
      <c r="J40">
        <v>60</v>
      </c>
      <c r="Q40">
        <v>48</v>
      </c>
      <c r="T40">
        <v>60</v>
      </c>
      <c r="V40">
        <v>60</v>
      </c>
      <c r="W40">
        <v>0</v>
      </c>
      <c r="X40">
        <v>-24</v>
      </c>
    </row>
    <row r="41" spans="2:24" x14ac:dyDescent="0.25">
      <c r="B41" t="s">
        <v>61</v>
      </c>
      <c r="C41" t="s">
        <v>163</v>
      </c>
      <c r="O41">
        <v>48</v>
      </c>
      <c r="P41">
        <v>0</v>
      </c>
      <c r="Q41">
        <v>48</v>
      </c>
    </row>
    <row r="42" spans="2:24" x14ac:dyDescent="0.25">
      <c r="B42" t="s">
        <v>62</v>
      </c>
      <c r="C42" t="s">
        <v>147</v>
      </c>
      <c r="E42">
        <v>36</v>
      </c>
      <c r="G42">
        <v>180</v>
      </c>
      <c r="J42">
        <v>40</v>
      </c>
      <c r="L42">
        <v>12</v>
      </c>
      <c r="M42">
        <v>12</v>
      </c>
      <c r="N42">
        <v>12</v>
      </c>
      <c r="Q42">
        <v>24</v>
      </c>
      <c r="T42">
        <v>30</v>
      </c>
      <c r="W42">
        <v>60</v>
      </c>
    </row>
    <row r="43" spans="2:24" x14ac:dyDescent="0.25">
      <c r="B43" t="s">
        <v>63</v>
      </c>
      <c r="C43" t="s">
        <v>148</v>
      </c>
      <c r="D43">
        <v>30</v>
      </c>
      <c r="E43">
        <v>72</v>
      </c>
      <c r="G43">
        <v>60</v>
      </c>
      <c r="H43">
        <v>12</v>
      </c>
      <c r="J43">
        <v>40</v>
      </c>
      <c r="L43">
        <v>54</v>
      </c>
      <c r="M43">
        <v>12</v>
      </c>
      <c r="N43">
        <v>12</v>
      </c>
      <c r="O43">
        <v>24</v>
      </c>
      <c r="P43">
        <v>24</v>
      </c>
      <c r="Q43">
        <v>24</v>
      </c>
      <c r="R43">
        <v>24</v>
      </c>
      <c r="S43">
        <v>6</v>
      </c>
      <c r="T43">
        <v>60</v>
      </c>
      <c r="U43">
        <v>30</v>
      </c>
      <c r="V43">
        <v>60</v>
      </c>
    </row>
    <row r="44" spans="2:24" x14ac:dyDescent="0.25">
      <c r="B44" t="s">
        <v>64</v>
      </c>
      <c r="C44" t="s">
        <v>151</v>
      </c>
      <c r="E44">
        <v>210</v>
      </c>
      <c r="G44">
        <v>360</v>
      </c>
      <c r="H44">
        <v>18</v>
      </c>
      <c r="J44">
        <v>20</v>
      </c>
      <c r="K44">
        <v>60</v>
      </c>
      <c r="M44">
        <v>12</v>
      </c>
      <c r="N44">
        <v>12</v>
      </c>
      <c r="S44">
        <v>6</v>
      </c>
    </row>
    <row r="45" spans="2:24" x14ac:dyDescent="0.25">
      <c r="B45" t="s">
        <v>65</v>
      </c>
      <c r="C45" t="s">
        <v>153</v>
      </c>
      <c r="D45">
        <v>60</v>
      </c>
      <c r="E45">
        <v>60</v>
      </c>
      <c r="H45">
        <v>30</v>
      </c>
      <c r="I45">
        <v>180</v>
      </c>
      <c r="M45">
        <v>60</v>
      </c>
      <c r="N45">
        <v>60</v>
      </c>
      <c r="O45">
        <v>120</v>
      </c>
      <c r="P45">
        <v>48</v>
      </c>
      <c r="Q45">
        <v>120</v>
      </c>
      <c r="T45">
        <v>90</v>
      </c>
      <c r="U45">
        <v>90</v>
      </c>
      <c r="V45">
        <v>90</v>
      </c>
      <c r="W45">
        <v>90</v>
      </c>
    </row>
    <row r="46" spans="2:24" x14ac:dyDescent="0.25">
      <c r="B46" t="s">
        <v>66</v>
      </c>
      <c r="C46" t="s">
        <v>152</v>
      </c>
      <c r="D46">
        <v>30</v>
      </c>
      <c r="E46">
        <v>30</v>
      </c>
      <c r="G46">
        <v>120</v>
      </c>
      <c r="H46">
        <v>30</v>
      </c>
      <c r="I46">
        <v>120</v>
      </c>
      <c r="J46">
        <v>80</v>
      </c>
      <c r="K46">
        <v>60</v>
      </c>
      <c r="L46">
        <v>12</v>
      </c>
      <c r="M46">
        <v>24</v>
      </c>
      <c r="N46">
        <v>24</v>
      </c>
      <c r="Q46">
        <v>72</v>
      </c>
    </row>
    <row r="47" spans="2:24" x14ac:dyDescent="0.25">
      <c r="B47" t="s">
        <v>67</v>
      </c>
      <c r="C47" t="s">
        <v>160</v>
      </c>
      <c r="D47">
        <v>30</v>
      </c>
      <c r="E47">
        <v>30</v>
      </c>
      <c r="J47">
        <v>-1</v>
      </c>
      <c r="L47">
        <v>24</v>
      </c>
      <c r="S47">
        <v>30</v>
      </c>
      <c r="T47">
        <v>30</v>
      </c>
      <c r="U47">
        <v>30</v>
      </c>
      <c r="V47">
        <v>30</v>
      </c>
      <c r="W47">
        <v>30</v>
      </c>
    </row>
    <row r="48" spans="2:24" x14ac:dyDescent="0.25">
      <c r="B48" t="s">
        <v>68</v>
      </c>
      <c r="C48" t="s">
        <v>154</v>
      </c>
      <c r="D48">
        <v>30</v>
      </c>
      <c r="E48">
        <v>126</v>
      </c>
      <c r="F48">
        <v>-1</v>
      </c>
      <c r="G48">
        <v>60</v>
      </c>
      <c r="H48">
        <v>12</v>
      </c>
      <c r="J48">
        <v>20</v>
      </c>
      <c r="M48">
        <v>48</v>
      </c>
      <c r="N48">
        <v>96</v>
      </c>
      <c r="S48">
        <v>36</v>
      </c>
      <c r="T48">
        <v>60</v>
      </c>
      <c r="U48">
        <v>30</v>
      </c>
      <c r="V48">
        <v>60</v>
      </c>
    </row>
    <row r="49" spans="2:24" x14ac:dyDescent="0.25">
      <c r="B49" t="s">
        <v>69</v>
      </c>
      <c r="C49" t="s">
        <v>164</v>
      </c>
      <c r="E49">
        <v>30</v>
      </c>
      <c r="G49">
        <v>180</v>
      </c>
      <c r="I49">
        <v>180</v>
      </c>
      <c r="J49">
        <v>220</v>
      </c>
      <c r="L49">
        <v>42</v>
      </c>
      <c r="M49">
        <v>120</v>
      </c>
      <c r="O49">
        <v>72</v>
      </c>
      <c r="P49">
        <v>120</v>
      </c>
      <c r="Q49">
        <v>72</v>
      </c>
      <c r="T49">
        <v>180</v>
      </c>
      <c r="U49">
        <v>90</v>
      </c>
      <c r="V49">
        <v>90</v>
      </c>
      <c r="W49">
        <v>90</v>
      </c>
      <c r="X49">
        <v>0</v>
      </c>
    </row>
    <row r="50" spans="2:24" x14ac:dyDescent="0.25">
      <c r="B50" t="s">
        <v>70</v>
      </c>
      <c r="C50" t="s">
        <v>163</v>
      </c>
      <c r="E50">
        <v>12</v>
      </c>
      <c r="I50">
        <v>60</v>
      </c>
      <c r="M50">
        <v>24</v>
      </c>
      <c r="N50">
        <v>12</v>
      </c>
      <c r="O50">
        <v>24</v>
      </c>
      <c r="Q50">
        <v>24</v>
      </c>
      <c r="U50">
        <v>30</v>
      </c>
    </row>
    <row r="51" spans="2:24" x14ac:dyDescent="0.25">
      <c r="B51" t="s">
        <v>71</v>
      </c>
      <c r="C51" t="s">
        <v>157</v>
      </c>
      <c r="E51">
        <v>30</v>
      </c>
      <c r="F51">
        <v>-2</v>
      </c>
      <c r="H51">
        <v>-7</v>
      </c>
      <c r="J51">
        <v>20</v>
      </c>
      <c r="K51">
        <v>60</v>
      </c>
      <c r="Q51">
        <v>24</v>
      </c>
    </row>
    <row r="52" spans="2:24" x14ac:dyDescent="0.25">
      <c r="B52" t="s">
        <v>72</v>
      </c>
      <c r="C52" t="s">
        <v>165</v>
      </c>
      <c r="M52">
        <v>84</v>
      </c>
      <c r="P52">
        <v>0</v>
      </c>
      <c r="X52">
        <v>30</v>
      </c>
    </row>
    <row r="53" spans="2:24" x14ac:dyDescent="0.25">
      <c r="B53" t="s">
        <v>73</v>
      </c>
      <c r="C53" t="s">
        <v>150</v>
      </c>
      <c r="D53">
        <v>42</v>
      </c>
      <c r="E53">
        <v>48</v>
      </c>
      <c r="G53">
        <v>240</v>
      </c>
      <c r="H53">
        <v>18</v>
      </c>
      <c r="I53">
        <v>180</v>
      </c>
      <c r="J53">
        <v>20</v>
      </c>
    </row>
    <row r="54" spans="2:24" x14ac:dyDescent="0.25">
      <c r="B54" t="s">
        <v>74</v>
      </c>
      <c r="C54" t="s">
        <v>161</v>
      </c>
      <c r="D54">
        <v>12</v>
      </c>
      <c r="E54">
        <v>18</v>
      </c>
      <c r="G54">
        <v>120</v>
      </c>
      <c r="H54">
        <v>18</v>
      </c>
      <c r="J54">
        <v>20</v>
      </c>
      <c r="K54">
        <v>0</v>
      </c>
      <c r="L54">
        <v>18</v>
      </c>
      <c r="N54">
        <v>24</v>
      </c>
      <c r="O54">
        <v>48</v>
      </c>
      <c r="Q54">
        <v>48</v>
      </c>
      <c r="R54">
        <v>0</v>
      </c>
      <c r="U54">
        <v>60</v>
      </c>
      <c r="V54">
        <v>60</v>
      </c>
      <c r="X54">
        <v>12</v>
      </c>
    </row>
    <row r="55" spans="2:24" x14ac:dyDescent="0.25">
      <c r="B55" t="s">
        <v>75</v>
      </c>
      <c r="C55" t="s">
        <v>162</v>
      </c>
      <c r="E55">
        <v>60</v>
      </c>
      <c r="G55">
        <v>120</v>
      </c>
      <c r="H55">
        <v>18</v>
      </c>
      <c r="J55">
        <v>40</v>
      </c>
      <c r="K55">
        <v>120</v>
      </c>
      <c r="N55">
        <v>36</v>
      </c>
      <c r="O55">
        <v>24</v>
      </c>
      <c r="P55">
        <v>48</v>
      </c>
      <c r="Q55">
        <v>72</v>
      </c>
      <c r="R55">
        <v>24</v>
      </c>
      <c r="T55">
        <v>90</v>
      </c>
      <c r="U55">
        <v>90</v>
      </c>
      <c r="V55">
        <v>90</v>
      </c>
    </row>
    <row r="56" spans="2:24" x14ac:dyDescent="0.25">
      <c r="B56" t="s">
        <v>76</v>
      </c>
      <c r="C56" t="s">
        <v>151</v>
      </c>
      <c r="E56">
        <v>180</v>
      </c>
      <c r="G56">
        <v>360</v>
      </c>
      <c r="I56">
        <v>120</v>
      </c>
      <c r="J56">
        <v>80</v>
      </c>
      <c r="K56">
        <v>120</v>
      </c>
      <c r="O56">
        <v>48</v>
      </c>
      <c r="P56">
        <v>96</v>
      </c>
      <c r="R56">
        <v>24</v>
      </c>
    </row>
    <row r="57" spans="2:24" x14ac:dyDescent="0.25">
      <c r="B57" t="s">
        <v>77</v>
      </c>
      <c r="C57" t="s">
        <v>154</v>
      </c>
      <c r="D57">
        <v>96</v>
      </c>
      <c r="E57">
        <v>138</v>
      </c>
      <c r="G57">
        <v>420</v>
      </c>
      <c r="H57">
        <v>42</v>
      </c>
      <c r="I57">
        <v>120</v>
      </c>
      <c r="K57">
        <v>240</v>
      </c>
      <c r="L57">
        <v>24</v>
      </c>
      <c r="M57">
        <v>24</v>
      </c>
      <c r="N57">
        <v>24</v>
      </c>
      <c r="O57">
        <v>48</v>
      </c>
      <c r="P57">
        <v>48</v>
      </c>
      <c r="S57">
        <v>36</v>
      </c>
      <c r="X57">
        <v>0</v>
      </c>
    </row>
    <row r="58" spans="2:24" x14ac:dyDescent="0.25">
      <c r="B58" t="s">
        <v>78</v>
      </c>
      <c r="C58" t="s">
        <v>155</v>
      </c>
      <c r="D58">
        <v>102</v>
      </c>
      <c r="G58">
        <v>-41</v>
      </c>
      <c r="H58">
        <v>12</v>
      </c>
      <c r="T58">
        <v>30</v>
      </c>
      <c r="U58">
        <v>30</v>
      </c>
    </row>
    <row r="59" spans="2:24" x14ac:dyDescent="0.25">
      <c r="B59" t="s">
        <v>79</v>
      </c>
      <c r="C59" t="s">
        <v>150</v>
      </c>
      <c r="D59">
        <v>30</v>
      </c>
      <c r="E59">
        <v>42</v>
      </c>
      <c r="G59">
        <v>180</v>
      </c>
      <c r="H59">
        <v>6</v>
      </c>
      <c r="J59">
        <v>40</v>
      </c>
      <c r="L59">
        <v>6</v>
      </c>
      <c r="M59">
        <v>12</v>
      </c>
      <c r="N59">
        <v>12</v>
      </c>
      <c r="O59">
        <v>24</v>
      </c>
      <c r="P59">
        <v>24</v>
      </c>
      <c r="Q59">
        <v>24</v>
      </c>
      <c r="R59">
        <v>24</v>
      </c>
      <c r="S59">
        <v>6</v>
      </c>
      <c r="T59">
        <v>60</v>
      </c>
      <c r="U59">
        <v>60</v>
      </c>
      <c r="V59">
        <v>30</v>
      </c>
      <c r="W59">
        <v>60</v>
      </c>
    </row>
    <row r="60" spans="2:24" x14ac:dyDescent="0.25">
      <c r="B60" t="s">
        <v>80</v>
      </c>
      <c r="C60" t="s">
        <v>148</v>
      </c>
      <c r="D60">
        <v>90</v>
      </c>
      <c r="E60">
        <v>78</v>
      </c>
      <c r="G60">
        <v>120</v>
      </c>
      <c r="I60">
        <v>120</v>
      </c>
      <c r="J60">
        <v>80</v>
      </c>
      <c r="M60">
        <v>48</v>
      </c>
      <c r="N60">
        <v>24</v>
      </c>
      <c r="O60">
        <v>72</v>
      </c>
      <c r="P60">
        <v>72</v>
      </c>
      <c r="Q60">
        <v>48</v>
      </c>
      <c r="T60">
        <v>90</v>
      </c>
      <c r="U60">
        <v>90</v>
      </c>
      <c r="V60">
        <v>90</v>
      </c>
      <c r="W60">
        <v>90</v>
      </c>
    </row>
    <row r="61" spans="2:24" x14ac:dyDescent="0.25">
      <c r="B61" t="s">
        <v>81</v>
      </c>
      <c r="C61" t="s">
        <v>162</v>
      </c>
      <c r="D61">
        <v>60</v>
      </c>
      <c r="F61">
        <v>-189</v>
      </c>
      <c r="I61">
        <v>120</v>
      </c>
      <c r="M61">
        <v>48</v>
      </c>
      <c r="N61">
        <v>24</v>
      </c>
      <c r="O61">
        <v>48</v>
      </c>
      <c r="P61">
        <v>72</v>
      </c>
      <c r="Q61">
        <v>72</v>
      </c>
      <c r="R61">
        <v>48</v>
      </c>
      <c r="X61">
        <v>-67</v>
      </c>
    </row>
    <row r="62" spans="2:24" x14ac:dyDescent="0.25">
      <c r="B62" t="s">
        <v>82</v>
      </c>
      <c r="C62" t="s">
        <v>157</v>
      </c>
      <c r="D62">
        <v>60</v>
      </c>
      <c r="E62">
        <v>150</v>
      </c>
      <c r="G62">
        <v>600</v>
      </c>
      <c r="H62">
        <v>18</v>
      </c>
      <c r="I62">
        <v>240</v>
      </c>
      <c r="L62">
        <v>12</v>
      </c>
      <c r="S62">
        <v>18</v>
      </c>
      <c r="T62">
        <v>60</v>
      </c>
      <c r="U62">
        <v>60</v>
      </c>
      <c r="V62">
        <v>60</v>
      </c>
      <c r="W62">
        <v>60</v>
      </c>
    </row>
    <row r="63" spans="2:24" x14ac:dyDescent="0.25">
      <c r="B63" t="s">
        <v>83</v>
      </c>
      <c r="C63" t="s">
        <v>158</v>
      </c>
      <c r="D63">
        <v>120</v>
      </c>
      <c r="E63">
        <v>300</v>
      </c>
      <c r="G63">
        <v>300</v>
      </c>
      <c r="H63">
        <v>12</v>
      </c>
      <c r="I63">
        <v>240</v>
      </c>
      <c r="J63">
        <v>60</v>
      </c>
      <c r="K63">
        <v>60</v>
      </c>
      <c r="L63">
        <v>30</v>
      </c>
      <c r="M63">
        <v>60</v>
      </c>
      <c r="N63">
        <v>60</v>
      </c>
      <c r="O63">
        <v>240</v>
      </c>
      <c r="P63">
        <v>240</v>
      </c>
      <c r="Q63">
        <v>480</v>
      </c>
      <c r="R63">
        <v>240</v>
      </c>
      <c r="T63">
        <v>449</v>
      </c>
      <c r="U63">
        <v>-3</v>
      </c>
      <c r="V63">
        <v>289</v>
      </c>
      <c r="W63">
        <v>-18</v>
      </c>
    </row>
    <row r="64" spans="2:24" x14ac:dyDescent="0.25">
      <c r="B64" t="s">
        <v>84</v>
      </c>
      <c r="C64" t="s">
        <v>162</v>
      </c>
      <c r="D64">
        <v>60</v>
      </c>
      <c r="E64">
        <v>330</v>
      </c>
      <c r="F64">
        <v>-19</v>
      </c>
      <c r="G64">
        <v>240</v>
      </c>
      <c r="H64">
        <v>30</v>
      </c>
      <c r="I64">
        <v>119</v>
      </c>
      <c r="J64">
        <v>99</v>
      </c>
      <c r="K64">
        <v>120</v>
      </c>
      <c r="L64">
        <v>30</v>
      </c>
      <c r="M64">
        <v>36</v>
      </c>
      <c r="N64">
        <v>36</v>
      </c>
      <c r="P64">
        <v>72</v>
      </c>
      <c r="Q64">
        <v>96</v>
      </c>
      <c r="R64">
        <v>192</v>
      </c>
      <c r="S64">
        <v>12</v>
      </c>
      <c r="T64">
        <v>300</v>
      </c>
      <c r="U64">
        <v>600</v>
      </c>
    </row>
    <row r="65" spans="2:24" x14ac:dyDescent="0.25">
      <c r="B65" t="s">
        <v>85</v>
      </c>
      <c r="C65" t="s">
        <v>163</v>
      </c>
      <c r="E65">
        <v>6</v>
      </c>
      <c r="G65">
        <v>60</v>
      </c>
      <c r="I65">
        <v>60</v>
      </c>
      <c r="L65">
        <v>6</v>
      </c>
      <c r="M65">
        <v>12</v>
      </c>
      <c r="N65">
        <v>12</v>
      </c>
      <c r="R65">
        <v>0</v>
      </c>
    </row>
    <row r="66" spans="2:24" x14ac:dyDescent="0.25">
      <c r="B66" t="s">
        <v>86</v>
      </c>
      <c r="C66" t="s">
        <v>154</v>
      </c>
      <c r="E66">
        <v>48</v>
      </c>
      <c r="F66">
        <v>-2</v>
      </c>
      <c r="L66">
        <v>12</v>
      </c>
      <c r="M66">
        <v>12</v>
      </c>
      <c r="N66">
        <v>12</v>
      </c>
      <c r="P66">
        <v>48</v>
      </c>
      <c r="Q66">
        <v>48</v>
      </c>
      <c r="T66">
        <v>90</v>
      </c>
      <c r="U66">
        <v>60</v>
      </c>
      <c r="V66">
        <v>90</v>
      </c>
      <c r="W66">
        <v>60</v>
      </c>
      <c r="X66">
        <v>-35</v>
      </c>
    </row>
    <row r="67" spans="2:24" x14ac:dyDescent="0.25">
      <c r="B67" t="s">
        <v>87</v>
      </c>
      <c r="C67" t="s">
        <v>153</v>
      </c>
      <c r="D67">
        <v>30</v>
      </c>
      <c r="E67">
        <v>60</v>
      </c>
      <c r="G67">
        <v>120</v>
      </c>
      <c r="I67">
        <v>120</v>
      </c>
      <c r="J67">
        <v>100</v>
      </c>
      <c r="M67">
        <v>24</v>
      </c>
      <c r="S67">
        <v>60</v>
      </c>
      <c r="T67">
        <v>60</v>
      </c>
      <c r="W67">
        <v>60</v>
      </c>
    </row>
    <row r="68" spans="2:24" x14ac:dyDescent="0.25">
      <c r="B68" t="s">
        <v>88</v>
      </c>
      <c r="C68" t="s">
        <v>158</v>
      </c>
      <c r="D68">
        <v>98</v>
      </c>
      <c r="E68">
        <v>198</v>
      </c>
      <c r="F68">
        <v>-106</v>
      </c>
      <c r="G68">
        <v>720</v>
      </c>
      <c r="H68">
        <v>48</v>
      </c>
      <c r="I68">
        <v>300</v>
      </c>
      <c r="J68">
        <v>120</v>
      </c>
      <c r="K68">
        <v>120</v>
      </c>
      <c r="L68">
        <v>12</v>
      </c>
      <c r="M68">
        <v>96</v>
      </c>
      <c r="O68">
        <v>120</v>
      </c>
      <c r="P68">
        <v>192</v>
      </c>
      <c r="Q68">
        <v>120</v>
      </c>
      <c r="R68">
        <v>48</v>
      </c>
      <c r="T68">
        <v>210</v>
      </c>
      <c r="U68">
        <v>150</v>
      </c>
      <c r="V68">
        <v>300</v>
      </c>
      <c r="W68">
        <v>140</v>
      </c>
    </row>
    <row r="69" spans="2:24" x14ac:dyDescent="0.25">
      <c r="B69" t="s">
        <v>89</v>
      </c>
      <c r="C69" t="s">
        <v>156</v>
      </c>
      <c r="D69">
        <v>30</v>
      </c>
      <c r="E69">
        <v>72</v>
      </c>
      <c r="G69">
        <v>120</v>
      </c>
      <c r="H69">
        <v>6</v>
      </c>
      <c r="J69">
        <v>40</v>
      </c>
      <c r="M69">
        <v>24</v>
      </c>
      <c r="N69">
        <v>24</v>
      </c>
      <c r="O69">
        <v>48</v>
      </c>
      <c r="Q69">
        <v>48</v>
      </c>
      <c r="T69">
        <v>30</v>
      </c>
      <c r="U69">
        <v>30</v>
      </c>
      <c r="V69">
        <v>90</v>
      </c>
      <c r="W69">
        <v>60</v>
      </c>
      <c r="X69">
        <v>0</v>
      </c>
    </row>
    <row r="70" spans="2:24" x14ac:dyDescent="0.25">
      <c r="B70" t="s">
        <v>90</v>
      </c>
      <c r="C70" t="s">
        <v>149</v>
      </c>
      <c r="E70">
        <v>60</v>
      </c>
      <c r="G70">
        <v>120</v>
      </c>
      <c r="I70">
        <v>120</v>
      </c>
      <c r="J70">
        <v>60</v>
      </c>
      <c r="L70">
        <v>30</v>
      </c>
      <c r="M70">
        <v>36</v>
      </c>
      <c r="N70">
        <v>36</v>
      </c>
      <c r="P70">
        <v>72</v>
      </c>
      <c r="Q70">
        <v>48</v>
      </c>
      <c r="T70">
        <v>0</v>
      </c>
      <c r="U70">
        <v>0</v>
      </c>
      <c r="V70">
        <v>0</v>
      </c>
      <c r="W70">
        <v>0</v>
      </c>
    </row>
    <row r="71" spans="2:24" x14ac:dyDescent="0.25">
      <c r="B71" t="s">
        <v>91</v>
      </c>
      <c r="C71" t="s">
        <v>157</v>
      </c>
      <c r="D71">
        <v>24</v>
      </c>
      <c r="E71">
        <v>36</v>
      </c>
      <c r="G71">
        <v>120</v>
      </c>
      <c r="I71">
        <v>120</v>
      </c>
      <c r="J71">
        <v>20</v>
      </c>
      <c r="K71">
        <v>60</v>
      </c>
      <c r="O71">
        <v>24</v>
      </c>
      <c r="P71">
        <v>24</v>
      </c>
      <c r="Q71">
        <v>24</v>
      </c>
    </row>
    <row r="72" spans="2:24" x14ac:dyDescent="0.25">
      <c r="B72" t="s">
        <v>92</v>
      </c>
      <c r="C72" t="s">
        <v>159</v>
      </c>
      <c r="D72">
        <v>30</v>
      </c>
      <c r="G72">
        <v>180</v>
      </c>
      <c r="H72">
        <v>12</v>
      </c>
      <c r="J72">
        <v>40</v>
      </c>
    </row>
    <row r="73" spans="2:24" x14ac:dyDescent="0.25">
      <c r="B73" t="s">
        <v>93</v>
      </c>
      <c r="C73" t="s">
        <v>160</v>
      </c>
      <c r="G73">
        <v>60</v>
      </c>
      <c r="N73">
        <v>12</v>
      </c>
    </row>
    <row r="74" spans="2:24" x14ac:dyDescent="0.25">
      <c r="B74" t="s">
        <v>94</v>
      </c>
      <c r="C74" t="s">
        <v>160</v>
      </c>
      <c r="D74">
        <v>18</v>
      </c>
      <c r="E74">
        <v>30</v>
      </c>
      <c r="H74">
        <v>30</v>
      </c>
      <c r="I74">
        <v>60</v>
      </c>
      <c r="J74">
        <v>40</v>
      </c>
      <c r="L74">
        <v>18</v>
      </c>
      <c r="M74">
        <v>36</v>
      </c>
      <c r="N74">
        <v>36</v>
      </c>
      <c r="O74">
        <v>24</v>
      </c>
      <c r="P74">
        <v>24</v>
      </c>
      <c r="Q74">
        <v>24</v>
      </c>
      <c r="X74">
        <v>0</v>
      </c>
    </row>
    <row r="75" spans="2:24" x14ac:dyDescent="0.25">
      <c r="B75" t="s">
        <v>95</v>
      </c>
      <c r="C75" t="s">
        <v>147</v>
      </c>
      <c r="E75">
        <v>60</v>
      </c>
      <c r="G75">
        <v>480</v>
      </c>
      <c r="H75">
        <v>18</v>
      </c>
      <c r="I75">
        <v>120</v>
      </c>
      <c r="J75">
        <v>120</v>
      </c>
      <c r="K75">
        <v>120</v>
      </c>
      <c r="L75">
        <v>18</v>
      </c>
      <c r="M75">
        <v>36</v>
      </c>
      <c r="U75">
        <v>150</v>
      </c>
      <c r="V75">
        <v>90</v>
      </c>
      <c r="W75">
        <v>90</v>
      </c>
    </row>
    <row r="76" spans="2:24" x14ac:dyDescent="0.25">
      <c r="B76" t="s">
        <v>96</v>
      </c>
      <c r="C76" t="s">
        <v>148</v>
      </c>
      <c r="D76">
        <v>48</v>
      </c>
      <c r="E76">
        <v>66</v>
      </c>
      <c r="F76">
        <v>-9</v>
      </c>
      <c r="H76">
        <v>48</v>
      </c>
      <c r="J76">
        <v>120</v>
      </c>
      <c r="L76">
        <v>30</v>
      </c>
      <c r="M76">
        <v>24</v>
      </c>
      <c r="N76">
        <v>24</v>
      </c>
      <c r="O76">
        <v>24</v>
      </c>
      <c r="P76">
        <v>24</v>
      </c>
      <c r="Q76">
        <v>24</v>
      </c>
      <c r="S76">
        <v>18</v>
      </c>
    </row>
    <row r="77" spans="2:24" x14ac:dyDescent="0.25">
      <c r="B77" t="s">
        <v>97</v>
      </c>
      <c r="C77" t="s">
        <v>148</v>
      </c>
      <c r="D77">
        <v>60</v>
      </c>
      <c r="E77">
        <v>60</v>
      </c>
      <c r="G77">
        <v>180</v>
      </c>
      <c r="I77">
        <v>180</v>
      </c>
      <c r="J77">
        <v>80</v>
      </c>
      <c r="K77">
        <v>120</v>
      </c>
      <c r="M77">
        <v>36</v>
      </c>
      <c r="N77">
        <v>60</v>
      </c>
      <c r="O77">
        <v>24</v>
      </c>
      <c r="P77">
        <v>96</v>
      </c>
      <c r="Q77">
        <v>96</v>
      </c>
      <c r="R77">
        <v>72</v>
      </c>
    </row>
    <row r="78" spans="2:24" x14ac:dyDescent="0.25">
      <c r="B78" t="s">
        <v>98</v>
      </c>
      <c r="C78" t="s">
        <v>149</v>
      </c>
      <c r="E78">
        <v>120</v>
      </c>
      <c r="G78">
        <v>120</v>
      </c>
      <c r="H78">
        <v>6</v>
      </c>
      <c r="I78">
        <v>60</v>
      </c>
      <c r="L78">
        <v>12</v>
      </c>
      <c r="M78">
        <v>12</v>
      </c>
      <c r="N78">
        <v>12</v>
      </c>
      <c r="S78">
        <v>6</v>
      </c>
      <c r="T78">
        <v>30</v>
      </c>
      <c r="U78">
        <v>90</v>
      </c>
      <c r="V78">
        <v>60</v>
      </c>
      <c r="W78">
        <v>60</v>
      </c>
      <c r="X78">
        <v>0</v>
      </c>
    </row>
    <row r="79" spans="2:24" x14ac:dyDescent="0.25">
      <c r="B79" t="s">
        <v>99</v>
      </c>
      <c r="C79" t="s">
        <v>154</v>
      </c>
      <c r="M79">
        <v>12</v>
      </c>
      <c r="N79">
        <v>12</v>
      </c>
      <c r="Q79">
        <v>48</v>
      </c>
      <c r="S79">
        <v>30</v>
      </c>
      <c r="T79">
        <v>150</v>
      </c>
      <c r="V79">
        <v>150</v>
      </c>
      <c r="W79">
        <v>60</v>
      </c>
    </row>
    <row r="80" spans="2:24" x14ac:dyDescent="0.25">
      <c r="B80" t="s">
        <v>100</v>
      </c>
      <c r="C80" t="s">
        <v>150</v>
      </c>
      <c r="D80">
        <v>42</v>
      </c>
      <c r="E80">
        <v>30</v>
      </c>
      <c r="G80">
        <v>120</v>
      </c>
      <c r="H80">
        <v>18</v>
      </c>
      <c r="J80">
        <v>80</v>
      </c>
      <c r="S80">
        <v>6</v>
      </c>
      <c r="X80">
        <v>6</v>
      </c>
    </row>
    <row r="81" spans="2:24" x14ac:dyDescent="0.25">
      <c r="B81" t="s">
        <v>101</v>
      </c>
      <c r="C81" t="s">
        <v>148</v>
      </c>
      <c r="D81">
        <v>48</v>
      </c>
      <c r="E81">
        <v>48</v>
      </c>
      <c r="G81">
        <v>120</v>
      </c>
      <c r="H81">
        <v>12</v>
      </c>
      <c r="I81">
        <v>60</v>
      </c>
      <c r="J81">
        <v>20</v>
      </c>
      <c r="K81">
        <v>60</v>
      </c>
      <c r="L81">
        <v>18</v>
      </c>
      <c r="M81">
        <v>24</v>
      </c>
      <c r="O81">
        <v>24</v>
      </c>
      <c r="P81">
        <v>24</v>
      </c>
      <c r="Q81">
        <v>24</v>
      </c>
      <c r="S81">
        <v>18</v>
      </c>
    </row>
    <row r="82" spans="2:24" x14ac:dyDescent="0.25">
      <c r="B82" t="s">
        <v>102</v>
      </c>
      <c r="C82" t="s">
        <v>151</v>
      </c>
      <c r="D82">
        <v>2</v>
      </c>
      <c r="E82">
        <v>90</v>
      </c>
      <c r="G82">
        <v>240</v>
      </c>
      <c r="H82">
        <v>18</v>
      </c>
      <c r="J82">
        <v>60</v>
      </c>
      <c r="K82">
        <v>60</v>
      </c>
      <c r="N82">
        <v>12</v>
      </c>
      <c r="P82">
        <v>24</v>
      </c>
      <c r="Q82">
        <v>24</v>
      </c>
    </row>
    <row r="83" spans="2:24" x14ac:dyDescent="0.25">
      <c r="B83" t="s">
        <v>103</v>
      </c>
      <c r="C83" t="s">
        <v>150</v>
      </c>
      <c r="E83">
        <v>18</v>
      </c>
      <c r="O83">
        <v>48</v>
      </c>
      <c r="P83">
        <v>48</v>
      </c>
      <c r="Q83">
        <v>0</v>
      </c>
    </row>
    <row r="84" spans="2:24" x14ac:dyDescent="0.25">
      <c r="B84" t="s">
        <v>104</v>
      </c>
      <c r="C84" t="s">
        <v>150</v>
      </c>
      <c r="D84">
        <v>60</v>
      </c>
      <c r="E84">
        <v>120</v>
      </c>
      <c r="G84">
        <v>300</v>
      </c>
      <c r="H84">
        <v>30</v>
      </c>
      <c r="I84">
        <v>300</v>
      </c>
      <c r="J84">
        <v>100</v>
      </c>
      <c r="K84">
        <v>180</v>
      </c>
      <c r="L84">
        <v>6</v>
      </c>
      <c r="M84">
        <v>24</v>
      </c>
      <c r="N84">
        <v>24</v>
      </c>
      <c r="O84">
        <v>24</v>
      </c>
      <c r="P84">
        <v>24</v>
      </c>
      <c r="Q84">
        <v>24</v>
      </c>
    </row>
    <row r="85" spans="2:24" x14ac:dyDescent="0.25">
      <c r="B85" t="s">
        <v>105</v>
      </c>
      <c r="C85" t="s">
        <v>153</v>
      </c>
      <c r="D85">
        <v>12</v>
      </c>
      <c r="E85">
        <v>24</v>
      </c>
      <c r="F85">
        <v>0</v>
      </c>
      <c r="G85">
        <v>60</v>
      </c>
      <c r="H85">
        <v>6</v>
      </c>
      <c r="J85">
        <v>20</v>
      </c>
      <c r="L85">
        <v>12</v>
      </c>
      <c r="M85">
        <v>24</v>
      </c>
      <c r="N85">
        <v>12</v>
      </c>
      <c r="P85">
        <v>48</v>
      </c>
      <c r="Q85">
        <v>24</v>
      </c>
      <c r="R85">
        <v>24</v>
      </c>
      <c r="T85">
        <v>60</v>
      </c>
      <c r="U85">
        <v>60</v>
      </c>
      <c r="V85">
        <v>60</v>
      </c>
      <c r="W85">
        <v>60</v>
      </c>
      <c r="X85">
        <v>0</v>
      </c>
    </row>
    <row r="86" spans="2:24" x14ac:dyDescent="0.25">
      <c r="B86" t="s">
        <v>106</v>
      </c>
      <c r="C86" t="s">
        <v>156</v>
      </c>
      <c r="E86">
        <v>30</v>
      </c>
      <c r="G86">
        <v>60</v>
      </c>
      <c r="H86">
        <v>18</v>
      </c>
      <c r="I86">
        <v>60</v>
      </c>
      <c r="J86">
        <v>40</v>
      </c>
      <c r="K86">
        <v>60</v>
      </c>
      <c r="N86">
        <v>12</v>
      </c>
      <c r="O86">
        <v>24</v>
      </c>
      <c r="P86">
        <v>24</v>
      </c>
      <c r="Q86">
        <v>24</v>
      </c>
      <c r="S86">
        <v>12</v>
      </c>
      <c r="T86">
        <v>30</v>
      </c>
      <c r="U86">
        <v>30</v>
      </c>
      <c r="V86">
        <v>30</v>
      </c>
      <c r="W86">
        <v>30</v>
      </c>
      <c r="X86">
        <v>0</v>
      </c>
    </row>
    <row r="87" spans="2:24" x14ac:dyDescent="0.25">
      <c r="B87" t="s">
        <v>107</v>
      </c>
      <c r="C87" t="s">
        <v>154</v>
      </c>
      <c r="D87">
        <v>18</v>
      </c>
      <c r="E87">
        <v>24</v>
      </c>
      <c r="G87">
        <v>120</v>
      </c>
      <c r="I87">
        <v>60</v>
      </c>
      <c r="J87">
        <v>60</v>
      </c>
      <c r="M87">
        <v>24</v>
      </c>
      <c r="N87">
        <v>12</v>
      </c>
      <c r="O87">
        <v>24</v>
      </c>
      <c r="P87">
        <v>24</v>
      </c>
      <c r="Q87">
        <v>24</v>
      </c>
    </row>
    <row r="88" spans="2:24" x14ac:dyDescent="0.25">
      <c r="B88" t="s">
        <v>108</v>
      </c>
      <c r="C88" t="s">
        <v>153</v>
      </c>
      <c r="F88">
        <v>-2</v>
      </c>
      <c r="G88">
        <v>180</v>
      </c>
      <c r="M88">
        <v>24</v>
      </c>
      <c r="N88">
        <v>24</v>
      </c>
    </row>
    <row r="89" spans="2:24" x14ac:dyDescent="0.25">
      <c r="B89" t="s">
        <v>109</v>
      </c>
      <c r="C89" t="s">
        <v>153</v>
      </c>
      <c r="G89">
        <v>60</v>
      </c>
      <c r="H89">
        <v>6</v>
      </c>
      <c r="J89">
        <v>40</v>
      </c>
      <c r="L89">
        <v>6</v>
      </c>
      <c r="M89">
        <v>12</v>
      </c>
      <c r="N89">
        <v>12</v>
      </c>
      <c r="T89">
        <v>60</v>
      </c>
    </row>
    <row r="90" spans="2:24" x14ac:dyDescent="0.25">
      <c r="B90" t="s">
        <v>110</v>
      </c>
      <c r="C90" t="s">
        <v>149</v>
      </c>
      <c r="D90">
        <v>54</v>
      </c>
      <c r="E90">
        <v>90</v>
      </c>
      <c r="G90">
        <v>300</v>
      </c>
      <c r="H90">
        <v>12</v>
      </c>
      <c r="I90">
        <v>120</v>
      </c>
      <c r="J90">
        <v>40</v>
      </c>
      <c r="K90">
        <v>180</v>
      </c>
      <c r="M90">
        <v>36</v>
      </c>
      <c r="N90">
        <v>60</v>
      </c>
      <c r="O90">
        <v>48</v>
      </c>
      <c r="Q90">
        <v>48</v>
      </c>
      <c r="R90">
        <v>48</v>
      </c>
      <c r="T90">
        <v>30</v>
      </c>
    </row>
    <row r="91" spans="2:24" x14ac:dyDescent="0.25">
      <c r="B91" t="s">
        <v>111</v>
      </c>
      <c r="C91" t="s">
        <v>156</v>
      </c>
      <c r="E91">
        <v>60</v>
      </c>
      <c r="G91">
        <v>120</v>
      </c>
      <c r="I91">
        <v>120</v>
      </c>
      <c r="J91">
        <v>100</v>
      </c>
      <c r="M91">
        <v>36</v>
      </c>
      <c r="N91">
        <v>36</v>
      </c>
      <c r="P91">
        <v>48</v>
      </c>
      <c r="Q91">
        <v>48</v>
      </c>
      <c r="R91">
        <v>48</v>
      </c>
      <c r="T91">
        <v>90</v>
      </c>
      <c r="V91">
        <v>90</v>
      </c>
      <c r="W91">
        <v>90</v>
      </c>
    </row>
    <row r="92" spans="2:24" x14ac:dyDescent="0.25">
      <c r="B92" t="s">
        <v>112</v>
      </c>
      <c r="C92" t="s">
        <v>150</v>
      </c>
      <c r="D92">
        <v>12</v>
      </c>
      <c r="E92">
        <v>30</v>
      </c>
      <c r="F92">
        <v>-8</v>
      </c>
      <c r="J92">
        <v>20</v>
      </c>
      <c r="M92">
        <v>48</v>
      </c>
      <c r="N92">
        <v>24</v>
      </c>
      <c r="P92">
        <v>48</v>
      </c>
    </row>
    <row r="93" spans="2:24" x14ac:dyDescent="0.25">
      <c r="B93" t="s">
        <v>113</v>
      </c>
      <c r="C93" t="s">
        <v>148</v>
      </c>
      <c r="D93">
        <v>60</v>
      </c>
      <c r="E93">
        <v>60</v>
      </c>
      <c r="G93">
        <v>180</v>
      </c>
      <c r="I93">
        <v>120</v>
      </c>
      <c r="J93">
        <v>100</v>
      </c>
      <c r="K93">
        <v>180</v>
      </c>
      <c r="L93">
        <v>24</v>
      </c>
      <c r="M93">
        <v>36</v>
      </c>
      <c r="N93">
        <v>36</v>
      </c>
      <c r="R93">
        <v>96</v>
      </c>
      <c r="V93">
        <v>150</v>
      </c>
    </row>
    <row r="94" spans="2:24" x14ac:dyDescent="0.25">
      <c r="B94" t="s">
        <v>114</v>
      </c>
      <c r="C94" t="s">
        <v>154</v>
      </c>
      <c r="D94">
        <v>18</v>
      </c>
      <c r="E94">
        <v>30</v>
      </c>
      <c r="G94">
        <v>180</v>
      </c>
      <c r="H94">
        <v>12</v>
      </c>
      <c r="I94">
        <v>180</v>
      </c>
      <c r="J94">
        <v>60</v>
      </c>
      <c r="K94">
        <v>120</v>
      </c>
      <c r="L94">
        <v>12</v>
      </c>
      <c r="M94">
        <v>24</v>
      </c>
      <c r="Q94">
        <v>48</v>
      </c>
      <c r="R94">
        <v>48</v>
      </c>
      <c r="S94">
        <v>18</v>
      </c>
      <c r="T94">
        <v>30</v>
      </c>
      <c r="V94">
        <v>30</v>
      </c>
      <c r="W94">
        <v>30</v>
      </c>
    </row>
    <row r="95" spans="2:24" x14ac:dyDescent="0.25">
      <c r="B95" t="s">
        <v>115</v>
      </c>
      <c r="C95" t="s">
        <v>150</v>
      </c>
      <c r="D95">
        <v>18</v>
      </c>
      <c r="E95">
        <v>12</v>
      </c>
      <c r="G95">
        <v>60</v>
      </c>
      <c r="J95">
        <v>60</v>
      </c>
      <c r="K95">
        <v>60</v>
      </c>
      <c r="O95">
        <v>24</v>
      </c>
      <c r="P95">
        <v>24</v>
      </c>
      <c r="Q95">
        <v>24</v>
      </c>
      <c r="R95">
        <v>48</v>
      </c>
      <c r="S95">
        <v>12</v>
      </c>
    </row>
    <row r="96" spans="2:24" x14ac:dyDescent="0.25">
      <c r="B96" t="s">
        <v>116</v>
      </c>
      <c r="C96" t="s">
        <v>148</v>
      </c>
      <c r="E96">
        <v>36</v>
      </c>
      <c r="G96">
        <v>60</v>
      </c>
      <c r="J96">
        <v>40</v>
      </c>
      <c r="M96">
        <v>24</v>
      </c>
      <c r="N96">
        <v>12</v>
      </c>
      <c r="P96">
        <v>24</v>
      </c>
      <c r="Q96">
        <v>24</v>
      </c>
      <c r="S96">
        <v>6</v>
      </c>
    </row>
    <row r="97" spans="2:24" x14ac:dyDescent="0.25">
      <c r="B97" t="s">
        <v>117</v>
      </c>
      <c r="C97" t="s">
        <v>163</v>
      </c>
      <c r="E97">
        <v>6</v>
      </c>
      <c r="G97">
        <v>60</v>
      </c>
      <c r="I97">
        <v>60</v>
      </c>
      <c r="M97">
        <v>12</v>
      </c>
      <c r="N97">
        <v>12</v>
      </c>
    </row>
    <row r="98" spans="2:24" x14ac:dyDescent="0.25">
      <c r="B98" t="s">
        <v>118</v>
      </c>
      <c r="C98" t="s">
        <v>154</v>
      </c>
      <c r="D98">
        <v>12</v>
      </c>
      <c r="E98">
        <v>18</v>
      </c>
      <c r="G98">
        <v>60</v>
      </c>
      <c r="H98">
        <v>18</v>
      </c>
      <c r="I98">
        <v>120</v>
      </c>
      <c r="J98">
        <v>40</v>
      </c>
      <c r="K98">
        <v>60</v>
      </c>
      <c r="X98">
        <v>-13</v>
      </c>
    </row>
    <row r="99" spans="2:24" x14ac:dyDescent="0.25">
      <c r="B99" t="s">
        <v>119</v>
      </c>
      <c r="C99" t="s">
        <v>149</v>
      </c>
      <c r="D99">
        <v>12</v>
      </c>
      <c r="G99">
        <v>60</v>
      </c>
      <c r="J99">
        <v>20</v>
      </c>
      <c r="S99">
        <v>6</v>
      </c>
      <c r="T99">
        <v>90</v>
      </c>
      <c r="U99">
        <v>60</v>
      </c>
      <c r="V99">
        <v>30</v>
      </c>
      <c r="W99">
        <v>30</v>
      </c>
    </row>
    <row r="100" spans="2:24" x14ac:dyDescent="0.25">
      <c r="B100" t="s">
        <v>120</v>
      </c>
      <c r="C100" t="s">
        <v>148</v>
      </c>
      <c r="E100">
        <v>48</v>
      </c>
      <c r="J100">
        <v>60</v>
      </c>
      <c r="M100">
        <v>60</v>
      </c>
      <c r="N100">
        <v>60</v>
      </c>
      <c r="Q100">
        <v>48</v>
      </c>
      <c r="W100">
        <v>30</v>
      </c>
    </row>
    <row r="101" spans="2:24" x14ac:dyDescent="0.25">
      <c r="B101" t="s">
        <v>121</v>
      </c>
      <c r="C101" t="s">
        <v>159</v>
      </c>
      <c r="D101">
        <v>12</v>
      </c>
      <c r="E101">
        <v>18</v>
      </c>
      <c r="I101">
        <v>120</v>
      </c>
      <c r="J101">
        <v>60</v>
      </c>
      <c r="L101">
        <v>12</v>
      </c>
      <c r="N101">
        <v>12</v>
      </c>
      <c r="P101">
        <v>48</v>
      </c>
      <c r="R101">
        <v>24</v>
      </c>
      <c r="S101">
        <v>12</v>
      </c>
      <c r="T101">
        <v>30</v>
      </c>
      <c r="V101">
        <v>30</v>
      </c>
      <c r="W101">
        <v>60</v>
      </c>
    </row>
    <row r="102" spans="2:24" x14ac:dyDescent="0.25">
      <c r="B102" t="s">
        <v>122</v>
      </c>
      <c r="C102" t="s">
        <v>151</v>
      </c>
      <c r="J102">
        <v>20</v>
      </c>
      <c r="O102">
        <v>24</v>
      </c>
      <c r="P102">
        <v>48</v>
      </c>
      <c r="Q102">
        <v>48</v>
      </c>
      <c r="R102">
        <v>24</v>
      </c>
      <c r="T102">
        <v>90</v>
      </c>
      <c r="U102">
        <v>60</v>
      </c>
      <c r="V102">
        <v>60</v>
      </c>
      <c r="W102">
        <v>60</v>
      </c>
    </row>
    <row r="103" spans="2:24" x14ac:dyDescent="0.25">
      <c r="B103" t="s">
        <v>123</v>
      </c>
      <c r="C103" t="s">
        <v>154</v>
      </c>
      <c r="D103">
        <v>12</v>
      </c>
      <c r="F103">
        <v>-2</v>
      </c>
      <c r="J103">
        <v>20</v>
      </c>
    </row>
    <row r="104" spans="2:24" x14ac:dyDescent="0.25">
      <c r="B104" t="s">
        <v>124</v>
      </c>
      <c r="C104" t="s">
        <v>148</v>
      </c>
      <c r="E104">
        <v>12</v>
      </c>
      <c r="I104">
        <v>60</v>
      </c>
      <c r="J104">
        <v>20</v>
      </c>
      <c r="K104">
        <v>60</v>
      </c>
      <c r="Q104">
        <v>24</v>
      </c>
    </row>
    <row r="105" spans="2:24" x14ac:dyDescent="0.25">
      <c r="B105" t="s">
        <v>125</v>
      </c>
      <c r="C105" t="s">
        <v>154</v>
      </c>
      <c r="E105">
        <v>12</v>
      </c>
      <c r="G105">
        <v>60</v>
      </c>
      <c r="J105">
        <v>340</v>
      </c>
      <c r="M105">
        <v>12</v>
      </c>
      <c r="N105">
        <v>12</v>
      </c>
      <c r="P105">
        <v>24</v>
      </c>
      <c r="Q105">
        <v>24</v>
      </c>
    </row>
    <row r="106" spans="2:24" x14ac:dyDescent="0.25">
      <c r="B106" t="s">
        <v>126</v>
      </c>
      <c r="C106" t="s">
        <v>147</v>
      </c>
      <c r="E106">
        <v>36</v>
      </c>
      <c r="F106">
        <v>-3</v>
      </c>
      <c r="G106">
        <v>60</v>
      </c>
      <c r="M106">
        <v>12</v>
      </c>
      <c r="N106">
        <v>24</v>
      </c>
      <c r="O106">
        <v>24</v>
      </c>
      <c r="P106">
        <v>48</v>
      </c>
      <c r="Q106">
        <v>48</v>
      </c>
      <c r="X106">
        <v>0</v>
      </c>
    </row>
    <row r="107" spans="2:24" x14ac:dyDescent="0.25">
      <c r="B107" t="s">
        <v>127</v>
      </c>
      <c r="C107" t="s">
        <v>164</v>
      </c>
      <c r="D107">
        <v>48</v>
      </c>
      <c r="E107">
        <v>60</v>
      </c>
      <c r="G107">
        <v>120</v>
      </c>
      <c r="H107">
        <v>18</v>
      </c>
      <c r="I107">
        <v>120</v>
      </c>
      <c r="J107">
        <v>60</v>
      </c>
      <c r="K107">
        <v>60</v>
      </c>
      <c r="L107">
        <v>12</v>
      </c>
      <c r="M107">
        <v>12</v>
      </c>
      <c r="N107">
        <v>12</v>
      </c>
      <c r="O107">
        <v>24</v>
      </c>
      <c r="P107">
        <v>48</v>
      </c>
      <c r="Q107">
        <v>48</v>
      </c>
      <c r="T107">
        <v>30</v>
      </c>
      <c r="U107">
        <v>30</v>
      </c>
      <c r="V107">
        <v>60</v>
      </c>
      <c r="W107">
        <v>30</v>
      </c>
      <c r="X107">
        <v>-12</v>
      </c>
    </row>
    <row r="108" spans="2:24" x14ac:dyDescent="0.25">
      <c r="B108" t="s">
        <v>128</v>
      </c>
      <c r="C108" t="s">
        <v>161</v>
      </c>
      <c r="D108">
        <v>6</v>
      </c>
      <c r="E108">
        <v>12</v>
      </c>
      <c r="G108">
        <v>120</v>
      </c>
      <c r="I108">
        <v>120</v>
      </c>
      <c r="M108">
        <v>12</v>
      </c>
      <c r="N108">
        <v>12</v>
      </c>
      <c r="P108">
        <v>0</v>
      </c>
      <c r="T108">
        <v>60</v>
      </c>
      <c r="U108">
        <v>90</v>
      </c>
      <c r="V108">
        <v>60</v>
      </c>
      <c r="W108">
        <v>60</v>
      </c>
    </row>
    <row r="109" spans="2:24" x14ac:dyDescent="0.25">
      <c r="B109" t="s">
        <v>129</v>
      </c>
      <c r="C109" t="s">
        <v>161</v>
      </c>
      <c r="D109">
        <v>6</v>
      </c>
      <c r="E109">
        <v>6</v>
      </c>
      <c r="N109">
        <v>12</v>
      </c>
    </row>
    <row r="110" spans="2:24" x14ac:dyDescent="0.25">
      <c r="B110" t="s">
        <v>130</v>
      </c>
      <c r="C110" t="s">
        <v>161</v>
      </c>
      <c r="M110">
        <v>24</v>
      </c>
      <c r="S110">
        <v>12</v>
      </c>
    </row>
    <row r="111" spans="2:24" x14ac:dyDescent="0.25">
      <c r="B111" t="s">
        <v>131</v>
      </c>
      <c r="C111" t="s">
        <v>161</v>
      </c>
      <c r="D111">
        <v>6</v>
      </c>
      <c r="E111">
        <v>6</v>
      </c>
      <c r="G111">
        <v>60</v>
      </c>
      <c r="H111">
        <v>12</v>
      </c>
      <c r="I111">
        <v>60</v>
      </c>
      <c r="J111">
        <v>20</v>
      </c>
      <c r="K111">
        <v>0</v>
      </c>
      <c r="M111">
        <v>24</v>
      </c>
      <c r="N111">
        <v>12</v>
      </c>
      <c r="P111">
        <v>0</v>
      </c>
      <c r="R111">
        <v>24</v>
      </c>
      <c r="U111">
        <v>60</v>
      </c>
      <c r="V111">
        <v>60</v>
      </c>
      <c r="W111">
        <v>60</v>
      </c>
      <c r="X111">
        <v>12</v>
      </c>
    </row>
    <row r="112" spans="2:24" x14ac:dyDescent="0.25">
      <c r="B112" t="s">
        <v>132</v>
      </c>
      <c r="C112" t="s">
        <v>160</v>
      </c>
      <c r="J112">
        <v>20</v>
      </c>
    </row>
    <row r="113" spans="2:24" x14ac:dyDescent="0.25">
      <c r="B113" t="s">
        <v>133</v>
      </c>
      <c r="C113" t="s">
        <v>158</v>
      </c>
      <c r="D113">
        <v>24</v>
      </c>
      <c r="E113">
        <v>36</v>
      </c>
      <c r="F113">
        <v>-2</v>
      </c>
      <c r="G113">
        <v>120</v>
      </c>
      <c r="H113">
        <v>12</v>
      </c>
      <c r="I113">
        <v>60</v>
      </c>
      <c r="J113">
        <v>40</v>
      </c>
      <c r="K113">
        <v>120</v>
      </c>
      <c r="L113">
        <v>6</v>
      </c>
      <c r="M113">
        <v>12</v>
      </c>
      <c r="N113">
        <v>12</v>
      </c>
      <c r="O113">
        <v>24</v>
      </c>
      <c r="P113">
        <v>48</v>
      </c>
      <c r="Q113">
        <v>24</v>
      </c>
      <c r="R113">
        <v>24</v>
      </c>
      <c r="S113">
        <v>12</v>
      </c>
      <c r="T113">
        <v>-1</v>
      </c>
      <c r="U113">
        <v>29</v>
      </c>
      <c r="V113">
        <v>30</v>
      </c>
      <c r="W113">
        <v>0</v>
      </c>
    </row>
    <row r="114" spans="2:24" x14ac:dyDescent="0.25">
      <c r="B114" t="s">
        <v>134</v>
      </c>
      <c r="C114" t="s">
        <v>150</v>
      </c>
      <c r="G114">
        <v>120</v>
      </c>
      <c r="J114">
        <v>60</v>
      </c>
      <c r="P114">
        <v>24</v>
      </c>
      <c r="Q114">
        <v>24</v>
      </c>
      <c r="V114">
        <v>30</v>
      </c>
      <c r="X114">
        <v>0</v>
      </c>
    </row>
    <row r="115" spans="2:24" x14ac:dyDescent="0.25">
      <c r="B115" t="s">
        <v>135</v>
      </c>
      <c r="C115" t="s">
        <v>154</v>
      </c>
      <c r="E115">
        <v>12</v>
      </c>
      <c r="G115">
        <v>60</v>
      </c>
      <c r="J115">
        <v>20</v>
      </c>
      <c r="M115">
        <v>12</v>
      </c>
      <c r="P115">
        <v>24</v>
      </c>
      <c r="R115">
        <v>24</v>
      </c>
      <c r="X115">
        <v>0</v>
      </c>
    </row>
    <row r="116" spans="2:24" x14ac:dyDescent="0.25">
      <c r="B116" t="s">
        <v>136</v>
      </c>
      <c r="C116" t="s">
        <v>154</v>
      </c>
      <c r="F116">
        <v>-10</v>
      </c>
    </row>
    <row r="117" spans="2:24" x14ac:dyDescent="0.25">
      <c r="B117" t="s">
        <v>137</v>
      </c>
      <c r="C117" t="s">
        <v>162</v>
      </c>
      <c r="D117">
        <v>30</v>
      </c>
      <c r="E117">
        <v>30</v>
      </c>
      <c r="G117">
        <v>180</v>
      </c>
      <c r="I117">
        <v>60</v>
      </c>
      <c r="N117">
        <v>24</v>
      </c>
    </row>
    <row r="118" spans="2:24" x14ac:dyDescent="0.25">
      <c r="B118" t="s">
        <v>138</v>
      </c>
      <c r="C118" t="s">
        <v>153</v>
      </c>
      <c r="D118">
        <v>30</v>
      </c>
      <c r="E118">
        <v>66</v>
      </c>
      <c r="H118">
        <v>30</v>
      </c>
      <c r="J118">
        <v>40</v>
      </c>
      <c r="L118">
        <v>12</v>
      </c>
    </row>
    <row r="119" spans="2:24" x14ac:dyDescent="0.25">
      <c r="B119" t="s">
        <v>139</v>
      </c>
      <c r="C119" t="s">
        <v>161</v>
      </c>
      <c r="D119">
        <v>12</v>
      </c>
      <c r="E119">
        <v>12</v>
      </c>
      <c r="G119">
        <v>60</v>
      </c>
      <c r="H119">
        <v>12</v>
      </c>
      <c r="J119">
        <v>20</v>
      </c>
      <c r="L119">
        <v>12</v>
      </c>
      <c r="M119">
        <v>12</v>
      </c>
      <c r="N119">
        <v>12</v>
      </c>
      <c r="O119">
        <v>24</v>
      </c>
      <c r="Q119">
        <v>24</v>
      </c>
      <c r="R119">
        <v>24</v>
      </c>
      <c r="S119">
        <v>12</v>
      </c>
      <c r="T119">
        <v>30</v>
      </c>
      <c r="U119">
        <v>30</v>
      </c>
      <c r="V119">
        <v>30</v>
      </c>
    </row>
    <row r="120" spans="2:24" x14ac:dyDescent="0.25">
      <c r="B120" t="s">
        <v>140</v>
      </c>
      <c r="C120" t="s">
        <v>150</v>
      </c>
      <c r="D120">
        <v>12</v>
      </c>
      <c r="E120">
        <v>30</v>
      </c>
      <c r="G120">
        <v>60</v>
      </c>
      <c r="H120">
        <v>12</v>
      </c>
      <c r="I120">
        <v>60</v>
      </c>
      <c r="J120">
        <v>20</v>
      </c>
      <c r="K120">
        <v>60</v>
      </c>
      <c r="M120">
        <v>12</v>
      </c>
      <c r="N120">
        <v>24</v>
      </c>
      <c r="O120">
        <v>48</v>
      </c>
      <c r="P120">
        <v>24</v>
      </c>
      <c r="Q120">
        <v>24</v>
      </c>
    </row>
    <row r="121" spans="2:24" x14ac:dyDescent="0.25">
      <c r="B121" t="s">
        <v>141</v>
      </c>
      <c r="C121" t="s">
        <v>164</v>
      </c>
      <c r="D121">
        <v>65</v>
      </c>
      <c r="E121">
        <v>120</v>
      </c>
      <c r="F121">
        <v>-2</v>
      </c>
      <c r="G121">
        <v>300</v>
      </c>
      <c r="J121">
        <v>37</v>
      </c>
      <c r="M121">
        <v>36</v>
      </c>
      <c r="N121">
        <v>36</v>
      </c>
      <c r="O121">
        <v>-36</v>
      </c>
      <c r="P121">
        <v>71</v>
      </c>
      <c r="Q121">
        <v>168</v>
      </c>
      <c r="R121">
        <v>24</v>
      </c>
      <c r="T121">
        <v>179</v>
      </c>
      <c r="U121">
        <v>30</v>
      </c>
      <c r="V121">
        <v>-1</v>
      </c>
      <c r="W121">
        <v>58</v>
      </c>
      <c r="X121">
        <v>-4</v>
      </c>
    </row>
    <row r="122" spans="2:24" x14ac:dyDescent="0.25">
      <c r="B122" t="s">
        <v>142</v>
      </c>
      <c r="C122" t="s">
        <v>147</v>
      </c>
      <c r="G122">
        <v>120</v>
      </c>
      <c r="I122">
        <v>120</v>
      </c>
      <c r="J122">
        <v>40</v>
      </c>
      <c r="K122">
        <v>120</v>
      </c>
      <c r="O122">
        <v>48</v>
      </c>
      <c r="P122">
        <v>48</v>
      </c>
      <c r="Q122">
        <v>48</v>
      </c>
      <c r="T122">
        <v>30</v>
      </c>
    </row>
    <row r="123" spans="2:24" x14ac:dyDescent="0.25">
      <c r="B123" t="s">
        <v>143</v>
      </c>
      <c r="C123" t="s">
        <v>147</v>
      </c>
      <c r="H123">
        <v>6</v>
      </c>
      <c r="I123">
        <v>60</v>
      </c>
      <c r="K123">
        <v>60</v>
      </c>
      <c r="N123">
        <v>12</v>
      </c>
      <c r="P123">
        <v>24</v>
      </c>
      <c r="Q123">
        <v>24</v>
      </c>
      <c r="T123">
        <v>30</v>
      </c>
      <c r="U123">
        <v>30</v>
      </c>
    </row>
    <row r="124" spans="2:24" x14ac:dyDescent="0.25">
      <c r="B124" t="s">
        <v>144</v>
      </c>
      <c r="C124" t="s">
        <v>148</v>
      </c>
      <c r="D124">
        <v>30</v>
      </c>
      <c r="E124">
        <v>18</v>
      </c>
      <c r="G124">
        <v>120</v>
      </c>
      <c r="H124">
        <v>12</v>
      </c>
      <c r="I124">
        <v>120</v>
      </c>
      <c r="J124">
        <v>60</v>
      </c>
      <c r="K124">
        <v>60</v>
      </c>
      <c r="L124">
        <v>12</v>
      </c>
      <c r="O124">
        <v>48</v>
      </c>
      <c r="P124">
        <v>24</v>
      </c>
      <c r="Q124">
        <v>24</v>
      </c>
      <c r="T124">
        <v>30</v>
      </c>
      <c r="U124">
        <v>30</v>
      </c>
      <c r="V124">
        <v>30</v>
      </c>
      <c r="W124">
        <v>30</v>
      </c>
    </row>
    <row r="125" spans="2:24" x14ac:dyDescent="0.25">
      <c r="B125" t="s">
        <v>145</v>
      </c>
      <c r="C125" t="s">
        <v>150</v>
      </c>
      <c r="D125">
        <v>6</v>
      </c>
      <c r="E125">
        <v>6</v>
      </c>
      <c r="F125">
        <v>-12</v>
      </c>
      <c r="G125">
        <v>120</v>
      </c>
      <c r="I125">
        <v>60</v>
      </c>
      <c r="J125">
        <v>20</v>
      </c>
      <c r="R125">
        <v>24</v>
      </c>
      <c r="T125">
        <v>30</v>
      </c>
      <c r="V125">
        <v>30</v>
      </c>
      <c r="W125">
        <v>30</v>
      </c>
    </row>
  </sheetData>
  <autoFilter ref="B1:X12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X44"/>
  <sheetViews>
    <sheetView workbookViewId="0">
      <pane xSplit="2" ySplit="2" topLeftCell="H12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5" x14ac:dyDescent="0.25"/>
  <cols>
    <col min="2" max="2" width="30.7109375" customWidth="1"/>
    <col min="3" max="4" width="10.140625" bestFit="1" customWidth="1"/>
    <col min="5" max="5" width="10.7109375" bestFit="1" customWidth="1"/>
    <col min="6" max="6" width="10.140625" bestFit="1" customWidth="1"/>
    <col min="7" max="8" width="9.140625" bestFit="1" customWidth="1"/>
    <col min="9" max="9" width="10.140625" bestFit="1" customWidth="1"/>
    <col min="10" max="22" width="9.140625" bestFit="1" customWidth="1"/>
    <col min="23" max="23" width="9.7109375" bestFit="1" customWidth="1"/>
    <col min="24" max="24" width="10" bestFit="1" customWidth="1"/>
  </cols>
  <sheetData>
    <row r="1" spans="2:23" s="2" customFormat="1" ht="75" x14ac:dyDescent="0.25">
      <c r="B1" s="1" t="s">
        <v>146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2:23" x14ac:dyDescent="0.25">
      <c r="B2" t="s">
        <v>147</v>
      </c>
      <c r="C2" s="3">
        <v>25</v>
      </c>
      <c r="D2" s="3">
        <v>88</v>
      </c>
      <c r="E2" s="3">
        <v>-0.5</v>
      </c>
      <c r="F2" s="3">
        <v>25</v>
      </c>
      <c r="G2" s="3">
        <v>24</v>
      </c>
      <c r="H2" s="3">
        <v>13</v>
      </c>
      <c r="I2" s="3">
        <v>17</v>
      </c>
      <c r="J2" s="3">
        <v>8</v>
      </c>
      <c r="K2" s="3">
        <v>18</v>
      </c>
      <c r="L2" s="3">
        <v>19</v>
      </c>
      <c r="M2" s="3">
        <v>11</v>
      </c>
      <c r="N2" s="3">
        <v>17</v>
      </c>
      <c r="O2" s="3">
        <v>14</v>
      </c>
      <c r="P2" s="3">
        <v>14</v>
      </c>
      <c r="Q2" s="3">
        <v>2</v>
      </c>
      <c r="R2" s="3">
        <v>16</v>
      </c>
      <c r="S2" s="3">
        <v>5</v>
      </c>
      <c r="T2" s="3">
        <v>9</v>
      </c>
      <c r="U2" s="3">
        <v>3</v>
      </c>
      <c r="V2" s="3">
        <v>9</v>
      </c>
      <c r="W2" s="3">
        <v>0</v>
      </c>
    </row>
    <row r="3" spans="2:23" x14ac:dyDescent="0.25">
      <c r="B3" t="s">
        <v>148</v>
      </c>
      <c r="C3" s="3">
        <v>79</v>
      </c>
      <c r="D3" s="3">
        <v>111</v>
      </c>
      <c r="E3" s="3">
        <v>-1.5</v>
      </c>
      <c r="F3" s="3">
        <v>21</v>
      </c>
      <c r="G3" s="3">
        <v>20</v>
      </c>
      <c r="H3" s="3">
        <v>14</v>
      </c>
      <c r="I3" s="3">
        <v>40</v>
      </c>
      <c r="J3" s="3">
        <v>12</v>
      </c>
      <c r="K3" s="3">
        <v>23</v>
      </c>
      <c r="L3" s="3">
        <v>27</v>
      </c>
      <c r="M3" s="3">
        <v>19</v>
      </c>
      <c r="N3" s="3">
        <v>10</v>
      </c>
      <c r="O3" s="3">
        <v>16</v>
      </c>
      <c r="P3" s="3">
        <v>17</v>
      </c>
      <c r="Q3" s="3">
        <v>9</v>
      </c>
      <c r="R3" s="3">
        <v>8</v>
      </c>
      <c r="S3" s="3">
        <v>9</v>
      </c>
      <c r="T3" s="3">
        <v>6</v>
      </c>
      <c r="U3" s="3">
        <v>12</v>
      </c>
      <c r="V3" s="3">
        <v>6</v>
      </c>
      <c r="W3" s="3">
        <v>0</v>
      </c>
    </row>
    <row r="4" spans="2:23" x14ac:dyDescent="0.25">
      <c r="B4" t="s">
        <v>149</v>
      </c>
      <c r="C4" s="3">
        <v>26</v>
      </c>
      <c r="D4" s="3">
        <v>89</v>
      </c>
      <c r="E4" s="3">
        <v>0</v>
      </c>
      <c r="F4" s="3">
        <v>14</v>
      </c>
      <c r="G4" s="3">
        <v>6</v>
      </c>
      <c r="H4" s="3">
        <v>7</v>
      </c>
      <c r="I4" s="3">
        <v>8</v>
      </c>
      <c r="J4" s="3">
        <v>4</v>
      </c>
      <c r="K4" s="3">
        <v>9</v>
      </c>
      <c r="L4" s="3">
        <v>10</v>
      </c>
      <c r="M4" s="3">
        <v>13</v>
      </c>
      <c r="N4" s="3">
        <v>4</v>
      </c>
      <c r="O4" s="3">
        <v>4</v>
      </c>
      <c r="P4" s="3">
        <v>6</v>
      </c>
      <c r="Q4" s="3">
        <v>3</v>
      </c>
      <c r="R4" s="3">
        <v>5</v>
      </c>
      <c r="S4" s="3">
        <v>5</v>
      </c>
      <c r="T4" s="3">
        <v>5</v>
      </c>
      <c r="U4" s="3">
        <v>3</v>
      </c>
      <c r="V4" s="3">
        <v>3</v>
      </c>
      <c r="W4" s="3">
        <v>0</v>
      </c>
    </row>
    <row r="5" spans="2:23" x14ac:dyDescent="0.25">
      <c r="B5" t="s">
        <v>150</v>
      </c>
      <c r="C5" s="3">
        <v>53.833333333333336</v>
      </c>
      <c r="D5" s="3">
        <v>95</v>
      </c>
      <c r="E5" s="3">
        <v>-7.333333333333333</v>
      </c>
      <c r="F5" s="3">
        <v>34</v>
      </c>
      <c r="G5" s="3">
        <v>22</v>
      </c>
      <c r="H5" s="3">
        <v>13</v>
      </c>
      <c r="I5" s="3">
        <v>35</v>
      </c>
      <c r="J5" s="3">
        <v>8</v>
      </c>
      <c r="K5" s="3">
        <v>6</v>
      </c>
      <c r="L5" s="3">
        <v>17</v>
      </c>
      <c r="M5" s="3">
        <v>16</v>
      </c>
      <c r="N5" s="3">
        <v>10</v>
      </c>
      <c r="O5" s="3">
        <v>13</v>
      </c>
      <c r="P5" s="3">
        <v>11</v>
      </c>
      <c r="Q5" s="3">
        <v>6</v>
      </c>
      <c r="R5" s="3">
        <v>6</v>
      </c>
      <c r="S5" s="3">
        <v>8</v>
      </c>
      <c r="T5" s="3">
        <v>6</v>
      </c>
      <c r="U5" s="3">
        <v>10</v>
      </c>
      <c r="V5" s="3">
        <v>7</v>
      </c>
      <c r="W5" s="3">
        <v>-18.333333333333332</v>
      </c>
    </row>
    <row r="6" spans="2:23" x14ac:dyDescent="0.25">
      <c r="B6" t="s">
        <v>151</v>
      </c>
      <c r="C6" s="3">
        <v>5.333333333333333</v>
      </c>
      <c r="D6" s="3">
        <v>90</v>
      </c>
      <c r="E6" s="3">
        <v>0</v>
      </c>
      <c r="F6" s="3">
        <v>16</v>
      </c>
      <c r="G6" s="3">
        <v>10</v>
      </c>
      <c r="H6" s="3">
        <v>2</v>
      </c>
      <c r="I6" s="3">
        <v>11</v>
      </c>
      <c r="J6" s="3">
        <v>4</v>
      </c>
      <c r="K6" s="3">
        <v>3</v>
      </c>
      <c r="L6" s="3">
        <v>4</v>
      </c>
      <c r="M6" s="3">
        <v>4</v>
      </c>
      <c r="N6" s="3">
        <v>4</v>
      </c>
      <c r="O6" s="3">
        <v>9</v>
      </c>
      <c r="P6" s="3">
        <v>4</v>
      </c>
      <c r="Q6" s="3">
        <v>3</v>
      </c>
      <c r="R6" s="3">
        <v>1</v>
      </c>
      <c r="S6" s="3">
        <v>3</v>
      </c>
      <c r="T6" s="3">
        <v>2</v>
      </c>
      <c r="U6" s="3">
        <v>2</v>
      </c>
      <c r="V6" s="3">
        <v>2</v>
      </c>
      <c r="W6" s="3">
        <v>0</v>
      </c>
    </row>
    <row r="7" spans="2:23" x14ac:dyDescent="0.25">
      <c r="B7" t="s">
        <v>152</v>
      </c>
      <c r="C7" s="3">
        <v>40</v>
      </c>
      <c r="D7" s="3">
        <v>40</v>
      </c>
      <c r="E7" s="3">
        <v>0</v>
      </c>
      <c r="F7" s="3">
        <v>11</v>
      </c>
      <c r="G7" s="3">
        <v>15</v>
      </c>
      <c r="H7" s="3">
        <v>16</v>
      </c>
      <c r="I7" s="3">
        <v>22</v>
      </c>
      <c r="J7" s="3">
        <v>4</v>
      </c>
      <c r="K7" s="3">
        <v>10</v>
      </c>
      <c r="L7" s="3">
        <v>14</v>
      </c>
      <c r="M7" s="3">
        <v>4</v>
      </c>
      <c r="N7" s="3">
        <v>2</v>
      </c>
      <c r="O7" s="3">
        <v>0</v>
      </c>
      <c r="P7" s="3">
        <v>8</v>
      </c>
      <c r="Q7" s="3">
        <v>0</v>
      </c>
      <c r="R7" s="3">
        <v>15</v>
      </c>
      <c r="S7" s="3">
        <v>5</v>
      </c>
      <c r="T7" s="3">
        <v>17</v>
      </c>
      <c r="U7" s="3">
        <v>5</v>
      </c>
      <c r="V7" s="3">
        <v>5</v>
      </c>
      <c r="W7" s="3">
        <v>0</v>
      </c>
    </row>
    <row r="8" spans="2:23" x14ac:dyDescent="0.25">
      <c r="B8" t="s">
        <v>153</v>
      </c>
      <c r="C8" s="3">
        <v>30</v>
      </c>
      <c r="D8" s="3">
        <v>75</v>
      </c>
      <c r="E8" s="3">
        <v>-0.33333333333333331</v>
      </c>
      <c r="F8" s="3">
        <v>16</v>
      </c>
      <c r="G8" s="3">
        <v>22</v>
      </c>
      <c r="H8" s="3">
        <v>10</v>
      </c>
      <c r="I8" s="3">
        <v>13</v>
      </c>
      <c r="J8" s="3">
        <v>3</v>
      </c>
      <c r="K8" s="3">
        <v>13</v>
      </c>
      <c r="L8" s="3">
        <v>22</v>
      </c>
      <c r="M8" s="3">
        <v>19</v>
      </c>
      <c r="N8" s="3">
        <v>8</v>
      </c>
      <c r="O8" s="3">
        <v>4</v>
      </c>
      <c r="P8" s="3">
        <v>11</v>
      </c>
      <c r="Q8" s="3">
        <v>6</v>
      </c>
      <c r="R8" s="3">
        <v>15</v>
      </c>
      <c r="S8" s="3">
        <v>22</v>
      </c>
      <c r="T8" s="3">
        <v>17</v>
      </c>
      <c r="U8" s="3">
        <v>17</v>
      </c>
      <c r="V8" s="3">
        <v>20</v>
      </c>
      <c r="W8" s="3">
        <v>0</v>
      </c>
    </row>
    <row r="9" spans="2:23" x14ac:dyDescent="0.25">
      <c r="B9" t="s">
        <v>172</v>
      </c>
      <c r="C9" s="3">
        <v>31</v>
      </c>
      <c r="D9" s="3">
        <v>78</v>
      </c>
      <c r="E9" s="3">
        <v>-2.5</v>
      </c>
      <c r="F9" s="3">
        <v>16</v>
      </c>
      <c r="G9" s="3">
        <v>14</v>
      </c>
      <c r="H9" s="3">
        <v>8</v>
      </c>
      <c r="I9" s="3">
        <v>28</v>
      </c>
      <c r="J9" s="3">
        <v>7</v>
      </c>
      <c r="K9" s="3">
        <v>8</v>
      </c>
      <c r="L9" s="3">
        <v>19</v>
      </c>
      <c r="M9" s="3">
        <v>19</v>
      </c>
      <c r="N9" s="3">
        <v>3</v>
      </c>
      <c r="O9" s="3">
        <v>7</v>
      </c>
      <c r="P9" s="3">
        <v>8</v>
      </c>
      <c r="Q9" s="3">
        <v>3</v>
      </c>
      <c r="R9" s="3">
        <v>20</v>
      </c>
      <c r="S9" s="3">
        <v>11</v>
      </c>
      <c r="T9" s="3">
        <v>3</v>
      </c>
      <c r="U9" s="3">
        <v>11</v>
      </c>
      <c r="V9" s="3">
        <v>5</v>
      </c>
      <c r="W9" s="3">
        <v>-8</v>
      </c>
    </row>
    <row r="10" spans="2:23" x14ac:dyDescent="0.25">
      <c r="B10" t="s">
        <v>169</v>
      </c>
      <c r="C10" s="3">
        <v>35</v>
      </c>
      <c r="D10" s="3">
        <v>40</v>
      </c>
      <c r="E10" s="3">
        <v>-5</v>
      </c>
      <c r="F10" s="3">
        <v>8.3166666666666664</v>
      </c>
      <c r="G10" s="3">
        <v>13</v>
      </c>
      <c r="H10" s="3">
        <v>5</v>
      </c>
      <c r="I10" s="3">
        <v>13</v>
      </c>
      <c r="J10" s="3">
        <v>1</v>
      </c>
      <c r="K10" s="3">
        <v>4</v>
      </c>
      <c r="L10" s="3">
        <v>5</v>
      </c>
      <c r="M10" s="3">
        <v>4</v>
      </c>
      <c r="N10" s="3">
        <v>0</v>
      </c>
      <c r="O10" s="3">
        <v>2</v>
      </c>
      <c r="P10" s="3">
        <v>4</v>
      </c>
      <c r="Q10" s="3">
        <v>0</v>
      </c>
      <c r="R10" s="3">
        <v>2</v>
      </c>
      <c r="S10" s="3">
        <v>8</v>
      </c>
      <c r="T10" s="3">
        <v>3</v>
      </c>
      <c r="U10" s="3">
        <v>7</v>
      </c>
      <c r="V10" s="3">
        <v>5</v>
      </c>
      <c r="W10" s="3">
        <v>-4</v>
      </c>
    </row>
    <row r="11" spans="2:23" x14ac:dyDescent="0.25">
      <c r="B11" t="s">
        <v>156</v>
      </c>
      <c r="C11" s="3">
        <v>48</v>
      </c>
      <c r="D11" s="3">
        <v>138</v>
      </c>
      <c r="E11" s="3">
        <v>0</v>
      </c>
      <c r="F11" s="3">
        <v>13</v>
      </c>
      <c r="G11" s="3">
        <v>28</v>
      </c>
      <c r="H11" s="3">
        <v>8</v>
      </c>
      <c r="I11" s="3">
        <v>33</v>
      </c>
      <c r="J11" s="3">
        <v>4</v>
      </c>
      <c r="K11" s="3">
        <v>5</v>
      </c>
      <c r="L11" s="3">
        <v>19</v>
      </c>
      <c r="M11" s="3">
        <v>25</v>
      </c>
      <c r="N11" s="3">
        <v>7</v>
      </c>
      <c r="O11" s="3">
        <v>12</v>
      </c>
      <c r="P11" s="3">
        <v>13</v>
      </c>
      <c r="Q11" s="3">
        <v>2</v>
      </c>
      <c r="R11" s="3">
        <v>12</v>
      </c>
      <c r="S11" s="3">
        <v>24</v>
      </c>
      <c r="T11" s="3">
        <v>22</v>
      </c>
      <c r="U11" s="3">
        <v>29</v>
      </c>
      <c r="V11" s="3">
        <v>21</v>
      </c>
      <c r="W11" s="3">
        <v>0</v>
      </c>
    </row>
    <row r="12" spans="2:23" x14ac:dyDescent="0.25">
      <c r="B12" t="s">
        <v>168</v>
      </c>
      <c r="C12" s="3">
        <v>28</v>
      </c>
      <c r="D12" s="3">
        <v>101</v>
      </c>
      <c r="E12" s="3">
        <v>-0.33333333333333331</v>
      </c>
      <c r="F12" s="3">
        <v>19</v>
      </c>
      <c r="G12" s="3">
        <v>7.833333333333333</v>
      </c>
      <c r="H12" s="3">
        <v>8</v>
      </c>
      <c r="I12" s="3">
        <v>8</v>
      </c>
      <c r="J12" s="3">
        <v>2</v>
      </c>
      <c r="K12" s="3">
        <v>7</v>
      </c>
      <c r="L12" s="3">
        <v>4</v>
      </c>
      <c r="M12" s="3">
        <v>7</v>
      </c>
      <c r="N12" s="3">
        <v>6</v>
      </c>
      <c r="O12" s="3">
        <v>7</v>
      </c>
      <c r="P12" s="3">
        <v>7</v>
      </c>
      <c r="Q12" s="3">
        <v>0</v>
      </c>
      <c r="R12" s="3">
        <v>12</v>
      </c>
      <c r="S12" s="3">
        <v>7</v>
      </c>
      <c r="T12" s="3">
        <v>7</v>
      </c>
      <c r="U12" s="3">
        <v>7</v>
      </c>
      <c r="V12" s="3">
        <v>7</v>
      </c>
      <c r="W12" s="3">
        <v>0</v>
      </c>
    </row>
    <row r="13" spans="2:23" x14ac:dyDescent="0.25">
      <c r="B13" t="s">
        <v>158</v>
      </c>
      <c r="C13" s="3">
        <v>60.333333333333336</v>
      </c>
      <c r="D13" s="3">
        <v>88</v>
      </c>
      <c r="E13" s="3">
        <v>-18</v>
      </c>
      <c r="F13" s="3">
        <v>32</v>
      </c>
      <c r="G13" s="3">
        <v>14</v>
      </c>
      <c r="H13" s="3">
        <v>12</v>
      </c>
      <c r="I13" s="3">
        <v>13</v>
      </c>
      <c r="J13" s="3">
        <v>5</v>
      </c>
      <c r="K13" s="3">
        <v>10</v>
      </c>
      <c r="L13" s="3">
        <v>17</v>
      </c>
      <c r="M13" s="3">
        <v>8</v>
      </c>
      <c r="N13" s="3">
        <v>16</v>
      </c>
      <c r="O13" s="3">
        <v>23</v>
      </c>
      <c r="P13" s="3">
        <v>26</v>
      </c>
      <c r="Q13" s="3">
        <v>14</v>
      </c>
      <c r="R13" s="3">
        <v>4</v>
      </c>
      <c r="S13" s="3">
        <v>27.933333333333334</v>
      </c>
      <c r="T13" s="3">
        <v>7.8666666666666663</v>
      </c>
      <c r="U13" s="3">
        <v>26.633333333333333</v>
      </c>
      <c r="V13" s="3">
        <v>8.0666666666666664</v>
      </c>
      <c r="W13" s="3">
        <v>-0.83333333333333337</v>
      </c>
    </row>
    <row r="14" spans="2:23" x14ac:dyDescent="0.25">
      <c r="B14" t="s">
        <v>166</v>
      </c>
      <c r="C14" s="3">
        <v>33</v>
      </c>
      <c r="D14" s="3">
        <v>25</v>
      </c>
      <c r="E14" s="3">
        <v>-3.6666666666666665</v>
      </c>
      <c r="F14" s="3">
        <v>14</v>
      </c>
      <c r="G14" s="3">
        <v>7</v>
      </c>
      <c r="H14" s="3">
        <v>7</v>
      </c>
      <c r="I14" s="3">
        <v>13</v>
      </c>
      <c r="J14" s="3">
        <v>2</v>
      </c>
      <c r="K14" s="3">
        <v>2</v>
      </c>
      <c r="L14" s="3">
        <v>2</v>
      </c>
      <c r="M14" s="3">
        <v>5</v>
      </c>
      <c r="N14" s="3">
        <v>2</v>
      </c>
      <c r="O14" s="3">
        <v>4</v>
      </c>
      <c r="P14" s="3">
        <v>3</v>
      </c>
      <c r="Q14" s="3">
        <v>1</v>
      </c>
      <c r="R14" s="3">
        <v>2</v>
      </c>
      <c r="S14" s="3">
        <v>9</v>
      </c>
      <c r="T14" s="3">
        <v>4</v>
      </c>
      <c r="U14" s="3">
        <v>7</v>
      </c>
      <c r="V14" s="3">
        <v>7</v>
      </c>
      <c r="W14" s="3">
        <v>0</v>
      </c>
    </row>
    <row r="15" spans="2:23" x14ac:dyDescent="0.25">
      <c r="B15" t="s">
        <v>160</v>
      </c>
      <c r="C15" s="3">
        <v>22</v>
      </c>
      <c r="D15" s="3">
        <v>30</v>
      </c>
      <c r="E15" s="3">
        <v>-74.666666666666671</v>
      </c>
      <c r="F15" s="3">
        <v>3</v>
      </c>
      <c r="G15" s="3">
        <v>8</v>
      </c>
      <c r="H15" s="3">
        <v>5</v>
      </c>
      <c r="I15" s="3">
        <v>8.9499999999999993</v>
      </c>
      <c r="J15" s="3">
        <v>2</v>
      </c>
      <c r="K15" s="3">
        <v>8</v>
      </c>
      <c r="L15" s="3">
        <v>5</v>
      </c>
      <c r="M15" s="3">
        <v>4</v>
      </c>
      <c r="N15" s="3">
        <v>6</v>
      </c>
      <c r="O15" s="3">
        <v>6</v>
      </c>
      <c r="P15" s="3">
        <v>6</v>
      </c>
      <c r="Q15" s="3">
        <v>5</v>
      </c>
      <c r="R15" s="3">
        <v>5</v>
      </c>
      <c r="S15" s="3">
        <v>8</v>
      </c>
      <c r="T15" s="3">
        <v>8</v>
      </c>
      <c r="U15" s="3">
        <v>6</v>
      </c>
      <c r="V15" s="3">
        <v>5</v>
      </c>
      <c r="W15" s="3">
        <v>-1</v>
      </c>
    </row>
    <row r="16" spans="2:23" x14ac:dyDescent="0.25">
      <c r="B16" t="s">
        <v>161</v>
      </c>
      <c r="C16" s="3">
        <v>10</v>
      </c>
      <c r="D16" s="3">
        <v>13</v>
      </c>
      <c r="E16" s="3">
        <v>0</v>
      </c>
      <c r="F16" s="3">
        <v>7</v>
      </c>
      <c r="G16" s="3">
        <v>10</v>
      </c>
      <c r="H16" s="3">
        <v>4</v>
      </c>
      <c r="I16" s="3">
        <v>3</v>
      </c>
      <c r="J16" s="3">
        <v>0</v>
      </c>
      <c r="K16" s="3">
        <v>7</v>
      </c>
      <c r="L16" s="3">
        <v>8</v>
      </c>
      <c r="M16" s="3">
        <v>8</v>
      </c>
      <c r="N16" s="3">
        <v>4</v>
      </c>
      <c r="O16" s="3">
        <v>0</v>
      </c>
      <c r="P16" s="3">
        <v>4</v>
      </c>
      <c r="Q16" s="3">
        <v>2</v>
      </c>
      <c r="R16" s="3">
        <v>5</v>
      </c>
      <c r="S16" s="3">
        <v>3</v>
      </c>
      <c r="T16" s="3">
        <v>8</v>
      </c>
      <c r="U16" s="3">
        <v>7</v>
      </c>
      <c r="V16" s="3">
        <v>4</v>
      </c>
      <c r="W16" s="3">
        <v>4</v>
      </c>
    </row>
    <row r="17" spans="2:24" x14ac:dyDescent="0.25">
      <c r="B17" t="s">
        <v>162</v>
      </c>
      <c r="C17" s="3">
        <v>55</v>
      </c>
      <c r="D17" s="3">
        <v>110</v>
      </c>
      <c r="E17" s="3">
        <v>-34.666666666666664</v>
      </c>
      <c r="F17" s="3">
        <v>20</v>
      </c>
      <c r="G17" s="3">
        <v>14</v>
      </c>
      <c r="H17" s="3">
        <v>5.9833333333333334</v>
      </c>
      <c r="I17" s="3">
        <v>17.95</v>
      </c>
      <c r="J17" s="3">
        <v>6</v>
      </c>
      <c r="K17" s="3">
        <v>5</v>
      </c>
      <c r="L17" s="3">
        <v>7</v>
      </c>
      <c r="M17" s="3">
        <v>10</v>
      </c>
      <c r="N17" s="3">
        <v>3</v>
      </c>
      <c r="O17" s="3">
        <v>8</v>
      </c>
      <c r="P17" s="3">
        <v>10</v>
      </c>
      <c r="Q17" s="3">
        <v>11</v>
      </c>
      <c r="R17" s="3">
        <v>8</v>
      </c>
      <c r="S17" s="3">
        <v>14</v>
      </c>
      <c r="T17" s="3">
        <v>24</v>
      </c>
      <c r="U17" s="3">
        <v>4</v>
      </c>
      <c r="V17" s="3">
        <v>1</v>
      </c>
      <c r="W17" s="3">
        <v>-11.166666666666666</v>
      </c>
    </row>
    <row r="18" spans="2:24" x14ac:dyDescent="0.25">
      <c r="B18" t="s">
        <v>163</v>
      </c>
      <c r="C18" s="3">
        <v>0</v>
      </c>
      <c r="D18" s="3">
        <v>4</v>
      </c>
      <c r="E18" s="3">
        <v>0</v>
      </c>
      <c r="F18" s="3">
        <v>2</v>
      </c>
      <c r="G18" s="3">
        <v>0</v>
      </c>
      <c r="H18" s="3">
        <v>3</v>
      </c>
      <c r="I18" s="3">
        <v>0</v>
      </c>
      <c r="J18" s="3">
        <v>0</v>
      </c>
      <c r="K18" s="3">
        <v>1</v>
      </c>
      <c r="L18" s="3">
        <v>4</v>
      </c>
      <c r="M18" s="3">
        <v>3</v>
      </c>
      <c r="N18" s="3">
        <v>3</v>
      </c>
      <c r="O18" s="3">
        <v>0</v>
      </c>
      <c r="P18" s="3">
        <v>3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</row>
    <row r="19" spans="2:24" x14ac:dyDescent="0.25">
      <c r="B19" t="s">
        <v>164</v>
      </c>
      <c r="C19" s="3">
        <v>18.833333333333332</v>
      </c>
      <c r="D19" s="3">
        <v>35</v>
      </c>
      <c r="E19" s="3">
        <v>-0.33333333333333331</v>
      </c>
      <c r="F19" s="3">
        <v>10</v>
      </c>
      <c r="G19" s="3">
        <v>3</v>
      </c>
      <c r="H19" s="3">
        <v>5</v>
      </c>
      <c r="I19" s="3">
        <v>15.85</v>
      </c>
      <c r="J19" s="3">
        <v>1</v>
      </c>
      <c r="K19" s="3">
        <v>9</v>
      </c>
      <c r="L19" s="3">
        <v>14</v>
      </c>
      <c r="M19" s="3">
        <v>4</v>
      </c>
      <c r="N19" s="3">
        <v>2.5</v>
      </c>
      <c r="O19" s="3">
        <v>9.9583333333333339</v>
      </c>
      <c r="P19" s="3">
        <v>12</v>
      </c>
      <c r="Q19" s="3">
        <v>1</v>
      </c>
      <c r="R19" s="3">
        <v>0</v>
      </c>
      <c r="S19" s="3">
        <v>12.966666666666667</v>
      </c>
      <c r="T19" s="3">
        <v>5</v>
      </c>
      <c r="U19" s="3">
        <v>4.9666666666666668</v>
      </c>
      <c r="V19" s="3">
        <v>5.9333333333333336</v>
      </c>
      <c r="W19" s="3">
        <v>-2.6666666666666665</v>
      </c>
    </row>
    <row r="20" spans="2:24" x14ac:dyDescent="0.25">
      <c r="B20" t="s">
        <v>165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7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5</v>
      </c>
    </row>
    <row r="21" spans="2:24" s="13" customFormat="1" x14ac:dyDescent="0.25">
      <c r="B21" s="11">
        <f t="shared" ref="B21:H21" si="0">+SUM(B2:B20)</f>
        <v>0</v>
      </c>
      <c r="C21" s="12">
        <f t="shared" si="0"/>
        <v>600.33333333333337</v>
      </c>
      <c r="D21" s="12">
        <f t="shared" si="0"/>
        <v>1250</v>
      </c>
      <c r="E21" s="12">
        <f t="shared" si="0"/>
        <v>-148.83333333333334</v>
      </c>
      <c r="F21" s="12">
        <f t="shared" si="0"/>
        <v>281.31666666666666</v>
      </c>
      <c r="G21" s="12">
        <f t="shared" si="0"/>
        <v>237.83333333333334</v>
      </c>
      <c r="H21" s="12">
        <f t="shared" si="0"/>
        <v>145.98333333333332</v>
      </c>
      <c r="I21" s="12">
        <f>+SUM(I2:I20)</f>
        <v>299.75</v>
      </c>
      <c r="J21" s="12">
        <f t="shared" ref="J21:W21" si="1">+SUM(J2:J20)</f>
        <v>73</v>
      </c>
      <c r="K21" s="12">
        <f t="shared" si="1"/>
        <v>148</v>
      </c>
      <c r="L21" s="12">
        <f t="shared" si="1"/>
        <v>224</v>
      </c>
      <c r="M21" s="12">
        <f t="shared" si="1"/>
        <v>183</v>
      </c>
      <c r="N21" s="12">
        <f t="shared" si="1"/>
        <v>107.5</v>
      </c>
      <c r="O21" s="12">
        <f t="shared" si="1"/>
        <v>138.95833333333334</v>
      </c>
      <c r="P21" s="12">
        <f t="shared" si="1"/>
        <v>167</v>
      </c>
      <c r="Q21" s="12">
        <f t="shared" si="1"/>
        <v>68</v>
      </c>
      <c r="R21" s="12">
        <f t="shared" si="1"/>
        <v>136</v>
      </c>
      <c r="S21" s="12">
        <f t="shared" si="1"/>
        <v>181.9</v>
      </c>
      <c r="T21" s="12">
        <f t="shared" si="1"/>
        <v>154.86666666666667</v>
      </c>
      <c r="U21" s="12">
        <f t="shared" si="1"/>
        <v>161.6</v>
      </c>
      <c r="V21" s="12">
        <f t="shared" si="1"/>
        <v>121</v>
      </c>
      <c r="W21" s="12">
        <f t="shared" si="1"/>
        <v>-36.999999999999993</v>
      </c>
    </row>
    <row r="22" spans="2:24" ht="75" x14ac:dyDescent="0.25">
      <c r="B22" s="1" t="s">
        <v>146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  <c r="P22" s="1" t="s">
        <v>14</v>
      </c>
      <c r="Q22" s="1" t="s">
        <v>15</v>
      </c>
      <c r="R22" s="1" t="s">
        <v>16</v>
      </c>
      <c r="S22" s="1" t="s">
        <v>17</v>
      </c>
      <c r="T22" s="1" t="s">
        <v>18</v>
      </c>
      <c r="U22" s="1" t="s">
        <v>19</v>
      </c>
      <c r="V22" s="1" t="s">
        <v>20</v>
      </c>
      <c r="W22" s="1" t="s">
        <v>21</v>
      </c>
    </row>
    <row r="23" spans="2:24" x14ac:dyDescent="0.25">
      <c r="B23" s="1"/>
      <c r="C23" s="1">
        <v>6</v>
      </c>
      <c r="D23" s="1">
        <v>6</v>
      </c>
      <c r="E23" s="1">
        <v>6</v>
      </c>
      <c r="F23" s="1">
        <v>60</v>
      </c>
      <c r="G23" s="1">
        <v>6</v>
      </c>
      <c r="H23" s="1">
        <v>60</v>
      </c>
      <c r="I23" s="1">
        <v>20</v>
      </c>
      <c r="J23" s="1">
        <v>60</v>
      </c>
      <c r="K23" s="1">
        <v>6</v>
      </c>
      <c r="L23" s="1">
        <v>12</v>
      </c>
      <c r="M23" s="1">
        <v>12</v>
      </c>
      <c r="N23" s="1">
        <v>24</v>
      </c>
      <c r="O23" s="1">
        <v>24</v>
      </c>
      <c r="P23" s="1">
        <v>24</v>
      </c>
      <c r="Q23" s="1">
        <v>24</v>
      </c>
      <c r="R23" s="1">
        <v>6</v>
      </c>
      <c r="S23" s="1">
        <v>30</v>
      </c>
      <c r="T23" s="1">
        <v>30</v>
      </c>
      <c r="U23" s="1">
        <v>30</v>
      </c>
      <c r="V23" s="1">
        <v>30</v>
      </c>
      <c r="W23" s="1">
        <v>6</v>
      </c>
    </row>
    <row r="24" spans="2:24" x14ac:dyDescent="0.25">
      <c r="B24" s="1"/>
      <c r="C24" s="1">
        <v>167.22200000000001</v>
      </c>
      <c r="D24" s="1">
        <v>220.79999999999995</v>
      </c>
      <c r="E24" s="1">
        <v>254.22200000000001</v>
      </c>
      <c r="F24" s="1">
        <v>332.45499999999998</v>
      </c>
      <c r="G24" s="1">
        <v>210.833</v>
      </c>
      <c r="H24" s="1">
        <v>317.77800000000002</v>
      </c>
      <c r="I24" s="1">
        <v>366.66699999999997</v>
      </c>
      <c r="J24" s="1">
        <v>317.77800000000002</v>
      </c>
      <c r="K24" s="1">
        <v>210.833</v>
      </c>
      <c r="L24" s="1">
        <v>225.81800000000001</v>
      </c>
      <c r="M24" s="1">
        <v>225.81800000000001</v>
      </c>
      <c r="N24" s="1">
        <v>281.01799999999997</v>
      </c>
      <c r="O24" s="1">
        <v>281.01799999999997</v>
      </c>
      <c r="P24" s="1">
        <v>281.01799999999997</v>
      </c>
      <c r="Q24" s="1">
        <v>281.01799999999997</v>
      </c>
      <c r="R24" s="1">
        <v>167.22200000000001</v>
      </c>
      <c r="S24" s="1">
        <v>188.18199999999999</v>
      </c>
      <c r="T24" s="1">
        <v>188.18199999999999</v>
      </c>
      <c r="U24" s="1">
        <v>188.18199999999999</v>
      </c>
      <c r="V24" s="1">
        <v>188.18199999999999</v>
      </c>
      <c r="W24" s="1">
        <v>204.44499999999999</v>
      </c>
    </row>
    <row r="25" spans="2:24" x14ac:dyDescent="0.25">
      <c r="B25" t="s">
        <v>147</v>
      </c>
      <c r="C25" s="4">
        <f>+C2*C$24*1.08</f>
        <v>4514.9940000000006</v>
      </c>
      <c r="D25" s="4">
        <f t="shared" ref="D25:W25" si="2">+D2*D$24*1.08</f>
        <v>20984.831999999995</v>
      </c>
      <c r="E25" s="4">
        <f t="shared" si="2"/>
        <v>-137.27988000000002</v>
      </c>
      <c r="F25" s="4">
        <f t="shared" si="2"/>
        <v>8976.2849999999999</v>
      </c>
      <c r="G25" s="4">
        <f t="shared" si="2"/>
        <v>5464.7913600000002</v>
      </c>
      <c r="H25" s="4">
        <f t="shared" si="2"/>
        <v>4461.6031200000007</v>
      </c>
      <c r="I25" s="4">
        <f t="shared" si="2"/>
        <v>6732.00612</v>
      </c>
      <c r="J25" s="4">
        <f t="shared" si="2"/>
        <v>2745.6019200000005</v>
      </c>
      <c r="K25" s="4">
        <f t="shared" si="2"/>
        <v>4098.5935200000004</v>
      </c>
      <c r="L25" s="4">
        <f t="shared" si="2"/>
        <v>4633.7853600000008</v>
      </c>
      <c r="M25" s="4">
        <f t="shared" si="2"/>
        <v>2682.7178400000003</v>
      </c>
      <c r="N25" s="4">
        <f t="shared" si="2"/>
        <v>5159.4904799999995</v>
      </c>
      <c r="O25" s="4">
        <f t="shared" si="2"/>
        <v>4248.9921599999998</v>
      </c>
      <c r="P25" s="4">
        <f t="shared" si="2"/>
        <v>4248.9921599999998</v>
      </c>
      <c r="Q25" s="4">
        <f t="shared" si="2"/>
        <v>606.99887999999999</v>
      </c>
      <c r="R25" s="4">
        <f t="shared" si="2"/>
        <v>2889.5961600000005</v>
      </c>
      <c r="S25" s="4">
        <f t="shared" si="2"/>
        <v>1016.1828</v>
      </c>
      <c r="T25" s="4">
        <f t="shared" si="2"/>
        <v>1829.12904</v>
      </c>
      <c r="U25" s="4">
        <f t="shared" si="2"/>
        <v>609.70967999999993</v>
      </c>
      <c r="V25" s="4">
        <f t="shared" si="2"/>
        <v>1829.12904</v>
      </c>
      <c r="W25" s="4">
        <f t="shared" si="2"/>
        <v>0</v>
      </c>
      <c r="X25" s="5">
        <f>+SUM(C25:W25)</f>
        <v>87596.150759999975</v>
      </c>
    </row>
    <row r="26" spans="2:24" x14ac:dyDescent="0.25">
      <c r="B26" t="s">
        <v>148</v>
      </c>
      <c r="C26" s="4">
        <f t="shared" ref="C26:W26" si="3">+C3*C$24*1.08</f>
        <v>14267.381040000002</v>
      </c>
      <c r="D26" s="4">
        <f t="shared" si="3"/>
        <v>26469.503999999997</v>
      </c>
      <c r="E26" s="4">
        <f t="shared" si="3"/>
        <v>-411.83964000000003</v>
      </c>
      <c r="F26" s="4">
        <f t="shared" si="3"/>
        <v>7540.0793999999996</v>
      </c>
      <c r="G26" s="4">
        <f t="shared" si="3"/>
        <v>4553.9928</v>
      </c>
      <c r="H26" s="4">
        <f t="shared" si="3"/>
        <v>4804.8033599999999</v>
      </c>
      <c r="I26" s="4">
        <f t="shared" si="3"/>
        <v>15840.0144</v>
      </c>
      <c r="J26" s="4">
        <f t="shared" si="3"/>
        <v>4118.4028800000006</v>
      </c>
      <c r="K26" s="4">
        <f t="shared" si="3"/>
        <v>5237.0917200000004</v>
      </c>
      <c r="L26" s="4">
        <f t="shared" si="3"/>
        <v>6584.8528800000004</v>
      </c>
      <c r="M26" s="4">
        <f t="shared" si="3"/>
        <v>4633.7853600000008</v>
      </c>
      <c r="N26" s="4">
        <f t="shared" si="3"/>
        <v>3034.9944</v>
      </c>
      <c r="O26" s="4">
        <f t="shared" si="3"/>
        <v>4855.9910399999999</v>
      </c>
      <c r="P26" s="4">
        <f t="shared" si="3"/>
        <v>5159.4904799999995</v>
      </c>
      <c r="Q26" s="4">
        <f t="shared" si="3"/>
        <v>2731.49496</v>
      </c>
      <c r="R26" s="4">
        <f t="shared" si="3"/>
        <v>1444.7980800000003</v>
      </c>
      <c r="S26" s="4">
        <f t="shared" si="3"/>
        <v>1829.12904</v>
      </c>
      <c r="T26" s="4">
        <f t="shared" si="3"/>
        <v>1219.4193599999999</v>
      </c>
      <c r="U26" s="4">
        <f t="shared" si="3"/>
        <v>2438.8387199999997</v>
      </c>
      <c r="V26" s="4">
        <f t="shared" si="3"/>
        <v>1219.4193599999999</v>
      </c>
      <c r="W26" s="4">
        <f t="shared" si="3"/>
        <v>0</v>
      </c>
      <c r="X26" s="5">
        <f t="shared" ref="X26:X43" si="4">+SUM(C26:W26)</f>
        <v>117571.64363999997</v>
      </c>
    </row>
    <row r="27" spans="2:24" x14ac:dyDescent="0.25">
      <c r="B27" t="s">
        <v>149</v>
      </c>
      <c r="C27" s="4">
        <f t="shared" ref="C27:W27" si="5">+C4*C$24*1.08</f>
        <v>4695.5937600000007</v>
      </c>
      <c r="D27" s="4">
        <f t="shared" si="5"/>
        <v>21223.295999999998</v>
      </c>
      <c r="E27" s="4">
        <f t="shared" si="5"/>
        <v>0</v>
      </c>
      <c r="F27" s="4">
        <f t="shared" si="5"/>
        <v>5026.7196000000004</v>
      </c>
      <c r="G27" s="4">
        <f t="shared" si="5"/>
        <v>1366.19784</v>
      </c>
      <c r="H27" s="4">
        <f t="shared" si="5"/>
        <v>2402.4016799999999</v>
      </c>
      <c r="I27" s="4">
        <f t="shared" si="5"/>
        <v>3168.00288</v>
      </c>
      <c r="J27" s="4">
        <f t="shared" si="5"/>
        <v>1372.8009600000003</v>
      </c>
      <c r="K27" s="4">
        <f t="shared" si="5"/>
        <v>2049.2967600000002</v>
      </c>
      <c r="L27" s="4">
        <f t="shared" si="5"/>
        <v>2438.8344000000006</v>
      </c>
      <c r="M27" s="4">
        <f t="shared" si="5"/>
        <v>3170.4847200000004</v>
      </c>
      <c r="N27" s="4">
        <f t="shared" si="5"/>
        <v>1213.99776</v>
      </c>
      <c r="O27" s="4">
        <f t="shared" si="5"/>
        <v>1213.99776</v>
      </c>
      <c r="P27" s="4">
        <f t="shared" si="5"/>
        <v>1820.9966399999998</v>
      </c>
      <c r="Q27" s="4">
        <f t="shared" si="5"/>
        <v>910.49831999999992</v>
      </c>
      <c r="R27" s="4">
        <f t="shared" si="5"/>
        <v>902.99880000000007</v>
      </c>
      <c r="S27" s="4">
        <f t="shared" si="5"/>
        <v>1016.1828</v>
      </c>
      <c r="T27" s="4">
        <f t="shared" si="5"/>
        <v>1016.1828</v>
      </c>
      <c r="U27" s="4">
        <f t="shared" si="5"/>
        <v>609.70967999999993</v>
      </c>
      <c r="V27" s="4">
        <f t="shared" si="5"/>
        <v>609.70967999999993</v>
      </c>
      <c r="W27" s="4">
        <f t="shared" si="5"/>
        <v>0</v>
      </c>
      <c r="X27" s="5">
        <f t="shared" si="4"/>
        <v>56227.902839999995</v>
      </c>
    </row>
    <row r="28" spans="2:24" x14ac:dyDescent="0.25">
      <c r="B28" t="s">
        <v>150</v>
      </c>
      <c r="C28" s="4">
        <f t="shared" ref="C28:W28" si="6">+C5*C$24*1.08</f>
        <v>9722.2870800000019</v>
      </c>
      <c r="D28" s="4">
        <f t="shared" si="6"/>
        <v>22654.079999999998</v>
      </c>
      <c r="E28" s="4">
        <f t="shared" si="6"/>
        <v>-2013.4382400000002</v>
      </c>
      <c r="F28" s="4">
        <f t="shared" si="6"/>
        <v>12207.747600000001</v>
      </c>
      <c r="G28" s="4">
        <f t="shared" si="6"/>
        <v>5009.3920800000005</v>
      </c>
      <c r="H28" s="4">
        <f t="shared" si="6"/>
        <v>4461.6031200000007</v>
      </c>
      <c r="I28" s="4">
        <f t="shared" si="6"/>
        <v>13860.0126</v>
      </c>
      <c r="J28" s="4">
        <f t="shared" si="6"/>
        <v>2745.6019200000005</v>
      </c>
      <c r="K28" s="4">
        <f t="shared" si="6"/>
        <v>1366.19784</v>
      </c>
      <c r="L28" s="4">
        <f t="shared" si="6"/>
        <v>4146.0184800000006</v>
      </c>
      <c r="M28" s="4">
        <f t="shared" si="6"/>
        <v>3902.1350400000006</v>
      </c>
      <c r="N28" s="4">
        <f t="shared" si="6"/>
        <v>3034.9944</v>
      </c>
      <c r="O28" s="4">
        <f t="shared" si="6"/>
        <v>3945.4927199999997</v>
      </c>
      <c r="P28" s="4">
        <f t="shared" si="6"/>
        <v>3338.4938400000001</v>
      </c>
      <c r="Q28" s="4">
        <f t="shared" si="6"/>
        <v>1820.9966399999998</v>
      </c>
      <c r="R28" s="4">
        <f t="shared" si="6"/>
        <v>1083.5985600000001</v>
      </c>
      <c r="S28" s="4">
        <f t="shared" si="6"/>
        <v>1625.89248</v>
      </c>
      <c r="T28" s="4">
        <f t="shared" si="6"/>
        <v>1219.4193599999999</v>
      </c>
      <c r="U28" s="4">
        <f t="shared" si="6"/>
        <v>2032.3656000000001</v>
      </c>
      <c r="V28" s="4">
        <f t="shared" si="6"/>
        <v>1422.6559199999999</v>
      </c>
      <c r="W28" s="4">
        <f t="shared" si="6"/>
        <v>-4048.011</v>
      </c>
      <c r="X28" s="5">
        <f t="shared" si="4"/>
        <v>93537.536039999977</v>
      </c>
    </row>
    <row r="29" spans="2:24" x14ac:dyDescent="0.25">
      <c r="B29" t="s">
        <v>151</v>
      </c>
      <c r="C29" s="4">
        <f t="shared" ref="C29:W29" si="7">+C6*C$24*1.08</f>
        <v>963.19872000000009</v>
      </c>
      <c r="D29" s="4">
        <f t="shared" si="7"/>
        <v>21461.759999999998</v>
      </c>
      <c r="E29" s="4">
        <f t="shared" si="7"/>
        <v>0</v>
      </c>
      <c r="F29" s="4">
        <f t="shared" si="7"/>
        <v>5744.8224</v>
      </c>
      <c r="G29" s="4">
        <f t="shared" si="7"/>
        <v>2276.9964</v>
      </c>
      <c r="H29" s="4">
        <f t="shared" si="7"/>
        <v>686.40048000000013</v>
      </c>
      <c r="I29" s="4">
        <f t="shared" si="7"/>
        <v>4356.00396</v>
      </c>
      <c r="J29" s="4">
        <f t="shared" si="7"/>
        <v>1372.8009600000003</v>
      </c>
      <c r="K29" s="4">
        <f t="shared" si="7"/>
        <v>683.09892000000002</v>
      </c>
      <c r="L29" s="4">
        <f t="shared" si="7"/>
        <v>975.53376000000014</v>
      </c>
      <c r="M29" s="4">
        <f t="shared" si="7"/>
        <v>975.53376000000014</v>
      </c>
      <c r="N29" s="4">
        <f t="shared" si="7"/>
        <v>1213.99776</v>
      </c>
      <c r="O29" s="4">
        <f t="shared" si="7"/>
        <v>2731.49496</v>
      </c>
      <c r="P29" s="4">
        <f t="shared" si="7"/>
        <v>1213.99776</v>
      </c>
      <c r="Q29" s="4">
        <f t="shared" si="7"/>
        <v>910.49831999999992</v>
      </c>
      <c r="R29" s="4">
        <f t="shared" si="7"/>
        <v>180.59976000000003</v>
      </c>
      <c r="S29" s="4">
        <f t="shared" si="7"/>
        <v>609.70967999999993</v>
      </c>
      <c r="T29" s="4">
        <f t="shared" si="7"/>
        <v>406.47311999999999</v>
      </c>
      <c r="U29" s="4">
        <f t="shared" si="7"/>
        <v>406.47311999999999</v>
      </c>
      <c r="V29" s="4">
        <f t="shared" si="7"/>
        <v>406.47311999999999</v>
      </c>
      <c r="W29" s="4">
        <f t="shared" si="7"/>
        <v>0</v>
      </c>
      <c r="X29" s="5">
        <f t="shared" si="4"/>
        <v>47575.866959999992</v>
      </c>
    </row>
    <row r="30" spans="2:24" x14ac:dyDescent="0.25">
      <c r="B30" t="s">
        <v>152</v>
      </c>
      <c r="C30" s="4">
        <f t="shared" ref="C30:W30" si="8">+C7*C$24*1.08</f>
        <v>7223.9904000000006</v>
      </c>
      <c r="D30" s="4">
        <f t="shared" si="8"/>
        <v>9538.56</v>
      </c>
      <c r="E30" s="4">
        <f t="shared" si="8"/>
        <v>0</v>
      </c>
      <c r="F30" s="4">
        <f t="shared" si="8"/>
        <v>3949.5654</v>
      </c>
      <c r="G30" s="4">
        <f t="shared" si="8"/>
        <v>3415.4946</v>
      </c>
      <c r="H30" s="4">
        <f t="shared" si="8"/>
        <v>5491.203840000001</v>
      </c>
      <c r="I30" s="4">
        <f t="shared" si="8"/>
        <v>8712.00792</v>
      </c>
      <c r="J30" s="4">
        <f t="shared" si="8"/>
        <v>1372.8009600000003</v>
      </c>
      <c r="K30" s="4">
        <f t="shared" si="8"/>
        <v>2276.9964</v>
      </c>
      <c r="L30" s="4">
        <f t="shared" si="8"/>
        <v>3414.3681600000004</v>
      </c>
      <c r="M30" s="4">
        <f t="shared" si="8"/>
        <v>975.53376000000014</v>
      </c>
      <c r="N30" s="4">
        <f t="shared" si="8"/>
        <v>606.99887999999999</v>
      </c>
      <c r="O30" s="4">
        <f t="shared" si="8"/>
        <v>0</v>
      </c>
      <c r="P30" s="4">
        <f t="shared" si="8"/>
        <v>2427.9955199999999</v>
      </c>
      <c r="Q30" s="4">
        <f t="shared" si="8"/>
        <v>0</v>
      </c>
      <c r="R30" s="4">
        <f t="shared" si="8"/>
        <v>2708.9964</v>
      </c>
      <c r="S30" s="4">
        <f t="shared" si="8"/>
        <v>1016.1828</v>
      </c>
      <c r="T30" s="4">
        <f t="shared" si="8"/>
        <v>3455.0215199999998</v>
      </c>
      <c r="U30" s="4">
        <f t="shared" si="8"/>
        <v>1016.1828</v>
      </c>
      <c r="V30" s="4">
        <f t="shared" si="8"/>
        <v>1016.1828</v>
      </c>
      <c r="W30" s="4">
        <f t="shared" si="8"/>
        <v>0</v>
      </c>
      <c r="X30" s="5">
        <f t="shared" si="4"/>
        <v>58618.082159999991</v>
      </c>
    </row>
    <row r="31" spans="2:24" x14ac:dyDescent="0.25">
      <c r="B31" t="s">
        <v>153</v>
      </c>
      <c r="C31" s="4">
        <f t="shared" ref="C31:W31" si="9">+C8*C$24*1.08</f>
        <v>5417.9928</v>
      </c>
      <c r="D31" s="4">
        <f t="shared" si="9"/>
        <v>17884.799999999996</v>
      </c>
      <c r="E31" s="4">
        <f t="shared" si="9"/>
        <v>-91.519920000000013</v>
      </c>
      <c r="F31" s="4">
        <f t="shared" si="9"/>
        <v>5744.8224</v>
      </c>
      <c r="G31" s="4">
        <f t="shared" si="9"/>
        <v>5009.3920800000005</v>
      </c>
      <c r="H31" s="4">
        <f t="shared" si="9"/>
        <v>3432.0024000000003</v>
      </c>
      <c r="I31" s="4">
        <f t="shared" si="9"/>
        <v>5148.00468</v>
      </c>
      <c r="J31" s="4">
        <f t="shared" si="9"/>
        <v>1029.6007200000001</v>
      </c>
      <c r="K31" s="4">
        <f t="shared" si="9"/>
        <v>2960.0953200000004</v>
      </c>
      <c r="L31" s="4">
        <f t="shared" si="9"/>
        <v>5365.4356800000005</v>
      </c>
      <c r="M31" s="4">
        <f t="shared" si="9"/>
        <v>4633.7853600000008</v>
      </c>
      <c r="N31" s="4">
        <f t="shared" si="9"/>
        <v>2427.9955199999999</v>
      </c>
      <c r="O31" s="4">
        <f t="shared" si="9"/>
        <v>1213.99776</v>
      </c>
      <c r="P31" s="4">
        <f t="shared" si="9"/>
        <v>3338.4938400000001</v>
      </c>
      <c r="Q31" s="4">
        <f t="shared" si="9"/>
        <v>1820.9966399999998</v>
      </c>
      <c r="R31" s="4">
        <f t="shared" si="9"/>
        <v>2708.9964</v>
      </c>
      <c r="S31" s="4">
        <f t="shared" si="9"/>
        <v>4471.2043199999998</v>
      </c>
      <c r="T31" s="4">
        <f t="shared" si="9"/>
        <v>3455.0215199999998</v>
      </c>
      <c r="U31" s="4">
        <f t="shared" si="9"/>
        <v>3455.0215199999998</v>
      </c>
      <c r="V31" s="4">
        <f t="shared" si="9"/>
        <v>4064.7312000000002</v>
      </c>
      <c r="W31" s="4">
        <f t="shared" si="9"/>
        <v>0</v>
      </c>
      <c r="X31" s="5">
        <f t="shared" si="4"/>
        <v>83490.870239999989</v>
      </c>
    </row>
    <row r="32" spans="2:24" x14ac:dyDescent="0.25">
      <c r="B32" t="s">
        <v>172</v>
      </c>
      <c r="C32" s="4">
        <f t="shared" ref="C32:W32" si="10">+C9*C$24*1.08</f>
        <v>5598.592560000001</v>
      </c>
      <c r="D32" s="4">
        <f t="shared" si="10"/>
        <v>18600.191999999999</v>
      </c>
      <c r="E32" s="4">
        <f t="shared" si="10"/>
        <v>-686.39940000000013</v>
      </c>
      <c r="F32" s="4">
        <f t="shared" si="10"/>
        <v>5744.8224</v>
      </c>
      <c r="G32" s="4">
        <f t="shared" si="10"/>
        <v>3187.7949600000002</v>
      </c>
      <c r="H32" s="4">
        <f t="shared" si="10"/>
        <v>2745.6019200000005</v>
      </c>
      <c r="I32" s="4">
        <f t="shared" si="10"/>
        <v>11088.01008</v>
      </c>
      <c r="J32" s="4">
        <f t="shared" si="10"/>
        <v>2402.4016799999999</v>
      </c>
      <c r="K32" s="4">
        <f t="shared" si="10"/>
        <v>1821.5971200000001</v>
      </c>
      <c r="L32" s="4">
        <f t="shared" si="10"/>
        <v>4633.7853600000008</v>
      </c>
      <c r="M32" s="4">
        <f t="shared" si="10"/>
        <v>4633.7853600000008</v>
      </c>
      <c r="N32" s="4">
        <f t="shared" si="10"/>
        <v>910.49831999999992</v>
      </c>
      <c r="O32" s="4">
        <f t="shared" si="10"/>
        <v>2124.4960799999999</v>
      </c>
      <c r="P32" s="4">
        <f t="shared" si="10"/>
        <v>2427.9955199999999</v>
      </c>
      <c r="Q32" s="4">
        <f t="shared" si="10"/>
        <v>910.49831999999992</v>
      </c>
      <c r="R32" s="4">
        <f t="shared" si="10"/>
        <v>3611.9952000000003</v>
      </c>
      <c r="S32" s="4">
        <f t="shared" si="10"/>
        <v>2235.6021599999999</v>
      </c>
      <c r="T32" s="4">
        <f t="shared" si="10"/>
        <v>609.70967999999993</v>
      </c>
      <c r="U32" s="4">
        <f t="shared" si="10"/>
        <v>2235.6021599999999</v>
      </c>
      <c r="V32" s="4">
        <f t="shared" si="10"/>
        <v>1016.1828</v>
      </c>
      <c r="W32" s="4">
        <f t="shared" si="10"/>
        <v>-1766.4048</v>
      </c>
      <c r="X32" s="5">
        <f t="shared" si="4"/>
        <v>74086.359479999985</v>
      </c>
    </row>
    <row r="33" spans="2:24" x14ac:dyDescent="0.25">
      <c r="B33" t="s">
        <v>169</v>
      </c>
      <c r="C33" s="4">
        <f t="shared" ref="C33:W33" si="11">+C10*C$24*1.08</f>
        <v>6320.9916000000012</v>
      </c>
      <c r="D33" s="4">
        <f t="shared" si="11"/>
        <v>9538.56</v>
      </c>
      <c r="E33" s="4">
        <f t="shared" si="11"/>
        <v>-1372.7988000000003</v>
      </c>
      <c r="F33" s="4">
        <f t="shared" si="11"/>
        <v>2986.1108100000001</v>
      </c>
      <c r="G33" s="4">
        <f t="shared" si="11"/>
        <v>2960.0953200000004</v>
      </c>
      <c r="H33" s="4">
        <f t="shared" si="11"/>
        <v>1716.0012000000002</v>
      </c>
      <c r="I33" s="4">
        <f t="shared" si="11"/>
        <v>5148.00468</v>
      </c>
      <c r="J33" s="4">
        <f t="shared" si="11"/>
        <v>343.20024000000006</v>
      </c>
      <c r="K33" s="4">
        <f t="shared" si="11"/>
        <v>910.79856000000007</v>
      </c>
      <c r="L33" s="4">
        <f t="shared" si="11"/>
        <v>1219.4172000000003</v>
      </c>
      <c r="M33" s="4">
        <f t="shared" si="11"/>
        <v>975.53376000000014</v>
      </c>
      <c r="N33" s="4">
        <f t="shared" si="11"/>
        <v>0</v>
      </c>
      <c r="O33" s="4">
        <f t="shared" si="11"/>
        <v>606.99887999999999</v>
      </c>
      <c r="P33" s="4">
        <f t="shared" si="11"/>
        <v>1213.99776</v>
      </c>
      <c r="Q33" s="4">
        <f t="shared" si="11"/>
        <v>0</v>
      </c>
      <c r="R33" s="4">
        <f t="shared" si="11"/>
        <v>361.19952000000006</v>
      </c>
      <c r="S33" s="4">
        <f t="shared" si="11"/>
        <v>1625.89248</v>
      </c>
      <c r="T33" s="4">
        <f t="shared" si="11"/>
        <v>609.70967999999993</v>
      </c>
      <c r="U33" s="4">
        <f t="shared" si="11"/>
        <v>1422.6559199999999</v>
      </c>
      <c r="V33" s="4">
        <f t="shared" si="11"/>
        <v>1016.1828</v>
      </c>
      <c r="W33" s="4">
        <f t="shared" si="11"/>
        <v>-883.20240000000001</v>
      </c>
      <c r="X33" s="5">
        <f t="shared" si="4"/>
        <v>36719.349209999993</v>
      </c>
    </row>
    <row r="34" spans="2:24" x14ac:dyDescent="0.25">
      <c r="B34" t="s">
        <v>156</v>
      </c>
      <c r="C34" s="4">
        <f t="shared" ref="C34:W34" si="12">+C11*C$24*1.08</f>
        <v>8668.7884800000011</v>
      </c>
      <c r="D34" s="4">
        <f t="shared" si="12"/>
        <v>32908.031999999999</v>
      </c>
      <c r="E34" s="4">
        <f t="shared" si="12"/>
        <v>0</v>
      </c>
      <c r="F34" s="4">
        <f t="shared" si="12"/>
        <v>4667.6682000000001</v>
      </c>
      <c r="G34" s="4">
        <f t="shared" si="12"/>
        <v>6375.5899200000003</v>
      </c>
      <c r="H34" s="4">
        <f t="shared" si="12"/>
        <v>2745.6019200000005</v>
      </c>
      <c r="I34" s="4">
        <f t="shared" si="12"/>
        <v>13068.01188</v>
      </c>
      <c r="J34" s="4">
        <f t="shared" si="12"/>
        <v>1372.8009600000003</v>
      </c>
      <c r="K34" s="4">
        <f t="shared" si="12"/>
        <v>1138.4982</v>
      </c>
      <c r="L34" s="4">
        <f t="shared" si="12"/>
        <v>4633.7853600000008</v>
      </c>
      <c r="M34" s="4">
        <f t="shared" si="12"/>
        <v>6097.0860000000011</v>
      </c>
      <c r="N34" s="4">
        <f t="shared" si="12"/>
        <v>2124.4960799999999</v>
      </c>
      <c r="O34" s="4">
        <f t="shared" si="12"/>
        <v>3641.9932799999997</v>
      </c>
      <c r="P34" s="4">
        <f t="shared" si="12"/>
        <v>3945.4927199999997</v>
      </c>
      <c r="Q34" s="4">
        <f t="shared" si="12"/>
        <v>606.99887999999999</v>
      </c>
      <c r="R34" s="4">
        <f t="shared" si="12"/>
        <v>2167.1971200000003</v>
      </c>
      <c r="S34" s="4">
        <f t="shared" si="12"/>
        <v>4877.6774399999995</v>
      </c>
      <c r="T34" s="4">
        <f t="shared" si="12"/>
        <v>4471.2043199999998</v>
      </c>
      <c r="U34" s="4">
        <f t="shared" si="12"/>
        <v>5893.86024</v>
      </c>
      <c r="V34" s="4">
        <f t="shared" si="12"/>
        <v>4267.9677599999995</v>
      </c>
      <c r="W34" s="4">
        <f t="shared" si="12"/>
        <v>0</v>
      </c>
      <c r="X34" s="5">
        <f t="shared" si="4"/>
        <v>113672.75075999997</v>
      </c>
    </row>
    <row r="35" spans="2:24" x14ac:dyDescent="0.25">
      <c r="B35" t="s">
        <v>168</v>
      </c>
      <c r="C35" s="4">
        <f t="shared" ref="C35:W35" si="13">+C12*C$24*1.08</f>
        <v>5056.7932800000008</v>
      </c>
      <c r="D35" s="4">
        <f t="shared" si="13"/>
        <v>24084.863999999998</v>
      </c>
      <c r="E35" s="4">
        <f t="shared" si="13"/>
        <v>-91.519920000000013</v>
      </c>
      <c r="F35" s="4">
        <f t="shared" si="13"/>
        <v>6821.9766</v>
      </c>
      <c r="G35" s="4">
        <f t="shared" si="13"/>
        <v>1783.6471799999999</v>
      </c>
      <c r="H35" s="4">
        <f t="shared" si="13"/>
        <v>2745.6019200000005</v>
      </c>
      <c r="I35" s="4">
        <f t="shared" si="13"/>
        <v>3168.00288</v>
      </c>
      <c r="J35" s="4">
        <f t="shared" si="13"/>
        <v>686.40048000000013</v>
      </c>
      <c r="K35" s="4">
        <f t="shared" si="13"/>
        <v>1593.8974800000001</v>
      </c>
      <c r="L35" s="4">
        <f t="shared" si="13"/>
        <v>975.53376000000014</v>
      </c>
      <c r="M35" s="4">
        <f t="shared" si="13"/>
        <v>1707.1840800000002</v>
      </c>
      <c r="N35" s="4">
        <f t="shared" si="13"/>
        <v>1820.9966399999998</v>
      </c>
      <c r="O35" s="4">
        <f t="shared" si="13"/>
        <v>2124.4960799999999</v>
      </c>
      <c r="P35" s="4">
        <f t="shared" si="13"/>
        <v>2124.4960799999999</v>
      </c>
      <c r="Q35" s="4">
        <f t="shared" si="13"/>
        <v>0</v>
      </c>
      <c r="R35" s="4">
        <f t="shared" si="13"/>
        <v>2167.1971200000003</v>
      </c>
      <c r="S35" s="4">
        <f t="shared" si="13"/>
        <v>1422.6559199999999</v>
      </c>
      <c r="T35" s="4">
        <f t="shared" si="13"/>
        <v>1422.6559199999999</v>
      </c>
      <c r="U35" s="4">
        <f t="shared" si="13"/>
        <v>1422.6559199999999</v>
      </c>
      <c r="V35" s="4">
        <f t="shared" si="13"/>
        <v>1422.6559199999999</v>
      </c>
      <c r="W35" s="4">
        <f t="shared" si="13"/>
        <v>0</v>
      </c>
      <c r="X35" s="5">
        <f t="shared" si="4"/>
        <v>62460.191339999976</v>
      </c>
    </row>
    <row r="36" spans="2:24" x14ac:dyDescent="0.25">
      <c r="B36" t="s">
        <v>158</v>
      </c>
      <c r="C36" s="4">
        <f t="shared" ref="C36:W36" si="14">+C13*C$24*1.08</f>
        <v>10896.185520000003</v>
      </c>
      <c r="D36" s="4">
        <f t="shared" si="14"/>
        <v>20984.831999999995</v>
      </c>
      <c r="E36" s="4">
        <f t="shared" si="14"/>
        <v>-4942.0756800000008</v>
      </c>
      <c r="F36" s="4">
        <f t="shared" si="14"/>
        <v>11489.6448</v>
      </c>
      <c r="G36" s="4">
        <f t="shared" si="14"/>
        <v>3187.7949600000002</v>
      </c>
      <c r="H36" s="4">
        <f t="shared" si="14"/>
        <v>4118.4028800000006</v>
      </c>
      <c r="I36" s="4">
        <f t="shared" si="14"/>
        <v>5148.00468</v>
      </c>
      <c r="J36" s="4">
        <f t="shared" si="14"/>
        <v>1716.0012000000002</v>
      </c>
      <c r="K36" s="4">
        <f t="shared" si="14"/>
        <v>2276.9964</v>
      </c>
      <c r="L36" s="4">
        <f t="shared" si="14"/>
        <v>4146.0184800000006</v>
      </c>
      <c r="M36" s="4">
        <f t="shared" si="14"/>
        <v>1951.0675200000003</v>
      </c>
      <c r="N36" s="4">
        <f t="shared" si="14"/>
        <v>4855.9910399999999</v>
      </c>
      <c r="O36" s="4">
        <f t="shared" si="14"/>
        <v>6980.4871199999998</v>
      </c>
      <c r="P36" s="4">
        <f t="shared" si="14"/>
        <v>7890.9854399999995</v>
      </c>
      <c r="Q36" s="4">
        <f t="shared" si="14"/>
        <v>4248.9921599999998</v>
      </c>
      <c r="R36" s="4">
        <f t="shared" si="14"/>
        <v>722.39904000000013</v>
      </c>
      <c r="S36" s="4">
        <f t="shared" si="14"/>
        <v>5677.074576</v>
      </c>
      <c r="T36" s="4">
        <f t="shared" si="14"/>
        <v>1598.7942719999999</v>
      </c>
      <c r="U36" s="4">
        <f t="shared" si="14"/>
        <v>5412.8670480000001</v>
      </c>
      <c r="V36" s="4">
        <f t="shared" si="14"/>
        <v>1639.4415840000001</v>
      </c>
      <c r="W36" s="4">
        <f t="shared" si="14"/>
        <v>-184.00050000000002</v>
      </c>
      <c r="X36" s="5">
        <f t="shared" si="4"/>
        <v>99815.904539999989</v>
      </c>
    </row>
    <row r="37" spans="2:24" x14ac:dyDescent="0.25">
      <c r="B37" t="s">
        <v>166</v>
      </c>
      <c r="C37" s="4">
        <f t="shared" ref="C37:W37" si="15">+C14*C$24*1.08</f>
        <v>5959.7920800000002</v>
      </c>
      <c r="D37" s="4">
        <f t="shared" si="15"/>
        <v>5961.5999999999995</v>
      </c>
      <c r="E37" s="4">
        <f t="shared" si="15"/>
        <v>-1006.7191200000001</v>
      </c>
      <c r="F37" s="4">
        <f t="shared" si="15"/>
        <v>5026.7196000000004</v>
      </c>
      <c r="G37" s="4">
        <f t="shared" si="15"/>
        <v>1593.8974800000001</v>
      </c>
      <c r="H37" s="4">
        <f t="shared" si="15"/>
        <v>2402.4016799999999</v>
      </c>
      <c r="I37" s="4">
        <f t="shared" si="15"/>
        <v>5148.00468</v>
      </c>
      <c r="J37" s="4">
        <f t="shared" si="15"/>
        <v>686.40048000000013</v>
      </c>
      <c r="K37" s="4">
        <f t="shared" si="15"/>
        <v>455.39928000000003</v>
      </c>
      <c r="L37" s="4">
        <f t="shared" si="15"/>
        <v>487.76688000000007</v>
      </c>
      <c r="M37" s="4">
        <f t="shared" si="15"/>
        <v>1219.4172000000003</v>
      </c>
      <c r="N37" s="4">
        <f t="shared" si="15"/>
        <v>606.99887999999999</v>
      </c>
      <c r="O37" s="4">
        <f t="shared" si="15"/>
        <v>1213.99776</v>
      </c>
      <c r="P37" s="4">
        <f t="shared" si="15"/>
        <v>910.49831999999992</v>
      </c>
      <c r="Q37" s="4">
        <f t="shared" si="15"/>
        <v>303.49943999999999</v>
      </c>
      <c r="R37" s="4">
        <f t="shared" si="15"/>
        <v>361.19952000000006</v>
      </c>
      <c r="S37" s="4">
        <f t="shared" si="15"/>
        <v>1829.12904</v>
      </c>
      <c r="T37" s="4">
        <f t="shared" si="15"/>
        <v>812.94623999999999</v>
      </c>
      <c r="U37" s="4">
        <f t="shared" si="15"/>
        <v>1422.6559199999999</v>
      </c>
      <c r="V37" s="4">
        <f t="shared" si="15"/>
        <v>1422.6559199999999</v>
      </c>
      <c r="W37" s="4">
        <f t="shared" si="15"/>
        <v>0</v>
      </c>
      <c r="X37" s="5">
        <f t="shared" si="4"/>
        <v>36818.261279999992</v>
      </c>
    </row>
    <row r="38" spans="2:24" x14ac:dyDescent="0.25">
      <c r="B38" t="s">
        <v>160</v>
      </c>
      <c r="C38" s="4">
        <f t="shared" ref="C38:W38" si="16">+C15*C$24*1.08</f>
        <v>3973.1947200000004</v>
      </c>
      <c r="D38" s="4">
        <f t="shared" si="16"/>
        <v>7153.9199999999983</v>
      </c>
      <c r="E38" s="4">
        <f t="shared" si="16"/>
        <v>-20500.462080000005</v>
      </c>
      <c r="F38" s="4">
        <f t="shared" si="16"/>
        <v>1077.1542000000002</v>
      </c>
      <c r="G38" s="4">
        <f t="shared" si="16"/>
        <v>1821.5971200000001</v>
      </c>
      <c r="H38" s="4">
        <f t="shared" si="16"/>
        <v>1716.0012000000002</v>
      </c>
      <c r="I38" s="4">
        <f t="shared" si="16"/>
        <v>3544.2032219999996</v>
      </c>
      <c r="J38" s="4">
        <f t="shared" si="16"/>
        <v>686.40048000000013</v>
      </c>
      <c r="K38" s="4">
        <f t="shared" si="16"/>
        <v>1821.5971200000001</v>
      </c>
      <c r="L38" s="4">
        <f t="shared" si="16"/>
        <v>1219.4172000000003</v>
      </c>
      <c r="M38" s="4">
        <f t="shared" si="16"/>
        <v>975.53376000000014</v>
      </c>
      <c r="N38" s="4">
        <f t="shared" si="16"/>
        <v>1820.9966399999998</v>
      </c>
      <c r="O38" s="4">
        <f t="shared" si="16"/>
        <v>1820.9966399999998</v>
      </c>
      <c r="P38" s="4">
        <f t="shared" si="16"/>
        <v>1820.9966399999998</v>
      </c>
      <c r="Q38" s="4">
        <f t="shared" si="16"/>
        <v>1517.4972</v>
      </c>
      <c r="R38" s="4">
        <f t="shared" si="16"/>
        <v>902.99880000000007</v>
      </c>
      <c r="S38" s="4">
        <f t="shared" si="16"/>
        <v>1625.89248</v>
      </c>
      <c r="T38" s="4">
        <f t="shared" si="16"/>
        <v>1625.89248</v>
      </c>
      <c r="U38" s="4">
        <f t="shared" si="16"/>
        <v>1219.4193599999999</v>
      </c>
      <c r="V38" s="4">
        <f t="shared" si="16"/>
        <v>1016.1828</v>
      </c>
      <c r="W38" s="4">
        <f t="shared" si="16"/>
        <v>-220.8006</v>
      </c>
      <c r="X38" s="5">
        <f t="shared" si="4"/>
        <v>16638.629381999996</v>
      </c>
    </row>
    <row r="39" spans="2:24" x14ac:dyDescent="0.25">
      <c r="B39" t="s">
        <v>161</v>
      </c>
      <c r="C39" s="4">
        <f t="shared" ref="C39:W39" si="17">+C16*C$24*1.08</f>
        <v>1805.9976000000001</v>
      </c>
      <c r="D39" s="4">
        <f t="shared" si="17"/>
        <v>3100.0319999999997</v>
      </c>
      <c r="E39" s="4">
        <f t="shared" si="17"/>
        <v>0</v>
      </c>
      <c r="F39" s="4">
        <f t="shared" si="17"/>
        <v>2513.3598000000002</v>
      </c>
      <c r="G39" s="4">
        <f t="shared" si="17"/>
        <v>2276.9964</v>
      </c>
      <c r="H39" s="4">
        <f t="shared" si="17"/>
        <v>1372.8009600000003</v>
      </c>
      <c r="I39" s="4">
        <f t="shared" si="17"/>
        <v>1188.00108</v>
      </c>
      <c r="J39" s="4">
        <f t="shared" si="17"/>
        <v>0</v>
      </c>
      <c r="K39" s="4">
        <f t="shared" si="17"/>
        <v>1593.8974800000001</v>
      </c>
      <c r="L39" s="4">
        <f t="shared" si="17"/>
        <v>1951.0675200000003</v>
      </c>
      <c r="M39" s="4">
        <f t="shared" si="17"/>
        <v>1951.0675200000003</v>
      </c>
      <c r="N39" s="4">
        <f t="shared" si="17"/>
        <v>1213.99776</v>
      </c>
      <c r="O39" s="4">
        <f t="shared" si="17"/>
        <v>0</v>
      </c>
      <c r="P39" s="4">
        <f t="shared" si="17"/>
        <v>1213.99776</v>
      </c>
      <c r="Q39" s="4">
        <f t="shared" si="17"/>
        <v>606.99887999999999</v>
      </c>
      <c r="R39" s="4">
        <f t="shared" si="17"/>
        <v>902.99880000000007</v>
      </c>
      <c r="S39" s="4">
        <f t="shared" si="17"/>
        <v>609.70967999999993</v>
      </c>
      <c r="T39" s="4">
        <f t="shared" si="17"/>
        <v>1625.89248</v>
      </c>
      <c r="U39" s="4">
        <f t="shared" si="17"/>
        <v>1422.6559199999999</v>
      </c>
      <c r="V39" s="4">
        <f t="shared" si="17"/>
        <v>812.94623999999999</v>
      </c>
      <c r="W39" s="4">
        <f t="shared" si="17"/>
        <v>883.20240000000001</v>
      </c>
      <c r="X39" s="5">
        <f t="shared" si="4"/>
        <v>27045.620279999996</v>
      </c>
    </row>
    <row r="40" spans="2:24" x14ac:dyDescent="0.25">
      <c r="B40" t="s">
        <v>162</v>
      </c>
      <c r="C40" s="4">
        <f t="shared" ref="C40:W40" si="18">+C17*C$24*1.08</f>
        <v>9932.9868000000024</v>
      </c>
      <c r="D40" s="4">
        <f t="shared" si="18"/>
        <v>26231.039999999997</v>
      </c>
      <c r="E40" s="4">
        <f t="shared" si="18"/>
        <v>-9518.0716800000009</v>
      </c>
      <c r="F40" s="4">
        <f t="shared" si="18"/>
        <v>7181.0280000000002</v>
      </c>
      <c r="G40" s="4">
        <f t="shared" si="18"/>
        <v>3187.7949600000002</v>
      </c>
      <c r="H40" s="4">
        <f t="shared" si="18"/>
        <v>2053.4814360000005</v>
      </c>
      <c r="I40" s="4">
        <f t="shared" si="18"/>
        <v>7108.2064620000001</v>
      </c>
      <c r="J40" s="4">
        <f t="shared" si="18"/>
        <v>2059.2014400000003</v>
      </c>
      <c r="K40" s="4">
        <f t="shared" si="18"/>
        <v>1138.4982</v>
      </c>
      <c r="L40" s="4">
        <f t="shared" si="18"/>
        <v>1707.1840800000002</v>
      </c>
      <c r="M40" s="4">
        <f t="shared" si="18"/>
        <v>2438.8344000000006</v>
      </c>
      <c r="N40" s="4">
        <f t="shared" si="18"/>
        <v>910.49831999999992</v>
      </c>
      <c r="O40" s="4">
        <f t="shared" si="18"/>
        <v>2427.9955199999999</v>
      </c>
      <c r="P40" s="4">
        <f t="shared" si="18"/>
        <v>3034.9944</v>
      </c>
      <c r="Q40" s="4">
        <f t="shared" si="18"/>
        <v>3338.4938400000001</v>
      </c>
      <c r="R40" s="4">
        <f t="shared" si="18"/>
        <v>1444.7980800000003</v>
      </c>
      <c r="S40" s="4">
        <f t="shared" si="18"/>
        <v>2845.3118399999998</v>
      </c>
      <c r="T40" s="4">
        <f t="shared" si="18"/>
        <v>4877.6774399999995</v>
      </c>
      <c r="U40" s="4">
        <f t="shared" si="18"/>
        <v>812.94623999999999</v>
      </c>
      <c r="V40" s="4">
        <f t="shared" si="18"/>
        <v>203.23656</v>
      </c>
      <c r="W40" s="4">
        <f t="shared" si="18"/>
        <v>-2465.6066999999998</v>
      </c>
      <c r="X40" s="5">
        <f t="shared" si="4"/>
        <v>70950.529638000007</v>
      </c>
    </row>
    <row r="41" spans="2:24" x14ac:dyDescent="0.25">
      <c r="B41" t="s">
        <v>163</v>
      </c>
      <c r="C41" s="4">
        <f t="shared" ref="C41:W41" si="19">+C18*C$24*1.08</f>
        <v>0</v>
      </c>
      <c r="D41" s="4">
        <f t="shared" si="19"/>
        <v>953.85599999999988</v>
      </c>
      <c r="E41" s="4">
        <f t="shared" si="19"/>
        <v>0</v>
      </c>
      <c r="F41" s="4">
        <f t="shared" si="19"/>
        <v>718.1028</v>
      </c>
      <c r="G41" s="4">
        <f t="shared" si="19"/>
        <v>0</v>
      </c>
      <c r="H41" s="4">
        <f t="shared" si="19"/>
        <v>1029.6007200000001</v>
      </c>
      <c r="I41" s="4">
        <f t="shared" si="19"/>
        <v>0</v>
      </c>
      <c r="J41" s="4">
        <f t="shared" si="19"/>
        <v>0</v>
      </c>
      <c r="K41" s="4">
        <f t="shared" si="19"/>
        <v>227.69964000000002</v>
      </c>
      <c r="L41" s="4">
        <f t="shared" si="19"/>
        <v>975.53376000000014</v>
      </c>
      <c r="M41" s="4">
        <f t="shared" si="19"/>
        <v>731.65032000000008</v>
      </c>
      <c r="N41" s="4">
        <f t="shared" si="19"/>
        <v>910.49831999999992</v>
      </c>
      <c r="O41" s="4">
        <f t="shared" si="19"/>
        <v>0</v>
      </c>
      <c r="P41" s="4">
        <f t="shared" si="19"/>
        <v>910.49831999999992</v>
      </c>
      <c r="Q41" s="4">
        <f t="shared" si="19"/>
        <v>0</v>
      </c>
      <c r="R41" s="4">
        <f t="shared" si="19"/>
        <v>0</v>
      </c>
      <c r="S41" s="4">
        <f t="shared" si="19"/>
        <v>0</v>
      </c>
      <c r="T41" s="4">
        <f t="shared" si="19"/>
        <v>203.23656</v>
      </c>
      <c r="U41" s="4">
        <f t="shared" si="19"/>
        <v>0</v>
      </c>
      <c r="V41" s="4">
        <f t="shared" si="19"/>
        <v>0</v>
      </c>
      <c r="W41" s="4">
        <f t="shared" si="19"/>
        <v>0</v>
      </c>
      <c r="X41" s="5">
        <f t="shared" si="4"/>
        <v>6660.6764399999993</v>
      </c>
    </row>
    <row r="42" spans="2:24" x14ac:dyDescent="0.25">
      <c r="B42" t="s">
        <v>164</v>
      </c>
      <c r="C42" s="4">
        <f t="shared" ref="C42:W42" si="20">+C19*C$24*1.08</f>
        <v>3401.2954800000002</v>
      </c>
      <c r="D42" s="4">
        <f t="shared" si="20"/>
        <v>8346.239999999998</v>
      </c>
      <c r="E42" s="4">
        <f t="shared" si="20"/>
        <v>-91.519920000000013</v>
      </c>
      <c r="F42" s="4">
        <f t="shared" si="20"/>
        <v>3590.5140000000001</v>
      </c>
      <c r="G42" s="4">
        <f t="shared" si="20"/>
        <v>683.09892000000002</v>
      </c>
      <c r="H42" s="4">
        <f t="shared" si="20"/>
        <v>1716.0012000000002</v>
      </c>
      <c r="I42" s="4">
        <f t="shared" si="20"/>
        <v>6276.6057059999994</v>
      </c>
      <c r="J42" s="4">
        <f t="shared" si="20"/>
        <v>343.20024000000006</v>
      </c>
      <c r="K42" s="4">
        <f t="shared" si="20"/>
        <v>2049.2967600000002</v>
      </c>
      <c r="L42" s="4">
        <f t="shared" si="20"/>
        <v>3414.3681600000004</v>
      </c>
      <c r="M42" s="4">
        <f t="shared" si="20"/>
        <v>975.53376000000014</v>
      </c>
      <c r="N42" s="4">
        <f t="shared" si="20"/>
        <v>758.74860000000001</v>
      </c>
      <c r="O42" s="4">
        <f t="shared" si="20"/>
        <v>3022.3485900000001</v>
      </c>
      <c r="P42" s="4">
        <f t="shared" si="20"/>
        <v>3641.9932799999997</v>
      </c>
      <c r="Q42" s="4">
        <f t="shared" si="20"/>
        <v>303.49943999999999</v>
      </c>
      <c r="R42" s="4">
        <f t="shared" si="20"/>
        <v>0</v>
      </c>
      <c r="S42" s="4">
        <f t="shared" si="20"/>
        <v>2635.3007280000002</v>
      </c>
      <c r="T42" s="4">
        <f t="shared" si="20"/>
        <v>1016.1828</v>
      </c>
      <c r="U42" s="4">
        <f t="shared" si="20"/>
        <v>1009.4082480000001</v>
      </c>
      <c r="V42" s="4">
        <f t="shared" si="20"/>
        <v>1205.8702560000002</v>
      </c>
      <c r="W42" s="4">
        <f t="shared" si="20"/>
        <v>-588.80160000000001</v>
      </c>
      <c r="X42" s="5">
        <f t="shared" si="4"/>
        <v>43709.184648000002</v>
      </c>
    </row>
    <row r="43" spans="2:24" x14ac:dyDescent="0.25">
      <c r="B43" t="s">
        <v>165</v>
      </c>
      <c r="C43" s="4">
        <f t="shared" ref="C43:W43" si="21">+C20*C$24*1.08</f>
        <v>0</v>
      </c>
      <c r="D43" s="4">
        <f t="shared" si="21"/>
        <v>0</v>
      </c>
      <c r="E43" s="4">
        <f t="shared" si="21"/>
        <v>0</v>
      </c>
      <c r="F43" s="4">
        <f t="shared" si="21"/>
        <v>0</v>
      </c>
      <c r="G43" s="4">
        <f t="shared" si="21"/>
        <v>0</v>
      </c>
      <c r="H43" s="4">
        <f t="shared" si="21"/>
        <v>0</v>
      </c>
      <c r="I43" s="4">
        <f t="shared" si="21"/>
        <v>0</v>
      </c>
      <c r="J43" s="4">
        <f t="shared" si="21"/>
        <v>0</v>
      </c>
      <c r="K43" s="4">
        <f t="shared" si="21"/>
        <v>0</v>
      </c>
      <c r="L43" s="4">
        <f t="shared" si="21"/>
        <v>1707.1840800000002</v>
      </c>
      <c r="M43" s="4">
        <f t="shared" si="21"/>
        <v>0</v>
      </c>
      <c r="N43" s="4">
        <f t="shared" si="21"/>
        <v>0</v>
      </c>
      <c r="O43" s="4">
        <f t="shared" si="21"/>
        <v>0</v>
      </c>
      <c r="P43" s="4">
        <f t="shared" si="21"/>
        <v>0</v>
      </c>
      <c r="Q43" s="4">
        <f t="shared" si="21"/>
        <v>0</v>
      </c>
      <c r="R43" s="4">
        <f t="shared" si="21"/>
        <v>0</v>
      </c>
      <c r="S43" s="4">
        <f t="shared" si="21"/>
        <v>0</v>
      </c>
      <c r="T43" s="4">
        <f t="shared" si="21"/>
        <v>0</v>
      </c>
      <c r="U43" s="4">
        <f t="shared" si="21"/>
        <v>0</v>
      </c>
      <c r="V43" s="4">
        <f t="shared" si="21"/>
        <v>0</v>
      </c>
      <c r="W43" s="4">
        <f t="shared" si="21"/>
        <v>1104.0029999999999</v>
      </c>
      <c r="X43" s="5">
        <f t="shared" si="4"/>
        <v>2811.1870800000002</v>
      </c>
    </row>
    <row r="44" spans="2:24" x14ac:dyDescent="0.25">
      <c r="X44" s="5">
        <f>+SUM(X25:X43)</f>
        <v>1136006.6967179999</v>
      </c>
    </row>
  </sheetData>
  <dataConsolidate topLabels="1">
    <dataRefs count="1">
      <dataRef ref="C1:X125" sheet="CM_Hop.goi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5" x14ac:dyDescent="0.25"/>
  <cols>
    <col min="2" max="2" width="26.42578125" bestFit="1" customWidth="1"/>
    <col min="3" max="3" width="9.28515625" customWidth="1"/>
    <col min="4" max="5" width="10.140625" bestFit="1" customWidth="1"/>
    <col min="6" max="9" width="9.140625" bestFit="1" customWidth="1"/>
    <col min="10" max="10" width="8.85546875" bestFit="1" customWidth="1"/>
    <col min="11" max="14" width="9.140625" bestFit="1" customWidth="1"/>
    <col min="15" max="15" width="8.85546875" bestFit="1" customWidth="1"/>
    <col min="16" max="16" width="10.5703125" bestFit="1" customWidth="1"/>
    <col min="18" max="18" width="10.5703125" bestFit="1" customWidth="1"/>
  </cols>
  <sheetData>
    <row r="2" spans="2:19" ht="75" x14ac:dyDescent="0.25">
      <c r="B2" s="2" t="s">
        <v>146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14</v>
      </c>
      <c r="N2" s="1" t="s">
        <v>15</v>
      </c>
      <c r="O2" s="1" t="s">
        <v>3</v>
      </c>
    </row>
    <row r="3" spans="2:19" x14ac:dyDescent="0.25">
      <c r="B3" t="s">
        <v>158</v>
      </c>
      <c r="C3" s="6">
        <v>17.166666666666668</v>
      </c>
      <c r="D3" s="6">
        <v>23.5</v>
      </c>
      <c r="E3" s="6">
        <v>13.233333333333333</v>
      </c>
      <c r="F3" s="6">
        <v>7</v>
      </c>
      <c r="G3" s="6">
        <v>7.4333333333333336</v>
      </c>
      <c r="H3" s="6">
        <v>5.85</v>
      </c>
      <c r="I3" s="6">
        <v>1.55</v>
      </c>
      <c r="J3" s="6">
        <v>1.5</v>
      </c>
      <c r="K3" s="6">
        <v>6.083333333333333</v>
      </c>
      <c r="L3" s="6">
        <v>6.416666666666667</v>
      </c>
      <c r="M3" s="6">
        <v>5.083333333333333</v>
      </c>
      <c r="N3" s="6">
        <v>4.166666666666667</v>
      </c>
      <c r="O3" s="6">
        <v>-0.66666666666666663</v>
      </c>
    </row>
    <row r="4" spans="2:19" x14ac:dyDescent="0.25">
      <c r="B4" t="s">
        <v>166</v>
      </c>
      <c r="C4" s="6">
        <v>44</v>
      </c>
      <c r="D4" s="6">
        <v>60.333333333333336</v>
      </c>
      <c r="E4" s="6">
        <v>33.65</v>
      </c>
      <c r="F4" s="6">
        <v>18.666666666666668</v>
      </c>
      <c r="G4" s="6">
        <v>18.883333333333333</v>
      </c>
      <c r="H4" s="6">
        <v>15</v>
      </c>
      <c r="I4" s="6">
        <v>3.9666666666666668</v>
      </c>
      <c r="J4" s="6">
        <v>4.166666666666667</v>
      </c>
      <c r="K4" s="6">
        <v>15.583333333333334</v>
      </c>
      <c r="L4" s="6">
        <v>16.583333333333332</v>
      </c>
      <c r="M4" s="6">
        <v>13.041666666666666</v>
      </c>
      <c r="N4" s="6">
        <v>10.75</v>
      </c>
      <c r="O4" s="6">
        <v>-1</v>
      </c>
    </row>
    <row r="5" spans="2:19" x14ac:dyDescent="0.25">
      <c r="B5" t="s">
        <v>164</v>
      </c>
      <c r="C5" s="6">
        <v>25.166666666666668</v>
      </c>
      <c r="D5" s="6">
        <v>34.5</v>
      </c>
      <c r="E5" s="6">
        <v>19.283333333333335</v>
      </c>
      <c r="F5" s="6">
        <v>10.5</v>
      </c>
      <c r="G5" s="6">
        <v>10.833333333333334</v>
      </c>
      <c r="H5" s="6">
        <v>8.6</v>
      </c>
      <c r="I5" s="6">
        <v>2.2833333333333332</v>
      </c>
      <c r="J5" s="6">
        <v>2.3333333333333335</v>
      </c>
      <c r="K5" s="6">
        <v>8.9166666666666661</v>
      </c>
      <c r="L5" s="6">
        <v>9.5</v>
      </c>
      <c r="M5" s="6">
        <v>7.458333333333333</v>
      </c>
      <c r="N5" s="6">
        <v>6.125</v>
      </c>
      <c r="O5" s="6">
        <v>-0.66666666666666663</v>
      </c>
    </row>
    <row r="6" spans="2:19" x14ac:dyDescent="0.25">
      <c r="B6" t="s">
        <v>167</v>
      </c>
      <c r="C6" s="6">
        <v>13</v>
      </c>
      <c r="D6" s="6">
        <v>18</v>
      </c>
      <c r="E6" s="6">
        <v>9.9333333333333336</v>
      </c>
      <c r="F6" s="6">
        <v>5.5</v>
      </c>
      <c r="G6" s="6">
        <v>5.583333333333333</v>
      </c>
      <c r="H6" s="6">
        <v>4.45</v>
      </c>
      <c r="I6" s="6">
        <v>1.1833333333333333</v>
      </c>
      <c r="J6" s="6">
        <v>1.1666666666666667</v>
      </c>
      <c r="K6" s="6">
        <v>4.583333333333333</v>
      </c>
      <c r="L6" s="6">
        <v>4.916666666666667</v>
      </c>
      <c r="M6" s="6">
        <v>3.8333333333333335</v>
      </c>
      <c r="N6" s="6">
        <v>3.1666666666666665</v>
      </c>
      <c r="O6" s="6">
        <v>-0.33333333333333331</v>
      </c>
    </row>
    <row r="7" spans="2:19" x14ac:dyDescent="0.25">
      <c r="B7" t="s">
        <v>168</v>
      </c>
      <c r="C7" s="6">
        <v>36.833333333333336</v>
      </c>
      <c r="D7" s="6">
        <v>50.5</v>
      </c>
      <c r="E7" s="6">
        <v>28.133333333333333</v>
      </c>
      <c r="F7" s="6">
        <v>15.333333333333334</v>
      </c>
      <c r="G7" s="6">
        <v>15.816666666666666</v>
      </c>
      <c r="H7" s="6">
        <v>12.55</v>
      </c>
      <c r="I7" s="6">
        <v>3.35</v>
      </c>
      <c r="J7" s="6">
        <v>3.6666666666666665</v>
      </c>
      <c r="K7" s="6">
        <v>13</v>
      </c>
      <c r="L7" s="6">
        <v>14</v>
      </c>
      <c r="M7" s="6">
        <v>11</v>
      </c>
      <c r="N7" s="6">
        <v>9</v>
      </c>
      <c r="O7" s="6">
        <v>-1</v>
      </c>
    </row>
    <row r="8" spans="2:19" x14ac:dyDescent="0.25">
      <c r="B8" t="s">
        <v>148</v>
      </c>
      <c r="C8" s="6">
        <v>6.333333333333333</v>
      </c>
      <c r="D8" s="6">
        <v>8.6666666666666661</v>
      </c>
      <c r="E8" s="6">
        <v>4.9000000000000004</v>
      </c>
      <c r="F8" s="6">
        <v>2.6666666666666665</v>
      </c>
      <c r="G8" s="6">
        <v>2.7666666666666666</v>
      </c>
      <c r="H8" s="6">
        <v>2.25</v>
      </c>
      <c r="I8" s="6">
        <v>0.6166666666666667</v>
      </c>
      <c r="J8" s="6">
        <v>0.83333333333333337</v>
      </c>
      <c r="K8" s="6">
        <v>2.3333333333333335</v>
      </c>
      <c r="L8" s="6">
        <v>2.4166666666666665</v>
      </c>
      <c r="M8" s="6">
        <v>1.875</v>
      </c>
      <c r="N8" s="6">
        <v>1.5833333333333333</v>
      </c>
      <c r="O8" s="6">
        <v>0</v>
      </c>
    </row>
    <row r="9" spans="2:19" x14ac:dyDescent="0.25">
      <c r="B9" t="s">
        <v>156</v>
      </c>
      <c r="C9" s="6">
        <v>18.666666666666668</v>
      </c>
      <c r="D9" s="6">
        <v>25.666666666666668</v>
      </c>
      <c r="E9" s="6">
        <v>14.3</v>
      </c>
      <c r="F9" s="6">
        <v>7.833333333333333</v>
      </c>
      <c r="G9" s="6">
        <v>8.0333333333333332</v>
      </c>
      <c r="H9" s="6">
        <v>6.4</v>
      </c>
      <c r="I9" s="6">
        <v>1.7</v>
      </c>
      <c r="J9" s="6">
        <v>1.8333333333333333</v>
      </c>
      <c r="K9" s="6">
        <v>6.583333333333333</v>
      </c>
      <c r="L9" s="6">
        <v>7.083333333333333</v>
      </c>
      <c r="M9" s="6">
        <v>5.541666666666667</v>
      </c>
      <c r="N9" s="6">
        <v>4.541666666666667</v>
      </c>
      <c r="O9" s="6">
        <v>-0.5</v>
      </c>
    </row>
    <row r="10" spans="2:19" x14ac:dyDescent="0.25">
      <c r="B10" t="s">
        <v>169</v>
      </c>
      <c r="C10" s="6">
        <v>22.666666666666668</v>
      </c>
      <c r="D10" s="6">
        <v>31</v>
      </c>
      <c r="E10" s="6">
        <v>17.350000000000001</v>
      </c>
      <c r="F10" s="6">
        <v>9.5</v>
      </c>
      <c r="G10" s="6">
        <v>9.75</v>
      </c>
      <c r="H10" s="6">
        <v>7.75</v>
      </c>
      <c r="I10" s="6">
        <v>2.0666666666666669</v>
      </c>
      <c r="J10" s="6">
        <v>2.1666666666666665</v>
      </c>
      <c r="K10" s="6">
        <v>8</v>
      </c>
      <c r="L10" s="6">
        <v>8.5833333333333339</v>
      </c>
      <c r="M10" s="6">
        <v>6.708333333333333</v>
      </c>
      <c r="N10" s="6">
        <v>5.541666666666667</v>
      </c>
      <c r="O10" s="6">
        <v>-0.66666666666666663</v>
      </c>
    </row>
    <row r="11" spans="2:19" x14ac:dyDescent="0.25">
      <c r="B11" t="s">
        <v>170</v>
      </c>
      <c r="C11" s="6">
        <v>25.166666666666668</v>
      </c>
      <c r="D11" s="6">
        <v>34.5</v>
      </c>
      <c r="E11" s="6">
        <v>19.216666666666665</v>
      </c>
      <c r="F11" s="6">
        <v>10.5</v>
      </c>
      <c r="G11" s="6">
        <v>10.8</v>
      </c>
      <c r="H11" s="6">
        <v>8.6</v>
      </c>
      <c r="I11" s="6">
        <v>2.2833333333333332</v>
      </c>
      <c r="J11" s="6">
        <v>2.3333333333333335</v>
      </c>
      <c r="K11" s="6">
        <v>8.9166666666666661</v>
      </c>
      <c r="L11" s="6">
        <v>9.5</v>
      </c>
      <c r="M11" s="6">
        <v>7.458333333333333</v>
      </c>
      <c r="N11" s="6">
        <v>6.125</v>
      </c>
      <c r="O11" s="6">
        <v>-0.66666666666666663</v>
      </c>
    </row>
    <row r="12" spans="2:19" x14ac:dyDescent="0.25">
      <c r="C12" s="14">
        <f>+SUM(C3:C11)</f>
        <v>209</v>
      </c>
      <c r="D12" s="14">
        <f t="shared" ref="D12:O12" si="0">+SUM(D3:D11)</f>
        <v>286.66666666666663</v>
      </c>
      <c r="E12" s="14">
        <f t="shared" si="0"/>
        <v>160.00000000000003</v>
      </c>
      <c r="F12" s="14">
        <f t="shared" si="0"/>
        <v>87.5</v>
      </c>
      <c r="G12" s="14">
        <f t="shared" si="0"/>
        <v>89.899999999999991</v>
      </c>
      <c r="H12" s="14">
        <f t="shared" si="0"/>
        <v>71.45</v>
      </c>
      <c r="I12" s="14">
        <f t="shared" si="0"/>
        <v>19</v>
      </c>
      <c r="J12" s="14">
        <f t="shared" si="0"/>
        <v>20</v>
      </c>
      <c r="K12" s="14">
        <f t="shared" si="0"/>
        <v>74.000000000000014</v>
      </c>
      <c r="L12" s="14">
        <f t="shared" si="0"/>
        <v>79</v>
      </c>
      <c r="M12" s="14">
        <f t="shared" si="0"/>
        <v>62</v>
      </c>
      <c r="N12" s="14">
        <f t="shared" si="0"/>
        <v>51</v>
      </c>
      <c r="O12" s="14">
        <f t="shared" si="0"/>
        <v>-5.5</v>
      </c>
    </row>
    <row r="13" spans="2:19" ht="75" x14ac:dyDescent="0.25">
      <c r="B13" s="2" t="s">
        <v>146</v>
      </c>
      <c r="C13" s="1" t="s">
        <v>1</v>
      </c>
      <c r="D13" s="1" t="s">
        <v>2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14</v>
      </c>
      <c r="N13" s="1" t="s">
        <v>15</v>
      </c>
      <c r="O13" s="1" t="s">
        <v>3</v>
      </c>
    </row>
    <row r="14" spans="2:19" x14ac:dyDescent="0.25">
      <c r="C14">
        <v>6</v>
      </c>
      <c r="D14">
        <v>6</v>
      </c>
      <c r="E14">
        <v>60</v>
      </c>
      <c r="F14">
        <v>6</v>
      </c>
      <c r="G14">
        <v>60</v>
      </c>
      <c r="H14">
        <v>20</v>
      </c>
      <c r="I14">
        <v>60</v>
      </c>
      <c r="J14">
        <v>6</v>
      </c>
      <c r="K14">
        <v>12</v>
      </c>
      <c r="L14">
        <v>12</v>
      </c>
      <c r="M14">
        <v>24</v>
      </c>
      <c r="N14">
        <v>24</v>
      </c>
      <c r="O14">
        <v>6</v>
      </c>
    </row>
    <row r="15" spans="2:19" x14ac:dyDescent="0.25">
      <c r="C15">
        <v>167.22200000000001</v>
      </c>
      <c r="D15">
        <v>220.79999999999995</v>
      </c>
      <c r="E15">
        <v>332.45499999999998</v>
      </c>
      <c r="F15">
        <v>210.833</v>
      </c>
      <c r="G15">
        <v>317.77800000000002</v>
      </c>
      <c r="H15">
        <v>366.66699999999997</v>
      </c>
      <c r="I15">
        <v>317.77800000000002</v>
      </c>
      <c r="J15">
        <v>210.833</v>
      </c>
      <c r="K15">
        <v>225.81800000000001</v>
      </c>
      <c r="L15">
        <v>225.81800000000001</v>
      </c>
      <c r="M15">
        <v>281.01799999999997</v>
      </c>
      <c r="N15">
        <v>281.01799999999997</v>
      </c>
      <c r="O15">
        <v>254.22200000000001</v>
      </c>
    </row>
    <row r="16" spans="2:19" x14ac:dyDescent="0.25">
      <c r="B16" t="s">
        <v>158</v>
      </c>
      <c r="C16" s="4">
        <f>+C3*C$15*1.08</f>
        <v>3100.2958800000006</v>
      </c>
      <c r="D16" s="4">
        <f t="shared" ref="D16:O16" si="1">+D3*D$15*1.08</f>
        <v>5603.9039999999995</v>
      </c>
      <c r="E16" s="4">
        <f t="shared" si="1"/>
        <v>4751.44686</v>
      </c>
      <c r="F16" s="4">
        <f t="shared" si="1"/>
        <v>1593.8974800000001</v>
      </c>
      <c r="G16" s="4">
        <f t="shared" si="1"/>
        <v>2551.1217840000004</v>
      </c>
      <c r="H16" s="4">
        <f t="shared" si="1"/>
        <v>2316.6021059999998</v>
      </c>
      <c r="I16" s="4">
        <f t="shared" si="1"/>
        <v>531.96037200000012</v>
      </c>
      <c r="J16" s="4">
        <f t="shared" si="1"/>
        <v>341.54946000000001</v>
      </c>
      <c r="K16" s="4">
        <f t="shared" si="1"/>
        <v>1483.62426</v>
      </c>
      <c r="L16" s="4">
        <f t="shared" si="1"/>
        <v>1564.9187400000003</v>
      </c>
      <c r="M16" s="4">
        <f t="shared" si="1"/>
        <v>1542.78882</v>
      </c>
      <c r="N16" s="4">
        <f t="shared" si="1"/>
        <v>1264.5810000000001</v>
      </c>
      <c r="O16" s="4">
        <f t="shared" si="1"/>
        <v>-183.03984000000003</v>
      </c>
      <c r="P16" s="5">
        <f>+SUM(C16:O16)</f>
        <v>26463.650921999997</v>
      </c>
      <c r="Q16">
        <v>1069.5426660000001</v>
      </c>
      <c r="R16" s="5">
        <f>+P16+Q16</f>
        <v>27533.193587999998</v>
      </c>
      <c r="S16" t="s">
        <v>171</v>
      </c>
    </row>
    <row r="17" spans="2:19" x14ac:dyDescent="0.25">
      <c r="B17" t="s">
        <v>166</v>
      </c>
      <c r="C17" s="4">
        <f t="shared" ref="C17:O17" si="2">+C4*C$15*1.08</f>
        <v>7946.3894400000008</v>
      </c>
      <c r="D17" s="4">
        <f t="shared" si="2"/>
        <v>14387.328</v>
      </c>
      <c r="E17" s="4">
        <f t="shared" si="2"/>
        <v>12082.079610000001</v>
      </c>
      <c r="F17" s="4">
        <f t="shared" si="2"/>
        <v>4250.3932800000002</v>
      </c>
      <c r="G17" s="4">
        <f t="shared" si="2"/>
        <v>6480.7645320000011</v>
      </c>
      <c r="H17" s="4">
        <f t="shared" si="2"/>
        <v>5940.0053999999991</v>
      </c>
      <c r="I17" s="4">
        <f t="shared" si="2"/>
        <v>1361.3609520000002</v>
      </c>
      <c r="J17" s="4">
        <f t="shared" si="2"/>
        <v>948.74850000000015</v>
      </c>
      <c r="K17" s="4">
        <f t="shared" si="2"/>
        <v>3800.5169400000004</v>
      </c>
      <c r="L17" s="4">
        <f t="shared" si="2"/>
        <v>4044.4003800000005</v>
      </c>
      <c r="M17" s="4">
        <f t="shared" si="2"/>
        <v>3958.1385299999997</v>
      </c>
      <c r="N17" s="4">
        <f t="shared" si="2"/>
        <v>3262.6189800000002</v>
      </c>
      <c r="O17" s="4">
        <f t="shared" si="2"/>
        <v>-274.55976000000004</v>
      </c>
      <c r="P17" s="5">
        <f t="shared" ref="P17:P24" si="3">+SUM(C17:O17)</f>
        <v>68188.184783999997</v>
      </c>
      <c r="R17" s="5">
        <f>+P17</f>
        <v>68188.184783999997</v>
      </c>
      <c r="S17" t="s">
        <v>171</v>
      </c>
    </row>
    <row r="18" spans="2:19" x14ac:dyDescent="0.25">
      <c r="B18" t="s">
        <v>164</v>
      </c>
      <c r="C18" s="4">
        <f t="shared" ref="C18:O18" si="4">+C5*C$15*1.08</f>
        <v>4545.0939600000002</v>
      </c>
      <c r="D18" s="4">
        <f t="shared" si="4"/>
        <v>8227.0079999999998</v>
      </c>
      <c r="E18" s="4">
        <f t="shared" si="4"/>
        <v>6923.7078300000012</v>
      </c>
      <c r="F18" s="4">
        <f t="shared" si="4"/>
        <v>2390.8462200000004</v>
      </c>
      <c r="G18" s="4">
        <f t="shared" si="4"/>
        <v>3718.0026000000007</v>
      </c>
      <c r="H18" s="4">
        <f t="shared" si="4"/>
        <v>3405.6030959999998</v>
      </c>
      <c r="I18" s="4">
        <f t="shared" si="4"/>
        <v>783.64054800000008</v>
      </c>
      <c r="J18" s="4">
        <f t="shared" si="4"/>
        <v>531.29916000000003</v>
      </c>
      <c r="K18" s="4">
        <f t="shared" si="4"/>
        <v>2174.62734</v>
      </c>
      <c r="L18" s="4">
        <f t="shared" si="4"/>
        <v>2316.8926800000004</v>
      </c>
      <c r="M18" s="4">
        <f t="shared" si="4"/>
        <v>2263.5999900000002</v>
      </c>
      <c r="N18" s="4">
        <f t="shared" si="4"/>
        <v>1858.9340699999998</v>
      </c>
      <c r="O18" s="4">
        <f t="shared" si="4"/>
        <v>-183.03984000000003</v>
      </c>
      <c r="P18" s="5">
        <f t="shared" si="3"/>
        <v>38956.215654</v>
      </c>
      <c r="R18" s="5">
        <f t="shared" ref="R18:R24" si="5">+P18</f>
        <v>38956.215654</v>
      </c>
      <c r="S18" t="s">
        <v>171</v>
      </c>
    </row>
    <row r="19" spans="2:19" x14ac:dyDescent="0.25">
      <c r="B19" t="s">
        <v>167</v>
      </c>
      <c r="C19" s="4">
        <f t="shared" ref="C19:O19" si="6">+C6*C$15*1.08</f>
        <v>2347.7968800000003</v>
      </c>
      <c r="D19" s="4">
        <f t="shared" si="6"/>
        <v>4292.351999999999</v>
      </c>
      <c r="E19" s="4">
        <f t="shared" si="6"/>
        <v>3566.5772400000001</v>
      </c>
      <c r="F19" s="4">
        <f t="shared" si="6"/>
        <v>1252.3480200000001</v>
      </c>
      <c r="G19" s="4">
        <f t="shared" si="6"/>
        <v>1916.2013400000003</v>
      </c>
      <c r="H19" s="4">
        <f t="shared" si="6"/>
        <v>1762.2016020000001</v>
      </c>
      <c r="I19" s="4">
        <f t="shared" si="6"/>
        <v>406.12028400000003</v>
      </c>
      <c r="J19" s="4">
        <f t="shared" si="6"/>
        <v>265.64958000000001</v>
      </c>
      <c r="K19" s="4">
        <f t="shared" si="6"/>
        <v>1117.7991000000002</v>
      </c>
      <c r="L19" s="4">
        <f t="shared" si="6"/>
        <v>1199.0935800000002</v>
      </c>
      <c r="M19" s="4">
        <f t="shared" si="6"/>
        <v>1163.41452</v>
      </c>
      <c r="N19" s="4">
        <f t="shared" si="6"/>
        <v>961.08155999999985</v>
      </c>
      <c r="O19" s="4">
        <f t="shared" si="6"/>
        <v>-91.519920000000013</v>
      </c>
      <c r="P19" s="5">
        <f t="shared" si="3"/>
        <v>20159.115785999995</v>
      </c>
      <c r="R19" s="5">
        <f t="shared" si="5"/>
        <v>20159.115785999995</v>
      </c>
      <c r="S19" t="s">
        <v>171</v>
      </c>
    </row>
    <row r="20" spans="2:19" x14ac:dyDescent="0.25">
      <c r="B20" t="s">
        <v>168</v>
      </c>
      <c r="C20" s="4">
        <f t="shared" ref="C20:O20" si="7">+C7*C$15*1.08</f>
        <v>6652.0911600000018</v>
      </c>
      <c r="D20" s="4">
        <f t="shared" si="7"/>
        <v>12042.431999999999</v>
      </c>
      <c r="E20" s="4">
        <f t="shared" si="7"/>
        <v>10101.31272</v>
      </c>
      <c r="F20" s="4">
        <f t="shared" si="7"/>
        <v>3491.3944800000004</v>
      </c>
      <c r="G20" s="4">
        <f t="shared" si="7"/>
        <v>5428.2837960000006</v>
      </c>
      <c r="H20" s="4">
        <f t="shared" si="7"/>
        <v>4969.8045179999999</v>
      </c>
      <c r="I20" s="4">
        <f t="shared" si="7"/>
        <v>1149.7208040000003</v>
      </c>
      <c r="J20" s="4">
        <f t="shared" si="7"/>
        <v>834.89868000000001</v>
      </c>
      <c r="K20" s="4">
        <f t="shared" si="7"/>
        <v>3170.4847200000004</v>
      </c>
      <c r="L20" s="4">
        <f t="shared" si="7"/>
        <v>3414.3681600000004</v>
      </c>
      <c r="M20" s="4">
        <f t="shared" si="7"/>
        <v>3338.4938400000001</v>
      </c>
      <c r="N20" s="4">
        <f t="shared" si="7"/>
        <v>2731.49496</v>
      </c>
      <c r="O20" s="4">
        <f t="shared" si="7"/>
        <v>-274.55976000000004</v>
      </c>
      <c r="P20" s="5">
        <f t="shared" si="3"/>
        <v>57050.220077999991</v>
      </c>
      <c r="Q20">
        <v>3415.4813340000001</v>
      </c>
      <c r="R20" s="5">
        <f>+P20+Q20</f>
        <v>60465.701411999995</v>
      </c>
      <c r="S20" t="s">
        <v>171</v>
      </c>
    </row>
    <row r="21" spans="2:19" x14ac:dyDescent="0.25">
      <c r="B21" t="s">
        <v>148</v>
      </c>
      <c r="C21" s="4">
        <f t="shared" ref="C21:O21" si="8">+C8*C$15*1.08</f>
        <v>1143.7984800000002</v>
      </c>
      <c r="D21" s="4">
        <f t="shared" si="8"/>
        <v>2066.6879999999996</v>
      </c>
      <c r="E21" s="4">
        <f t="shared" si="8"/>
        <v>1759.3518600000002</v>
      </c>
      <c r="F21" s="4">
        <f t="shared" si="8"/>
        <v>607.19903999999997</v>
      </c>
      <c r="G21" s="4">
        <f t="shared" si="8"/>
        <v>949.52066400000012</v>
      </c>
      <c r="H21" s="4">
        <f t="shared" si="8"/>
        <v>891.00081</v>
      </c>
      <c r="I21" s="4">
        <f t="shared" si="8"/>
        <v>211.64014800000004</v>
      </c>
      <c r="J21" s="4">
        <f t="shared" si="8"/>
        <v>189.74970000000002</v>
      </c>
      <c r="K21" s="4">
        <f t="shared" si="8"/>
        <v>569.06136000000004</v>
      </c>
      <c r="L21" s="4">
        <f t="shared" si="8"/>
        <v>589.38497999999993</v>
      </c>
      <c r="M21" s="4">
        <f t="shared" si="8"/>
        <v>569.06144999999992</v>
      </c>
      <c r="N21" s="4">
        <f t="shared" si="8"/>
        <v>480.54077999999993</v>
      </c>
      <c r="O21" s="4">
        <f t="shared" si="8"/>
        <v>0</v>
      </c>
      <c r="P21" s="5">
        <f t="shared" si="3"/>
        <v>10026.997271999999</v>
      </c>
      <c r="R21" s="5">
        <f t="shared" si="5"/>
        <v>10026.997271999999</v>
      </c>
      <c r="S21" t="s">
        <v>171</v>
      </c>
    </row>
    <row r="22" spans="2:19" x14ac:dyDescent="0.25">
      <c r="B22" t="s">
        <v>156</v>
      </c>
      <c r="C22" s="4">
        <f t="shared" ref="C22:O22" si="9">+C9*C$15*1.08</f>
        <v>3371.1955200000007</v>
      </c>
      <c r="D22" s="4">
        <f t="shared" si="9"/>
        <v>6120.5759999999991</v>
      </c>
      <c r="E22" s="4">
        <f t="shared" si="9"/>
        <v>5134.4350199999999</v>
      </c>
      <c r="F22" s="4">
        <f t="shared" si="9"/>
        <v>1783.6471799999999</v>
      </c>
      <c r="G22" s="4">
        <f t="shared" si="9"/>
        <v>2757.0419280000001</v>
      </c>
      <c r="H22" s="4">
        <f t="shared" si="9"/>
        <v>2534.4023040000002</v>
      </c>
      <c r="I22" s="4">
        <f t="shared" si="9"/>
        <v>583.44040800000005</v>
      </c>
      <c r="J22" s="4">
        <f t="shared" si="9"/>
        <v>417.44934000000001</v>
      </c>
      <c r="K22" s="4">
        <f t="shared" si="9"/>
        <v>1605.5659800000001</v>
      </c>
      <c r="L22" s="4">
        <f t="shared" si="9"/>
        <v>1727.5077000000003</v>
      </c>
      <c r="M22" s="4">
        <f t="shared" si="9"/>
        <v>1681.89273</v>
      </c>
      <c r="N22" s="4">
        <f t="shared" si="9"/>
        <v>1378.39329</v>
      </c>
      <c r="O22" s="4">
        <f t="shared" si="9"/>
        <v>-137.27988000000002</v>
      </c>
      <c r="P22" s="5">
        <f t="shared" si="3"/>
        <v>28958.267519999998</v>
      </c>
      <c r="R22" s="5">
        <f t="shared" si="5"/>
        <v>28958.267519999998</v>
      </c>
      <c r="S22" t="s">
        <v>171</v>
      </c>
    </row>
    <row r="23" spans="2:19" x14ac:dyDescent="0.25">
      <c r="B23" t="s">
        <v>169</v>
      </c>
      <c r="C23" s="4">
        <f t="shared" ref="C23:O23" si="10">+C10*C$15*1.08</f>
        <v>4093.5945600000005</v>
      </c>
      <c r="D23" s="4">
        <f t="shared" si="10"/>
        <v>7392.3839999999991</v>
      </c>
      <c r="E23" s="4">
        <f t="shared" si="10"/>
        <v>6229.5417900000002</v>
      </c>
      <c r="F23" s="4">
        <f t="shared" si="10"/>
        <v>2163.1465800000001</v>
      </c>
      <c r="G23" s="4">
        <f t="shared" si="10"/>
        <v>3346.2023400000003</v>
      </c>
      <c r="H23" s="4">
        <f t="shared" si="10"/>
        <v>3069.00279</v>
      </c>
      <c r="I23" s="4">
        <f t="shared" si="10"/>
        <v>709.2804960000002</v>
      </c>
      <c r="J23" s="4">
        <f t="shared" si="10"/>
        <v>493.34922</v>
      </c>
      <c r="K23" s="4">
        <f t="shared" si="10"/>
        <v>1951.0675200000003</v>
      </c>
      <c r="L23" s="4">
        <f t="shared" si="10"/>
        <v>2093.3328600000004</v>
      </c>
      <c r="M23" s="4">
        <f t="shared" si="10"/>
        <v>2035.9754099999998</v>
      </c>
      <c r="N23" s="4">
        <f t="shared" si="10"/>
        <v>1681.89273</v>
      </c>
      <c r="O23" s="4">
        <f t="shared" si="10"/>
        <v>-183.03984000000003</v>
      </c>
      <c r="P23" s="5">
        <f t="shared" si="3"/>
        <v>35075.730455999998</v>
      </c>
      <c r="R23" s="5">
        <f t="shared" si="5"/>
        <v>35075.730455999998</v>
      </c>
      <c r="S23" t="s">
        <v>171</v>
      </c>
    </row>
    <row r="24" spans="2:19" x14ac:dyDescent="0.25">
      <c r="B24" t="s">
        <v>163</v>
      </c>
      <c r="C24" s="4">
        <f t="shared" ref="C24:O24" si="11">+C11*C$15*1.08</f>
        <v>4545.0939600000002</v>
      </c>
      <c r="D24" s="4">
        <f t="shared" si="11"/>
        <v>8227.0079999999998</v>
      </c>
      <c r="E24" s="4">
        <f t="shared" si="11"/>
        <v>6899.7710699999989</v>
      </c>
      <c r="F24" s="4">
        <f t="shared" si="11"/>
        <v>2390.8462200000004</v>
      </c>
      <c r="G24" s="4">
        <f t="shared" si="11"/>
        <v>3706.5625920000007</v>
      </c>
      <c r="H24" s="4">
        <f t="shared" si="11"/>
        <v>3405.6030959999998</v>
      </c>
      <c r="I24" s="4">
        <f t="shared" si="11"/>
        <v>783.64054800000008</v>
      </c>
      <c r="J24" s="4">
        <f t="shared" si="11"/>
        <v>531.29916000000003</v>
      </c>
      <c r="K24" s="4">
        <f t="shared" si="11"/>
        <v>2174.62734</v>
      </c>
      <c r="L24" s="4">
        <f t="shared" si="11"/>
        <v>2316.8926800000004</v>
      </c>
      <c r="M24" s="4">
        <f t="shared" si="11"/>
        <v>2263.5999900000002</v>
      </c>
      <c r="N24" s="4">
        <f t="shared" si="11"/>
        <v>1858.9340699999998</v>
      </c>
      <c r="O24" s="4">
        <f t="shared" si="11"/>
        <v>-183.03984000000003</v>
      </c>
      <c r="P24" s="5">
        <f t="shared" si="3"/>
        <v>38920.838886000005</v>
      </c>
      <c r="R24" s="5">
        <f t="shared" si="5"/>
        <v>38920.838886000005</v>
      </c>
      <c r="S24" t="s">
        <v>171</v>
      </c>
    </row>
    <row r="25" spans="2:19" x14ac:dyDescent="0.25">
      <c r="P25" s="5">
        <f>+SUM(P16:P24)</f>
        <v>323799.22135799995</v>
      </c>
      <c r="R25" s="5">
        <f>+SUM(R16:R24)</f>
        <v>328284.24535799999</v>
      </c>
    </row>
    <row r="26" spans="2:19" x14ac:dyDescent="0.25">
      <c r="P26" s="5">
        <f>+P25+CM_Thung!X44</f>
        <v>1459805.9180759997</v>
      </c>
      <c r="R26" s="5">
        <f>+R25+CM_Thung!X44</f>
        <v>1464290.9420759999</v>
      </c>
    </row>
    <row r="27" spans="2:19" x14ac:dyDescent="0.25">
      <c r="B27">
        <v>84151</v>
      </c>
    </row>
    <row r="28" spans="2:19" x14ac:dyDescent="0.25">
      <c r="B28">
        <v>25697</v>
      </c>
    </row>
    <row r="29" spans="2:19" x14ac:dyDescent="0.25">
      <c r="B29">
        <v>296</v>
      </c>
    </row>
  </sheetData>
  <dataConsolidate topLabels="1">
    <dataRefs count="1">
      <dataRef ref="B1:O12" sheet="CF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96A4-2EDB-4E66-AA2D-AABC69C83486}">
  <dimension ref="B1:N12"/>
  <sheetViews>
    <sheetView tabSelected="1" workbookViewId="0">
      <selection activeCell="L11" sqref="L11"/>
    </sheetView>
  </sheetViews>
  <sheetFormatPr defaultRowHeight="15" x14ac:dyDescent="0.25"/>
  <cols>
    <col min="3" max="3" width="31.5703125" bestFit="1" customWidth="1"/>
    <col min="4" max="4" width="10" customWidth="1"/>
    <col min="6" max="6" width="14.85546875" bestFit="1" customWidth="1"/>
    <col min="7" max="7" width="18.140625" bestFit="1" customWidth="1"/>
    <col min="8" max="8" width="9.140625" style="7"/>
    <col min="9" max="9" width="14.85546875" bestFit="1" customWidth="1"/>
    <col min="10" max="10" width="15.28515625" customWidth="1"/>
    <col min="11" max="11" width="9.140625" style="15"/>
  </cols>
  <sheetData>
    <row r="1" spans="2:14" x14ac:dyDescent="0.25">
      <c r="E1" t="s">
        <v>173</v>
      </c>
      <c r="F1" t="s">
        <v>158</v>
      </c>
      <c r="G1" t="s">
        <v>168</v>
      </c>
      <c r="I1" t="s">
        <v>158</v>
      </c>
      <c r="J1" t="s">
        <v>168</v>
      </c>
    </row>
    <row r="2" spans="2:14" ht="45" x14ac:dyDescent="0.25">
      <c r="B2" t="s">
        <v>174</v>
      </c>
      <c r="C2" t="s">
        <v>0</v>
      </c>
      <c r="D2" s="8" t="s">
        <v>175</v>
      </c>
      <c r="E2" t="s">
        <v>176</v>
      </c>
      <c r="F2" s="9">
        <v>0.23264414693064095</v>
      </c>
      <c r="G2" s="9">
        <v>0.76735585306935905</v>
      </c>
      <c r="I2" s="9">
        <v>0.23264414693064095</v>
      </c>
      <c r="J2" s="9">
        <v>0.76735585306935905</v>
      </c>
    </row>
    <row r="3" spans="2:14" x14ac:dyDescent="0.25">
      <c r="B3">
        <v>3284683</v>
      </c>
      <c r="C3" t="s">
        <v>1</v>
      </c>
      <c r="D3" s="3">
        <f>+VLOOKUP($B3,'[1]Data SO Co.op'!$E$4:$I$38,5,0)</f>
        <v>27.870333333333335</v>
      </c>
      <c r="E3">
        <v>30</v>
      </c>
      <c r="F3">
        <f>+ROUND($E3*F$2,0)</f>
        <v>7</v>
      </c>
      <c r="G3">
        <f t="shared" ref="G3:G10" si="0">+ROUND($E3*G$2,0)</f>
        <v>23</v>
      </c>
      <c r="I3" s="4">
        <f>+$D3*F3*1.08</f>
        <v>210.69972000000001</v>
      </c>
      <c r="J3" s="4">
        <f t="shared" ref="J3:J10" si="1">+$D3*G3*1.08</f>
        <v>692.29908000000012</v>
      </c>
      <c r="K3" s="16"/>
      <c r="L3">
        <v>6</v>
      </c>
      <c r="M3">
        <v>1.1666666666666667</v>
      </c>
      <c r="N3">
        <v>3.8333333333333335</v>
      </c>
    </row>
    <row r="4" spans="2:14" x14ac:dyDescent="0.25">
      <c r="B4">
        <v>3352387</v>
      </c>
      <c r="C4" t="s">
        <v>2</v>
      </c>
      <c r="D4" s="3">
        <f>+VLOOKUP($B4,'[1]Data SO Co.op'!$E$4:$I$38,5,0)</f>
        <v>36.79999999999999</v>
      </c>
      <c r="E4">
        <v>24</v>
      </c>
      <c r="F4" s="10">
        <f t="shared" ref="F4:F10" si="2">+ROUND($E4*F$2,0)</f>
        <v>6</v>
      </c>
      <c r="G4" s="10">
        <f t="shared" si="0"/>
        <v>18</v>
      </c>
      <c r="I4" s="4">
        <f t="shared" ref="I4:I10" si="3">+$D4*F4*1.08</f>
        <v>238.46399999999997</v>
      </c>
      <c r="J4" s="4">
        <f t="shared" si="1"/>
        <v>715.39199999999994</v>
      </c>
      <c r="K4" s="16"/>
      <c r="L4">
        <v>6</v>
      </c>
      <c r="M4">
        <v>1</v>
      </c>
      <c r="N4">
        <v>3</v>
      </c>
    </row>
    <row r="5" spans="2:14" x14ac:dyDescent="0.25">
      <c r="B5">
        <v>3373113</v>
      </c>
      <c r="C5" t="s">
        <v>4</v>
      </c>
      <c r="D5" s="3">
        <f>+VLOOKUP($B5,'[1]Data SO Co.op'!$E$4:$I$38,5,0)</f>
        <v>5.540916666666666</v>
      </c>
      <c r="E5">
        <v>120</v>
      </c>
      <c r="F5" s="10">
        <f t="shared" si="2"/>
        <v>28</v>
      </c>
      <c r="G5" s="10">
        <f t="shared" si="0"/>
        <v>92</v>
      </c>
      <c r="I5" s="4">
        <f t="shared" si="3"/>
        <v>167.55731999999998</v>
      </c>
      <c r="J5" s="4">
        <f t="shared" si="1"/>
        <v>550.54548</v>
      </c>
      <c r="K5" s="16"/>
      <c r="L5">
        <v>60</v>
      </c>
      <c r="M5">
        <v>0.46666666666666667</v>
      </c>
      <c r="N5">
        <v>1.5333333333333334</v>
      </c>
    </row>
    <row r="6" spans="2:14" x14ac:dyDescent="0.25">
      <c r="B6">
        <v>3384346</v>
      </c>
      <c r="C6" t="s">
        <v>5</v>
      </c>
      <c r="D6" s="3">
        <f>+VLOOKUP($B6,'[1]Data SO Co.op'!$E$4:$I$38,5,0)</f>
        <v>35.138833333333331</v>
      </c>
      <c r="E6">
        <v>18</v>
      </c>
      <c r="F6" s="10">
        <f t="shared" si="2"/>
        <v>4</v>
      </c>
      <c r="G6" s="10">
        <f t="shared" si="0"/>
        <v>14</v>
      </c>
      <c r="I6" s="4">
        <f t="shared" si="3"/>
        <v>151.79975999999999</v>
      </c>
      <c r="J6" s="4">
        <f t="shared" si="1"/>
        <v>531.29916000000003</v>
      </c>
      <c r="K6" s="16"/>
      <c r="L6">
        <v>6</v>
      </c>
      <c r="M6">
        <v>0.66666666666666663</v>
      </c>
      <c r="N6">
        <v>2.3333333333333335</v>
      </c>
    </row>
    <row r="7" spans="2:14" x14ac:dyDescent="0.25">
      <c r="B7">
        <v>3384347</v>
      </c>
      <c r="C7" t="s">
        <v>6</v>
      </c>
      <c r="D7" s="3">
        <f>+VLOOKUP($B7,'[1]Data SO Co.op'!$E$4:$I$38,5,0)</f>
        <v>5.2963000000000005</v>
      </c>
      <c r="E7">
        <v>60</v>
      </c>
      <c r="F7" s="10">
        <f t="shared" si="2"/>
        <v>14</v>
      </c>
      <c r="G7" s="10">
        <f t="shared" si="0"/>
        <v>46</v>
      </c>
      <c r="I7" s="4">
        <f t="shared" si="3"/>
        <v>80.080056000000013</v>
      </c>
      <c r="J7" s="4">
        <f t="shared" si="1"/>
        <v>263.12018400000005</v>
      </c>
      <c r="K7" s="16"/>
      <c r="L7">
        <v>60</v>
      </c>
      <c r="M7">
        <v>0.23333333333333334</v>
      </c>
      <c r="N7">
        <v>0.76666666666666672</v>
      </c>
    </row>
    <row r="8" spans="2:14" x14ac:dyDescent="0.25">
      <c r="B8">
        <v>3408152</v>
      </c>
      <c r="C8" t="s">
        <v>7</v>
      </c>
      <c r="D8" s="3">
        <f>+VLOOKUP($B8,'[1]Data SO Co.op'!$E$4:$I$38,5,0)</f>
        <v>18.333349999999999</v>
      </c>
      <c r="E8">
        <v>20</v>
      </c>
      <c r="F8" s="10">
        <f t="shared" si="2"/>
        <v>5</v>
      </c>
      <c r="G8" s="10">
        <f t="shared" si="0"/>
        <v>15</v>
      </c>
      <c r="I8" s="4">
        <f t="shared" si="3"/>
        <v>99.00009</v>
      </c>
      <c r="J8" s="4">
        <f t="shared" si="1"/>
        <v>297.00027</v>
      </c>
      <c r="K8" s="16"/>
      <c r="L8">
        <v>20</v>
      </c>
      <c r="M8">
        <v>0.25</v>
      </c>
      <c r="N8">
        <v>0.75</v>
      </c>
    </row>
    <row r="9" spans="2:14" x14ac:dyDescent="0.25">
      <c r="B9">
        <v>3564666</v>
      </c>
      <c r="C9" t="s">
        <v>10</v>
      </c>
      <c r="D9" s="3">
        <f>+VLOOKUP($B9,'[1]Data SO Co.op'!$E$4:$I$38,5,0)</f>
        <v>18.818166666666666</v>
      </c>
      <c r="E9">
        <v>12</v>
      </c>
      <c r="F9" s="10">
        <f t="shared" si="2"/>
        <v>3</v>
      </c>
      <c r="G9" s="10">
        <f t="shared" si="0"/>
        <v>9</v>
      </c>
      <c r="I9" s="4">
        <f t="shared" si="3"/>
        <v>60.970860000000002</v>
      </c>
      <c r="J9" s="4">
        <f t="shared" si="1"/>
        <v>182.91257999999999</v>
      </c>
      <c r="K9" s="16"/>
      <c r="L9">
        <v>12</v>
      </c>
      <c r="M9">
        <v>0.25</v>
      </c>
      <c r="N9">
        <v>0.75</v>
      </c>
    </row>
    <row r="10" spans="2:14" x14ac:dyDescent="0.25">
      <c r="B10">
        <v>3564667</v>
      </c>
      <c r="C10" t="s">
        <v>11</v>
      </c>
      <c r="D10" s="3">
        <f>+VLOOKUP($B10,'[1]Data SO Co.op'!$E$4:$I$38,5,0)</f>
        <v>18.818166666666666</v>
      </c>
      <c r="E10">
        <v>12</v>
      </c>
      <c r="F10" s="10">
        <f t="shared" si="2"/>
        <v>3</v>
      </c>
      <c r="G10" s="10">
        <f t="shared" si="0"/>
        <v>9</v>
      </c>
      <c r="I10" s="4">
        <f t="shared" si="3"/>
        <v>60.970860000000002</v>
      </c>
      <c r="J10" s="4">
        <f t="shared" si="1"/>
        <v>182.91257999999999</v>
      </c>
      <c r="K10" s="16"/>
      <c r="L10">
        <v>12</v>
      </c>
      <c r="M10">
        <v>0.25</v>
      </c>
      <c r="N10">
        <v>0.75</v>
      </c>
    </row>
    <row r="12" spans="2:14" x14ac:dyDescent="0.25">
      <c r="I12" s="5">
        <f>+SUM(I3:I10)</f>
        <v>1069.5426660000001</v>
      </c>
      <c r="J12" s="5">
        <f>+SUM(J3:J10)</f>
        <v>3415.4813340000001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CM_Hop.goi</vt:lpstr>
      <vt:lpstr>CM_Thung</vt:lpstr>
      <vt:lpstr>CF</vt:lpstr>
      <vt:lpstr>Data FL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 VP</cp:lastModifiedBy>
  <dcterms:created xsi:type="dcterms:W3CDTF">2024-04-14T23:53:47Z</dcterms:created>
  <dcterms:modified xsi:type="dcterms:W3CDTF">2024-04-17T07:00:12Z</dcterms:modified>
</cp:coreProperties>
</file>