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4\"/>
    </mc:Choice>
  </mc:AlternateContent>
  <xr:revisionPtr revIDLastSave="0" documentId="13_ncr:1_{F2C599C5-0C83-4A01-B91A-03264AE779B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HX_ACT T4" sheetId="13" r:id="rId1"/>
    <sheet name="HT_ALL ACC_DC" sheetId="10" r:id="rId2"/>
    <sheet name="HT_ALL ACC_DC (2)" sheetId="14" state="hidden" r:id="rId3"/>
    <sheet name="HT_ALL ACC CHI TIET" sheetId="12" r:id="rId4"/>
    <sheet name="Huong Thuy_T4" sheetId="9" r:id="rId5"/>
  </sheets>
  <externalReferences>
    <externalReference r:id="rId6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TIET'!$A$1:$O$2110</definedName>
    <definedName name="_xlnm._FilterDatabase" localSheetId="1" hidden="1">'HT_ALL ACC_DC'!$B$1:$J$95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0" l="1"/>
  <c r="K90" i="10" l="1"/>
  <c r="J2109" i="12" l="1"/>
  <c r="J2108" i="12"/>
  <c r="J2107" i="12"/>
  <c r="J2106" i="12"/>
  <c r="J2105" i="12"/>
  <c r="J2104" i="12"/>
  <c r="J2103" i="12"/>
  <c r="J2102" i="12"/>
  <c r="J2101" i="12"/>
  <c r="J2100" i="12"/>
  <c r="J2099" i="12"/>
  <c r="J2098" i="12"/>
  <c r="J2097" i="12"/>
  <c r="J2096" i="12"/>
  <c r="J2095" i="12"/>
  <c r="J2094" i="12"/>
  <c r="J2093" i="12"/>
  <c r="J2092" i="12"/>
  <c r="J2091" i="12"/>
  <c r="J2090" i="12"/>
  <c r="J2089" i="12"/>
  <c r="J2088" i="12"/>
  <c r="J2087" i="12"/>
  <c r="J2086" i="12"/>
  <c r="J2085" i="12"/>
  <c r="J2084" i="12"/>
  <c r="J2083" i="12"/>
  <c r="J2082" i="12"/>
  <c r="J2081" i="12"/>
  <c r="J2080" i="12"/>
  <c r="J2079" i="12"/>
  <c r="J2078" i="12"/>
  <c r="J2077" i="12"/>
  <c r="J2076" i="12"/>
  <c r="J2075" i="12"/>
  <c r="J2074" i="12"/>
  <c r="J2073" i="12"/>
  <c r="J2072" i="12"/>
  <c r="J2071" i="12"/>
  <c r="J2070" i="12"/>
  <c r="J2069" i="12"/>
  <c r="J2068" i="12"/>
  <c r="J2067" i="12"/>
  <c r="J2066" i="12"/>
  <c r="J2065" i="12"/>
  <c r="J2064" i="12"/>
  <c r="J2063" i="12"/>
  <c r="J2062" i="12"/>
  <c r="J2061" i="12"/>
  <c r="J2060" i="12"/>
  <c r="J2059" i="12"/>
  <c r="J2058" i="12"/>
  <c r="J2057" i="12"/>
  <c r="J2056" i="12"/>
  <c r="J2055" i="12"/>
  <c r="J2054" i="12"/>
  <c r="J2053" i="12"/>
  <c r="J2052" i="12"/>
  <c r="J2051" i="12"/>
  <c r="J2050" i="12"/>
  <c r="J2049" i="12"/>
  <c r="J2048" i="12"/>
  <c r="J2047" i="12"/>
  <c r="J2046" i="12"/>
  <c r="J2045" i="12"/>
  <c r="J2044" i="12"/>
  <c r="J2043" i="12"/>
  <c r="J2042" i="12"/>
  <c r="J2041" i="12"/>
  <c r="J2040" i="12"/>
  <c r="J2039" i="12"/>
  <c r="J2038" i="12"/>
  <c r="J2037" i="12"/>
  <c r="J2036" i="12"/>
  <c r="J2035" i="12"/>
  <c r="J2034" i="12"/>
  <c r="J2033" i="12"/>
  <c r="J2032" i="12"/>
  <c r="J2031" i="12"/>
  <c r="J2030" i="12"/>
  <c r="J2029" i="12"/>
  <c r="J2028" i="12"/>
  <c r="J2027" i="12"/>
  <c r="J2026" i="12"/>
  <c r="J2025" i="12"/>
  <c r="J2024" i="12"/>
  <c r="J2023" i="12"/>
  <c r="J2022" i="12"/>
  <c r="J2021" i="12"/>
  <c r="J2020" i="12"/>
  <c r="J2019" i="12"/>
  <c r="J2018" i="12"/>
  <c r="J2017" i="12"/>
  <c r="J2016" i="12"/>
  <c r="J2015" i="12"/>
  <c r="J2014" i="12"/>
  <c r="J2013" i="12"/>
  <c r="J2012" i="12"/>
  <c r="J2011" i="12"/>
  <c r="J2010" i="12"/>
  <c r="J2009" i="12"/>
  <c r="J2008" i="12"/>
  <c r="J2007" i="12"/>
  <c r="J2006" i="12"/>
  <c r="J2005" i="12"/>
  <c r="J2004" i="12"/>
  <c r="J2003" i="12"/>
  <c r="J2002" i="12"/>
  <c r="J2001" i="12"/>
  <c r="J2000" i="12"/>
  <c r="J1999" i="12"/>
  <c r="J1998" i="12"/>
  <c r="J1997" i="12"/>
  <c r="J1996" i="12"/>
  <c r="J1995" i="12"/>
  <c r="J1994" i="12"/>
  <c r="J1993" i="12"/>
  <c r="J1992" i="12"/>
  <c r="J1991" i="12"/>
  <c r="J1990" i="12"/>
  <c r="J1989" i="12"/>
  <c r="J1988" i="12"/>
  <c r="J1987" i="12"/>
  <c r="J1986" i="12"/>
  <c r="J1985" i="12"/>
  <c r="J1984" i="12"/>
  <c r="J1983" i="12"/>
  <c r="J1982" i="12"/>
  <c r="J1981" i="12"/>
  <c r="J1980" i="12"/>
  <c r="J1979" i="12"/>
  <c r="J1978" i="12"/>
  <c r="J1977" i="12"/>
  <c r="J1976" i="12"/>
  <c r="J1975" i="12"/>
  <c r="J1974" i="12"/>
  <c r="J1973" i="12"/>
  <c r="J1972" i="12"/>
  <c r="J1971" i="12"/>
  <c r="J1970" i="12"/>
  <c r="J1969" i="12"/>
  <c r="J1968" i="12"/>
  <c r="J1967" i="12"/>
  <c r="J1966" i="12"/>
  <c r="J1965" i="12"/>
  <c r="J1964" i="12"/>
  <c r="J1963" i="12"/>
  <c r="J1962" i="12"/>
  <c r="J1961" i="12"/>
  <c r="J1960" i="12"/>
  <c r="J1959" i="12"/>
  <c r="J1958" i="12"/>
  <c r="J1957" i="12"/>
  <c r="J1956" i="12"/>
  <c r="J1955" i="12"/>
  <c r="J1954" i="12"/>
  <c r="J1953" i="12"/>
  <c r="J1952" i="12"/>
  <c r="J1951" i="12"/>
  <c r="J1950" i="12"/>
  <c r="J1949" i="12"/>
  <c r="J1948" i="12"/>
  <c r="J1947" i="12"/>
  <c r="J1946" i="12"/>
  <c r="J1945" i="12"/>
  <c r="J1944" i="12"/>
  <c r="J1943" i="12"/>
  <c r="J1942" i="12"/>
  <c r="J1941" i="12"/>
  <c r="J1940" i="12"/>
  <c r="J1939" i="12"/>
  <c r="J1938" i="12"/>
  <c r="J1937" i="12"/>
  <c r="J1936" i="12"/>
  <c r="J1935" i="12"/>
  <c r="J1934" i="12"/>
  <c r="J1933" i="12"/>
  <c r="J1932" i="12"/>
  <c r="J1931" i="12"/>
  <c r="J1930" i="12"/>
  <c r="J1929" i="12"/>
  <c r="J1928" i="12"/>
  <c r="J1927" i="12"/>
  <c r="J1926" i="12"/>
  <c r="J1925" i="12"/>
  <c r="J1924" i="12"/>
  <c r="J1923" i="12"/>
  <c r="J1922" i="12"/>
  <c r="J1921" i="12"/>
  <c r="J1920" i="12"/>
  <c r="J1919" i="12"/>
  <c r="J1918" i="12"/>
  <c r="J1917" i="12"/>
  <c r="J1916" i="12"/>
  <c r="J1915" i="12"/>
  <c r="J1914" i="12"/>
  <c r="J1913" i="12"/>
  <c r="J1912" i="12"/>
  <c r="J1911" i="12"/>
  <c r="J1910" i="12"/>
  <c r="J1909" i="12"/>
  <c r="J1908" i="12"/>
  <c r="J1907" i="12"/>
  <c r="J1906" i="12"/>
  <c r="J1905" i="12"/>
  <c r="J1904" i="12"/>
  <c r="J1903" i="12"/>
  <c r="J1902" i="12"/>
  <c r="J1901" i="12"/>
  <c r="J1900" i="12"/>
  <c r="J1899" i="12"/>
  <c r="J1898" i="12"/>
  <c r="J1897" i="12"/>
  <c r="J1896" i="12"/>
  <c r="J1895" i="12"/>
  <c r="J1894" i="12"/>
  <c r="J1893" i="12"/>
  <c r="J1892" i="12"/>
  <c r="J1891" i="12"/>
  <c r="J1890" i="12"/>
  <c r="J1889" i="12"/>
  <c r="J1888" i="12"/>
  <c r="J1887" i="12"/>
  <c r="J1886" i="12"/>
  <c r="J1885" i="12"/>
  <c r="J1884" i="12"/>
  <c r="J1883" i="12"/>
  <c r="J1882" i="12"/>
  <c r="J1881" i="12"/>
  <c r="J1880" i="12"/>
  <c r="J1879" i="12"/>
  <c r="J1878" i="12"/>
  <c r="J1877" i="12"/>
  <c r="J1876" i="12"/>
  <c r="J1875" i="12"/>
  <c r="J1874" i="12"/>
  <c r="J1873" i="12"/>
  <c r="J1872" i="12"/>
  <c r="J1871" i="12"/>
  <c r="J1870" i="12"/>
  <c r="J1869" i="12"/>
  <c r="J1868" i="12"/>
  <c r="J1867" i="12"/>
  <c r="J1866" i="12"/>
  <c r="J1865" i="12"/>
  <c r="J1864" i="12"/>
  <c r="J1863" i="12"/>
  <c r="J1862" i="12"/>
  <c r="J1861" i="12"/>
  <c r="J1860" i="12"/>
  <c r="J1859" i="12"/>
  <c r="J1858" i="12"/>
  <c r="J1857" i="12"/>
  <c r="J1856" i="12"/>
  <c r="J1855" i="12"/>
  <c r="J1854" i="12"/>
  <c r="J1853" i="12"/>
  <c r="J1852" i="12"/>
  <c r="J1851" i="12"/>
  <c r="J1850" i="12"/>
  <c r="J1849" i="12"/>
  <c r="J1848" i="12"/>
  <c r="J1847" i="12"/>
  <c r="J1846" i="12"/>
  <c r="J1845" i="12"/>
  <c r="J1844" i="12"/>
  <c r="J1843" i="12"/>
  <c r="J1842" i="12"/>
  <c r="J1841" i="12"/>
  <c r="J1840" i="12"/>
  <c r="J1839" i="12"/>
  <c r="J1838" i="12"/>
  <c r="J1837" i="12"/>
  <c r="J1836" i="12"/>
  <c r="J1835" i="12"/>
  <c r="J1834" i="12"/>
  <c r="J1833" i="12"/>
  <c r="J1832" i="12"/>
  <c r="J1831" i="12"/>
  <c r="J1830" i="12"/>
  <c r="J1829" i="12"/>
  <c r="J1828" i="12"/>
  <c r="J1827" i="12"/>
  <c r="J1826" i="12"/>
  <c r="J1825" i="12"/>
  <c r="J1824" i="12"/>
  <c r="J1823" i="12"/>
  <c r="J1822" i="12"/>
  <c r="J1821" i="12"/>
  <c r="J1820" i="12"/>
  <c r="J1819" i="12"/>
  <c r="J1818" i="12"/>
  <c r="J1817" i="12"/>
  <c r="J1816" i="12"/>
  <c r="J1815" i="12"/>
  <c r="J1814" i="12"/>
  <c r="J1813" i="12"/>
  <c r="J1812" i="12"/>
  <c r="J1811" i="12"/>
  <c r="J1810" i="12"/>
  <c r="J1809" i="12"/>
  <c r="J1808" i="12"/>
  <c r="J1807" i="12"/>
  <c r="J1806" i="12"/>
  <c r="J1805" i="12"/>
  <c r="J1804" i="12"/>
  <c r="J1803" i="12"/>
  <c r="J1802" i="12"/>
  <c r="J1801" i="12"/>
  <c r="J1800" i="12"/>
  <c r="J1799" i="12"/>
  <c r="J1798" i="12"/>
  <c r="J1797" i="12"/>
  <c r="J1796" i="12"/>
  <c r="J1795" i="12"/>
  <c r="J1794" i="12"/>
  <c r="J1793" i="12"/>
  <c r="J1792" i="12"/>
  <c r="J1791" i="12"/>
  <c r="J1790" i="12"/>
  <c r="J1789" i="12"/>
  <c r="J1788" i="12"/>
  <c r="J1787" i="12"/>
  <c r="J1786" i="12"/>
  <c r="J1785" i="12"/>
  <c r="J1784" i="12"/>
  <c r="J1783" i="12"/>
  <c r="J1782" i="12"/>
  <c r="J1781" i="12"/>
  <c r="J1780" i="12"/>
  <c r="J1779" i="12"/>
  <c r="J1778" i="12"/>
  <c r="J1777" i="12"/>
  <c r="J1776" i="12"/>
  <c r="J1775" i="12"/>
  <c r="J1774" i="12"/>
  <c r="J1773" i="12"/>
  <c r="J1772" i="12"/>
  <c r="J1771" i="12"/>
  <c r="J1770" i="12"/>
  <c r="J1769" i="12"/>
  <c r="J1768" i="12"/>
  <c r="J1767" i="12"/>
  <c r="J1766" i="12"/>
  <c r="J1765" i="12"/>
  <c r="J1764" i="12"/>
  <c r="J1763" i="12"/>
  <c r="J1762" i="12"/>
  <c r="J1761" i="12"/>
  <c r="J1760" i="12"/>
  <c r="J1759" i="12"/>
  <c r="J1758" i="12"/>
  <c r="J1757" i="12"/>
  <c r="J1756" i="12"/>
  <c r="J1755" i="12"/>
  <c r="J1754" i="12"/>
  <c r="J1753" i="12"/>
  <c r="J1752" i="12"/>
  <c r="J1751" i="12"/>
  <c r="J1750" i="12"/>
  <c r="J1749" i="12"/>
  <c r="J1748" i="12"/>
  <c r="J1747" i="12"/>
  <c r="J1746" i="12"/>
  <c r="J1745" i="12"/>
  <c r="J1744" i="12"/>
  <c r="J1743" i="12"/>
  <c r="J1742" i="12"/>
  <c r="J1741" i="12"/>
  <c r="J1740" i="12"/>
  <c r="J1739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7" i="12"/>
  <c r="J1706" i="12"/>
  <c r="J1705" i="12"/>
  <c r="J1704" i="12"/>
  <c r="J1703" i="12"/>
  <c r="J1702" i="12"/>
  <c r="J1701" i="12"/>
  <c r="J1700" i="12"/>
  <c r="J1699" i="12"/>
  <c r="J1698" i="12"/>
  <c r="J1697" i="12"/>
  <c r="J1696" i="12"/>
  <c r="J1695" i="12"/>
  <c r="J1694" i="12"/>
  <c r="J1693" i="12"/>
  <c r="J1692" i="12"/>
  <c r="J1691" i="12"/>
  <c r="J1690" i="12"/>
  <c r="J1689" i="12"/>
  <c r="J1688" i="12"/>
  <c r="J1687" i="12"/>
  <c r="J1686" i="12"/>
  <c r="J1685" i="12"/>
  <c r="J1684" i="12"/>
  <c r="J168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I2110" i="12"/>
  <c r="A2" i="12" l="1"/>
  <c r="L2" i="12"/>
  <c r="A7" i="12"/>
  <c r="A1791" i="12"/>
  <c r="L7" i="12"/>
  <c r="H2110" i="12" l="1"/>
  <c r="K2" i="12" l="1"/>
  <c r="K7" i="12"/>
  <c r="L1791" i="12"/>
  <c r="K1791" i="12"/>
  <c r="A2047" i="12" l="1"/>
  <c r="A2046" i="12"/>
  <c r="G67" i="13" l="1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F68" i="13"/>
  <c r="K1983" i="12" l="1"/>
  <c r="L2036" i="12" l="1"/>
  <c r="E68" i="13" l="1"/>
  <c r="K2045" i="12" l="1"/>
  <c r="K2036" i="12"/>
  <c r="M2036" i="12" s="1"/>
  <c r="K2035" i="12"/>
  <c r="K2032" i="12"/>
  <c r="L2045" i="12"/>
  <c r="A2045" i="12"/>
  <c r="A2043" i="12"/>
  <c r="L2043" i="12"/>
  <c r="A2037" i="12"/>
  <c r="L2037" i="12"/>
  <c r="A2036" i="12"/>
  <c r="L2035" i="12"/>
  <c r="A2035" i="12"/>
  <c r="L2032" i="12"/>
  <c r="A2032" i="12"/>
  <c r="A2029" i="12"/>
  <c r="L2029" i="12"/>
  <c r="K2029" i="12"/>
  <c r="A2014" i="12"/>
  <c r="L2014" i="12"/>
  <c r="K2014" i="12"/>
  <c r="A2003" i="12"/>
  <c r="L2003" i="12"/>
  <c r="K2003" i="12"/>
  <c r="A1983" i="12"/>
  <c r="L1983" i="12"/>
  <c r="K1774" i="12"/>
  <c r="K1771" i="12"/>
  <c r="M2045" i="12" l="1"/>
  <c r="M2035" i="12"/>
  <c r="M2032" i="12"/>
  <c r="M2029" i="12"/>
  <c r="K2043" i="12"/>
  <c r="M2043" i="12" s="1"/>
  <c r="M1983" i="12"/>
  <c r="M2014" i="12"/>
  <c r="M2003" i="12"/>
  <c r="M1791" i="12"/>
  <c r="A1774" i="12"/>
  <c r="A1771" i="12"/>
  <c r="L1771" i="12"/>
  <c r="M1771" i="12" s="1"/>
  <c r="M2" i="12"/>
  <c r="L1774" i="12" l="1"/>
  <c r="M7" i="12"/>
  <c r="M1774" i="12" l="1"/>
  <c r="D68" i="13"/>
  <c r="J108" i="14" l="1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23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L72" i="13"/>
  <c r="C72" i="13"/>
  <c r="C73" i="13" s="1"/>
  <c r="L69" i="13"/>
  <c r="I66" i="13"/>
  <c r="I67" i="13" s="1"/>
  <c r="L64" i="13"/>
  <c r="I64" i="13"/>
  <c r="L63" i="13"/>
  <c r="L62" i="13"/>
  <c r="L61" i="13"/>
  <c r="L60" i="13"/>
  <c r="I60" i="13"/>
  <c r="L59" i="13"/>
  <c r="L58" i="13"/>
  <c r="L57" i="13"/>
  <c r="I57" i="13"/>
  <c r="I58" i="13" s="1"/>
  <c r="L56" i="13"/>
  <c r="L55" i="13"/>
  <c r="L54" i="13"/>
  <c r="L53" i="13"/>
  <c r="I53" i="13"/>
  <c r="I54" i="13" s="1"/>
  <c r="I55" i="13" s="1"/>
  <c r="L52" i="13"/>
  <c r="L51" i="13"/>
  <c r="L50" i="13"/>
  <c r="L49" i="13"/>
  <c r="L48" i="13"/>
  <c r="L47" i="13"/>
  <c r="L46" i="13"/>
  <c r="L45" i="13"/>
  <c r="L44" i="13"/>
  <c r="L43" i="13"/>
  <c r="I43" i="13"/>
  <c r="I44" i="13" s="1"/>
  <c r="I45" i="13" s="1"/>
  <c r="I46" i="13" s="1"/>
  <c r="I47" i="13" s="1"/>
  <c r="I48" i="13" s="1"/>
  <c r="I49" i="13" s="1"/>
  <c r="I50" i="13" s="1"/>
  <c r="I51" i="13" s="1"/>
  <c r="I41" i="13"/>
  <c r="M40" i="13"/>
  <c r="P39" i="13"/>
  <c r="P38" i="13"/>
  <c r="I38" i="13"/>
  <c r="I35" i="13"/>
  <c r="I36" i="13" s="1"/>
  <c r="R9" i="13" s="1"/>
  <c r="I32" i="13"/>
  <c r="I30" i="13"/>
  <c r="I27" i="13"/>
  <c r="I28" i="13" s="1"/>
  <c r="P23" i="13"/>
  <c r="I22" i="13"/>
  <c r="I23" i="13" s="1"/>
  <c r="I24" i="13" s="1"/>
  <c r="I25" i="13" s="1"/>
  <c r="P20" i="13"/>
  <c r="I18" i="13"/>
  <c r="I19" i="13" s="1"/>
  <c r="I20" i="13" s="1"/>
  <c r="I15" i="13"/>
  <c r="I16" i="13" s="1"/>
  <c r="I12" i="13"/>
  <c r="I13" i="13" s="1"/>
  <c r="P9" i="13"/>
  <c r="I8" i="13"/>
  <c r="I9" i="13" s="1"/>
  <c r="I10" i="13" s="1"/>
  <c r="P4" i="13"/>
  <c r="I4" i="13"/>
  <c r="O12" i="13" l="1"/>
  <c r="L66" i="13"/>
  <c r="L100" i="13" s="1"/>
  <c r="L101" i="13" s="1"/>
  <c r="L102" i="13" s="1"/>
  <c r="I61" i="13"/>
  <c r="I62" i="13" s="1"/>
  <c r="R38" i="13"/>
  <c r="O38" i="13" s="1"/>
  <c r="I39" i="13"/>
  <c r="R20" i="13"/>
  <c r="O21" i="13" s="1"/>
  <c r="O17" i="13"/>
  <c r="O54" i="13" s="1"/>
  <c r="O76" i="13" s="1"/>
  <c r="O11" i="13"/>
  <c r="O15" i="13"/>
  <c r="O16" i="13"/>
  <c r="I33" i="13"/>
  <c r="R4" i="13"/>
  <c r="G68" i="13"/>
  <c r="H7" i="13" s="1"/>
  <c r="H8" i="13" s="1"/>
  <c r="H9" i="13" s="1"/>
  <c r="H10" i="13" s="1"/>
  <c r="O20" i="13"/>
  <c r="O56" i="13" s="1"/>
  <c r="O86" i="13" s="1"/>
  <c r="O29" i="13"/>
  <c r="O60" i="13" s="1"/>
  <c r="O30" i="13"/>
  <c r="O61" i="13" s="1"/>
  <c r="O89" i="13" s="1"/>
  <c r="O32" i="13"/>
  <c r="O62" i="13" s="1"/>
  <c r="O95" i="13" s="1"/>
  <c r="O25" i="13"/>
  <c r="O57" i="13" s="1"/>
  <c r="O34" i="13"/>
  <c r="O63" i="13" s="1"/>
  <c r="O78" i="13" s="1"/>
  <c r="O33" i="13"/>
  <c r="O27" i="13"/>
  <c r="O59" i="13" s="1"/>
  <c r="O81" i="13" s="1"/>
  <c r="O23" i="13"/>
  <c r="O26" i="13"/>
  <c r="O58" i="13" s="1"/>
  <c r="O94" i="13" s="1"/>
  <c r="I5" i="13"/>
  <c r="I6" i="13" s="1"/>
  <c r="O3" i="13" s="1"/>
  <c r="O37" i="13"/>
  <c r="O31" i="13"/>
  <c r="O35" i="13"/>
  <c r="O64" i="13" s="1"/>
  <c r="O92" i="13" s="1"/>
  <c r="P40" i="13"/>
  <c r="O19" i="13"/>
  <c r="O14" i="13"/>
  <c r="O13" i="13"/>
  <c r="O9" i="13"/>
  <c r="O18" i="13"/>
  <c r="O10" i="13"/>
  <c r="O50" i="13" s="1"/>
  <c r="O24" i="13"/>
  <c r="O28" i="13"/>
  <c r="O36" i="13"/>
  <c r="O53" i="13" l="1"/>
  <c r="O77" i="13" s="1"/>
  <c r="O22" i="13"/>
  <c r="O52" i="13" s="1"/>
  <c r="O87" i="13" s="1"/>
  <c r="O49" i="13"/>
  <c r="O85" i="13" s="1"/>
  <c r="R39" i="13"/>
  <c r="O39" i="13" s="1"/>
  <c r="O102" i="13" s="1"/>
  <c r="H31" i="13"/>
  <c r="H32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17" i="13"/>
  <c r="H18" i="13" s="1"/>
  <c r="H19" i="13" s="1"/>
  <c r="H20" i="13" s="1"/>
  <c r="H59" i="13"/>
  <c r="H60" i="13" s="1"/>
  <c r="H21" i="13"/>
  <c r="H22" i="13" s="1"/>
  <c r="H23" i="13" s="1"/>
  <c r="H24" i="13" s="1"/>
  <c r="H25" i="13" s="1"/>
  <c r="H11" i="13"/>
  <c r="H12" i="13" s="1"/>
  <c r="H13" i="13" s="1"/>
  <c r="H40" i="13"/>
  <c r="O73" i="13"/>
  <c r="O74" i="13"/>
  <c r="R3" i="13"/>
  <c r="O43" i="13"/>
  <c r="O51" i="13"/>
  <c r="O83" i="13" s="1"/>
  <c r="O55" i="13"/>
  <c r="O79" i="13" s="1"/>
  <c r="I68" i="13"/>
  <c r="I1" i="13" s="1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Q9" i="13" s="1"/>
  <c r="H14" i="13"/>
  <c r="H15" i="13" s="1"/>
  <c r="H16" i="13" s="1"/>
  <c r="H3" i="13"/>
  <c r="O75" i="13" l="1"/>
  <c r="I89" i="10" s="1"/>
  <c r="O84" i="13"/>
  <c r="I85" i="10" s="1"/>
  <c r="R40" i="13"/>
  <c r="H61" i="13"/>
  <c r="H62" i="13" s="1"/>
  <c r="Q38" i="13"/>
  <c r="N38" i="13" s="1"/>
  <c r="N14" i="13"/>
  <c r="N12" i="13"/>
  <c r="N11" i="13"/>
  <c r="N10" i="13"/>
  <c r="N50" i="13" s="1"/>
  <c r="N13" i="13"/>
  <c r="N9" i="13"/>
  <c r="N16" i="13"/>
  <c r="N17" i="13"/>
  <c r="N54" i="13" s="1"/>
  <c r="N76" i="13" s="1"/>
  <c r="N19" i="13"/>
  <c r="N15" i="13"/>
  <c r="N18" i="13"/>
  <c r="H41" i="13"/>
  <c r="Q23" i="13"/>
  <c r="H39" i="13"/>
  <c r="Q20" i="13"/>
  <c r="H33" i="13"/>
  <c r="Q4" i="13"/>
  <c r="O72" i="13"/>
  <c r="I88" i="10" s="1"/>
  <c r="O71" i="13"/>
  <c r="O70" i="13"/>
  <c r="O82" i="13"/>
  <c r="O80" i="13" s="1"/>
  <c r="I90" i="10" s="1"/>
  <c r="H4" i="13"/>
  <c r="H5" i="13" l="1"/>
  <c r="H6" i="13" s="1"/>
  <c r="N3" i="13" s="1"/>
  <c r="Q3" i="13" s="1"/>
  <c r="N37" i="13"/>
  <c r="N34" i="13"/>
  <c r="N63" i="13" s="1"/>
  <c r="N78" i="13" s="1"/>
  <c r="N36" i="13"/>
  <c r="N53" i="13" s="1"/>
  <c r="N77" i="13" s="1"/>
  <c r="N26" i="13"/>
  <c r="N58" i="13" s="1"/>
  <c r="N94" i="13" s="1"/>
  <c r="N33" i="13"/>
  <c r="N29" i="13"/>
  <c r="N60" i="13" s="1"/>
  <c r="N30" i="13"/>
  <c r="N61" i="13" s="1"/>
  <c r="N89" i="13" s="1"/>
  <c r="N35" i="13"/>
  <c r="N64" i="13" s="1"/>
  <c r="N92" i="13" s="1"/>
  <c r="N24" i="13"/>
  <c r="N51" i="13" s="1"/>
  <c r="N83" i="13" s="1"/>
  <c r="N32" i="13"/>
  <c r="N62" i="13" s="1"/>
  <c r="N95" i="13" s="1"/>
  <c r="N27" i="13"/>
  <c r="N59" i="13" s="1"/>
  <c r="N81" i="13" s="1"/>
  <c r="N25" i="13"/>
  <c r="N57" i="13" s="1"/>
  <c r="N23" i="13"/>
  <c r="N31" i="13"/>
  <c r="N28" i="13"/>
  <c r="N55" i="13" s="1"/>
  <c r="N79" i="13" s="1"/>
  <c r="N73" i="13"/>
  <c r="N74" i="13"/>
  <c r="N21" i="13"/>
  <c r="N49" i="13" s="1"/>
  <c r="N85" i="13" s="1"/>
  <c r="N22" i="13"/>
  <c r="N52" i="13" s="1"/>
  <c r="N87" i="13" s="1"/>
  <c r="N20" i="13"/>
  <c r="N56" i="13" s="1"/>
  <c r="N86" i="13" s="1"/>
  <c r="O69" i="13"/>
  <c r="I87" i="10" s="1"/>
  <c r="Q39" i="13" l="1"/>
  <c r="N39" i="13" s="1"/>
  <c r="N102" i="13" s="1"/>
  <c r="N43" i="13"/>
  <c r="N71" i="13" s="1"/>
  <c r="H68" i="13"/>
  <c r="N75" i="13"/>
  <c r="H89" i="10" s="1"/>
  <c r="N84" i="13"/>
  <c r="H85" i="10" s="1"/>
  <c r="N72" i="13"/>
  <c r="N70" i="13" l="1"/>
  <c r="N69" i="13" s="1"/>
  <c r="N82" i="13"/>
  <c r="N80" i="13" s="1"/>
  <c r="P80" i="13" s="1"/>
  <c r="P75" i="13"/>
  <c r="P84" i="13"/>
  <c r="H88" i="10"/>
  <c r="P72" i="13"/>
  <c r="H90" i="10" l="1"/>
  <c r="P69" i="13"/>
  <c r="H87" i="10"/>
  <c r="A77" i="10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I95" i="14" l="1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J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D6" i="9" l="1"/>
  <c r="D3" i="9"/>
  <c r="C3" i="9"/>
  <c r="D4" i="9"/>
  <c r="D5" i="9"/>
  <c r="D8" i="9"/>
  <c r="D11" i="9"/>
  <c r="C11" i="9"/>
  <c r="C5" i="9"/>
  <c r="C4" i="9"/>
  <c r="C6" i="9"/>
  <c r="C8" i="9"/>
  <c r="J77" i="10"/>
  <c r="J75" i="10"/>
  <c r="J80" i="10"/>
  <c r="J81" i="10"/>
  <c r="J76" i="10"/>
  <c r="J78" i="10"/>
  <c r="J82" i="10"/>
  <c r="J79" i="10"/>
  <c r="A74" i="10"/>
  <c r="J90" i="10"/>
  <c r="J89" i="10"/>
  <c r="J88" i="10"/>
  <c r="J87" i="10"/>
  <c r="J85" i="10"/>
  <c r="B84" i="10"/>
  <c r="B85" i="10" s="1"/>
  <c r="B86" i="10" s="1"/>
  <c r="B87" i="10" s="1"/>
  <c r="B88" i="10" s="1"/>
  <c r="B89" i="10" s="1"/>
  <c r="B90" i="10" s="1"/>
  <c r="B91" i="10" s="1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5" i="9" l="1"/>
  <c r="E8" i="9"/>
  <c r="E11" i="9"/>
  <c r="E6" i="9"/>
  <c r="O7" i="13" l="1"/>
  <c r="O47" i="13" s="1"/>
  <c r="O96" i="13" s="1"/>
  <c r="O93" i="13" s="1"/>
  <c r="I83" i="10" s="1"/>
  <c r="D7" i="9" s="1"/>
  <c r="O6" i="13"/>
  <c r="O46" i="13" s="1"/>
  <c r="O90" i="13" s="1"/>
  <c r="O8" i="13"/>
  <c r="O48" i="13" s="1"/>
  <c r="O91" i="13" s="1"/>
  <c r="O5" i="13"/>
  <c r="O45" i="13" s="1"/>
  <c r="O99" i="13" s="1"/>
  <c r="O4" i="13"/>
  <c r="O44" i="13" s="1"/>
  <c r="O88" i="13" l="1"/>
  <c r="I86" i="10" s="1"/>
  <c r="D10" i="9" s="1"/>
  <c r="O66" i="13"/>
  <c r="O40" i="13"/>
  <c r="O98" i="13"/>
  <c r="O97" i="13" s="1"/>
  <c r="I84" i="10" s="1"/>
  <c r="D9" i="9" s="1"/>
  <c r="O100" i="13" l="1"/>
  <c r="I91" i="10" s="1"/>
  <c r="N5" i="13"/>
  <c r="N45" i="13" s="1"/>
  <c r="N99" i="13" s="1"/>
  <c r="N7" i="13"/>
  <c r="N47" i="13" s="1"/>
  <c r="N96" i="13" s="1"/>
  <c r="N93" i="13" s="1"/>
  <c r="N8" i="13"/>
  <c r="N48" i="13" s="1"/>
  <c r="N91" i="13" s="1"/>
  <c r="Q40" i="13"/>
  <c r="N6" i="13"/>
  <c r="N46" i="13" s="1"/>
  <c r="N90" i="13" s="1"/>
  <c r="N4" i="13"/>
  <c r="N44" i="13" s="1"/>
  <c r="L83" i="10" l="1"/>
  <c r="O101" i="13"/>
  <c r="O103" i="13" s="1"/>
  <c r="P93" i="13"/>
  <c r="H83" i="10"/>
  <c r="C7" i="9" s="1"/>
  <c r="N40" i="13"/>
  <c r="N66" i="13"/>
  <c r="N98" i="13"/>
  <c r="N97" i="13" s="1"/>
  <c r="N88" i="13"/>
  <c r="H86" i="10" s="1"/>
  <c r="C10" i="9" s="1"/>
  <c r="E7" i="9" l="1"/>
  <c r="L92" i="10"/>
  <c r="N100" i="13"/>
  <c r="D12" i="9"/>
  <c r="D15" i="9" s="1"/>
  <c r="I92" i="10"/>
  <c r="I2112" i="12" s="1"/>
  <c r="I93" i="10"/>
  <c r="J83" i="10"/>
  <c r="P88" i="13"/>
  <c r="P97" i="13"/>
  <c r="H84" i="10"/>
  <c r="C9" i="9" s="1"/>
  <c r="H91" i="10" l="1"/>
  <c r="I95" i="10"/>
  <c r="N101" i="13"/>
  <c r="N103" i="13" s="1"/>
  <c r="J84" i="10"/>
  <c r="E9" i="9"/>
  <c r="E10" i="9"/>
  <c r="J86" i="10"/>
  <c r="E4" i="9"/>
  <c r="A83" i="10" l="1"/>
  <c r="A92" i="10" s="1"/>
  <c r="K83" i="10"/>
  <c r="M83" i="10" s="1"/>
  <c r="E3" i="9"/>
  <c r="J91" i="10"/>
  <c r="H93" i="10"/>
  <c r="J93" i="10" s="1"/>
  <c r="H92" i="10"/>
  <c r="J2110" i="12"/>
  <c r="K2037" i="12"/>
  <c r="M2037" i="12" s="1"/>
  <c r="K92" i="10" l="1"/>
  <c r="M92" i="10" s="1"/>
  <c r="J92" i="10"/>
  <c r="H2112" i="12"/>
  <c r="C12" i="9"/>
  <c r="H95" i="10"/>
  <c r="J95" i="10" s="1"/>
  <c r="E12" i="9" l="1"/>
</calcChain>
</file>

<file path=xl/sharedStrings.xml><?xml version="1.0" encoding="utf-8"?>
<sst xmlns="http://schemas.openxmlformats.org/spreadsheetml/2006/main" count="9556" uniqueCount="2272">
  <si>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</si>
  <si>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</si>
  <si>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</si>
  <si>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</si>
  <si>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</si>
  <si>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</si>
  <si>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</si>
  <si>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</si>
  <si>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</si>
  <si>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</si>
  <si>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</si>
  <si>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</si>
  <si>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</si>
  <si>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</si>
  <si>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</si>
  <si>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</si>
  <si>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</si>
  <si>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</si>
  <si>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</si>
  <si>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</si>
  <si>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</si>
  <si>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</si>
  <si>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</si>
  <si>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</si>
  <si>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</si>
  <si>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</si>
  <si>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</si>
  <si>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</si>
  <si>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</si>
  <si>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</si>
  <si>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</si>
  <si>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</si>
  <si>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</si>
  <si>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</si>
  <si>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</si>
  <si>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</si>
  <si>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</si>
  <si>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</si>
  <si>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</si>
  <si>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</si>
  <si>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</si>
  <si>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</si>
  <si>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</si>
  <si>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</si>
  <si>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</si>
  <si>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</si>
  <si>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</si>
  <si>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</si>
  <si>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</si>
  <si>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</si>
  <si>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</si>
  <si>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</si>
  <si>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</si>
  <si>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</si>
  <si>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</si>
  <si>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</si>
  <si>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</si>
  <si>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</si>
  <si>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</si>
  <si>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</si>
  <si>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</si>
  <si>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</si>
  <si>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</si>
  <si>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</si>
  <si>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</si>
  <si>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</si>
  <si>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</si>
  <si>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</si>
  <si>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</si>
  <si>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</si>
  <si>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</si>
  <si>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</si>
  <si>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</si>
  <si>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</si>
  <si>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</si>
  <si>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</si>
  <si>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</si>
  <si>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</si>
  <si>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</si>
  <si>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</si>
  <si>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</si>
  <si>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</si>
  <si>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</si>
  <si>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</si>
  <si>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</si>
  <si>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</si>
  <si>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</si>
  <si>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</si>
  <si>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</si>
  <si>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</si>
  <si>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AEON CITI</t>
  </si>
  <si>
    <t>ST: THISO PHAN HUY ICH</t>
  </si>
  <si>
    <t>ST: THISO RETAIL VIET NAM</t>
  </si>
  <si>
    <t>ST: THISO SALA THU THIEM</t>
  </si>
  <si>
    <t>CITIMART 96 CAO THANG</t>
  </si>
  <si>
    <t>CITIMART CONIC</t>
  </si>
  <si>
    <t>CITIMART GARDEN PLAZA</t>
  </si>
  <si>
    <t>CITIMART GREEN VIEW</t>
  </si>
  <si>
    <t>CITIMART HIM LAM Q6</t>
  </si>
  <si>
    <t>CITIMART HUNG VUONG</t>
  </si>
  <si>
    <t>CITIMART MART HIM LAM</t>
  </si>
  <si>
    <t>CITIMART NAM LONG</t>
  </si>
  <si>
    <t>CITIMART NEW SAIGON</t>
  </si>
  <si>
    <t>CITIMART ORCHARD GARDEN</t>
  </si>
  <si>
    <t>CITIMART PHUC YEN</t>
  </si>
  <si>
    <t>CITIMART QUAN 2</t>
  </si>
  <si>
    <t>CITIMART REGENCE (SOMMERSET)</t>
  </si>
  <si>
    <t>CITIMART SUNRISE</t>
  </si>
  <si>
    <t>CITIMART TROPIC GARDEN</t>
  </si>
  <si>
    <t>VISSAN MT 322 NGUYEN CHI THANH</t>
  </si>
  <si>
    <t>VISSAN 342 NGUYEN TRAI</t>
  </si>
  <si>
    <t>VISSAN MT 27/10 AP HUNG LAN</t>
  </si>
  <si>
    <t>VISSAN MT 36A-1 NGUYEN ANH THU</t>
  </si>
  <si>
    <t>VISSAN 65A DUONG 339</t>
  </si>
  <si>
    <t>VISSAN SO 5 DUONG SO 3</t>
  </si>
  <si>
    <t>VISSAN 290 NO TRANG LONG</t>
  </si>
  <si>
    <t>VISSAN 320 BACH DANG</t>
  </si>
  <si>
    <t>VISSAN 344 BUI HUU NGHIA</t>
  </si>
  <si>
    <t>VISSAN 10 LE VAN SY</t>
  </si>
  <si>
    <t>VISSAN 675A NGUYEN KIEM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</si>
  <si>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</si>
  <si>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</si>
  <si>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</si>
  <si>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</si>
  <si>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</si>
  <si>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VISSAN 368 NGUYEN THI DINH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</si>
  <si>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</si>
  <si>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</si>
  <si>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</si>
  <si>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</si>
  <si>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</si>
  <si>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</si>
  <si>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</si>
  <si>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</si>
  <si>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</si>
  <si>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</si>
  <si>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</si>
  <si>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</si>
  <si>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</si>
  <si>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</si>
  <si>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</si>
  <si>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</si>
  <si>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</si>
  <si>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</si>
  <si>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</si>
  <si>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</si>
  <si>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</si>
  <si>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</si>
  <si>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</si>
  <si>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</si>
  <si>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</si>
  <si>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</si>
  <si>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</si>
  <si>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</si>
  <si>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</si>
  <si>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</si>
  <si>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</si>
  <si>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</si>
  <si>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</si>
  <si>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</si>
  <si>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</si>
  <si>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</si>
  <si>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</si>
  <si>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</si>
  <si>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</si>
  <si>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</si>
  <si>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</si>
  <si>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</si>
  <si>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</si>
  <si>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</si>
  <si>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</si>
  <si>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</si>
  <si>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</si>
  <si>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</si>
  <si>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</si>
  <si>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</si>
  <si>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</si>
  <si>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</si>
  <si>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</si>
  <si>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</si>
  <si>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</si>
  <si>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</si>
  <si>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</si>
  <si>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</si>
  <si>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</si>
  <si>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</si>
  <si>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</si>
  <si>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</si>
  <si>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</si>
  <si>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</si>
  <si>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</si>
  <si>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</si>
  <si>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</si>
  <si>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</si>
  <si>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</si>
  <si>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</si>
  <si>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</si>
  <si>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</si>
  <si>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</si>
  <si>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</si>
  <si>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</si>
  <si>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</si>
  <si>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</si>
  <si>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</si>
  <si>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</si>
  <si>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</si>
  <si>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</si>
  <si>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</si>
  <si>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</si>
  <si>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</si>
  <si>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</si>
  <si>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</si>
  <si>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</si>
  <si>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</si>
  <si>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</si>
  <si>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</si>
  <si>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</si>
  <si>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</si>
  <si>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</si>
  <si>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</si>
  <si>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</si>
  <si>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</si>
  <si>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</si>
  <si>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</si>
  <si>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</si>
  <si>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</si>
  <si>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</si>
  <si>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</si>
  <si>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</si>
  <si>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</si>
  <si>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</si>
  <si>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</si>
  <si>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</si>
  <si>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</si>
  <si>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</si>
  <si>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</si>
  <si>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</si>
  <si>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</si>
  <si>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</si>
  <si>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</si>
  <si>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</si>
  <si>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</si>
  <si>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</si>
  <si>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</si>
  <si>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</si>
  <si>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</si>
  <si>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</si>
  <si>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</si>
  <si>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</si>
  <si>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</si>
  <si>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</si>
  <si>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</si>
  <si>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</si>
  <si>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</si>
  <si>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</si>
  <si>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</si>
  <si>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</si>
  <si>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</si>
  <si>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</si>
  <si>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</si>
  <si>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</si>
  <si>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</si>
  <si>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</si>
  <si>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</si>
  <si>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</si>
  <si>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</si>
  <si>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</si>
  <si>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</si>
  <si>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</si>
  <si>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</si>
  <si>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</si>
  <si>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</si>
  <si>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</si>
  <si>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</si>
  <si>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</si>
  <si>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</si>
  <si>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</si>
  <si>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</si>
  <si>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</si>
  <si>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</si>
  <si>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</si>
  <si>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</si>
  <si>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</si>
  <si>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</si>
  <si>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</si>
  <si>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</si>
  <si>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</si>
  <si>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</si>
  <si>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</si>
  <si>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</si>
  <si>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</si>
  <si>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</si>
  <si>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</si>
  <si>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</si>
  <si>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</si>
  <si>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</si>
  <si>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</si>
  <si>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</si>
  <si>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</si>
  <si>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</si>
  <si>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</si>
  <si>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</si>
  <si>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</si>
  <si>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</si>
  <si>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</si>
  <si>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</si>
  <si>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</si>
  <si>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</si>
  <si>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</si>
  <si>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</si>
  <si>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</si>
  <si>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</si>
  <si>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</si>
  <si>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</si>
  <si>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</si>
  <si>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</si>
  <si>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</si>
  <si>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</si>
  <si>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</si>
  <si>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</si>
  <si>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</si>
  <si>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</si>
  <si>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</si>
  <si>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</si>
  <si>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</si>
  <si>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</si>
  <si>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</si>
  <si>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</si>
  <si>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</si>
  <si>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</si>
  <si>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</si>
  <si>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</si>
  <si>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</si>
  <si>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</si>
  <si>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</si>
  <si>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</si>
  <si>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</si>
  <si>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</si>
  <si>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</si>
  <si>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</si>
  <si>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</si>
  <si>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</si>
  <si>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</si>
  <si>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</si>
  <si>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</si>
  <si>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</si>
  <si>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</si>
  <si>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</si>
  <si>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</si>
  <si>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</si>
  <si>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</si>
  <si>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</si>
  <si>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</si>
  <si>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</si>
  <si>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</si>
  <si>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</si>
  <si>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</si>
  <si>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</si>
  <si>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</si>
  <si>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</si>
  <si>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</si>
  <si>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</si>
  <si>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</si>
  <si>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</si>
  <si>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</si>
  <si>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</si>
  <si>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</si>
  <si>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</si>
  <si>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</si>
  <si>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</si>
  <si>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</si>
  <si>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</si>
  <si>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</si>
  <si>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</si>
  <si>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</si>
  <si>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</si>
  <si>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</si>
  <si>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</si>
  <si>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</si>
  <si>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</si>
  <si>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</si>
  <si>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</si>
  <si>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</si>
  <si>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</si>
  <si>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</si>
  <si>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</si>
  <si>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</si>
  <si>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</si>
  <si>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</si>
  <si>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</si>
  <si>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</si>
  <si>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</si>
  <si>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</si>
  <si>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</si>
  <si>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</si>
  <si>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</si>
  <si>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</si>
  <si>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</si>
  <si>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</si>
  <si>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</si>
  <si>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</si>
  <si>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</si>
  <si>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</si>
  <si>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</si>
  <si>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</si>
  <si>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</si>
  <si>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</si>
  <si>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</si>
  <si>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</si>
  <si>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</si>
  <si>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</si>
  <si>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</si>
  <si>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</si>
  <si>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</si>
  <si>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</si>
  <si>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</si>
  <si>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</si>
  <si>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</si>
  <si>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</si>
  <si>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</si>
  <si>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</si>
  <si>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</si>
  <si>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</si>
  <si>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</si>
  <si>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</si>
  <si>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</si>
  <si>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</si>
  <si>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</si>
  <si>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</si>
  <si>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</si>
  <si>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</si>
  <si>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</si>
  <si>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</si>
  <si>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</si>
  <si>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</si>
  <si>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</si>
  <si>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</si>
  <si>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</si>
  <si>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</si>
  <si>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</si>
  <si>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</si>
  <si>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</si>
  <si>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</si>
  <si>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</si>
  <si>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</si>
  <si>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</si>
  <si>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</si>
  <si>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</si>
  <si>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</si>
  <si>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</si>
  <si>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</si>
  <si>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</si>
  <si>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</si>
  <si>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</si>
  <si>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</si>
  <si>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</si>
  <si>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</si>
  <si>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</si>
  <si>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</si>
  <si>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</si>
  <si>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</si>
  <si>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</si>
  <si>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</si>
  <si>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</si>
  <si>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</si>
  <si>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</si>
  <si>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</si>
  <si>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</si>
  <si>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</si>
  <si>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</si>
  <si>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</si>
  <si>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</si>
  <si>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</si>
  <si>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</si>
  <si>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</si>
  <si>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</si>
  <si>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</si>
  <si>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</si>
  <si>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</si>
  <si>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</si>
  <si>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</si>
  <si>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</si>
  <si>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</si>
  <si>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</si>
  <si>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</si>
  <si>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</si>
  <si>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</si>
  <si>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</si>
  <si>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</si>
  <si>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</si>
  <si>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</si>
  <si>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</si>
  <si>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</si>
  <si>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</si>
  <si>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</si>
  <si>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</si>
  <si>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</si>
  <si>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</si>
  <si>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</si>
  <si>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</si>
  <si>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</si>
  <si>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</si>
  <si>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</si>
  <si>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</si>
  <si>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</si>
  <si>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</si>
  <si>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</si>
  <si>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</si>
  <si>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</si>
  <si>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</si>
  <si>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</si>
  <si>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</si>
  <si>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</si>
  <si>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</si>
  <si>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</si>
  <si>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</si>
  <si>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</si>
  <si>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</si>
  <si>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</si>
  <si>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</si>
  <si>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</si>
  <si>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</si>
  <si>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</si>
  <si>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</si>
  <si>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</si>
  <si>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</si>
  <si>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</si>
  <si>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</si>
  <si>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</si>
  <si>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</si>
  <si>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</si>
  <si>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</si>
  <si>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</si>
  <si>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</si>
  <si>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</si>
  <si>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</si>
  <si>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</si>
  <si>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</si>
  <si>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</si>
  <si>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</si>
  <si>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</si>
  <si>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</si>
  <si>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</si>
  <si>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</si>
  <si>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</si>
  <si>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</si>
  <si>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</si>
  <si>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</si>
  <si>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</si>
  <si>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</si>
  <si>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</si>
  <si>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</si>
  <si>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</si>
  <si>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</si>
  <si>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</si>
  <si>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</si>
  <si>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</si>
  <si>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</si>
  <si>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</si>
  <si>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</si>
  <si>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</si>
  <si>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</si>
  <si>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</si>
  <si>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</si>
  <si>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</si>
  <si>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</si>
  <si>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</si>
  <si>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</si>
  <si>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</si>
  <si>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</si>
  <si>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</si>
  <si>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</si>
  <si>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</si>
  <si>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</si>
  <si>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</si>
  <si>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</si>
  <si>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</si>
  <si>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</si>
  <si>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</si>
  <si>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</si>
  <si>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</si>
  <si>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</si>
  <si>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</si>
  <si>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</si>
  <si>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</si>
  <si>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</si>
  <si>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</si>
  <si>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</si>
  <si>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</si>
  <si>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</si>
  <si>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</si>
  <si>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</si>
  <si>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</si>
  <si>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</si>
  <si>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</si>
  <si>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</si>
  <si>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</si>
  <si>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</si>
  <si>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</si>
  <si>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</si>
  <si>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</si>
  <si>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</si>
  <si>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</si>
  <si>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</si>
  <si>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</si>
  <si>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</si>
  <si>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</si>
  <si>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</si>
  <si>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</si>
  <si>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</si>
  <si>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</si>
  <si>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</si>
  <si>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</si>
  <si>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</si>
  <si>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</si>
  <si>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</si>
  <si>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</si>
  <si>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</si>
  <si>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</si>
  <si>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</si>
  <si>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</si>
  <si>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</si>
  <si>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</si>
  <si>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</si>
  <si>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</si>
  <si>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</si>
  <si>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</si>
  <si>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</si>
  <si>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</si>
  <si>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</si>
  <si>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</si>
  <si>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</si>
  <si>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</si>
  <si>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</si>
  <si>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</si>
  <si>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</si>
  <si>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</si>
  <si>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</si>
  <si>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</si>
  <si>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</si>
  <si>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</si>
  <si>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</si>
  <si>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</si>
  <si>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</si>
  <si>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</si>
  <si>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</si>
  <si>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</si>
  <si>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</si>
  <si>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</si>
  <si>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</si>
  <si>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</si>
  <si>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</si>
  <si>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</si>
  <si>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</si>
  <si>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</si>
  <si>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</si>
  <si>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</si>
  <si>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</si>
  <si>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</si>
  <si>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</si>
  <si>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</si>
  <si>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</si>
  <si>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</si>
  <si>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</si>
  <si>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</si>
  <si>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</si>
  <si>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</si>
  <si>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</si>
  <si>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</si>
  <si>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</si>
  <si>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</si>
  <si>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</si>
  <si>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</si>
  <si>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</si>
  <si>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</si>
  <si>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</si>
  <si>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</si>
  <si>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</si>
  <si>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</si>
  <si>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</si>
  <si>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</si>
  <si>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</si>
  <si>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</si>
  <si>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</si>
  <si>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</si>
  <si>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</si>
  <si>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</si>
  <si>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</si>
  <si>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</si>
  <si>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</si>
  <si>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</si>
  <si>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</si>
  <si>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</si>
  <si>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</si>
  <si>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</si>
  <si>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</si>
  <si>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</si>
  <si>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</si>
  <si>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</si>
  <si>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</si>
  <si>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</si>
  <si>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</si>
  <si>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</si>
  <si>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</si>
  <si>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</si>
  <si>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</si>
  <si>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</si>
  <si>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</si>
  <si>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</si>
  <si>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</si>
  <si>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</si>
  <si>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</si>
  <si>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</si>
  <si>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</si>
  <si>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</si>
  <si>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</si>
  <si>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</si>
  <si>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</si>
  <si>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</si>
  <si>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</si>
  <si>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</si>
  <si>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</si>
  <si>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</si>
  <si>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</si>
  <si>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</si>
  <si>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</si>
  <si>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</si>
  <si>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</si>
  <si>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</si>
  <si>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</si>
  <si>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</si>
  <si>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</si>
  <si>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</si>
  <si>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</si>
  <si>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</si>
  <si>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</si>
  <si>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</si>
  <si>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</si>
  <si>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</si>
  <si>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</si>
  <si>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</si>
  <si>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</si>
  <si>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</si>
  <si>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</si>
  <si>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</si>
  <si>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</si>
  <si>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</si>
  <si>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</si>
  <si>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</si>
  <si>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</si>
  <si>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</si>
  <si>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</si>
  <si>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</si>
  <si>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</si>
  <si>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</si>
  <si>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</si>
  <si>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</si>
  <si>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</si>
  <si>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</si>
  <si>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</si>
  <si>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</si>
  <si>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</si>
  <si>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</si>
  <si>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</si>
  <si>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</si>
  <si>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</si>
  <si>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</si>
  <si>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</si>
  <si>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</si>
  <si>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</si>
  <si>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</si>
  <si>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</si>
  <si>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</si>
  <si>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</si>
  <si>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</si>
  <si>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</si>
  <si>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</si>
  <si>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</si>
  <si>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</si>
  <si>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</si>
  <si>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</si>
  <si>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</si>
  <si>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</si>
  <si>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</si>
  <si>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</si>
  <si>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</si>
  <si>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</si>
  <si>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</si>
  <si>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</si>
  <si>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</si>
  <si>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</si>
  <si>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</si>
  <si>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</si>
  <si>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</si>
  <si>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</si>
  <si>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</si>
  <si>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</si>
  <si>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</si>
  <si>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</si>
  <si>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</si>
  <si>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</si>
  <si>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</si>
  <si>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</si>
  <si>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</si>
  <si>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</si>
  <si>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</si>
  <si>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</si>
  <si>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</si>
  <si>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</si>
  <si>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</si>
  <si>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</si>
  <si>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</si>
  <si>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</si>
  <si>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</si>
  <si>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</si>
  <si>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</si>
  <si>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</si>
  <si>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</si>
  <si>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</si>
  <si>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</si>
  <si>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</si>
  <si>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</si>
  <si>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</si>
  <si>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</si>
  <si>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</si>
  <si>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</si>
  <si>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</si>
  <si>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</si>
  <si>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</si>
  <si>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</si>
  <si>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</si>
  <si>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</si>
  <si>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</si>
  <si>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</si>
  <si>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</si>
  <si>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</si>
  <si>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</si>
  <si>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</si>
  <si>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</si>
  <si>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</si>
  <si>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</si>
  <si>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</si>
  <si>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</si>
  <si>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</si>
  <si>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</si>
  <si>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</si>
  <si>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</si>
  <si>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</si>
  <si>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</si>
  <si>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</si>
  <si>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</si>
  <si>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</si>
  <si>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</si>
  <si>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</si>
  <si>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</si>
  <si>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</si>
  <si>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</si>
  <si>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</si>
  <si>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</si>
  <si>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</si>
  <si>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</si>
  <si>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</si>
  <si>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</si>
  <si>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</si>
  <si>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</si>
  <si>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</si>
  <si>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</si>
  <si>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</si>
  <si>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</si>
  <si>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</si>
  <si>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</si>
  <si>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</si>
  <si>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</si>
  <si>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</si>
  <si>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</si>
  <si>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</si>
  <si>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</si>
  <si>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</si>
  <si>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</si>
  <si>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</si>
  <si>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</si>
  <si>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</si>
  <si>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</si>
  <si>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</si>
  <si>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</si>
  <si>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</si>
  <si>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</si>
  <si>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</si>
  <si>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</si>
  <si>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</si>
  <si>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</si>
  <si>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</si>
  <si>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</si>
  <si>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</si>
  <si>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</si>
  <si>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</si>
  <si>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</si>
  <si>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</si>
  <si>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</si>
  <si>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</si>
  <si>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</si>
  <si>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</si>
  <si>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</si>
  <si>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</si>
  <si>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</si>
  <si>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</si>
  <si>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</si>
  <si>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</si>
  <si>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</si>
  <si>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</si>
  <si>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</si>
  <si>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</si>
  <si>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</si>
  <si>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</si>
  <si>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</si>
  <si>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</si>
  <si>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</si>
  <si>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</si>
  <si>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</si>
  <si>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</si>
  <si>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</si>
  <si>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</si>
  <si>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</si>
  <si>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</si>
  <si>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</si>
  <si>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</si>
  <si>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</si>
  <si>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</si>
  <si>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</si>
  <si>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</si>
  <si>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</si>
  <si>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</si>
  <si>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</si>
  <si>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</si>
  <si>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</si>
  <si>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</si>
  <si>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</si>
  <si>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</si>
  <si>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</si>
  <si>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</si>
  <si>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</si>
  <si>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</si>
  <si>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</si>
  <si>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</si>
  <si>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</si>
  <si>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</si>
  <si>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</si>
  <si>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</si>
  <si>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</si>
  <si>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</si>
  <si>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</si>
  <si>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</si>
  <si>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</si>
  <si>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</si>
  <si>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</si>
  <si>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</si>
  <si>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</si>
  <si>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</si>
  <si>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</si>
  <si>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</si>
  <si>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</si>
  <si>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</si>
  <si>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</si>
  <si>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</si>
  <si>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</si>
  <si>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</si>
  <si>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</si>
  <si>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</si>
  <si>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</si>
  <si>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</si>
  <si>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</si>
  <si>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</si>
  <si>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</si>
  <si>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</si>
  <si>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</si>
  <si>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</si>
  <si>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</si>
  <si>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</si>
  <si>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</si>
  <si>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</si>
  <si>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</si>
  <si>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</si>
  <si>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</si>
  <si>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</si>
  <si>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</si>
  <si>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</si>
  <si>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</si>
  <si>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</si>
  <si>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</si>
  <si>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</si>
  <si>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</si>
  <si>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</si>
  <si>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</si>
  <si>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</si>
  <si>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</si>
  <si>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</si>
  <si>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</si>
  <si>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</si>
  <si>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</si>
  <si>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</si>
  <si>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</si>
  <si>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</si>
  <si>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</si>
  <si>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</si>
  <si>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</si>
  <si>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</si>
  <si>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</si>
  <si>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</si>
  <si>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</si>
  <si>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</si>
  <si>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</si>
  <si>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</si>
  <si>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</si>
  <si>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</si>
  <si>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</si>
  <si>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</si>
  <si>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</si>
  <si>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</si>
  <si>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</si>
  <si>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</si>
  <si>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</si>
  <si>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</si>
  <si>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</si>
  <si>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</si>
  <si>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</si>
  <si>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</si>
  <si>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</si>
  <si>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</si>
  <si>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</si>
  <si>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</si>
  <si>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</si>
  <si>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</si>
  <si>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</si>
  <si>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</si>
  <si>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</si>
  <si>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</si>
  <si>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</si>
  <si>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</si>
  <si>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</si>
  <si>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</si>
  <si>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</si>
  <si>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</si>
  <si>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</si>
  <si>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</si>
  <si>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</si>
  <si>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</si>
  <si>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</si>
  <si>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</si>
  <si>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</si>
  <si>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</si>
  <si>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</si>
  <si>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</si>
  <si>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</si>
  <si>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</si>
  <si>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</si>
  <si>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</si>
  <si>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</si>
  <si>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</si>
  <si>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</si>
  <si>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</si>
  <si>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</si>
  <si>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</si>
  <si>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</si>
  <si>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</si>
  <si>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</si>
  <si>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</si>
  <si>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</si>
  <si>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</si>
  <si>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</si>
  <si>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</si>
  <si>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</si>
  <si>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</si>
  <si>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</si>
  <si>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</si>
  <si>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</si>
  <si>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</si>
  <si>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</si>
  <si>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</si>
  <si>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</si>
  <si>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</si>
  <si>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</si>
  <si>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</si>
  <si>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</si>
  <si>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</si>
  <si>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</si>
  <si>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</si>
  <si>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</si>
  <si>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</si>
  <si>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</si>
  <si>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</si>
  <si>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</si>
  <si>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</si>
  <si>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</si>
  <si>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</si>
  <si>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</si>
  <si>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</si>
  <si>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</si>
  <si>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</si>
  <si>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</si>
  <si>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</si>
  <si>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</si>
  <si>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</si>
  <si>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</si>
  <si>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</si>
  <si>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</si>
  <si>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</si>
  <si>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</si>
  <si>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</si>
  <si>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</si>
  <si>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</si>
  <si>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</si>
  <si>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</si>
  <si>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</si>
  <si>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</si>
  <si>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</si>
  <si>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</si>
  <si>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</si>
  <si>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</si>
  <si>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</si>
  <si>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</si>
  <si>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</si>
  <si>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</si>
  <si>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</si>
  <si>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</si>
  <si>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</si>
  <si>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</si>
  <si>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</si>
  <si>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</si>
  <si>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</si>
  <si>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</si>
  <si>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</si>
  <si>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</si>
  <si>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</si>
  <si>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</si>
  <si>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</si>
  <si>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</si>
  <si>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</si>
  <si>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</si>
  <si>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</si>
  <si>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</si>
  <si>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</si>
  <si>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</si>
  <si>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</si>
  <si>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</si>
  <si>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</si>
  <si>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</si>
  <si>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</si>
  <si>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</si>
  <si>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</si>
  <si>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</si>
  <si>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</si>
  <si>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</si>
  <si>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</si>
  <si>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</si>
  <si>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</si>
  <si>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</si>
  <si>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</si>
  <si>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</si>
  <si>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</si>
  <si>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</si>
  <si>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</si>
  <si>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</si>
  <si>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</si>
  <si>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</si>
  <si>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</si>
  <si>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</si>
  <si>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</si>
  <si>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</si>
  <si>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</si>
  <si>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</si>
  <si>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</si>
  <si>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</si>
  <si>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</si>
  <si>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</si>
  <si>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</si>
  <si>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</si>
  <si>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</si>
  <si>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</si>
  <si>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</si>
  <si>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</si>
  <si>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</si>
  <si>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</si>
  <si>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</si>
  <si>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</si>
  <si>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</si>
  <si>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</si>
  <si>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</si>
  <si>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</si>
  <si>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</si>
  <si>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</si>
  <si>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</si>
  <si>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</si>
  <si>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</si>
  <si>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</si>
  <si>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</si>
  <si>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</si>
  <si>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</si>
  <si>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</si>
  <si>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</si>
  <si>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</si>
  <si>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</si>
  <si>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</si>
  <si>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</si>
  <si>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</si>
  <si>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</si>
  <si>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</si>
  <si>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6355_WM+ DNG 58 MY AN 7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</si>
  <si>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</si>
  <si>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</si>
  <si>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</si>
  <si>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</si>
  <si>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</si>
  <si>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</si>
  <si>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</si>
  <si>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</si>
  <si>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</si>
  <si>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</si>
  <si>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</si>
  <si>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</si>
  <si>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</si>
  <si>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</si>
  <si>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</si>
  <si>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</si>
  <si>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</si>
  <si>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</si>
  <si>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</si>
  <si>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</si>
  <si>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</si>
  <si>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</si>
  <si>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</si>
  <si>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</si>
  <si>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</si>
  <si>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</si>
  <si>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</si>
  <si>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</si>
  <si>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</si>
  <si>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</si>
  <si>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</si>
  <si>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</si>
  <si>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</si>
  <si>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</si>
  <si>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</si>
  <si>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</si>
  <si>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</si>
  <si>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</si>
  <si>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</si>
  <si>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</si>
  <si>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</si>
  <si>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</si>
  <si>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</si>
  <si>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</si>
  <si>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</si>
  <si>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</si>
  <si>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</si>
  <si>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</si>
  <si>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</si>
  <si>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</si>
  <si>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</si>
  <si>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</si>
  <si>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</si>
  <si>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</si>
  <si>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</si>
  <si>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</si>
  <si>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</si>
  <si>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</si>
  <si>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</si>
  <si>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</si>
  <si>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</si>
  <si>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</si>
  <si>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</si>
  <si>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</si>
  <si>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</si>
  <si>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</si>
  <si>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</si>
  <si>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</si>
  <si>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</si>
  <si>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</si>
  <si>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</si>
  <si>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</si>
  <si>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</si>
  <si>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</si>
  <si>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</si>
  <si>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</si>
  <si>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</si>
  <si>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</si>
  <si>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</si>
  <si>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</si>
  <si>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</si>
  <si>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</si>
  <si>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</si>
  <si>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</si>
  <si>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</si>
  <si>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</si>
  <si>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</si>
  <si>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</si>
  <si>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</si>
  <si>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</si>
  <si>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</si>
  <si>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</si>
  <si>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</si>
  <si>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</si>
  <si>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</si>
  <si>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</si>
  <si>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</si>
  <si>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</si>
  <si>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</si>
  <si>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</si>
  <si>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</si>
  <si>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</si>
  <si>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</si>
  <si>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</si>
  <si>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</si>
  <si>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</si>
  <si>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</si>
  <si>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</si>
  <si>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</si>
  <si>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</si>
  <si>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</si>
  <si>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</si>
  <si>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</si>
  <si>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</si>
  <si>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</si>
  <si>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</si>
  <si>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</si>
  <si>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</si>
  <si>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</si>
  <si>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</si>
  <si>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</si>
  <si>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</si>
  <si>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</si>
  <si>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</si>
  <si>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</si>
  <si>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</si>
  <si>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</si>
  <si>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</si>
  <si>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</si>
  <si>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</si>
  <si>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</si>
  <si>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</si>
  <si>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</si>
  <si>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</si>
  <si>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</si>
  <si>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</si>
  <si>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</si>
  <si>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</si>
  <si>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</si>
  <si>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</si>
  <si>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</si>
  <si>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</si>
  <si>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</si>
  <si>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</si>
  <si>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</si>
  <si>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</si>
  <si>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</si>
  <si>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</si>
  <si>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</si>
  <si>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</si>
  <si>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</si>
  <si>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</si>
  <si>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</si>
  <si>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</si>
  <si>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</si>
  <si>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</si>
  <si>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</si>
  <si>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</si>
  <si>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</si>
  <si>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</si>
  <si>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</si>
  <si>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</si>
  <si>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</si>
  <si>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</si>
  <si>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</si>
  <si>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</si>
  <si>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</si>
  <si>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</si>
  <si>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</si>
  <si>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</si>
  <si>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</si>
  <si>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</si>
  <si>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</si>
  <si>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</si>
  <si>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</si>
  <si>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</si>
  <si>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</si>
  <si>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</si>
  <si>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</si>
  <si>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</si>
  <si>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</si>
  <si>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</si>
  <si>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</si>
  <si>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</si>
  <si>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</si>
  <si>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</si>
  <si>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</si>
  <si>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</si>
  <si>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</si>
  <si>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</si>
  <si>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</si>
  <si>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</si>
  <si>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</si>
  <si>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</si>
  <si>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</si>
  <si>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</si>
  <si>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</si>
  <si>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</si>
  <si>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</si>
  <si>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</si>
  <si>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</si>
  <si>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2042_WM+ HCM HOANG ANH GOLDHOUSE</t>
  </si>
  <si>
    <t>WM+ HCM 928 LE VAN LUONG</t>
  </si>
  <si>
    <t>WM+ HCM 1648 VO VAN KIET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</si>
  <si>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</si>
  <si>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</si>
  <si>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</si>
  <si>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</si>
  <si>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</si>
  <si>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</si>
  <si>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</si>
  <si>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</si>
  <si>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</si>
  <si>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</si>
  <si>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</si>
  <si>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</si>
  <si>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</si>
  <si>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</si>
  <si>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</si>
  <si>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5998_VM+ HCM 392 THONG NHAT</t>
  </si>
  <si>
    <t>6047_VM+ HCM 602 LE QUANG DINH</t>
  </si>
  <si>
    <t>6086_VM+ HCM 515-517 HUONG LO 2</t>
  </si>
  <si>
    <t>VM+ HCM 161 NGUYEN BINH</t>
  </si>
  <si>
    <t>5822_VM+ HCM HR1SH1 CC ECO GREEN</t>
  </si>
  <si>
    <t>6088_VM+ HCM 139 NGUYEN TRONG TUYEN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</si>
  <si>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</si>
  <si>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</si>
  <si>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</si>
  <si>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</si>
  <si>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</si>
  <si>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</si>
  <si>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</si>
  <si>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</si>
  <si>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</si>
  <si>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</si>
  <si>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</si>
  <si>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</si>
  <si>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</si>
  <si>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</si>
  <si>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</si>
  <si>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</si>
  <si>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</si>
  <si>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6509_WM+ HCM AK5-000.06 AKARI CITY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</si>
  <si>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</si>
  <si>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</si>
  <si>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</si>
  <si>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</si>
  <si>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</si>
  <si>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</si>
  <si>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</si>
  <si>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</si>
  <si>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</si>
  <si>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</si>
  <si>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</si>
  <si>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</si>
  <si>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</si>
  <si>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</si>
  <si>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</si>
  <si>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</si>
  <si>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</si>
  <si>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</si>
  <si>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2AM6-WM+ HCM 1.01, CC PARK VIEW RESIDENCE</t>
  </si>
  <si>
    <t>3214_VM+ HCM 56 DUONG S9</t>
  </si>
  <si>
    <t>3204_VM+ HCM 106 BANH VAN TRAN</t>
  </si>
  <si>
    <t>3292_VM+ HCM 318/1 PHAM HUNG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</si>
  <si>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</si>
  <si>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</si>
  <si>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</si>
  <si>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</si>
  <si>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</si>
  <si>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</si>
  <si>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</si>
  <si>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</si>
  <si>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</si>
  <si>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3621_VM+ HCM 418 NGUYEN VAN CONG</t>
  </si>
  <si>
    <t>3843_VM+ HCM 911 A-B NG. ANH THU</t>
  </si>
  <si>
    <t>3904_VM+ HCM CC OCHARD GARDEN</t>
  </si>
  <si>
    <t>4046_VM+ HCM 486 LE DUC THO</t>
  </si>
  <si>
    <t>3936_VM+ HCM 19A HIEP BINH</t>
  </si>
  <si>
    <t>4097_VM+ HCM 29A NGUYEN VAN VINH</t>
  </si>
  <si>
    <t>4082_VM+ HCM SO 56 DUONG SO 6</t>
  </si>
  <si>
    <t>4154_VM+ HCM 197-199 DUONG SO 12</t>
  </si>
  <si>
    <t>4226_VM+ HCM 96 LAM VAN BEN</t>
  </si>
  <si>
    <t>3566-WM+ HCM 143C LE VAN KHUONG</t>
  </si>
  <si>
    <t>WINMART 3 THANG 2 (MAXIMART CU)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</si>
  <si>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</si>
  <si>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</si>
  <si>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</si>
  <si>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</si>
  <si>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</si>
  <si>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</si>
  <si>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</si>
  <si>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</si>
  <si>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</si>
  <si>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</si>
  <si>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</si>
  <si>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</si>
  <si>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</si>
  <si>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</si>
  <si>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</si>
  <si>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</si>
  <si>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</si>
  <si>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</si>
  <si>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2AK7-WINLIFE HCM 66A DUONG SO 5</t>
  </si>
  <si>
    <t>SATRAFOODS 166 BINH THOI</t>
  </si>
  <si>
    <t>SATRAFOODS 20 CHAU VAN</t>
  </si>
  <si>
    <t>SATRAFOODS HUNG PHU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</si>
  <si>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</si>
  <si>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</si>
  <si>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</si>
  <si>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</si>
  <si>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</si>
  <si>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</si>
  <si>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</si>
  <si>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</si>
  <si>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</si>
  <si>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</si>
  <si>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</si>
  <si>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</si>
  <si>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</si>
  <si>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HA HUY GIAP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</si>
  <si>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</si>
  <si>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</si>
  <si>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</si>
  <si>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</si>
  <si>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</si>
  <si>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</si>
  <si>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</si>
  <si>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</si>
  <si>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</si>
  <si>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</si>
  <si>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</si>
  <si>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</si>
  <si>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</si>
  <si>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THONG NHAT 2</t>
  </si>
  <si>
    <t>SATRAFOODS DUONG DINH HOI 2</t>
  </si>
  <si>
    <t>SATRAFOODS 405/10 THONG NHAT</t>
  </si>
  <si>
    <t>SATRAFOODS 464 HUYNH TAN PHAT</t>
  </si>
  <si>
    <t>SATRAFOODS THANH LOC</t>
  </si>
  <si>
    <t>SATRAFOODS MAN THIEN</t>
  </si>
  <si>
    <t>SATRAFOODS 195/9 XO VIET NGHE TINH</t>
  </si>
  <si>
    <t>VISSAN 754 XO VIET NGHE TINH</t>
  </si>
  <si>
    <t>NS:NHAN VAN - 33 TRUONG CONG DINH</t>
  </si>
  <si>
    <t>NS:NHAN VAN - 875 CMT8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</si>
  <si>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</si>
  <si>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</si>
  <si>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</si>
  <si>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</si>
  <si>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</si>
  <si>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</si>
  <si>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</si>
  <si>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2A91-WM+ RURAL QNI THU XA, TU NGHIA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</si>
  <si>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</si>
  <si>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</si>
  <si>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</si>
  <si>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</si>
  <si>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</si>
  <si>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</si>
  <si>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</si>
  <si>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</si>
  <si>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</si>
  <si>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</si>
  <si>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</si>
  <si>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</si>
  <si>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</si>
  <si>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</si>
  <si>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</si>
  <si>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</si>
  <si>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</si>
  <si>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</si>
  <si>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</si>
  <si>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</si>
  <si>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</si>
  <si>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</si>
  <si>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</si>
  <si>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</si>
  <si>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</si>
  <si>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</si>
  <si>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</si>
  <si>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</si>
  <si>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</si>
  <si>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</si>
  <si>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</si>
  <si>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</si>
  <si>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</si>
  <si>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</si>
  <si>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</si>
  <si>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</si>
  <si>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</si>
  <si>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</si>
  <si>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</si>
  <si>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</si>
  <si>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</si>
  <si>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</si>
  <si>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</si>
  <si>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</si>
  <si>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</si>
  <si>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</si>
  <si>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</si>
  <si>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</si>
  <si>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</si>
  <si>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</si>
  <si>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</si>
  <si>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</si>
  <si>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</si>
  <si>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</si>
  <si>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</si>
  <si>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</si>
  <si>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</si>
  <si>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</si>
  <si>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</si>
  <si>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</si>
  <si>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</si>
  <si>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</si>
  <si>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</si>
  <si>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</si>
  <si>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</si>
  <si>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</si>
  <si>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</si>
  <si>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</si>
  <si>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</si>
  <si>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</si>
  <si>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</si>
  <si>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</si>
  <si>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</si>
  <si>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</si>
  <si>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</si>
  <si>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</si>
  <si>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</si>
  <si>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</si>
  <si>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</si>
  <si>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</si>
  <si>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</si>
  <si>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</si>
  <si>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</si>
  <si>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</si>
  <si>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</si>
  <si>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</si>
  <si>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</si>
  <si>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</si>
  <si>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</si>
  <si>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</si>
  <si>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</si>
  <si>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</si>
  <si>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</si>
  <si>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</si>
  <si>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</si>
  <si>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</si>
  <si>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</si>
  <si>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</si>
  <si>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</si>
  <si>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</si>
  <si>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</si>
  <si>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</si>
  <si>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</si>
  <si>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</si>
  <si>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</si>
  <si>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</si>
  <si>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</si>
  <si>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</si>
  <si>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</si>
  <si>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</si>
  <si>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</si>
  <si>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</si>
  <si>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</si>
  <si>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</si>
  <si>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</si>
  <si>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</si>
  <si>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</si>
  <si>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</si>
  <si>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</si>
  <si>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</si>
  <si>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</si>
  <si>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</si>
  <si>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</si>
  <si>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</si>
  <si>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</si>
  <si>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</si>
  <si>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</si>
  <si>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</si>
  <si>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</si>
  <si>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</si>
  <si>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</si>
  <si>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</si>
  <si>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</si>
  <si>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</si>
  <si>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</si>
  <si>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</si>
  <si>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</si>
  <si>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</si>
  <si>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</si>
  <si>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</si>
  <si>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</si>
  <si>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</si>
  <si>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</si>
  <si>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</si>
  <si>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</si>
  <si>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</si>
  <si>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CITIMART TRUNG TAM SI</t>
  </si>
  <si>
    <t>1224_SATRAFOODS 34C HOANG NGOC PHACH</t>
  </si>
  <si>
    <t>x</t>
  </si>
  <si>
    <t>FARMERS MARKET DC_204 NO TRANG LONG</t>
  </si>
  <si>
    <t>K-MARKET TO HIEN THANH - NHA TRANG</t>
  </si>
  <si>
    <t>CTY CP DVHK TASECO DA NANG</t>
  </si>
  <si>
    <t>OSIFOOD HOMYLAND</t>
  </si>
  <si>
    <t>HOA THO MART</t>
  </si>
  <si>
    <t>AVA KIDS MT</t>
  </si>
  <si>
    <t>Option 2</t>
  </si>
  <si>
    <t>BHX</t>
  </si>
  <si>
    <t>2039_VM+ DNG 8 CHU HUY MAN</t>
  </si>
  <si>
    <t>2594_VM+ DNG 278C TRUNG NU VUONG</t>
  </si>
  <si>
    <t>2988_WM+ DNI 468 HUYNH VAN NGHE</t>
  </si>
  <si>
    <t>2991_WM+ CTO 404/12 NG. VAN LINH</t>
  </si>
  <si>
    <t>2A07-WM+ CTO 98 NGUYEN THI MINH KHAI</t>
  </si>
  <si>
    <t>2A33-WM+ KHA 64 MAI XUAN THUONG</t>
  </si>
  <si>
    <t>2A44-WM+ QNI NGA TU THACH TRU, MO DUC</t>
  </si>
  <si>
    <t>2A61-WM+ KHA 29 DUONG TRUNG TAM XA</t>
  </si>
  <si>
    <t>2A65-WM+ CTO 28 BUI HUU NGHIA</t>
  </si>
  <si>
    <t>2A74-WM+ KHA 11 PHONG CHAU</t>
  </si>
  <si>
    <t>2A81-WM+ CTO 75A2-77A2 BUI QUANG TRINH</t>
  </si>
  <si>
    <t>2AC7-WM+BDG SH02-03 CC BCONS MIEN DONG</t>
  </si>
  <si>
    <t>2AE0-WM+ CTO T1-6 CC TAY NGUYEN PLAZA</t>
  </si>
  <si>
    <t>2AG7-WM+ DNI 119 - 121 VU HONG PHO</t>
  </si>
  <si>
    <t>2AK7-WM+ HCM 66A DUONG SO 5</t>
  </si>
  <si>
    <t>2AV7-WM+ QNM THUA 260-261, THON CAY SANH</t>
  </si>
  <si>
    <t>3058_WM+ DNI 266/5 PHAN TRUNG</t>
  </si>
  <si>
    <t>3165_VM+ CTO 9 TRAN CHIEN</t>
  </si>
  <si>
    <t>3234_VM+ KHA 124B CHUNG CU CT1</t>
  </si>
  <si>
    <t>3427_VM+ BDG 416 NG.THI MINH KHAI</t>
  </si>
  <si>
    <t>3535_VM+ DNI 20A KDC AN BINH</t>
  </si>
  <si>
    <t>3612_VM+ VTU 33 TRAN DONG</t>
  </si>
  <si>
    <t>3636_VM+ CTO216 DUONG 3/2</t>
  </si>
  <si>
    <t>3697_VM+ VTU A7 - 10/7 TT CHI LINH</t>
  </si>
  <si>
    <t>3756_VM+ DNG 522 NUI THANH</t>
  </si>
  <si>
    <t>3771_VM+ CTO SO 2 TRAN HOANG NA</t>
  </si>
  <si>
    <t>3780_VM+ BDG 27 NGUYEN DU</t>
  </si>
  <si>
    <t>3888_VM+ DNI 53 HOANG BA BICH</t>
  </si>
  <si>
    <t>4090_WM+ DNI 340 BUI TRONG NGHIA</t>
  </si>
  <si>
    <t>4139_VM+ DNI 157-159 PH. DINH PHUNG</t>
  </si>
  <si>
    <t>4195_VM+ BDG 524C/12 KHU C</t>
  </si>
  <si>
    <t>4281_WM+ HCM SUNRISE CITY - SOUTH</t>
  </si>
  <si>
    <t>4410_WM+ DNI LO17-18 KDC BINH DUONG</t>
  </si>
  <si>
    <t>4458_VM+ CTO 86A MAU THAN</t>
  </si>
  <si>
    <t>4473_VM+ DNG 51 NGUYEN NHAN</t>
  </si>
  <si>
    <t>4530_VM+ CTO 44-46 BUI QUANG TRINH</t>
  </si>
  <si>
    <t>4618_VM+ BTN 29B NGUYEN DINH CHIEU</t>
  </si>
  <si>
    <t>4717_VM+ DLK 275 PHAN BOI CHAU</t>
  </si>
  <si>
    <t>4732_VM+ DLK 349 LE THANH TONG</t>
  </si>
  <si>
    <t>4743_VM+ DLK 44 NGUYEN DINH CHIEU</t>
  </si>
  <si>
    <t>4773_VM+ DLK 211 MAI HAC DE</t>
  </si>
  <si>
    <t>4819_VM+ KGG 07 NGUYEN BINH KHIEM</t>
  </si>
  <si>
    <t>4838_VM+ DNG 588 PHAM HUNG</t>
  </si>
  <si>
    <t>4857_VM+ TTH 216 NGUYEN SINH CUNG</t>
  </si>
  <si>
    <t>4868_VM+ KGG 14 TRAN QUANG KHAI</t>
  </si>
  <si>
    <t>4873_VM+ QBH 93 TO HUU</t>
  </si>
  <si>
    <t>4907_VM+ GLI 399 TRUONG CHINH</t>
  </si>
  <si>
    <t>4910_VM+ GLI 115 CACH MANG THANG 8</t>
  </si>
  <si>
    <t>4961_VM+ KGG SO 208 NGUYEN BINH KHIEM</t>
  </si>
  <si>
    <t>4984_VM+ QBH 31 HOANG DIEU</t>
  </si>
  <si>
    <t>5151_VM+ NTN SO 117 CAY DA</t>
  </si>
  <si>
    <t>5165_VM+ LDG SO 09 BUI THI XUAN</t>
  </si>
  <si>
    <t>5179_VM+ TTH 102 DIEN BIEN PHU</t>
  </si>
  <si>
    <t>5228_VM+ KGG SO 6 MAI THI HONG HANH</t>
  </si>
  <si>
    <t>5260_VM+ QTI 51 LE LOI</t>
  </si>
  <si>
    <t>5279_VM+ DLK SO 70 Y WANG</t>
  </si>
  <si>
    <t>5314_VM+ SO 170 HOANG MINH CHANH</t>
  </si>
  <si>
    <t>5333_VM+ BTN SO 41 TRUONG VAN LY</t>
  </si>
  <si>
    <t>5364_VM+ BTN TBD 21 NGUYEN HOI</t>
  </si>
  <si>
    <t>5410_VM+ DNI SO 64 TRAN THI HOA</t>
  </si>
  <si>
    <t>5455_VM+ DNI SO 26/90 HO NAI</t>
  </si>
  <si>
    <t>5458_VM+ DNG 60 NGUYEN CHANH</t>
  </si>
  <si>
    <t>5461_VM+ BTN SO 272 THU KHOA HUAN</t>
  </si>
  <si>
    <t>5549_VM+ KGG 327 NG TRUNG TRUC</t>
  </si>
  <si>
    <t>5624_VM+ QNM 99 DIEN BIEN PHU</t>
  </si>
  <si>
    <t>5650_VM+ DNI 123 BINH MINH - QUANG TIEN</t>
  </si>
  <si>
    <t>5718_VM+ CTO 43-45 VO TRUONG TOAN</t>
  </si>
  <si>
    <t>5756_VM+ BDG CC PHUC DAT</t>
  </si>
  <si>
    <t>5781_VM+ DNI 518 BINH MINH</t>
  </si>
  <si>
    <t>5798_VM+ DNI 249 CMT8</t>
  </si>
  <si>
    <t>5883_VM+ GLI 40B HUNG VUONG</t>
  </si>
  <si>
    <t>5893_VM+ TTH 04 NHAT LE</t>
  </si>
  <si>
    <t>5999_VM+ CTO 131-133 DONG VAN CONG</t>
  </si>
  <si>
    <t>6002_VM+ BDG CH SACOM BINH THANG</t>
  </si>
  <si>
    <t>6029_VM+ KGG 841 NGUYEN TRUNG TRUC</t>
  </si>
  <si>
    <t>6097_WM+ 6097CTO 95/31 NGUYEN THONG</t>
  </si>
  <si>
    <t>6105_WM+ DNI 27 LE DUAN</t>
  </si>
  <si>
    <t>6107_VM+ QNM 97 PHAN CHAU TRINH</t>
  </si>
  <si>
    <t>6113_WM+ BDG OPAL BOULEVARD</t>
  </si>
  <si>
    <t>6126_VM+ QNM 149 LY THUONG KIET</t>
  </si>
  <si>
    <t>6151_VM+  1062 TINH LO 768</t>
  </si>
  <si>
    <t>6227_WM+ KGG 212 NGO QUYEN</t>
  </si>
  <si>
    <t>6234_WM+ BDG 16D1 TAN DONG HIEP</t>
  </si>
  <si>
    <t>6235_WM+ KGG 686 MAC CUU</t>
  </si>
  <si>
    <t>6250_WM+ CTO 51D1 DUONG 3/2</t>
  </si>
  <si>
    <t>6276_WM+CTO 91 TRAN VAN LONG</t>
  </si>
  <si>
    <t>6283_WM+DNI LK1-32 KDC LONG CHAU</t>
  </si>
  <si>
    <t>6303_WM+DNI 868 SONG THAO</t>
  </si>
  <si>
    <t>6349_WM+ DNG 723 NGUYEN LUONG BANG</t>
  </si>
  <si>
    <t>6354_WM+KGG 250 LAM QUANG KY</t>
  </si>
  <si>
    <t>6391-WM+ VTU 79A NO TRANG LONG</t>
  </si>
  <si>
    <t>6425_WM+ LDG 25 THONG THIEN HOC</t>
  </si>
  <si>
    <t>6474_WM+ DNI 291 LY THAI TO</t>
  </si>
  <si>
    <t>6488_WM+ DNI 1111 BUI VAN HOA</t>
  </si>
  <si>
    <t>6494_WM+QNM 120 TRAN THU DO</t>
  </si>
  <si>
    <t>6497_VM+ VTU 66 NGUYEN AN NINH</t>
  </si>
  <si>
    <t>6552_WM+ QBH PHUC TU DONG</t>
  </si>
  <si>
    <t>6567_WM+ DNI 1823 AP 5, X. XUAN BAC</t>
  </si>
  <si>
    <t>6572_WM+ BPC 82 DINH TIEN HOANG</t>
  </si>
  <si>
    <t>6593_WM+ VTU 221 TRAN PHU</t>
  </si>
  <si>
    <t>6650_WM+ VTU 797 BINH GIA</t>
  </si>
  <si>
    <t>6652_WM+ VTU 172A TRUONG CONG DINH</t>
  </si>
  <si>
    <t>6656_WM+ LDG 06/27 THON PHI NOM</t>
  </si>
  <si>
    <t>6679_WM+ DLK 72 Y MOAN ENUOIL</t>
  </si>
  <si>
    <t>6889-WM+ VTU 168 NGUYEN VAN CU</t>
  </si>
  <si>
    <t>6931-WM+ DNI 19 PHAN BOI CHAU</t>
  </si>
  <si>
    <t>6932-WM+ VTU 238 DUONG 30/4</t>
  </si>
  <si>
    <t>6934-WM+ BDG 39 LE THI TRUNG</t>
  </si>
  <si>
    <t>6935-WM+ DNI 08 LUU VAN VIET</t>
  </si>
  <si>
    <t>6944-WM+ DLK 45 - 47 HUNG VUONG</t>
  </si>
  <si>
    <t>6971-WM+ GLI 42 NGUYEN HUE, DOAN KET</t>
  </si>
  <si>
    <t>VM+ LDG SO D03 ME LINH</t>
  </si>
  <si>
    <t>VM+ NT LO 112 DUONG A1</t>
  </si>
  <si>
    <t>WM+ AGG 191 THU KHOA NGHIA</t>
  </si>
  <si>
    <t>WM+ BDG 65 THICH QUANG DUC</t>
  </si>
  <si>
    <t>WM+ BDH 172B NGUYEN THAI HOC, QUY NHON</t>
  </si>
  <si>
    <t>WM+ DNG 110 LUONG TRUC DAM</t>
  </si>
  <si>
    <t>WM+ DNI 106 HO HOA</t>
  </si>
  <si>
    <t>WM+ DNI 301 BAC SON</t>
  </si>
  <si>
    <t>WM+ DNI 408 DUONG SO 4</t>
  </si>
  <si>
    <t>WM+ LDG 511 - 513 THONG NHAT, DUC T</t>
  </si>
  <si>
    <t>WM+ QBH DUY LOC, QUANG TRACH</t>
  </si>
  <si>
    <t>WM+ QBH TDP 14 NAM LY</t>
  </si>
  <si>
    <t>WM+ TNH 06 HOANG LE KHA</t>
  </si>
  <si>
    <t>WM+ TNH 228 CACH MANG THANG 8</t>
  </si>
  <si>
    <t>WM+ VTU 117-119 HOANG VAN THU</t>
  </si>
  <si>
    <t>WM+ VTU LK8-16 HUYNH VAN HON</t>
  </si>
  <si>
    <t>2A82-WM+ RURAL QNI TAN AN, NGHIA AN</t>
  </si>
  <si>
    <t>WM+ RURAL TGG 93 VO DUY LINH</t>
  </si>
  <si>
    <t>WINMART BAC LIEU</t>
  </si>
  <si>
    <t>WINMART CA MAU</t>
  </si>
  <si>
    <t>WINMART CAO LANH</t>
  </si>
  <si>
    <t>WINMART NINH KIEU (VINATEX)</t>
  </si>
  <si>
    <t>WINMART CAN THO</t>
  </si>
  <si>
    <t>WINMART XUAN KHANH</t>
  </si>
  <si>
    <t>4271_WM+ CTO 45/9 LE HONG PHONG</t>
  </si>
  <si>
    <t>4616_VM+ BTN 180 VO THI SAU</t>
  </si>
  <si>
    <t>5478_VM+ DLK 544-546 NGUYEN VAN CU</t>
  </si>
  <si>
    <t>3269_VM+ DNG 904 TON DUC THANG</t>
  </si>
  <si>
    <t>4475_VM+ DNG 220 THANH THUY</t>
  </si>
  <si>
    <t>5277_VM+ DNG 226 LY TRIEN</t>
  </si>
  <si>
    <t>5850_VM+ QNM 597 PHAN CHU TRINH</t>
  </si>
  <si>
    <t>6183_WM+ QNI 658 NGUYEN VAN LINH</t>
  </si>
  <si>
    <t>6302_WM+ QNI 474 - 476 NGUYEN TRAI</t>
  </si>
  <si>
    <t>6457_WM+ QNI 351 PHAM VAN DONG</t>
  </si>
  <si>
    <t>6487_WM+ RURAL LAN 128 PHUOC LOI</t>
  </si>
  <si>
    <t>6531_WM+ DNI 21 KHONG TU</t>
  </si>
  <si>
    <t>6589_WM+ VTU 175 VO THI SAU</t>
  </si>
  <si>
    <t>WM+ DNI 1461 QL20, X. PHU XUAN</t>
  </si>
  <si>
    <t>WM+ BDG CC SKYVIEW, 212 TRAN PHU</t>
  </si>
  <si>
    <t>WM+ QBH 11 LY THUONG KIET</t>
  </si>
  <si>
    <t>WM+ BDG 107 KP. 2, DAU TIENG</t>
  </si>
  <si>
    <t>2A01-WM+ RURAL BDG 2/4 THU KHOA HUAN</t>
  </si>
  <si>
    <t>6955-WM+ DNG 12A-12B PHAN TU, NGU HANH S</t>
  </si>
  <si>
    <t>6955-WM+ DNG 12A-12B PHAN TU, NGU HANH SON</t>
  </si>
  <si>
    <t>2A19-WM+ BDG SH21-22 CC BCONS PLAZA</t>
  </si>
  <si>
    <t>2AA7-WM+ QTI 473 LE DUAN</t>
  </si>
  <si>
    <t>2AM4-WM+ CTO 92 XO VIET NGHE TINH</t>
  </si>
  <si>
    <t>2AL5-WM+ HCM 213 GO XOAI</t>
  </si>
  <si>
    <t>3596_VM+ VTU 134B NAM KY KHOI NGHIA</t>
  </si>
  <si>
    <t>WINMART SA DEC</t>
  </si>
  <si>
    <t>VM+ HCM 1648 VO VAN KIET</t>
  </si>
  <si>
    <t>4134_VM+ DNI G15 PHAM THI NGHIA</t>
  </si>
  <si>
    <t>SATRAFOODS 247 LE DUC THO</t>
  </si>
  <si>
    <t>SATRAFOODS B6/187 QL50 PHONG PHU</t>
  </si>
  <si>
    <t>1225_SATRAFOODS 803 TINH LO 7</t>
  </si>
  <si>
    <t>SATRAFOODS 90B/3 - CT</t>
  </si>
  <si>
    <t>SATRAFOODS NGUYEN VAN LINH - CT</t>
  </si>
  <si>
    <t>FARMERS MARKET-104 HAI BA TRUNG</t>
  </si>
  <si>
    <t>FARMERS MARKET-496 NTMK</t>
  </si>
  <si>
    <t>K-MARKET SOMERSET</t>
  </si>
  <si>
    <t>BEE MART AN LAC</t>
  </si>
  <si>
    <t>T1/24</t>
  </si>
  <si>
    <t>2AT1-WM+ HCM 83 TRAN HUNG DAO</t>
  </si>
  <si>
    <t>6260_WM+ DNI 60 YEN THE</t>
  </si>
  <si>
    <t>2AQ9-WM+ QNM 1140 HUNG VUONG</t>
  </si>
  <si>
    <t>2AQ4_WM+ HCM 0.08, BLOCK A1, CC WESTGATE</t>
  </si>
  <si>
    <t>2AR9_WM+ HCM 0.08, BLOCK A1, CC WESTGATE</t>
  </si>
  <si>
    <t>2AU5_WM+ GLI 463 -465 TRAN HUNG DAO, AY</t>
  </si>
  <si>
    <t>2AW0_WM+ QNM THUA 17/1, TBD 12, DT610</t>
  </si>
  <si>
    <t>2AW2_WM+ PYN THUA 1019, TBD 38, QL29</t>
  </si>
  <si>
    <t>SATRAFOODS 43 TAY HOA</t>
  </si>
  <si>
    <t>SATRAFOODS 247 TRAN THI CO</t>
  </si>
  <si>
    <t>SATRAFOODS 444 NGUYEN VAN TAO</t>
  </si>
  <si>
    <t>2AU8-WM+ TTH 57 BAO VINH</t>
  </si>
  <si>
    <t>5082_VM+ QBH 183 LY THAI TO</t>
  </si>
  <si>
    <t>6187_WM+ 6187 DNI 55/7 PH.VAN DONG</t>
  </si>
  <si>
    <t>6535_WM+ VTU T33 TO 6, AP TAN PHUOC</t>
  </si>
  <si>
    <t>WM+ BDG 09 DUONG XC6</t>
  </si>
  <si>
    <t>WM+ DNI 289/4 NGUYEN AI QUOC</t>
  </si>
  <si>
    <t>6499_WM+ RURAL LAN 74 DUONG TINH 832</t>
  </si>
  <si>
    <t>SATRAFOODS A1/17 VINH LOC</t>
  </si>
  <si>
    <t>Nguyễn Thị Như Huỳnh</t>
  </si>
  <si>
    <t>T2/24</t>
  </si>
  <si>
    <t>Tar T3</t>
  </si>
  <si>
    <t>Act T3</t>
  </si>
  <si>
    <t>AEON NGUYEN VAN LINH</t>
  </si>
  <si>
    <t>SATRAFOODS 09 TRAN CHIEN - CT</t>
  </si>
  <si>
    <t>SATRAFOODS 162 TRAN NGOC QUE - CT</t>
  </si>
  <si>
    <t>SATRAFOODS 174A1 TRAN QUANG DIEU - CT</t>
  </si>
  <si>
    <t>SATRAFOODS 742 NGUYEN XIEN</t>
  </si>
  <si>
    <t>VISSAN 420 NO TRANG LONG</t>
  </si>
  <si>
    <t>S-MART S01 CITY SAIGON</t>
  </si>
  <si>
    <t>JMART 346 BEN VAN DON</t>
  </si>
  <si>
    <t>2052_WINLIFE HCM NGUYEN TRONG TUYEN</t>
  </si>
  <si>
    <t>2882_WINLIFE HCM NGUYEN VAN TROI</t>
  </si>
  <si>
    <t>2AG4-WINLIFE HCM 250-252 PHAM VAN CHIEU</t>
  </si>
  <si>
    <t>2AR0-WINLIFE HCM 118-118A TRUONG CONG DINH</t>
  </si>
  <si>
    <t>2AT1-WM+LIFE HCM 83 TRAN HUNG DAO</t>
  </si>
  <si>
    <t>3079_WM+LIFE HCM 31 HOANG KIM THE GIA</t>
  </si>
  <si>
    <t>3175_WINLIFE HCM 10B-10C LE MINH XUAN</t>
  </si>
  <si>
    <t>3204_WINLIFE HCM 106 BANH VAN TRAN</t>
  </si>
  <si>
    <t>3287_WM+LIFE HCM 173 LIEN KHU 4-5</t>
  </si>
  <si>
    <t>3388_WM+LIFE HCM 602/52 DIEN BIEN PHU</t>
  </si>
  <si>
    <t>3445_WINLIFE HCM 41 DUONG 59</t>
  </si>
  <si>
    <t>3502_WM+LIFE HCM 47-49-51 TRAN VAN ON</t>
  </si>
  <si>
    <t>3620_WINLIFE HCM 404 A-B-C NGUYEN OANH</t>
  </si>
  <si>
    <t>3634_WM+LIFE HCM 53-55 BUI TU TOAN</t>
  </si>
  <si>
    <t>3666_WINLIFE HCM 14/6 HOANG DU KHUONG</t>
  </si>
  <si>
    <t>3677_WINLIFE HCM 135B DUONG SO 20</t>
  </si>
  <si>
    <t>3769_WINLIFE HCM 66B NGUYEN SY SACH</t>
  </si>
  <si>
    <t>3873_WM+LIFE HCM 121 NGUYEN VAN DAU</t>
  </si>
  <si>
    <t>3996_WM+LIFE HCM 66/10A BINH THANH</t>
  </si>
  <si>
    <t>4016_WM+LIFE HCM 82 DUONG SO 9</t>
  </si>
  <si>
    <t>4027_WINLIFE HCM 4/1D AP NAM THOI</t>
  </si>
  <si>
    <t>4055_WINLIFE HCM 958/39 AU CO</t>
  </si>
  <si>
    <t>4223_WINLIFE HCM 590/32 PHAN VAN TRI</t>
  </si>
  <si>
    <t>4303_WM+LIFE HCM 36 TR. DINH THAO</t>
  </si>
  <si>
    <t>4395_WM+LIFE HCM 59 NGO TAT TO</t>
  </si>
  <si>
    <t>4397_WM+LIFE HCM CC THE MANOR 2</t>
  </si>
  <si>
    <t>5005_WM+LIFE HCM 09 PHAM VAN</t>
  </si>
  <si>
    <t>5011_WINLIFE DNG 84 BUI TA HAN</t>
  </si>
  <si>
    <t>5029_WINLIFE HCM 42 THANG LONG</t>
  </si>
  <si>
    <t>5269_WINLIFE HCM SO 179A NGHIA PHAT</t>
  </si>
  <si>
    <t>5427_WINLIFE HCM GOLDEN MANSION</t>
  </si>
  <si>
    <t>5458_WINLIFE DNG 60 NGUYEN CHANH</t>
  </si>
  <si>
    <t>5459_WM+LIFE HCM 107 DUONG SO 1</t>
  </si>
  <si>
    <t>5556_WINLIFE HCM SO 89/57 DUONG SO 59</t>
  </si>
  <si>
    <t>5973_WINLIFE HCM 74 NGUYEN CHI THANH</t>
  </si>
  <si>
    <t>6114_WM+LIFE HCM 120-122 CA VAN THINH</t>
  </si>
  <si>
    <t>6143_WM+LIFE HCM 85 PHAN VAN KHOE</t>
  </si>
  <si>
    <t>6316_WM+LIFE HCM 115 DANG THUY TRAM</t>
  </si>
  <si>
    <t>6355_WINLIFE DNG 58 MY AN 7</t>
  </si>
  <si>
    <t>6416_WM+LIFE HCM TECCO TOWN 4449 NG CUU</t>
  </si>
  <si>
    <t>6618_WM+LIFE HCM 666/72 DUONG 3 THANG 2</t>
  </si>
  <si>
    <t>6844-WM+LIFE HCM 776 - 778 THONG NHAT</t>
  </si>
  <si>
    <t>WM+ LDG 511 - 513 THONG NHAT</t>
  </si>
  <si>
    <t>WM+ QBH 19 LE LOI</t>
  </si>
  <si>
    <t>2AO2_WM+RURAL BTN 55A QUANG TRUNG</t>
  </si>
  <si>
    <t>2AW1_WM+RURAL GLI LO 01 NGUYEN HUE, KONG CHRO</t>
  </si>
  <si>
    <t>2AW5_WM+RURAL BDH 79 PHAN TRONG TUE</t>
  </si>
  <si>
    <t>2AX1_WM+RURAL QNM THUA 1060-1739, DT609</t>
  </si>
  <si>
    <t>2AX2_WM+RURAL BDH 231-233 NGUYEN HUE</t>
  </si>
  <si>
    <t>6938-WM+ RURAL BDG 283/3 DUONG AN PHU 06</t>
  </si>
  <si>
    <t>2023_WM+LIFE HCM TRAN HUNG DAO</t>
  </si>
  <si>
    <t>2026_WM+LIFE HCM NG. VAN HUONG</t>
  </si>
  <si>
    <t>2030_WM+LIFE HCM TON DAN</t>
  </si>
  <si>
    <t>2040_WM+LIFE DNG 53 PHAN DANG LUU</t>
  </si>
  <si>
    <t>2043_WM+LIFE HCM HOANG ANH 2</t>
  </si>
  <si>
    <t>2045_WM+LIFE HCM BACH DANG</t>
  </si>
  <si>
    <t>2052_WM+LIFE HCM NGUYEN TRONG TUYEN</t>
  </si>
  <si>
    <t>2089_WM+LIFE DNG 114 QUANG TRUNG</t>
  </si>
  <si>
    <t>2107_WM+LIFE HCM PHAN XICH LONG</t>
  </si>
  <si>
    <t>2503_WM+LIFE HCM CANH VIEN</t>
  </si>
  <si>
    <t>2615_WM+LIFE HCM CC THAI SON</t>
  </si>
  <si>
    <t>2721_WM+LIFE HCM 79 DAO DUY TU</t>
  </si>
  <si>
    <t>2882_WM+LIFE HCM NGUYEN VAN TROI</t>
  </si>
  <si>
    <t>2891_WINLIFE HCM 3 DUONG SO 4</t>
  </si>
  <si>
    <t>2891_WM+LIFE HCM 3 DUONG SO 4</t>
  </si>
  <si>
    <t>2892_WM+LIFE HCM CC 12 VIEW</t>
  </si>
  <si>
    <t>2929_WM+LIFE HCM HOANG ANH THANH BINH</t>
  </si>
  <si>
    <t>2AC3-WM+LIFE DNG 07 - 09 MAI HAC DE</t>
  </si>
  <si>
    <t>2AC9-WM+LIFE HCM I-1.TM03, CC HA DO</t>
  </si>
  <si>
    <t>2AI5-WM+LIFE HCM GF-03 ＆GF-05,CC STOWN</t>
  </si>
  <si>
    <t>2AP6-WM+LIFE HCM A-0.07, CC THU THIEM DRAGON</t>
  </si>
  <si>
    <t>2AR7-WM+LIFE HCM 1 DUONG N1</t>
  </si>
  <si>
    <t>3016_WM+LIFE HCM THE ERA TOWN</t>
  </si>
  <si>
    <t>3078_WM+LIFE HCM 89 HOANG QUOC VIET</t>
  </si>
  <si>
    <t>3084_WM+LIFE HCM 99 NGUYEN THI THAP</t>
  </si>
  <si>
    <t>3112_WM+LIFE HCM DRAGON HILL RESIDENCE</t>
  </si>
  <si>
    <t>3157_WM+LIFE HCM 537 NGUYEN DUY TRINH</t>
  </si>
  <si>
    <t>3158_WINLIFE HCM 24 DOAN KET</t>
  </si>
  <si>
    <t>3158_WM+LIFE HCM 24 DOAN KET</t>
  </si>
  <si>
    <t>3173_WM+LIFE HCM 192/72 NGUYEN OANH</t>
  </si>
  <si>
    <t>3175_WM+LIFE HCM 10B-10C LE MINH XUAN</t>
  </si>
  <si>
    <t>3185_WM+LIFE HCM CC LINH TAY</t>
  </si>
  <si>
    <t>3202_WM+LIFE DNG 86 NGUYEN THI DINH</t>
  </si>
  <si>
    <t>3204_WM+LIFE HCM 106 BANH VAN TRAN</t>
  </si>
  <si>
    <t>3205_WM+LIFE HCM IDICO LUY BAN BICH</t>
  </si>
  <si>
    <t>3218_WM+LIFE HCM 89-91 PHAM PHU THU</t>
  </si>
  <si>
    <t>3242_WINLIFE HCM 4 DUONG D7</t>
  </si>
  <si>
    <t>3242_WM+LIFE HCM 4 DUONG D7</t>
  </si>
  <si>
    <t>3243_WM+LIFE HCM 53 VUON LAI</t>
  </si>
  <si>
    <t>3259_WINLIFE HCM FLORA-FUJI</t>
  </si>
  <si>
    <t>3259_WM+LIFE HCM FLORA-FUJI</t>
  </si>
  <si>
    <t>3297_WM+LIFE DNG 228 KINH DUONG VUONG</t>
  </si>
  <si>
    <t>3321_WINLIFE HCM 13B KDC CONIC</t>
  </si>
  <si>
    <t>3321_WM+LIFE HCM 13B KDC CONIC</t>
  </si>
  <si>
    <t>3327_WM+LIFE HCM 79 LIEN KHU 5-6</t>
  </si>
  <si>
    <t>3352_WM+LIFE HCM 23 24N NG. THI TAN</t>
  </si>
  <si>
    <t>3355_WM+LIFE HCM 102 KP 2</t>
  </si>
  <si>
    <t>3359_WM+LIFE VTU 72A-72B VO THI SAU</t>
  </si>
  <si>
    <t>3394_WM+LIFE HCM HCM 41 TMT2A QK7</t>
  </si>
  <si>
    <t>3422_WM+LIFE HCM 419 BA DINH</t>
  </si>
  <si>
    <t>3443_WM+LIFE HCM 1191 PHAM VAN BACH</t>
  </si>
  <si>
    <t>3445_WM+LIFE HCM 41 DUONG 59</t>
  </si>
  <si>
    <t>3449_WM+LIFE HCM LO G9 THAP AB</t>
  </si>
  <si>
    <t>3456_WINLIFE HCM 77A DUONG DINH HOI</t>
  </si>
  <si>
    <t>3456_WM+LIFE HCM 77A DUONG DINH HOI</t>
  </si>
  <si>
    <t>3473_WM+LIFE HCM 60 DUONG SO 9</t>
  </si>
  <si>
    <t>3505_WM+LIFE HCM 152 LE LOI</t>
  </si>
  <si>
    <t>3508_WM+LIFE HCM 15 DUONG CN6</t>
  </si>
  <si>
    <t>3514_WM+LIFE DNG 131-133 LY THAI TONG</t>
  </si>
  <si>
    <t>3534_WM+LIFE HCM 860/80/22 XVNT</t>
  </si>
  <si>
    <t>3577_WM+LIFE DNG 180 PHAM CU LUONG</t>
  </si>
  <si>
    <t>3594_WM+LIFE HCM 206 DINH PHONG PHU</t>
  </si>
  <si>
    <t>3619_WM+LIFE HCM 23 I KHUONG VIET</t>
  </si>
  <si>
    <t>3635_WM+LIFE HCM 104 THONG NHAT</t>
  </si>
  <si>
    <t>3644_WM+LIFE HCM 58 NGUYEN PHUC CHU</t>
  </si>
  <si>
    <t>3645_WM+LIFE HCM 1/54 THANH DA</t>
  </si>
  <si>
    <t>3665_WM+LIFE DNG 445 TRUNG NU VUONG</t>
  </si>
  <si>
    <t>3666_WM+LIFE HCM 14/6 HOANG DU KHUONG</t>
  </si>
  <si>
    <t>3670_WM+LIFE HCM 85A QUOC LO 13</t>
  </si>
  <si>
    <t>3677_WM+LIFE HCM 135B DUONG SO 20</t>
  </si>
  <si>
    <t>3678_WM+LIFE HCM 60 LE VAN CHI</t>
  </si>
  <si>
    <t>3704_WM+LIFE DNG 103 NGUYEN HUY TUONG</t>
  </si>
  <si>
    <t>3733_WM+LIFE DNG 148 DUONG VAN NGA</t>
  </si>
  <si>
    <t>3736_WM+LIFE HCM 68 HUYNH VAN NGHE</t>
  </si>
  <si>
    <t>3739_WM+LIFE DNG 76B-76C BA HUYEN THANH QUAN</t>
  </si>
  <si>
    <t>3740_WM+LIFE HCM 355A DO XUAN HOP</t>
  </si>
  <si>
    <t>3756_WM+LIFE DNG 522 NUI THANH</t>
  </si>
  <si>
    <t>3758_WM+LIFE HCM 82 LY PHUC MAN</t>
  </si>
  <si>
    <t>3759_WM+LIFE HCM 268 BUI MINH TRUC</t>
  </si>
  <si>
    <t>3760_WM+LIFE HCM 176 TRUONG DINH HOI</t>
  </si>
  <si>
    <t>3769_WM+LIFE HCM 66B NGUYEN SY SACH</t>
  </si>
  <si>
    <t>3774_WM+LIFE HCM 965/44 QUANG TRUNG</t>
  </si>
  <si>
    <t>3775_WM+LIFE HCM 55-57 TRAN VAN KIEU</t>
  </si>
  <si>
    <t>3783_WM+LIFE HCM 15 HO BA KIEN</t>
  </si>
  <si>
    <t>3784_WM+LIFE DNG 31 THANH THAI</t>
  </si>
  <si>
    <t>3802_WM+LIFE HCM 36/27 KINH DUONG VUONG</t>
  </si>
  <si>
    <t>3811_WM+LIFE HCM KINGSTON RESIDENCE</t>
  </si>
  <si>
    <t>3814_WM+LIFE HCM 63/13 GO DAU</t>
  </si>
  <si>
    <t>3816_WM+LIFE HCM 38C/ 7-9 CAY KEO</t>
  </si>
  <si>
    <t>3831_WINLIFE HCM 37 DUONG 385</t>
  </si>
  <si>
    <t>3831_WM+LIFE HCM 37 DUONG 385</t>
  </si>
  <si>
    <t>3854_WM+LIFE DNG 110 TIEU LA</t>
  </si>
  <si>
    <t>3870_WM+LIFE HCM CC OPAL RIVERSIDE</t>
  </si>
  <si>
    <t>3880_WM+LIFE HCM 1E THANH DA</t>
  </si>
  <si>
    <t>3904_WM+LIFE HCM CC OCHARD GARDEN</t>
  </si>
  <si>
    <t>3911_WM+LIFE HCM RIVERGATE RESIDENCE</t>
  </si>
  <si>
    <t>3921_WM+LIFE HCM 52A DUONG SO 18</t>
  </si>
  <si>
    <t>3922_WM+LIFE HCM 11 DUONG SO 15</t>
  </si>
  <si>
    <t>3934_WM+LIFE HCM 39A - 41 DUONG SO 3</t>
  </si>
  <si>
    <t>3937_WM+LIFE DNG KDC NAM SAN BAY</t>
  </si>
  <si>
    <t>3946_WM+LIFE HCM 34 DUONG SO 12</t>
  </si>
  <si>
    <t>3947_WM+LIFE VTU 9 NGUYEN HUU CANH</t>
  </si>
  <si>
    <t>3970_WM+LIFE HCM 169 NG. PHUC NGUYEN</t>
  </si>
  <si>
    <t>3971_VM+LIFE HCM 1443 NG. DUY TRINH</t>
  </si>
  <si>
    <t>3983_WM+LIFE HCM 2672A PHAM THE HIEN</t>
  </si>
  <si>
    <t>3985_WM+LIFE DNG 148 ONG ICH KHIEM</t>
  </si>
  <si>
    <t>4012_WM+LIFE HCM 258/27 BONG SAO</t>
  </si>
  <si>
    <t>4027_WM+LIFE HCM 4/1D AP NAM THOI</t>
  </si>
  <si>
    <t>4045_WM+LIFE HCM 92 DAT THANH</t>
  </si>
  <si>
    <t>4055_WM+LIFE HCM 958/39 AU CO</t>
  </si>
  <si>
    <t>4062_WM+LIFE DNG 154 LE DINH LY</t>
  </si>
  <si>
    <t>4073_WM+LIFE HCM DU AN KNO HIM LAM</t>
  </si>
  <si>
    <t>4091_VM+LIFE HCM 217A LONG PHUOC</t>
  </si>
  <si>
    <t>4100_WM+LIFE HCM 1-3 N1, KDC LACASA</t>
  </si>
  <si>
    <t>4145_WM+LIFE HCM 271 BAU CAT</t>
  </si>
  <si>
    <t>4146_WM+LIFE HCM TANG TRET KTM B-C</t>
  </si>
  <si>
    <t>4147_VM+LIFE HCM 17/41 THANH DA</t>
  </si>
  <si>
    <t>4154_WM+LIFE HCM 197-199 DUONG SO 12</t>
  </si>
  <si>
    <t>4165_WM+LIFE HCM 209/48 TON THAT THUYET</t>
  </si>
  <si>
    <t>4182_WM+LIFE BDG 6 DOAN THI KIA</t>
  </si>
  <si>
    <t>4194_WM+LIFE HCM 755 LE DUC THO</t>
  </si>
  <si>
    <t>4200_WM+LIFE HCM 37 HO HAO HON</t>
  </si>
  <si>
    <t>4203_WM+LIFE HCM CC THE TRESOR</t>
  </si>
  <si>
    <t>4209_WM+LIFE BDG 116-118 DUONG SO 9</t>
  </si>
  <si>
    <t>4223_WM+LIFE HCM 590/32 PHAN VAN TRI</t>
  </si>
  <si>
    <t>4229_WM+LIFE HCM TM02-CH3, CITYLAND PH</t>
  </si>
  <si>
    <t>4235_WM+LIFE HCM CC XI RIVERVIEW</t>
  </si>
  <si>
    <t>4239_WM+LIFE HCM CC LEXINGTON</t>
  </si>
  <si>
    <t>4250_WM+LIFE HCM 84 GO O MOI</t>
  </si>
  <si>
    <t>4268_WM+LIFE HCM 188 HIEP BINH</t>
  </si>
  <si>
    <t>4281_WM+LIFE HCM SUNRISE CITY - SOUTH</t>
  </si>
  <si>
    <t>4292_WM+LIFE CTO 184 TRAN HUNG DAO</t>
  </si>
  <si>
    <t>4320_WINLIFE HCM 85-87 DUONG SO 6</t>
  </si>
  <si>
    <t>4320_WM+LIFE HCM 85-87 DUONG SO 6</t>
  </si>
  <si>
    <t>4366_WM+LIFE HCM CC 237 NG. VAN HUONG</t>
  </si>
  <si>
    <t>4376_WM+LIFE HCM CC AN GIA STAR</t>
  </si>
  <si>
    <t>4378_WM+LIFE HCM CC TOPAZ GARDEN</t>
  </si>
  <si>
    <t>4382_WM+LIFE HCM CC EHOME TR.TR CUNG</t>
  </si>
  <si>
    <t>4383_WM+LIFE HCM CC JAMONA 1 -N1</t>
  </si>
  <si>
    <t>4384_WM+LIFE HCM CC JAMONA 2 - B2</t>
  </si>
  <si>
    <t>4388_WM+LIFE HCM CC GIAI VIET, A0106-A0107</t>
  </si>
  <si>
    <t>4390_WINLIFE HCM CC HAPPY CITY</t>
  </si>
  <si>
    <t>4390_WM+LIFE HCM CC HAPPY CITY</t>
  </si>
  <si>
    <t>4422_WM+LIFE DNG 290 MAI DANG CHON</t>
  </si>
  <si>
    <t>4459_WM+LIFE CTO 18 DUONG A1</t>
  </si>
  <si>
    <t>4462_WM+LIFE HCM 34 CHUONG DUONG</t>
  </si>
  <si>
    <t>4779_WM+LIFE HCM CS3-CS4 PROSPER</t>
  </si>
  <si>
    <t>4808_WM+LIFE HCM RS6-SH.15 CC RICHSTAR</t>
  </si>
  <si>
    <t>4821_WM+LIFE HCM LAVITA GARDEN</t>
  </si>
  <si>
    <t>4881_WM+LIFE HCM BTM1-3, CC CENTANA</t>
  </si>
  <si>
    <t>4915_WM+LIFE HCM 001 SAV4, CC AVENUE</t>
  </si>
  <si>
    <t>4922_WM+LIFE HCM 241/42 NGUYEN VAN LUONG</t>
  </si>
  <si>
    <t>4935_WM+LIFE HCM 339DE NGUYEN CANH CHAN</t>
  </si>
  <si>
    <t>4937_WINLIFE HCM A01 –TMDV01-02</t>
  </si>
  <si>
    <t>4937_WM+LIFE HCM A01 –TMDV01-02</t>
  </si>
  <si>
    <t>4940_WM+LIFE HCM CC AN CU</t>
  </si>
  <si>
    <t>5007_WM+LIFE HCM 7-9 NGUYEN HIEN</t>
  </si>
  <si>
    <t>5011_WM+LIFE DNG 84 BUI TA HAN</t>
  </si>
  <si>
    <t>5012_WM+LIFE DNG SAVICO 66 VO VAN TAN</t>
  </si>
  <si>
    <t>5025_WM+LIFE HCM 15 NGUYEN QUANG BICH</t>
  </si>
  <si>
    <t>5029_WM+LIFE HCM 42 THANG LONG</t>
  </si>
  <si>
    <t>5043_WM+LIFE HCM 81 DUONG SO 2</t>
  </si>
  <si>
    <t>5236_WM+LIFE DNG 51 LE TRONG TAN</t>
  </si>
  <si>
    <t>5238_WINLIFE HCM SO 81 CAU XAY</t>
  </si>
  <si>
    <t>5238_WM+LIFE HCM SO 81 CAU XAY</t>
  </si>
  <si>
    <t>5269_WM+LIFE HCM SO 179A NGHIA PHAT</t>
  </si>
  <si>
    <t>5270_WM+LIFE HCM 82 TO VINH DIEN</t>
  </si>
  <si>
    <t>5334_WINLIFE HCM 1042 NGUYEN DUY TRINH</t>
  </si>
  <si>
    <t>5334_WM+LIFE HCM 1042 NGUYEN DUY TRINH</t>
  </si>
  <si>
    <t>5338_WM+LIFE HCM 196 MA LO</t>
  </si>
  <si>
    <t>5354_WM+LIFE HCM CC FLORA ANH DAO</t>
  </si>
  <si>
    <t>5355_WM+LIFE HCM HOPE GARDEN</t>
  </si>
  <si>
    <t>5387_WM+LIFE HCM 51A NGUYEN TUYEN</t>
  </si>
  <si>
    <t>5388_WINLIFE HCM A–01 DU AN VALORA MIZUKI</t>
  </si>
  <si>
    <t>5388_WM+LIFE HCM A–01 DU AN VALORA MIZUKI</t>
  </si>
  <si>
    <t>5427_WM+LIFE HCM GOLDEN MANSION</t>
  </si>
  <si>
    <t>5449_WM+LIFE HCM 532 PHAM VAN CHIEU</t>
  </si>
  <si>
    <t>5479_WM+LIFE HCM 290 AN DUONG VUONG</t>
  </si>
  <si>
    <t>5499_WM+LIFE HCM 31A-33A GO DAU</t>
  </si>
  <si>
    <t>5532_WM+LIFE HCM SO 50-52 DUONG 50A</t>
  </si>
  <si>
    <t>5548_WM+LIFE HCM NEWTON RESIDENCE</t>
  </si>
  <si>
    <t>5556_WM+LIFE HCM SO 89/57 DUONG SO 59</t>
  </si>
  <si>
    <t>5591 - WM+LIFE KDC NEWCITY</t>
  </si>
  <si>
    <t>5637_WINLIFE HCM CC GIA HOA</t>
  </si>
  <si>
    <t>5637_WM+LIFE HCM CC GIA HOA</t>
  </si>
  <si>
    <t>5647_WM+LIFE HCM 24B LAM SON</t>
  </si>
  <si>
    <t>5649_WM+LIFE DNG 296 NGUYEN HOANG</t>
  </si>
  <si>
    <t>5755_WM+LIFE HCM CC GREEN RIVER, Q8</t>
  </si>
  <si>
    <t>5780_WM+LIFE DNG 438 TRAN DAI NGHIA</t>
  </si>
  <si>
    <t>5786_WM+LIFE HCM 1016/28 KHU SKY GARDEN</t>
  </si>
  <si>
    <t>5793_WINLIFE HCM 0.08, TANG 1,CC SAIGON</t>
  </si>
  <si>
    <t>5793_WM+LIFE HCM 0.08, TANG 1,CC SAIGON</t>
  </si>
  <si>
    <t>5822_WM+LIFE HCM HR1SH1 CC ECO GREEN</t>
  </si>
  <si>
    <t>5824_WM+LIFE HCM 0.02, CC PHUC THINH</t>
  </si>
  <si>
    <t>5827_WM+LIFE HCM 26 NHAT CHI MAI</t>
  </si>
  <si>
    <t>5840_WM+LIFE HCM 43 QUACH VAN TUAN</t>
  </si>
  <si>
    <t>5920_WM+LIFE HCM 39 DUONG 19, KDC SO 4</t>
  </si>
  <si>
    <t>5973_WM+LIFE HCM 74 NGUYEN CHI THANH</t>
  </si>
  <si>
    <t>6036_WM+LIFE HCM 232 LE VAN THINH</t>
  </si>
  <si>
    <t>6158_WM+LIFE HCM KHU 3 TANG TRET CC B2</t>
  </si>
  <si>
    <t>6203_WM+LIFE HCM BPC-01.03-01.04 BOTANICA PR</t>
  </si>
  <si>
    <t>6220_WM+LIFE 6220 HCM 36 -38 NGOC HAN</t>
  </si>
  <si>
    <t>6242_WM+LIFE HCM SHOP 58-60-62, B3</t>
  </si>
  <si>
    <t>6254_WM+LIFE HCM 0.01-0.02, CC IMPERIAL</t>
  </si>
  <si>
    <t>6256_WM+LIFE HCM 24-26 TAN CANG</t>
  </si>
  <si>
    <t>6279_WM+LIFE HCM 244 DIEN BIEN PHU</t>
  </si>
  <si>
    <t>6295_WM+LIFE HCM CC SUNWAH PEAL</t>
  </si>
  <si>
    <t>6305_WM+LIFE HCM 64 YEN THE</t>
  </si>
  <si>
    <t>6343_WM+LIFE HCM 66 BINH LOI</t>
  </si>
  <si>
    <t>6349_WM+LIFE DNG 723 NGUYEN LUONG BANG</t>
  </si>
  <si>
    <t>6422_WM+LIFE HCM I.1.05- I.1.06 SUNRISE</t>
  </si>
  <si>
    <t>6437_WM+LIFE HCM 173/23/100 KHUONG VIET</t>
  </si>
  <si>
    <t>6518_WM+LIFE HCM HR2SH21-22, ECO GREEN</t>
  </si>
  <si>
    <t>6596_WM+LIFE HCM 39 AP CHIEN LUOC</t>
  </si>
  <si>
    <t>6645_WM+LIFE DNG 197 PHAN DANG LUU</t>
  </si>
  <si>
    <t>6658_WM+LIFE HCM 47/8 NGUYEN HUU TIEN</t>
  </si>
  <si>
    <t>6675_WM+LIFE HCM 148 DUONG SO 9</t>
  </si>
  <si>
    <t>6859-WINLIFE HCM 03-04, CC TOPAZHOME 2</t>
  </si>
  <si>
    <t>6859-WM+LIFE HCM 03-04, CC TOPAZHOME 2</t>
  </si>
  <si>
    <t>6875-WM+LIFE HCM S7.02-01.04 VINHOMES GRAND</t>
  </si>
  <si>
    <t>6955_WM+LIFE DNG 12A-12B PHAN TU, NGU HANH SON</t>
  </si>
  <si>
    <t>6970-WM+LIFE HCM E1 BLOCK E CC TECCO TOWN</t>
  </si>
  <si>
    <t>6979_WM+LIFE DNG 63 NGUYEN DUY HIEU</t>
  </si>
  <si>
    <t>6992_WM+LIFE HCM SH21, CC HOMYLAND RIVERSIDE</t>
  </si>
  <si>
    <t>2AX9_WM+RURAL QNM TD 18, TBD 2, THON PHU DONG</t>
  </si>
  <si>
    <t>2AR8-WM+LIFE HCM 97-99 NGO THI THU MINH</t>
  </si>
  <si>
    <t>5972_WM+LIFE HCM B4 BACH DANG</t>
  </si>
  <si>
    <t>2AX4_WM+RURAL TTH 983 NGUYEN TAT THANH</t>
  </si>
  <si>
    <t>2AX7_WM+RURAL QNI TD 169, TBD 10, DUC PHO</t>
  </si>
  <si>
    <t>3797_WM+LIFE DNG 274 NGUYEN PHUOC NGUYEN</t>
  </si>
  <si>
    <t>2AM6_WM+LIFE HCM 1.01, CC PARK VIEW RESIDENCE</t>
  </si>
  <si>
    <t>2AH0-WM+LIFE HCM 4A NGUYEN VAN DUNG</t>
  </si>
  <si>
    <t>6068_WM+LIFE HCM 104 TRAN BA GIAO</t>
  </si>
  <si>
    <t>4312_WM+LIFE HCM 8A DUONG SO 12</t>
  </si>
  <si>
    <t>5233_WM+LIFE HCM 25 DUONG SO 17</t>
  </si>
  <si>
    <t>2AG7-WM+LIFE DNI 119 - 121 VU HONG PHO</t>
  </si>
  <si>
    <t>4162_WM+LIFE DNI SO 8 DUONG DONG KHOI</t>
  </si>
  <si>
    <t>4163_WM+LIFE DNI 3/9 NGUYEN VAN TO</t>
  </si>
  <si>
    <t>T3/24</t>
  </si>
  <si>
    <t>ACTUAL THÁNG 3 tính theo AVR 3 tháng T2-T4/24</t>
  </si>
  <si>
    <t>Tar T4</t>
  </si>
  <si>
    <t>Act T4</t>
  </si>
  <si>
    <t>TARGET THÁNG 4 tính theo AVR 3 tháng T2-T4/24</t>
  </si>
  <si>
    <t>3770_WM+LIFE BDG 86 NGO THI NHAM</t>
  </si>
  <si>
    <t>4074_WM+LIFE BDG 12-14-14A TAN LAP</t>
  </si>
  <si>
    <t>6266_WM+LIFE BDG 74 HUYNH THI TUOI</t>
  </si>
  <si>
    <t>3671_WM+LIFE BDG 207A AP BINH DUONG</t>
  </si>
  <si>
    <t>6145_WM+LIFE BDG 27/2 KP TAN THANG</t>
  </si>
  <si>
    <t>3892_WM+LIFE BDG 323A BINH THUNG</t>
  </si>
  <si>
    <t>3965_WM+LIFE HCM 116 DUONG SO 10</t>
  </si>
  <si>
    <t>6067_WM+LIFE HCM 181-183 LE CO</t>
  </si>
  <si>
    <t>2AR0-WM+LIFE HCM 118-118A TRUONG CONG DINH</t>
  </si>
  <si>
    <t>4476_WM+LIFE DNG 351-351A TON DAN, TO 16</t>
  </si>
  <si>
    <t>5627_WM+LIFE DNG 124 HOANG HOA THAM</t>
  </si>
  <si>
    <t>6299_WM+LIFE DNG 572 LE VAN HIEN</t>
  </si>
  <si>
    <t>6268_WM+LIFE DNG LO B2 -11 KHU SO 4</t>
  </si>
  <si>
    <t>3780_WM+LIFE BDG 27 NGUYEN DU</t>
  </si>
  <si>
    <t>3855_WM+LIFE BDG 453 LY THUONG KIET</t>
  </si>
  <si>
    <t>3427_WM+LIFE BDG 416 NG.THI MINH KHAI</t>
  </si>
  <si>
    <t>6943-WM+LIFE BDG 76 BUI THI XUAN</t>
  </si>
  <si>
    <t>3590_WM+LIFE DNI 18/30A TO 24</t>
  </si>
  <si>
    <t>3593_WM+LIFE DNI 27 LY VAN SAM</t>
  </si>
  <si>
    <t>3578_WM+LIFE DNI 27 DUONG 643</t>
  </si>
  <si>
    <t>3807_WM+LIFE DHI 249 HA HUY GIAP</t>
  </si>
  <si>
    <t>6355_WM+LIFE DNG 58 MY AN 7</t>
  </si>
  <si>
    <t>5641_WM+LIFE DNG 135 NGUYEN VAN THOAI</t>
  </si>
  <si>
    <t>3194_WM+LIFE DNG 263 ONG ICH DUONG</t>
  </si>
  <si>
    <t>WM+LIFE HCM B-TM01, CC HARMONA</t>
  </si>
  <si>
    <t>3386_WM+LIFE HCM 909 NGUYEN DUY TRINH</t>
  </si>
  <si>
    <t>6350_WM+LIFE HCM 48 DUONG SO 53</t>
  </si>
  <si>
    <t>6508_WM+LIFE HCM AK04-000.02 AKARI CITY</t>
  </si>
  <si>
    <t>6957-WM+LIFE HCM U01-0.01 BLOCK A10 CC EHOME</t>
  </si>
  <si>
    <t>4785_WM+LIFE HCM 01.04 CC PEGASUITE</t>
  </si>
  <si>
    <t>6964-WM+LIFE HCM 05 -06, TANG 1, CC TOPAZ EL</t>
  </si>
  <si>
    <t>6773-WM+LIFE BDG SH R1 BLOCK A CC CHARM RUBY</t>
  </si>
  <si>
    <t>6113_WM+LIFE BDG OPAL BOULEVARD</t>
  </si>
  <si>
    <t>5776_WM+LIFE BDG 01.01 CC MARINA</t>
  </si>
  <si>
    <t>3705_WM+LIFE HCM DREAM HOME RESIDENCE</t>
  </si>
  <si>
    <t>6609_WM+ BPC 195 DT757, X. BU NHO</t>
  </si>
  <si>
    <t>3792_WM+LIFE DNG 125 ONG ICH DUONG</t>
  </si>
  <si>
    <t>3269_WM+LIFE DNG 904 TON DUC THANG</t>
  </si>
  <si>
    <t>WM+LIFE HCM SH3-6, CC HQC PLAZA</t>
  </si>
  <si>
    <t>6503_WM+LIFE DNG 143 THAI THI BOI</t>
  </si>
  <si>
    <t>VM+ QBH 55 TRUONG CHINH</t>
  </si>
  <si>
    <t>3620_WM+LIFE HCM 404 A-B-C NGUYEN OANH</t>
  </si>
  <si>
    <t>6002_WM+LIFE BDG CH SACOM BINH THANG</t>
  </si>
  <si>
    <t>6953-WM+LIFE BDG 20-21 BCONS GREEN VIEW</t>
  </si>
  <si>
    <t>2AAD-WM+RURAL QNM 116 HUNG VUONG, BAC TRA MY</t>
  </si>
  <si>
    <t>6088_WM+LIFE HCM 139 NGUYEN TRONG TUYEN</t>
  </si>
  <si>
    <t>2AY1-WM+ HCM MP9-001.02, PANORAMA MIZUKI</t>
  </si>
  <si>
    <t>CITIMART QUOC LO 1A</t>
  </si>
  <si>
    <t>K-MARKET VINHOMES CENTRAL PARK</t>
  </si>
  <si>
    <t>K MART LEXINGTON</t>
  </si>
  <si>
    <t>K-MARKET PARKVIEW Q7</t>
  </si>
  <si>
    <t>K-MARKET VINHOME</t>
  </si>
  <si>
    <t>BINH THANH</t>
  </si>
  <si>
    <t>Q2</t>
  </si>
  <si>
    <t>Q1</t>
  </si>
  <si>
    <t>HƯƠNG THỦY  SOUTH (THÁNG 4)</t>
  </si>
  <si>
    <t>KV Tinh+Other</t>
  </si>
  <si>
    <t>Tar-Act</t>
  </si>
  <si>
    <t>Đã trừ hàng return vào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</si>
</sst>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3" borderId="1" xfId="0" applyNumberFormat="1" applyFont="1" applyFill="1" applyBorder="1"/>
    <xf numFmtId="164" fontId="1" fillId="3" borderId="1" xfId="1" applyNumberFormat="1" applyFont="1" applyFill="1" applyBorder="1"/>
    <xf numFmtId="9" fontId="1" fillId="3" borderId="1" xfId="2" applyFont="1" applyFill="1" applyBorder="1"/>
    <xf numFmtId="10" fontId="0" fillId="0" borderId="0" xfId="2" applyNumberFormat="1" applyFont="1"/>
    <xf numFmtId="164" fontId="2" fillId="0" borderId="0" xfId="1" applyNumberFormat="1" applyFont="1" applyBorder="1"/>
    <xf numFmtId="164" fontId="5" fillId="0" borderId="0" xfId="1" applyNumberFormat="1" applyFont="1" applyFill="1" applyBorder="1"/>
    <xf numFmtId="10" fontId="2" fillId="0" borderId="0" xfId="2" applyNumberFormat="1" applyFont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I62" activePane="bottomRight" state="frozen"/>
      <selection pane="topRight" activeCell="C1" sqref="C1"/>
      <selection pane="bottomLeft" activeCell="A4" sqref="A4"/>
      <selection pane="bottomRight" activeCell="B92" sqref="B92"/>
    </sheetView>
  </sheetViews>
  <sheetFormatPr defaultRowHeight="15" x14ac:dyDescent="0.25"/>
  <cols>
    <col min="2" max="2" width="38" bestFit="1" customWidth="1"/>
    <col min="3" max="3" width="12.140625" customWidth="1"/>
    <col min="4" max="5" width="13.28515625" bestFit="1" customWidth="1"/>
    <col min="6" max="6" width="11.7109375" customWidth="1"/>
    <col min="7" max="7" width="15" customWidth="1"/>
    <col min="8" max="8" width="16.85546875" customWidth="1"/>
    <col min="9" max="9" width="16.14062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4">
        <v>2266268.6345436783</v>
      </c>
      <c r="I1" s="14">
        <f>+I68</f>
        <v>2411548.23404</v>
      </c>
    </row>
    <row r="2" spans="2:19" ht="45" x14ac:dyDescent="0.25">
      <c r="B2" s="10" t="s">
        <v>0</v>
      </c>
      <c r="C2" s="13" t="s">
        <v>1</v>
      </c>
      <c r="D2" s="11" t="s">
        <v>1888</v>
      </c>
      <c r="E2" s="11" t="s">
        <v>1909</v>
      </c>
      <c r="F2" s="11" t="s">
        <v>2208</v>
      </c>
      <c r="G2" s="11" t="s">
        <v>48</v>
      </c>
      <c r="H2" s="12" t="s">
        <v>2212</v>
      </c>
      <c r="I2" s="12" t="s">
        <v>2209</v>
      </c>
      <c r="K2" s="15" t="s">
        <v>159</v>
      </c>
      <c r="L2" s="15" t="s">
        <v>160</v>
      </c>
      <c r="M2" s="15" t="s">
        <v>52</v>
      </c>
      <c r="N2" s="15" t="s">
        <v>2210</v>
      </c>
      <c r="O2" s="15" t="s">
        <v>2211</v>
      </c>
      <c r="Q2" s="15" t="s">
        <v>2210</v>
      </c>
      <c r="R2" s="15" t="s">
        <v>2211</v>
      </c>
    </row>
    <row r="3" spans="2:19" x14ac:dyDescent="0.25">
      <c r="B3" s="2" t="s">
        <v>2</v>
      </c>
      <c r="C3" s="3">
        <v>125</v>
      </c>
      <c r="D3" s="3">
        <v>151022.23599999998</v>
      </c>
      <c r="E3" s="3">
        <v>69920.777000000016</v>
      </c>
      <c r="F3" s="3">
        <v>141216.80500000002</v>
      </c>
      <c r="G3" s="8">
        <f>+IFERROR(AVERAGE(D3:F3),0)</f>
        <v>120719.93933333333</v>
      </c>
      <c r="H3" s="3">
        <f>+$G3/$G$68*$H$1</f>
        <v>150160.98104651191</v>
      </c>
      <c r="I3" s="3">
        <v>232018.82399999999</v>
      </c>
      <c r="K3" t="s">
        <v>2</v>
      </c>
      <c r="L3" t="s">
        <v>161</v>
      </c>
      <c r="M3">
        <v>6</v>
      </c>
      <c r="N3" s="26">
        <f>H6</f>
        <v>7207.7270902325727</v>
      </c>
      <c r="O3" s="26">
        <f>I6</f>
        <v>11136.903552</v>
      </c>
      <c r="P3">
        <v>6</v>
      </c>
      <c r="Q3" s="28">
        <f>N3</f>
        <v>7207.7270902325727</v>
      </c>
      <c r="R3" s="28">
        <f>O3</f>
        <v>11136.903552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 t="shared" ref="G4:G67" si="0">+IFERROR(AVERAGE(D4:F4),0)</f>
        <v>0</v>
      </c>
      <c r="H4" s="9">
        <f>+$H3/$C3*$C4</f>
        <v>136946.81471441887</v>
      </c>
      <c r="I4" s="5">
        <f>+$I3/$C3*$C4</f>
        <v>211601.16748800001</v>
      </c>
      <c r="K4" t="s">
        <v>24</v>
      </c>
      <c r="L4" t="s">
        <v>162</v>
      </c>
      <c r="M4">
        <v>14</v>
      </c>
      <c r="N4" s="26">
        <f>+Q$4/$P$4*$M4</f>
        <v>20286.615735099254</v>
      </c>
      <c r="O4" s="26">
        <f t="shared" ref="O4:O8" si="1">+R$4/$P$4*$M4</f>
        <v>25537.577647826085</v>
      </c>
      <c r="P4">
        <f>SUM(M4:M8)</f>
        <v>79</v>
      </c>
      <c r="Q4" s="26">
        <f>+H32</f>
        <v>114474.47450520293</v>
      </c>
      <c r="R4" s="26">
        <f>+I32</f>
        <v>144104.90244130432</v>
      </c>
      <c r="S4" s="28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 t="shared" si="0"/>
        <v>0</v>
      </c>
      <c r="H5" s="9">
        <f>+$H4/$C4*$C5</f>
        <v>6006.4392418604766</v>
      </c>
      <c r="I5" s="5">
        <f>+$I4/$C4*$C5</f>
        <v>9280.7529599999998</v>
      </c>
      <c r="K5" t="s">
        <v>24</v>
      </c>
      <c r="L5" t="s">
        <v>163</v>
      </c>
      <c r="M5">
        <v>44</v>
      </c>
      <c r="N5" s="26">
        <f t="shared" ref="N5:N8" si="2">+Q$4/$P$4*$M5</f>
        <v>63757.935167454794</v>
      </c>
      <c r="O5" s="26">
        <f t="shared" si="1"/>
        <v>80260.958321739119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 t="shared" si="0"/>
        <v>0</v>
      </c>
      <c r="H6" s="9">
        <f>+$H5/$C5*$C6</f>
        <v>7207.7270902325727</v>
      </c>
      <c r="I6" s="5">
        <f>+$I5/$C5*$C6</f>
        <v>11136.903552</v>
      </c>
      <c r="K6" t="s">
        <v>24</v>
      </c>
      <c r="L6" t="s">
        <v>164</v>
      </c>
      <c r="M6">
        <v>3</v>
      </c>
      <c r="N6" s="26">
        <f t="shared" si="2"/>
        <v>4347.131943235554</v>
      </c>
      <c r="O6" s="26">
        <f t="shared" si="1"/>
        <v>5472.3380673913034</v>
      </c>
    </row>
    <row r="7" spans="2:19" x14ac:dyDescent="0.25">
      <c r="B7" s="2" t="s">
        <v>6</v>
      </c>
      <c r="C7" s="3">
        <v>67</v>
      </c>
      <c r="D7" s="3">
        <v>118992.50099999997</v>
      </c>
      <c r="E7" s="3">
        <v>34319.415000000001</v>
      </c>
      <c r="F7" s="3">
        <v>44615.707800000004</v>
      </c>
      <c r="G7" s="8">
        <f t="shared" si="0"/>
        <v>65975.874599999996</v>
      </c>
      <c r="H7" s="3">
        <f>+$G7/$G$68*$H$1</f>
        <v>82065.995974221907</v>
      </c>
      <c r="I7" s="3">
        <v>53119.282120000018</v>
      </c>
      <c r="K7" t="s">
        <v>24</v>
      </c>
      <c r="L7" t="s">
        <v>165</v>
      </c>
      <c r="M7">
        <v>9</v>
      </c>
      <c r="N7" s="26">
        <f t="shared" si="2"/>
        <v>13041.395829706662</v>
      </c>
      <c r="O7" s="26">
        <f t="shared" si="1"/>
        <v>16417.014202173912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 t="shared" si="0"/>
        <v>0</v>
      </c>
      <c r="H8" s="9">
        <f>+$H7/$C7*$C8</f>
        <v>8574.0592808888559</v>
      </c>
      <c r="I8" s="5">
        <f>+$I7/$C7*$C8</f>
        <v>5549.7757438805993</v>
      </c>
      <c r="K8" t="s">
        <v>24</v>
      </c>
      <c r="L8" t="s">
        <v>166</v>
      </c>
      <c r="M8">
        <v>9</v>
      </c>
      <c r="N8" s="26">
        <f t="shared" si="2"/>
        <v>13041.395829706662</v>
      </c>
      <c r="O8" s="26">
        <f t="shared" si="1"/>
        <v>16417.014202173912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 t="shared" si="0"/>
        <v>0</v>
      </c>
      <c r="H9" s="9">
        <f>+$H8/$C8*$C9</f>
        <v>66142.743023999748</v>
      </c>
      <c r="I9" s="5">
        <f>+$I8/$C8*$C9</f>
        <v>42812.555738507479</v>
      </c>
      <c r="K9" t="s">
        <v>26</v>
      </c>
      <c r="L9" t="s">
        <v>167</v>
      </c>
      <c r="M9">
        <v>13</v>
      </c>
      <c r="N9" s="26">
        <f>Q$9/$P$9*$M9</f>
        <v>14846.031901406579</v>
      </c>
      <c r="O9" s="26">
        <f t="shared" ref="O9:O19" si="3">R$9/$P$9*$M9</f>
        <v>17865.857265208331</v>
      </c>
      <c r="P9">
        <f>SUM(M9:M19)</f>
        <v>189</v>
      </c>
      <c r="Q9" s="26">
        <f>+H36</f>
        <v>215838.46379737256</v>
      </c>
      <c r="R9" s="26">
        <f>+I36</f>
        <v>259742.07870187497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 t="shared" si="0"/>
        <v>0</v>
      </c>
      <c r="H10" s="9">
        <f>+$H9/$C9*$C10</f>
        <v>7349.1936693333055</v>
      </c>
      <c r="I10" s="5">
        <f>+$I9/$C9*$C10</f>
        <v>4756.9506376119425</v>
      </c>
      <c r="K10" t="s">
        <v>26</v>
      </c>
      <c r="L10" t="s">
        <v>168</v>
      </c>
      <c r="M10">
        <v>35</v>
      </c>
      <c r="N10" s="26">
        <f t="shared" ref="N10:N19" si="4">Q$9/$P$9*$M10</f>
        <v>39970.085888402326</v>
      </c>
      <c r="O10" s="26">
        <f t="shared" si="3"/>
        <v>48100.384944791658</v>
      </c>
    </row>
    <row r="11" spans="2:19" x14ac:dyDescent="0.25">
      <c r="B11" s="2" t="s">
        <v>9</v>
      </c>
      <c r="C11" s="3">
        <v>67</v>
      </c>
      <c r="D11" s="3">
        <v>76302.612000000008</v>
      </c>
      <c r="E11" s="3">
        <v>34538.01</v>
      </c>
      <c r="F11" s="3">
        <v>47902.067600000002</v>
      </c>
      <c r="G11" s="8">
        <f t="shared" si="0"/>
        <v>52914.229866666668</v>
      </c>
      <c r="H11" s="3">
        <f>+$G11/$G$68*$H$1</f>
        <v>65818.892156329515</v>
      </c>
      <c r="I11" s="3">
        <v>88452.275999999983</v>
      </c>
      <c r="K11" t="s">
        <v>26</v>
      </c>
      <c r="L11" t="s">
        <v>162</v>
      </c>
      <c r="M11">
        <v>20</v>
      </c>
      <c r="N11" s="26">
        <f t="shared" si="4"/>
        <v>22840.049079087043</v>
      </c>
      <c r="O11" s="26">
        <f t="shared" si="3"/>
        <v>27485.934254166663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 t="shared" si="0"/>
        <v>0</v>
      </c>
      <c r="H12" s="9">
        <f>+$H11/$C11*$C12</f>
        <v>50100.947760788142</v>
      </c>
      <c r="I12" s="5">
        <f>+$I11/$C11*$C12</f>
        <v>67329.344417910441</v>
      </c>
      <c r="K12" t="s">
        <v>26</v>
      </c>
      <c r="L12" t="s">
        <v>163</v>
      </c>
      <c r="M12">
        <v>24</v>
      </c>
      <c r="N12" s="26">
        <f t="shared" si="4"/>
        <v>27408.058894904454</v>
      </c>
      <c r="O12" s="26">
        <f t="shared" si="3"/>
        <v>32983.121104999998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 t="shared" si="0"/>
        <v>0</v>
      </c>
      <c r="H13" s="9">
        <f>+$H12/$C12*$C13</f>
        <v>15717.944395541377</v>
      </c>
      <c r="I13" s="5">
        <f>+$I12/$C12*$C13</f>
        <v>21122.93158208955</v>
      </c>
      <c r="K13" t="s">
        <v>26</v>
      </c>
      <c r="L13" t="s">
        <v>169</v>
      </c>
      <c r="M13">
        <v>10</v>
      </c>
      <c r="N13" s="26">
        <f t="shared" si="4"/>
        <v>11420.024539543521</v>
      </c>
      <c r="O13" s="26">
        <f t="shared" si="3"/>
        <v>13742.967127083331</v>
      </c>
    </row>
    <row r="14" spans="2:19" x14ac:dyDescent="0.25">
      <c r="B14" s="2" t="s">
        <v>11</v>
      </c>
      <c r="C14" s="3">
        <v>56</v>
      </c>
      <c r="D14" s="3">
        <v>115376.93299999998</v>
      </c>
      <c r="E14" s="3">
        <v>46341.343000000001</v>
      </c>
      <c r="F14" s="3">
        <v>24115.531000000006</v>
      </c>
      <c r="G14" s="8">
        <f t="shared" si="0"/>
        <v>61944.602333333336</v>
      </c>
      <c r="H14" s="3">
        <f>+$G14/$G$68*$H$1</f>
        <v>77051.581605135885</v>
      </c>
      <c r="I14" s="3">
        <v>59052.113000000005</v>
      </c>
      <c r="K14" t="s">
        <v>26</v>
      </c>
      <c r="L14" t="s">
        <v>166</v>
      </c>
      <c r="M14">
        <v>17</v>
      </c>
      <c r="N14" s="26">
        <f t="shared" si="4"/>
        <v>19414.041717223987</v>
      </c>
      <c r="O14" s="26">
        <f t="shared" si="3"/>
        <v>23363.044116041663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 t="shared" si="0"/>
        <v>0</v>
      </c>
      <c r="H15" s="9">
        <f>+$H14/$C14*$C15</f>
        <v>55036.844003668491</v>
      </c>
      <c r="I15" s="5">
        <f>+$I14/$C14*$C15</f>
        <v>42180.080714285716</v>
      </c>
      <c r="K15" t="s">
        <v>26</v>
      </c>
      <c r="L15" t="s">
        <v>170</v>
      </c>
      <c r="M15">
        <v>28</v>
      </c>
      <c r="N15" s="26">
        <f t="shared" si="4"/>
        <v>31976.068710721862</v>
      </c>
      <c r="O15" s="26">
        <f t="shared" si="3"/>
        <v>38480.307955833327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 t="shared" si="0"/>
        <v>0</v>
      </c>
      <c r="H16" s="9">
        <f>+$H15/$C15*$C16</f>
        <v>22014.737601467397</v>
      </c>
      <c r="I16" s="5">
        <f>+$I15/$C15*$C16</f>
        <v>16872.032285714286</v>
      </c>
      <c r="K16" t="s">
        <v>26</v>
      </c>
      <c r="L16" t="s">
        <v>171</v>
      </c>
      <c r="M16">
        <v>14</v>
      </c>
      <c r="N16" s="26">
        <f t="shared" si="4"/>
        <v>15988.034355360931</v>
      </c>
      <c r="O16" s="26">
        <f t="shared" si="3"/>
        <v>19240.153977916663</v>
      </c>
    </row>
    <row r="17" spans="2:18" x14ac:dyDescent="0.25">
      <c r="B17" s="2" t="s">
        <v>13</v>
      </c>
      <c r="C17" s="3">
        <v>74</v>
      </c>
      <c r="D17" s="3">
        <v>145616.96799999996</v>
      </c>
      <c r="E17" s="3">
        <v>35252.840999999993</v>
      </c>
      <c r="F17" s="3">
        <v>53966.454999999994</v>
      </c>
      <c r="G17" s="8">
        <f t="shared" si="0"/>
        <v>78278.754666666646</v>
      </c>
      <c r="H17" s="3">
        <f>+$G17/$G$68*$H$1</f>
        <v>97369.288460205877</v>
      </c>
      <c r="I17" s="3">
        <v>75050.609000000011</v>
      </c>
      <c r="K17" t="s">
        <v>26</v>
      </c>
      <c r="L17" t="s">
        <v>172</v>
      </c>
      <c r="M17">
        <v>6</v>
      </c>
      <c r="N17" s="26">
        <f t="shared" si="4"/>
        <v>6852.0147237261135</v>
      </c>
      <c r="O17" s="26">
        <f t="shared" si="3"/>
        <v>8245.7802762499996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 t="shared" si="0"/>
        <v>0</v>
      </c>
      <c r="H18" s="9">
        <f>+$H17/$C17*$C18</f>
        <v>71053.264552042136</v>
      </c>
      <c r="I18" s="5">
        <f>+$I17/$C17*$C18</f>
        <v>54766.660621621631</v>
      </c>
      <c r="K18" t="s">
        <v>26</v>
      </c>
      <c r="L18" t="s">
        <v>161</v>
      </c>
      <c r="M18">
        <v>21</v>
      </c>
      <c r="N18" s="26">
        <f t="shared" si="4"/>
        <v>23982.051533041395</v>
      </c>
      <c r="O18" s="26">
        <f t="shared" si="3"/>
        <v>28860.230966874999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 t="shared" si="0"/>
        <v>0</v>
      </c>
      <c r="H19" s="9">
        <f>+$H18/$C18*$C19</f>
        <v>25000.222712755563</v>
      </c>
      <c r="I19" s="5">
        <f>+$I18/$C18*$C19</f>
        <v>19269.750959459463</v>
      </c>
      <c r="K19" t="s">
        <v>26</v>
      </c>
      <c r="L19" t="s">
        <v>173</v>
      </c>
      <c r="M19">
        <v>1</v>
      </c>
      <c r="N19" s="26">
        <f t="shared" si="4"/>
        <v>1142.0024539543522</v>
      </c>
      <c r="O19" s="26">
        <f t="shared" si="3"/>
        <v>1374.2967127083332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 t="shared" si="0"/>
        <v>0</v>
      </c>
      <c r="H20" s="9">
        <f>+$H19/$C19*$C20</f>
        <v>1315.8011954081876</v>
      </c>
      <c r="I20" s="5">
        <f>+$I19/$C19*$C20</f>
        <v>1014.1974189189191</v>
      </c>
      <c r="K20" t="s">
        <v>27</v>
      </c>
      <c r="L20" t="s">
        <v>174</v>
      </c>
      <c r="M20">
        <v>19</v>
      </c>
      <c r="N20" s="26">
        <f>+Q$20/$P$20*$M20</f>
        <v>48530.414258741563</v>
      </c>
      <c r="O20" s="26">
        <f t="shared" ref="O20:O22" si="5">+R$20/$P$20*$M20</f>
        <v>52992.382134146348</v>
      </c>
      <c r="P20">
        <f>SUM(M20:M22)</f>
        <v>62</v>
      </c>
      <c r="Q20" s="26">
        <f>+H38</f>
        <v>158362.40442326196</v>
      </c>
      <c r="R20" s="26">
        <f>+I38</f>
        <v>172922.51012195126</v>
      </c>
    </row>
    <row r="21" spans="2:18" x14ac:dyDescent="0.25">
      <c r="B21" s="2" t="s">
        <v>17</v>
      </c>
      <c r="C21" s="3">
        <v>58</v>
      </c>
      <c r="D21" s="3">
        <v>74783.813000000009</v>
      </c>
      <c r="E21" s="3">
        <v>30783.044999999998</v>
      </c>
      <c r="F21" s="3">
        <v>90447.162000000011</v>
      </c>
      <c r="G21" s="8">
        <f t="shared" si="0"/>
        <v>65338.006666666675</v>
      </c>
      <c r="H21" s="3">
        <f>+$G21/$G$68*$H$1</f>
        <v>81272.565533679983</v>
      </c>
      <c r="I21" s="3">
        <v>57902.724000000009</v>
      </c>
      <c r="K21" t="s">
        <v>27</v>
      </c>
      <c r="L21" t="s">
        <v>167</v>
      </c>
      <c r="M21">
        <v>22</v>
      </c>
      <c r="N21" s="26">
        <f t="shared" ref="N21:N22" si="6">+Q$20/$P$20*$M21</f>
        <v>56193.111246963919</v>
      </c>
      <c r="O21" s="26">
        <f t="shared" si="5"/>
        <v>61359.600365853665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 t="shared" si="0"/>
        <v>0</v>
      </c>
      <c r="H22" s="9">
        <f>+$H21/$C21*$C22</f>
        <v>22420.018078256548</v>
      </c>
      <c r="I22" s="5">
        <f>+$I21/$C21*$C22</f>
        <v>15973.165241379313</v>
      </c>
      <c r="K22" t="s">
        <v>27</v>
      </c>
      <c r="L22" t="s">
        <v>170</v>
      </c>
      <c r="M22">
        <v>21</v>
      </c>
      <c r="N22" s="26">
        <f t="shared" si="6"/>
        <v>53638.878917556467</v>
      </c>
      <c r="O22" s="26">
        <f t="shared" si="5"/>
        <v>58570.527621951231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 t="shared" si="0"/>
        <v>0</v>
      </c>
      <c r="H23" s="9">
        <f>+$H22/$C22*$C23</f>
        <v>11210.009039128274</v>
      </c>
      <c r="I23" s="5">
        <f>+$I22/$C22*$C23</f>
        <v>7986.5826206896563</v>
      </c>
      <c r="K23" t="s">
        <v>28</v>
      </c>
      <c r="L23" t="s">
        <v>162</v>
      </c>
      <c r="M23">
        <v>5</v>
      </c>
      <c r="N23" s="26">
        <f>+Q$23/$P$23*$M23</f>
        <v>7164.8983586007089</v>
      </c>
      <c r="O23" s="26">
        <f t="shared" ref="O23:O37" si="7">+R$23/$P$23*$M23</f>
        <v>7388.1550340136082</v>
      </c>
      <c r="P23">
        <f>SUM(M23:M37)</f>
        <v>147</v>
      </c>
      <c r="Q23" s="26">
        <f>+H40</f>
        <v>210648.01174286086</v>
      </c>
      <c r="R23" s="26">
        <f>+I40</f>
        <v>217211.75800000009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 t="shared" si="0"/>
        <v>0</v>
      </c>
      <c r="H24" s="9">
        <f>+$H23/$C23*$C24</f>
        <v>46241.287286404127</v>
      </c>
      <c r="I24" s="5">
        <f>+$I23/$C23*$C24</f>
        <v>32944.653310344831</v>
      </c>
      <c r="K24" t="s">
        <v>28</v>
      </c>
      <c r="L24" t="s">
        <v>169</v>
      </c>
      <c r="M24">
        <v>9</v>
      </c>
      <c r="N24" s="26">
        <f t="shared" ref="N24:N37" si="8">+Q$23/$P$23*$M24</f>
        <v>12896.817045481277</v>
      </c>
      <c r="O24" s="26">
        <f t="shared" si="7"/>
        <v>13298.679061224495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 t="shared" si="0"/>
        <v>0</v>
      </c>
      <c r="H25" s="9">
        <f>+$H24/$C24*$C25</f>
        <v>1401.2511298910342</v>
      </c>
      <c r="I25" s="5">
        <f>+$I24/$C24*$C25</f>
        <v>998.32282758620704</v>
      </c>
      <c r="K25" t="s">
        <v>28</v>
      </c>
      <c r="L25" t="s">
        <v>175</v>
      </c>
      <c r="M25">
        <v>4</v>
      </c>
      <c r="N25" s="26">
        <f t="shared" si="8"/>
        <v>5731.9186868805673</v>
      </c>
      <c r="O25" s="26">
        <f t="shared" si="7"/>
        <v>5910.5240272108867</v>
      </c>
    </row>
    <row r="26" spans="2:18" x14ac:dyDescent="0.25">
      <c r="B26" s="2" t="s">
        <v>21</v>
      </c>
      <c r="C26" s="3">
        <v>63</v>
      </c>
      <c r="D26" s="3">
        <v>120338.26559999998</v>
      </c>
      <c r="E26" s="3">
        <v>29572.441999999999</v>
      </c>
      <c r="F26" s="3">
        <v>25426.644999999997</v>
      </c>
      <c r="G26" s="8">
        <f t="shared" si="0"/>
        <v>58445.784199999995</v>
      </c>
      <c r="H26" s="3">
        <f>+$G26/$G$68*$H$1</f>
        <v>72699.475678757313</v>
      </c>
      <c r="I26" s="3">
        <v>56911.49788000001</v>
      </c>
      <c r="K26" t="s">
        <v>28</v>
      </c>
      <c r="L26" t="s">
        <v>176</v>
      </c>
      <c r="M26">
        <v>18</v>
      </c>
      <c r="N26" s="26">
        <f t="shared" si="8"/>
        <v>25793.634090962554</v>
      </c>
      <c r="O26" s="26">
        <f t="shared" si="7"/>
        <v>26597.35812244899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 t="shared" si="0"/>
        <v>0</v>
      </c>
      <c r="H27" s="9">
        <f>+$H26/$C26*$C27</f>
        <v>16155.439039723846</v>
      </c>
      <c r="I27" s="5">
        <f>+$I26/$C26*$C27</f>
        <v>12646.999528888891</v>
      </c>
      <c r="K27" t="s">
        <v>28</v>
      </c>
      <c r="L27" t="s">
        <v>177</v>
      </c>
      <c r="M27">
        <v>1</v>
      </c>
      <c r="N27" s="26">
        <f t="shared" si="8"/>
        <v>1432.9796717201418</v>
      </c>
      <c r="O27" s="26">
        <f t="shared" si="7"/>
        <v>1477.6310068027217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 t="shared" si="0"/>
        <v>0</v>
      </c>
      <c r="H28" s="9">
        <f>+$H27/$C27*$C28</f>
        <v>56544.03663903346</v>
      </c>
      <c r="I28" s="5">
        <f>+$I27/$C27*$C28</f>
        <v>44264.49835111112</v>
      </c>
      <c r="K28" t="s">
        <v>28</v>
      </c>
      <c r="L28" t="s">
        <v>173</v>
      </c>
      <c r="M28">
        <v>1</v>
      </c>
      <c r="N28" s="26">
        <f t="shared" si="8"/>
        <v>1432.9796717201418</v>
      </c>
      <c r="O28" s="26">
        <f t="shared" si="7"/>
        <v>1477.6310068027217</v>
      </c>
    </row>
    <row r="29" spans="2:18" x14ac:dyDescent="0.25">
      <c r="B29" s="2" t="s">
        <v>23</v>
      </c>
      <c r="C29" s="3">
        <v>99</v>
      </c>
      <c r="D29" s="3">
        <v>153450.01300000004</v>
      </c>
      <c r="E29" s="3">
        <v>64137.198000000011</v>
      </c>
      <c r="F29" s="3">
        <v>120527.003</v>
      </c>
      <c r="G29" s="8">
        <f t="shared" si="0"/>
        <v>112704.73800000001</v>
      </c>
      <c r="H29" s="3">
        <f>+$G29/$G$68*$H$1</f>
        <v>140191.04151419218</v>
      </c>
      <c r="I29" s="3">
        <v>207107.52100000004</v>
      </c>
      <c r="K29" t="s">
        <v>28</v>
      </c>
      <c r="L29" t="s">
        <v>178</v>
      </c>
      <c r="M29">
        <v>3</v>
      </c>
      <c r="N29" s="26">
        <f t="shared" si="8"/>
        <v>4298.9390151604257</v>
      </c>
      <c r="O29" s="26">
        <f t="shared" si="7"/>
        <v>4432.8930204081653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 t="shared" si="0"/>
        <v>0</v>
      </c>
      <c r="H30" s="9">
        <f>+$H29/$C29*$C30</f>
        <v>140191.04151419218</v>
      </c>
      <c r="I30" s="5">
        <f>+$I29/$C29*$C30</f>
        <v>207107.52100000004</v>
      </c>
      <c r="K30" t="s">
        <v>28</v>
      </c>
      <c r="L30" t="s">
        <v>179</v>
      </c>
      <c r="M30">
        <v>4</v>
      </c>
      <c r="N30" s="26">
        <f t="shared" si="8"/>
        <v>5731.9186868805673</v>
      </c>
      <c r="O30" s="26">
        <f t="shared" si="7"/>
        <v>5910.5240272108867</v>
      </c>
    </row>
    <row r="31" spans="2:18" x14ac:dyDescent="0.25">
      <c r="B31" s="2" t="s">
        <v>24</v>
      </c>
      <c r="C31" s="3">
        <v>92</v>
      </c>
      <c r="D31" s="3">
        <v>121747.677</v>
      </c>
      <c r="E31" s="3">
        <v>60190.225000000006</v>
      </c>
      <c r="F31" s="3">
        <v>139585.47959999996</v>
      </c>
      <c r="G31" s="8">
        <f t="shared" si="0"/>
        <v>107174.46053333332</v>
      </c>
      <c r="H31" s="3">
        <f>+$G31/$G$68*$H$1</f>
        <v>133312.04625922366</v>
      </c>
      <c r="I31" s="3">
        <v>167818.36739999999</v>
      </c>
      <c r="K31" t="s">
        <v>28</v>
      </c>
      <c r="L31" t="s">
        <v>164</v>
      </c>
      <c r="M31">
        <v>2</v>
      </c>
      <c r="N31" s="26">
        <f t="shared" si="8"/>
        <v>2865.9593434402836</v>
      </c>
      <c r="O31" s="26">
        <f t="shared" si="7"/>
        <v>2955.2620136054434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 t="shared" si="0"/>
        <v>0</v>
      </c>
      <c r="H32" s="9">
        <f>+$H31/$C31*$C32</f>
        <v>114474.47450520293</v>
      </c>
      <c r="I32" s="5">
        <f>+$I31/$C31*$C32</f>
        <v>144104.90244130432</v>
      </c>
      <c r="K32" t="s">
        <v>28</v>
      </c>
      <c r="L32" t="s">
        <v>180</v>
      </c>
      <c r="M32">
        <v>22</v>
      </c>
      <c r="N32" s="26">
        <f t="shared" si="8"/>
        <v>31525.552777843121</v>
      </c>
      <c r="O32" s="26">
        <f t="shared" si="7"/>
        <v>32507.882149659876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 t="shared" si="0"/>
        <v>0</v>
      </c>
      <c r="H33" s="9">
        <f>+$H32/$C32*$C33</f>
        <v>18837.571754020733</v>
      </c>
      <c r="I33" s="5">
        <f>+$I32/$C32*$C33</f>
        <v>23713.464958695648</v>
      </c>
      <c r="K33" t="s">
        <v>28</v>
      </c>
      <c r="L33" t="s">
        <v>165</v>
      </c>
      <c r="M33">
        <v>10</v>
      </c>
      <c r="N33" s="26">
        <f t="shared" si="8"/>
        <v>14329.796717201418</v>
      </c>
      <c r="O33" s="26">
        <f t="shared" si="7"/>
        <v>14776.310068027216</v>
      </c>
    </row>
    <row r="34" spans="2:18" x14ac:dyDescent="0.25">
      <c r="B34" s="2" t="s">
        <v>26</v>
      </c>
      <c r="C34" s="3">
        <v>192</v>
      </c>
      <c r="D34" s="3">
        <v>193192.34500000003</v>
      </c>
      <c r="E34" s="3">
        <v>108072.20599999999</v>
      </c>
      <c r="F34" s="3">
        <v>227559.78415999989</v>
      </c>
      <c r="G34" s="8">
        <f t="shared" si="0"/>
        <v>176274.77838666664</v>
      </c>
      <c r="H34" s="3">
        <f>+$G34/$G$68*$H$1</f>
        <v>219264.4711592356</v>
      </c>
      <c r="I34" s="3">
        <v>263864.96883999999</v>
      </c>
      <c r="K34" t="s">
        <v>28</v>
      </c>
      <c r="L34" t="s">
        <v>181</v>
      </c>
      <c r="M34">
        <v>2</v>
      </c>
      <c r="N34" s="26">
        <f t="shared" si="8"/>
        <v>2865.9593434402836</v>
      </c>
      <c r="O34" s="26">
        <f t="shared" si="7"/>
        <v>2955.2620136054434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 t="shared" si="0"/>
        <v>0</v>
      </c>
      <c r="H35" s="9">
        <f>+$H34/$C34*$C35</f>
        <v>3426.0073618630568</v>
      </c>
      <c r="I35" s="5">
        <f>+$I34/$C34*$C35</f>
        <v>4122.8901381249998</v>
      </c>
      <c r="K35" t="s">
        <v>28</v>
      </c>
      <c r="L35" t="s">
        <v>182</v>
      </c>
      <c r="M35">
        <v>7</v>
      </c>
      <c r="N35" s="26">
        <f t="shared" si="8"/>
        <v>10030.857702040992</v>
      </c>
      <c r="O35" s="26">
        <f t="shared" si="7"/>
        <v>10343.417047619052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 t="shared" si="0"/>
        <v>0</v>
      </c>
      <c r="H36" s="9">
        <f>+$H35/$C35*$C36</f>
        <v>215838.46379737256</v>
      </c>
      <c r="I36" s="5">
        <f>+$I35/$C35*$C36</f>
        <v>259742.07870187497</v>
      </c>
      <c r="K36" t="s">
        <v>28</v>
      </c>
      <c r="L36" t="s">
        <v>171</v>
      </c>
      <c r="M36">
        <v>2</v>
      </c>
      <c r="N36" s="26">
        <f t="shared" si="8"/>
        <v>2865.9593434402836</v>
      </c>
      <c r="O36" s="26">
        <f t="shared" si="7"/>
        <v>2955.2620136054434</v>
      </c>
    </row>
    <row r="37" spans="2:18" x14ac:dyDescent="0.25">
      <c r="B37" s="2" t="s">
        <v>27</v>
      </c>
      <c r="C37" s="3">
        <v>82</v>
      </c>
      <c r="D37" s="3">
        <v>188715.63099999999</v>
      </c>
      <c r="E37" s="3">
        <v>111284.90499999997</v>
      </c>
      <c r="F37" s="3">
        <v>205146.04299999989</v>
      </c>
      <c r="G37" s="8">
        <f t="shared" si="0"/>
        <v>168382.19299999994</v>
      </c>
      <c r="H37" s="3">
        <f>+$G37/$G$68*$H$1</f>
        <v>209447.05101141098</v>
      </c>
      <c r="I37" s="3">
        <v>228703.96500000003</v>
      </c>
      <c r="K37" t="s">
        <v>28</v>
      </c>
      <c r="L37" t="s">
        <v>161</v>
      </c>
      <c r="M37">
        <v>57</v>
      </c>
      <c r="N37" s="26">
        <f t="shared" si="8"/>
        <v>81679.84128804809</v>
      </c>
      <c r="O37" s="26">
        <f t="shared" si="7"/>
        <v>84224.967387755139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 t="shared" si="0"/>
        <v>0</v>
      </c>
      <c r="H38" s="9">
        <f>+$H37/$C37*$C38</f>
        <v>158362.40442326196</v>
      </c>
      <c r="I38" s="5">
        <f>+$I37/$C37*$C38</f>
        <v>172922.51012195126</v>
      </c>
      <c r="K38" t="s">
        <v>40</v>
      </c>
      <c r="L38" t="s">
        <v>162</v>
      </c>
      <c r="M38">
        <v>16</v>
      </c>
      <c r="N38" s="26">
        <f>+Q38</f>
        <v>24154.463722440494</v>
      </c>
      <c r="O38" s="26">
        <f>+R38</f>
        <v>23198.336139130435</v>
      </c>
      <c r="P38">
        <f>M38</f>
        <v>16</v>
      </c>
      <c r="Q38" s="26">
        <f>+H60</f>
        <v>24154.463722440494</v>
      </c>
      <c r="R38" s="26">
        <f>+I60</f>
        <v>23198.336139130435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 t="shared" si="0"/>
        <v>0</v>
      </c>
      <c r="H39" s="9">
        <f>+$H38/$C38*$C39</f>
        <v>51084.646588149015</v>
      </c>
      <c r="I39" s="5">
        <f>+$I38/$C38*$C39</f>
        <v>55781.454878048789</v>
      </c>
      <c r="K39" t="s">
        <v>183</v>
      </c>
      <c r="M39" s="28">
        <v>1205</v>
      </c>
      <c r="N39" s="28">
        <f>+Q39</f>
        <v>1535583.0892623067</v>
      </c>
      <c r="O39" s="28">
        <f>+R39</f>
        <v>1583231.745083739</v>
      </c>
      <c r="P39" s="28">
        <f>+M39</f>
        <v>1205</v>
      </c>
      <c r="Q39" s="26">
        <f>+SUM(H4,H5,H8,H9,H10,H12,H13,H15,H16,H18,H19,H20,H22,H23,H24,H25,H27,H28,H30,H33,H35,H39,H42,H52,H56,H61,H62,H63,H65)</f>
        <v>1535583.0892623067</v>
      </c>
      <c r="R39" s="26">
        <f>+SUM(I4,I5,I8,I9,I10,I12,I13,I15,I16,I18,I19,I20,I22,I23,I24,I25,I27,I28,I30,I33,I35,I39,I42,I52,I56,I61,I62,I63,I65)</f>
        <v>1583231.745083739</v>
      </c>
    </row>
    <row r="40" spans="2:18" x14ac:dyDescent="0.25">
      <c r="B40" s="2" t="s">
        <v>28</v>
      </c>
      <c r="C40" s="3">
        <v>147</v>
      </c>
      <c r="D40" s="3">
        <v>182494.86</v>
      </c>
      <c r="E40" s="3">
        <v>93816.785000000003</v>
      </c>
      <c r="F40" s="3">
        <v>231731.42360000001</v>
      </c>
      <c r="G40" s="8">
        <f t="shared" si="0"/>
        <v>169347.68953333332</v>
      </c>
      <c r="H40" s="3">
        <f>+$G40/$G$68*$H$1</f>
        <v>210648.01174286086</v>
      </c>
      <c r="I40" s="3">
        <v>217211.75800000009</v>
      </c>
      <c r="K40" s="15" t="s">
        <v>184</v>
      </c>
      <c r="L40" s="15"/>
      <c r="M40" s="14">
        <f>+SUM(M3:M39)</f>
        <v>1704</v>
      </c>
      <c r="N40" s="14">
        <f>+SUM(N3:N39)</f>
        <v>2266268.6345436783</v>
      </c>
      <c r="O40" s="14">
        <f>+SUM(O3:O39)</f>
        <v>2411548.23404</v>
      </c>
      <c r="P40" s="14">
        <f>+SUM(P3:P39)</f>
        <v>1704</v>
      </c>
      <c r="Q40" s="14">
        <f t="shared" ref="Q40:R40" si="9">+SUM(Q3:Q39)</f>
        <v>2266268.6345436783</v>
      </c>
      <c r="R40" s="14">
        <f t="shared" si="9"/>
        <v>2411548.23404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 t="shared" si="0"/>
        <v>0</v>
      </c>
      <c r="H41" s="9">
        <f>+$H40/$C40*$C41</f>
        <v>210648.01174286084</v>
      </c>
      <c r="I41" s="5">
        <f>+$I40/$C40*$C41</f>
        <v>217211.75800000009</v>
      </c>
      <c r="Q41" s="28"/>
      <c r="R41" s="28"/>
    </row>
    <row r="42" spans="2:18" x14ac:dyDescent="0.25">
      <c r="B42" s="2" t="s">
        <v>29</v>
      </c>
      <c r="C42" s="3">
        <v>179</v>
      </c>
      <c r="D42" s="3">
        <v>184326.68500000003</v>
      </c>
      <c r="E42" s="3">
        <v>148578.66700000002</v>
      </c>
      <c r="F42" s="3">
        <v>203616.77100000004</v>
      </c>
      <c r="G42" s="8">
        <f t="shared" si="0"/>
        <v>178840.70766666671</v>
      </c>
      <c r="H42" s="3">
        <f>+$G42/$G$68*$H$1</f>
        <v>222456.17635813303</v>
      </c>
      <c r="I42" s="3">
        <v>206599.848</v>
      </c>
      <c r="K42" s="15" t="s">
        <v>160</v>
      </c>
      <c r="L42" s="15" t="s">
        <v>52</v>
      </c>
      <c r="N42" s="15" t="s">
        <v>1910</v>
      </c>
      <c r="O42" s="15" t="s">
        <v>1911</v>
      </c>
      <c r="Q42" s="28"/>
      <c r="R42" s="28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si="0"/>
        <v>0</v>
      </c>
      <c r="H43" s="9">
        <f t="shared" ref="H43:H51" si="10">+$H42/$C42*$C43</f>
        <v>23612.666764271104</v>
      </c>
      <c r="I43" s="5">
        <f t="shared" ref="I43:I51" si="11">+$I42/$C42*$C43</f>
        <v>21929.592804469274</v>
      </c>
      <c r="K43" t="s">
        <v>161</v>
      </c>
      <c r="L43">
        <f>SUMIF($L$3:$L$38,$K43,$M$3:$M$38)</f>
        <v>84</v>
      </c>
      <c r="N43" s="26">
        <f>SUMIF($L$3:$L$38,$K43,$N$3:$N$38)</f>
        <v>112869.61991132205</v>
      </c>
      <c r="O43" s="26">
        <f>SUMIF($L$3:$L$38,$K43,$O$3:$O$38)</f>
        <v>124222.10190663014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0"/>
        <v>0</v>
      </c>
      <c r="H44" s="9">
        <f t="shared" si="10"/>
        <v>2485.5438699232741</v>
      </c>
      <c r="I44" s="5">
        <f t="shared" si="11"/>
        <v>2308.3781899441342</v>
      </c>
      <c r="K44" t="s">
        <v>162</v>
      </c>
      <c r="L44">
        <f t="shared" ref="L44:L64" si="12">SUMIF($L$3:$L$38,$K44,$M$3:$M$38)</f>
        <v>55</v>
      </c>
      <c r="N44" s="26">
        <f t="shared" ref="N44:N64" si="13">SUMIF($L$3:$L$38,$K44,$N$3:$N$38)</f>
        <v>74446.026895227493</v>
      </c>
      <c r="O44" s="26">
        <f t="shared" ref="O44:O64" si="14">SUMIF($L$3:$L$38,$K44,$O$3:$O$38)</f>
        <v>83610.003075136803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0"/>
        <v>0</v>
      </c>
      <c r="H45" s="9">
        <f t="shared" si="10"/>
        <v>57167.509008235305</v>
      </c>
      <c r="I45" s="5">
        <f t="shared" si="11"/>
        <v>53092.698368715086</v>
      </c>
      <c r="K45" t="s">
        <v>163</v>
      </c>
      <c r="L45">
        <f t="shared" si="12"/>
        <v>68</v>
      </c>
      <c r="N45" s="26">
        <f t="shared" si="13"/>
        <v>91165.994062359241</v>
      </c>
      <c r="O45" s="26">
        <f t="shared" si="14"/>
        <v>113244.07942673912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0"/>
        <v>0</v>
      </c>
      <c r="H46" s="9">
        <f t="shared" si="10"/>
        <v>13670.491284578007</v>
      </c>
      <c r="I46" s="5">
        <f t="shared" si="11"/>
        <v>12696.080044692739</v>
      </c>
      <c r="K46" t="s">
        <v>164</v>
      </c>
      <c r="L46">
        <f t="shared" si="12"/>
        <v>5</v>
      </c>
      <c r="N46" s="26">
        <f t="shared" si="13"/>
        <v>7213.0912866758372</v>
      </c>
      <c r="O46" s="26">
        <f t="shared" si="14"/>
        <v>8427.6000809967463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0"/>
        <v>0</v>
      </c>
      <c r="H47" s="9">
        <f t="shared" si="10"/>
        <v>27340.982569156015</v>
      </c>
      <c r="I47" s="5">
        <f t="shared" si="11"/>
        <v>25392.160089385477</v>
      </c>
      <c r="K47" t="s">
        <v>165</v>
      </c>
      <c r="L47">
        <f t="shared" si="12"/>
        <v>19</v>
      </c>
      <c r="N47" s="26">
        <f t="shared" si="13"/>
        <v>27371.192546908082</v>
      </c>
      <c r="O47" s="26">
        <f t="shared" si="14"/>
        <v>31193.324270201127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0"/>
        <v>0</v>
      </c>
      <c r="H48" s="9">
        <f t="shared" si="10"/>
        <v>33554.842243964202</v>
      </c>
      <c r="I48" s="5">
        <f t="shared" si="11"/>
        <v>31163.105564245812</v>
      </c>
      <c r="K48" t="s">
        <v>166</v>
      </c>
      <c r="L48">
        <f t="shared" si="12"/>
        <v>26</v>
      </c>
      <c r="N48" s="26">
        <f t="shared" si="13"/>
        <v>32455.437546930647</v>
      </c>
      <c r="O48" s="26">
        <f t="shared" si="14"/>
        <v>39780.058318215575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0"/>
        <v>0</v>
      </c>
      <c r="H49" s="9">
        <f t="shared" si="10"/>
        <v>3728.3158048849109</v>
      </c>
      <c r="I49" s="5">
        <f t="shared" si="11"/>
        <v>3462.5672849162011</v>
      </c>
      <c r="K49" t="s">
        <v>167</v>
      </c>
      <c r="L49">
        <f t="shared" si="12"/>
        <v>35</v>
      </c>
      <c r="N49" s="26">
        <f t="shared" si="13"/>
        <v>71039.143148370495</v>
      </c>
      <c r="O49" s="26">
        <f t="shared" si="14"/>
        <v>79225.457631061989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0"/>
        <v>0</v>
      </c>
      <c r="H50" s="9">
        <f t="shared" si="10"/>
        <v>19884.350959386193</v>
      </c>
      <c r="I50" s="5">
        <f t="shared" si="11"/>
        <v>18467.025519553074</v>
      </c>
      <c r="K50" t="s">
        <v>168</v>
      </c>
      <c r="L50">
        <f t="shared" si="12"/>
        <v>35</v>
      </c>
      <c r="N50" s="26">
        <f t="shared" si="13"/>
        <v>39970.085888402326</v>
      </c>
      <c r="O50" s="26">
        <f t="shared" si="14"/>
        <v>48100.384944791658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0"/>
        <v>0</v>
      </c>
      <c r="H51" s="9">
        <f t="shared" si="10"/>
        <v>41011.473853734024</v>
      </c>
      <c r="I51" s="5">
        <f t="shared" si="11"/>
        <v>38088.240134078216</v>
      </c>
      <c r="K51" t="s">
        <v>169</v>
      </c>
      <c r="L51">
        <f t="shared" si="12"/>
        <v>19</v>
      </c>
      <c r="N51" s="26">
        <f t="shared" si="13"/>
        <v>24316.841585024798</v>
      </c>
      <c r="O51" s="26">
        <f t="shared" si="14"/>
        <v>27041.646188307826</v>
      </c>
    </row>
    <row r="52" spans="2:15" x14ac:dyDescent="0.25">
      <c r="B52" s="2" t="s">
        <v>35</v>
      </c>
      <c r="C52" s="3">
        <v>126</v>
      </c>
      <c r="D52" s="3">
        <v>123531.08899999998</v>
      </c>
      <c r="E52" s="3">
        <v>74226.973999999987</v>
      </c>
      <c r="F52" s="3">
        <v>139518.55600000004</v>
      </c>
      <c r="G52" s="8">
        <f t="shared" si="0"/>
        <v>112425.53966666666</v>
      </c>
      <c r="H52" s="3">
        <f>+$G52/$G$68*$H$1</f>
        <v>139843.75260838744</v>
      </c>
      <c r="I52" s="3">
        <v>109276.11099999999</v>
      </c>
      <c r="K52" t="s">
        <v>170</v>
      </c>
      <c r="L52">
        <f t="shared" si="12"/>
        <v>49</v>
      </c>
      <c r="N52" s="26">
        <f t="shared" si="13"/>
        <v>85614.947628278329</v>
      </c>
      <c r="O52" s="26">
        <f t="shared" si="14"/>
        <v>97050.835577784557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 t="shared" si="0"/>
        <v>0</v>
      </c>
      <c r="H53" s="9">
        <f>+$H52/$C52*$C53</f>
        <v>47724.455255243331</v>
      </c>
      <c r="I53" s="5">
        <f>+$I52/$C52*$C53</f>
        <v>37292.641055555556</v>
      </c>
      <c r="K53" t="s">
        <v>171</v>
      </c>
      <c r="L53">
        <f t="shared" si="12"/>
        <v>16</v>
      </c>
      <c r="N53" s="26">
        <f t="shared" si="13"/>
        <v>18853.993698801216</v>
      </c>
      <c r="O53" s="26">
        <f t="shared" si="14"/>
        <v>22195.415991522106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 t="shared" si="0"/>
        <v>0</v>
      </c>
      <c r="H54" s="9">
        <f>+$H53/$C53*$C54</f>
        <v>33296.131573425577</v>
      </c>
      <c r="I54" s="5">
        <f>+$I53/$C53*$C54</f>
        <v>26018.12166666667</v>
      </c>
      <c r="K54" t="s">
        <v>172</v>
      </c>
      <c r="L54">
        <f t="shared" si="12"/>
        <v>6</v>
      </c>
      <c r="N54" s="26">
        <f t="shared" si="13"/>
        <v>6852.0147237261135</v>
      </c>
      <c r="O54" s="26">
        <f t="shared" si="14"/>
        <v>8245.7802762499996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 t="shared" si="0"/>
        <v>0</v>
      </c>
      <c r="H55" s="9">
        <f>+$H54/$C54*$C55</f>
        <v>58823.165779718525</v>
      </c>
      <c r="I55" s="5">
        <f>+$I54/$C54*$C55</f>
        <v>45965.348277777783</v>
      </c>
      <c r="K55" t="s">
        <v>173</v>
      </c>
      <c r="L55">
        <f t="shared" si="12"/>
        <v>2</v>
      </c>
      <c r="N55" s="26">
        <f t="shared" si="13"/>
        <v>2574.982125674494</v>
      </c>
      <c r="O55" s="26">
        <f t="shared" si="14"/>
        <v>2851.9277195110549</v>
      </c>
    </row>
    <row r="56" spans="2:15" x14ac:dyDescent="0.25">
      <c r="B56" s="2" t="s">
        <v>37</v>
      </c>
      <c r="C56" s="3">
        <v>51</v>
      </c>
      <c r="D56" s="3">
        <v>67471.407199999987</v>
      </c>
      <c r="E56" s="3">
        <v>32365.937999999998</v>
      </c>
      <c r="F56" s="3">
        <v>36158.859399999994</v>
      </c>
      <c r="G56" s="8">
        <f t="shared" si="0"/>
        <v>45332.068199999987</v>
      </c>
      <c r="H56" s="3">
        <f>+$G56/$G$68*$H$1</f>
        <v>56387.601512816516</v>
      </c>
      <c r="I56" s="3">
        <v>67996.232799999998</v>
      </c>
      <c r="K56" t="s">
        <v>174</v>
      </c>
      <c r="L56">
        <f t="shared" si="12"/>
        <v>19</v>
      </c>
      <c r="N56" s="26">
        <f t="shared" si="13"/>
        <v>48530.414258741563</v>
      </c>
      <c r="O56" s="26">
        <f t="shared" si="14"/>
        <v>52992.382134146348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 t="shared" si="0"/>
        <v>0</v>
      </c>
      <c r="H57" s="9">
        <f>+$H56/$C56*$C57</f>
        <v>40908.652077925704</v>
      </c>
      <c r="I57" s="5">
        <f>+$I56/$C56*$C57</f>
        <v>49330.600266666668</v>
      </c>
      <c r="K57" t="s">
        <v>175</v>
      </c>
      <c r="L57">
        <f t="shared" si="12"/>
        <v>4</v>
      </c>
      <c r="N57" s="26">
        <f t="shared" si="13"/>
        <v>5731.9186868805673</v>
      </c>
      <c r="O57" s="26">
        <f t="shared" si="14"/>
        <v>5910.5240272108867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 t="shared" si="0"/>
        <v>0</v>
      </c>
      <c r="H58" s="9">
        <f>+$H57/$C57*$C58</f>
        <v>15478.949434890807</v>
      </c>
      <c r="I58" s="5">
        <f>+$I57/$C57*$C58</f>
        <v>18665.632533333333</v>
      </c>
      <c r="K58" t="s">
        <v>176</v>
      </c>
      <c r="L58">
        <f t="shared" si="12"/>
        <v>18</v>
      </c>
      <c r="N58" s="26">
        <f t="shared" si="13"/>
        <v>25793.634090962554</v>
      </c>
      <c r="O58" s="26">
        <f t="shared" si="14"/>
        <v>26597.35812244899</v>
      </c>
    </row>
    <row r="59" spans="2:15" x14ac:dyDescent="0.25">
      <c r="B59" s="2" t="s">
        <v>40</v>
      </c>
      <c r="C59" s="3">
        <v>115</v>
      </c>
      <c r="D59" s="3">
        <v>243579.96680000014</v>
      </c>
      <c r="E59" s="3">
        <v>57592.608999999989</v>
      </c>
      <c r="F59" s="3">
        <v>117542.33199999999</v>
      </c>
      <c r="G59" s="8">
        <f t="shared" si="0"/>
        <v>139571.63593333337</v>
      </c>
      <c r="H59" s="3">
        <f>+$G59/$G$68*$H$1</f>
        <v>173610.20800504106</v>
      </c>
      <c r="I59" s="3">
        <v>166738.041</v>
      </c>
      <c r="K59" t="s">
        <v>177</v>
      </c>
      <c r="L59">
        <f t="shared" si="12"/>
        <v>1</v>
      </c>
      <c r="N59" s="26">
        <f t="shared" si="13"/>
        <v>1432.9796717201418</v>
      </c>
      <c r="O59" s="26">
        <f t="shared" si="14"/>
        <v>1477.6310068027217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 t="shared" si="0"/>
        <v>0</v>
      </c>
      <c r="H60" s="9">
        <f>+$H59/$C59*$C60</f>
        <v>24154.463722440494</v>
      </c>
      <c r="I60" s="5">
        <f>+$I59/$C59*$C60</f>
        <v>23198.336139130435</v>
      </c>
      <c r="K60" t="s">
        <v>178</v>
      </c>
      <c r="L60">
        <f t="shared" si="12"/>
        <v>3</v>
      </c>
      <c r="N60" s="26">
        <f t="shared" si="13"/>
        <v>4298.9390151604257</v>
      </c>
      <c r="O60" s="26">
        <f t="shared" si="14"/>
        <v>4432.8930204081653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 t="shared" si="0"/>
        <v>0</v>
      </c>
      <c r="H61" s="9">
        <f>+$H60/$C60*$C61</f>
        <v>86050.277011194266</v>
      </c>
      <c r="I61" s="5">
        <f>+$I60/$C60*$C61</f>
        <v>82644.072495652174</v>
      </c>
      <c r="K61" t="s">
        <v>179</v>
      </c>
      <c r="L61">
        <f t="shared" si="12"/>
        <v>4</v>
      </c>
      <c r="N61" s="26">
        <f t="shared" si="13"/>
        <v>5731.9186868805673</v>
      </c>
      <c r="O61" s="26">
        <f t="shared" si="14"/>
        <v>5910.5240272108867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 t="shared" si="0"/>
        <v>0</v>
      </c>
      <c r="H62" s="9">
        <f>+$H61/$C61*$C62</f>
        <v>63405.467271406298</v>
      </c>
      <c r="I62" s="5">
        <f>+$I61/$C61*$C62</f>
        <v>60895.632365217389</v>
      </c>
      <c r="K62" t="s">
        <v>180</v>
      </c>
      <c r="L62">
        <f t="shared" si="12"/>
        <v>22</v>
      </c>
      <c r="N62" s="26">
        <f t="shared" si="13"/>
        <v>31525.552777843121</v>
      </c>
      <c r="O62" s="26">
        <f t="shared" si="14"/>
        <v>32507.882149659876</v>
      </c>
    </row>
    <row r="63" spans="2:15" x14ac:dyDescent="0.25">
      <c r="B63" s="2" t="s">
        <v>41</v>
      </c>
      <c r="C63" s="3">
        <v>47</v>
      </c>
      <c r="D63" s="3">
        <v>69328.77399999999</v>
      </c>
      <c r="E63" s="3">
        <v>25289.532000000003</v>
      </c>
      <c r="F63" s="3">
        <v>75460.84</v>
      </c>
      <c r="G63" s="8">
        <f t="shared" si="0"/>
        <v>56693.048666666669</v>
      </c>
      <c r="H63" s="3">
        <f>+$G63/$G$68*$H$1</f>
        <v>70519.284993988302</v>
      </c>
      <c r="I63" s="3">
        <v>66492.079999999973</v>
      </c>
      <c r="K63" t="s">
        <v>181</v>
      </c>
      <c r="L63">
        <f t="shared" si="12"/>
        <v>2</v>
      </c>
      <c r="N63" s="26">
        <f t="shared" si="13"/>
        <v>2865.9593434402836</v>
      </c>
      <c r="O63" s="26">
        <f t="shared" si="14"/>
        <v>2955.2620136054434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 t="shared" si="0"/>
        <v>0</v>
      </c>
      <c r="H64" s="9">
        <f>+$H63/$C63*$C64</f>
        <v>70519.284993988302</v>
      </c>
      <c r="I64" s="5">
        <f>+$I63/$C63*$C64</f>
        <v>66492.079999999973</v>
      </c>
      <c r="K64" t="s">
        <v>182</v>
      </c>
      <c r="L64">
        <f t="shared" si="12"/>
        <v>7</v>
      </c>
      <c r="N64" s="26">
        <f t="shared" si="13"/>
        <v>10030.857702040992</v>
      </c>
      <c r="O64" s="26">
        <f t="shared" si="14"/>
        <v>10343.417047619052</v>
      </c>
    </row>
    <row r="65" spans="2:16" x14ac:dyDescent="0.25">
      <c r="B65" s="2" t="s">
        <v>43</v>
      </c>
      <c r="C65" s="3">
        <v>64</v>
      </c>
      <c r="D65" s="3">
        <v>63958.937000000005</v>
      </c>
      <c r="E65" s="14">
        <v>49778.824000000001</v>
      </c>
      <c r="F65" s="3">
        <v>40980.381000000001</v>
      </c>
      <c r="G65" s="8">
        <f t="shared" si="0"/>
        <v>51572.714</v>
      </c>
      <c r="H65" s="3">
        <f>+$G65/$G$68*$H$1</f>
        <v>64150.208923546401</v>
      </c>
      <c r="I65" s="3">
        <v>87232.014999999999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 t="shared" si="0"/>
        <v>0</v>
      </c>
      <c r="H66" s="9">
        <f>+$H65/$C65*$C66</f>
        <v>4009.3880577216501</v>
      </c>
      <c r="I66" s="5">
        <f>+$I65/$C65*$C66</f>
        <v>5452.0009375</v>
      </c>
      <c r="K66" t="s">
        <v>184</v>
      </c>
      <c r="L66">
        <f>SUM(L43:L64)</f>
        <v>499</v>
      </c>
      <c r="N66" s="26">
        <f>SUM(N43:N64)</f>
        <v>730685.54528137145</v>
      </c>
      <c r="O66" s="26">
        <f>SUM(O43:O64)</f>
        <v>828316.48895626108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 t="shared" si="0"/>
        <v>0</v>
      </c>
      <c r="H67" s="9">
        <f>+$H66/$C66*$C67</f>
        <v>60140.820865824753</v>
      </c>
      <c r="I67" s="5">
        <f>+$I66/$C66*$C67</f>
        <v>81780.014062500006</v>
      </c>
    </row>
    <row r="68" spans="2:16" x14ac:dyDescent="0.25">
      <c r="B68" s="6" t="s">
        <v>45</v>
      </c>
      <c r="C68" s="1">
        <v>1704</v>
      </c>
      <c r="D68" s="3">
        <f t="shared" ref="D68" si="15">+SUM(D3:D67)</f>
        <v>2394230.7135999999</v>
      </c>
      <c r="E68" s="3">
        <f>+SUM(E3:E67)</f>
        <v>1106061.7359999998</v>
      </c>
      <c r="F68" s="3">
        <f t="shared" ref="F68" si="16">+SUM(F3:F67)</f>
        <v>1965517.84616</v>
      </c>
      <c r="G68" s="3">
        <f t="shared" ref="G68" si="17">+SUM(G3:G67)</f>
        <v>1821936.7652533331</v>
      </c>
      <c r="H68" s="3">
        <f>+SUM(H3:H67)/2</f>
        <v>2266268.6345436792</v>
      </c>
      <c r="I68" s="3">
        <f>+SUM(I3:I67)/2</f>
        <v>2411548.23404</v>
      </c>
      <c r="K68" s="15" t="s">
        <v>185</v>
      </c>
      <c r="L68" s="15" t="s">
        <v>186</v>
      </c>
      <c r="N68" s="15" t="s">
        <v>1910</v>
      </c>
      <c r="O68" s="15" t="s">
        <v>1911</v>
      </c>
      <c r="P68" s="15" t="s">
        <v>58</v>
      </c>
    </row>
    <row r="69" spans="2:16" x14ac:dyDescent="0.25">
      <c r="B69" s="7" t="s">
        <v>47</v>
      </c>
      <c r="D69" s="54">
        <v>2394230.7135999999</v>
      </c>
      <c r="E69" s="54">
        <v>1106061.7359999998</v>
      </c>
      <c r="F69" s="54">
        <v>1965517.8461599993</v>
      </c>
      <c r="I69" s="15"/>
      <c r="K69" s="29" t="s">
        <v>151</v>
      </c>
      <c r="L69" s="29">
        <f>L70+L71</f>
        <v>66</v>
      </c>
      <c r="M69" s="29"/>
      <c r="N69" s="30">
        <f t="shared" ref="N69:O69" si="18">N70+N71</f>
        <v>88683.272787467315</v>
      </c>
      <c r="O69" s="30">
        <f t="shared" si="18"/>
        <v>97603.080069495103</v>
      </c>
      <c r="P69" s="27">
        <f>+O69/N69</f>
        <v>1.10058049282196</v>
      </c>
    </row>
    <row r="70" spans="2:16" x14ac:dyDescent="0.25">
      <c r="K70" t="s">
        <v>187</v>
      </c>
      <c r="L70">
        <v>30</v>
      </c>
      <c r="N70" s="26">
        <f>+$N$43/$L$43*$L70</f>
        <v>40310.578539757873</v>
      </c>
      <c r="O70" s="26">
        <f>+$O$43/$L$43*$L70</f>
        <v>44365.036395225048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161</v>
      </c>
      <c r="L71">
        <v>36</v>
      </c>
      <c r="N71" s="26">
        <f t="shared" ref="N71" si="19">+$N$43/$L$43*$L71</f>
        <v>48372.694247709449</v>
      </c>
      <c r="O71" s="26">
        <f t="shared" ref="O71" si="20">+$O$43/$L$43*$L71</f>
        <v>53238.043674270062</v>
      </c>
    </row>
    <row r="72" spans="2:16" x14ac:dyDescent="0.25">
      <c r="B72" s="15" t="s">
        <v>5</v>
      </c>
      <c r="C72" s="14">
        <f>+SUMIFS($C$3:$C$67,$B$3:$B$67,$B72)</f>
        <v>499</v>
      </c>
      <c r="G72" s="15"/>
      <c r="H72" s="14"/>
      <c r="I72" s="14"/>
      <c r="J72" s="18"/>
      <c r="K72" s="29" t="s">
        <v>152</v>
      </c>
      <c r="L72" s="29">
        <f>L73+L74</f>
        <v>43</v>
      </c>
      <c r="M72" s="29"/>
      <c r="N72" s="30">
        <f t="shared" ref="N72:O72" si="21">N73+N74</f>
        <v>49106.105520037148</v>
      </c>
      <c r="O72" s="30">
        <f t="shared" si="21"/>
        <v>59094.758646458329</v>
      </c>
      <c r="P72" s="27">
        <f>+O72/N72</f>
        <v>1.2034095968442342</v>
      </c>
    </row>
    <row r="73" spans="2:16" x14ac:dyDescent="0.25">
      <c r="B73" s="15" t="s">
        <v>49</v>
      </c>
      <c r="C73" s="16">
        <f>+C68-C72</f>
        <v>1205</v>
      </c>
      <c r="H73" s="16"/>
      <c r="I73" s="16"/>
      <c r="J73" s="18"/>
      <c r="K73" t="s">
        <v>168</v>
      </c>
      <c r="L73">
        <v>30</v>
      </c>
      <c r="N73" s="26">
        <f>+$N$50/$L$50*$L73</f>
        <v>34260.073618630566</v>
      </c>
      <c r="O73" s="26">
        <f>+$O$50/$L$50*$L73</f>
        <v>41228.901381249998</v>
      </c>
      <c r="P73" s="27"/>
    </row>
    <row r="74" spans="2:16" x14ac:dyDescent="0.25">
      <c r="H74" s="17"/>
      <c r="K74" t="s">
        <v>169</v>
      </c>
      <c r="L74">
        <v>13</v>
      </c>
      <c r="N74" s="26">
        <f>+$N$50/$L$50*$L74</f>
        <v>14846.031901406579</v>
      </c>
      <c r="O74" s="26">
        <f>+$O$50/$L$50*$L74</f>
        <v>17865.857265208331</v>
      </c>
      <c r="P74" s="27"/>
    </row>
    <row r="75" spans="2:16" x14ac:dyDescent="0.25">
      <c r="H75" s="14"/>
      <c r="I75" s="16"/>
      <c r="J75" s="18"/>
      <c r="K75" s="29" t="s">
        <v>153</v>
      </c>
      <c r="L75" s="29">
        <f>SUM(L76:L79)</f>
        <v>26</v>
      </c>
      <c r="M75" s="29"/>
      <c r="N75" s="30">
        <f t="shared" ref="N75:O75" si="22">SUM(N76:N79)</f>
        <v>31146.949891642111</v>
      </c>
      <c r="O75" s="30">
        <f t="shared" si="22"/>
        <v>36248.386000888604</v>
      </c>
      <c r="P75" s="27">
        <f>+O75/N75</f>
        <v>1.1637860569652567</v>
      </c>
    </row>
    <row r="76" spans="2:16" x14ac:dyDescent="0.25">
      <c r="H76" s="14"/>
      <c r="I76" s="14"/>
      <c r="J76" s="18"/>
      <c r="K76" t="s">
        <v>172</v>
      </c>
      <c r="L76">
        <v>6</v>
      </c>
      <c r="N76" s="26">
        <f>+N54</f>
        <v>6852.0147237261135</v>
      </c>
      <c r="O76" s="26">
        <f>+O54</f>
        <v>8245.7802762499996</v>
      </c>
      <c r="P76" s="27"/>
    </row>
    <row r="77" spans="2:16" x14ac:dyDescent="0.25">
      <c r="K77" t="s">
        <v>171</v>
      </c>
      <c r="L77">
        <v>16</v>
      </c>
      <c r="N77" s="26">
        <f>+N53</f>
        <v>18853.993698801216</v>
      </c>
      <c r="O77" s="26">
        <f>+O53</f>
        <v>22195.415991522106</v>
      </c>
      <c r="P77" s="27"/>
    </row>
    <row r="78" spans="2:16" x14ac:dyDescent="0.25">
      <c r="K78" t="s">
        <v>181</v>
      </c>
      <c r="L78">
        <v>2</v>
      </c>
      <c r="N78" s="26">
        <f>+N63</f>
        <v>2865.9593434402836</v>
      </c>
      <c r="O78" s="26">
        <f>+O63</f>
        <v>2955.2620136054434</v>
      </c>
      <c r="P78" s="27"/>
    </row>
    <row r="79" spans="2:16" x14ac:dyDescent="0.25">
      <c r="G79" s="15"/>
      <c r="H79" s="14"/>
      <c r="K79" t="s">
        <v>173</v>
      </c>
      <c r="L79">
        <v>2</v>
      </c>
      <c r="N79" s="26">
        <f>+N55</f>
        <v>2574.982125674494</v>
      </c>
      <c r="O79" s="26">
        <f>+O55</f>
        <v>2851.9277195110549</v>
      </c>
      <c r="P79" s="27"/>
    </row>
    <row r="80" spans="2:16" x14ac:dyDescent="0.25">
      <c r="H80" s="16"/>
      <c r="I80" s="14"/>
      <c r="J80" s="18"/>
      <c r="K80" s="29" t="s">
        <v>154</v>
      </c>
      <c r="L80" s="29">
        <f>SUM(L81:L83)</f>
        <v>17</v>
      </c>
      <c r="M80" s="29"/>
      <c r="N80" s="30">
        <f t="shared" ref="N80:O80" si="23">SUM(N81:N83)</f>
        <v>22612.693974462451</v>
      </c>
      <c r="O80" s="30">
        <f t="shared" si="23"/>
        <v>24861.033699518877</v>
      </c>
      <c r="P80" s="27">
        <f>+O80/N80</f>
        <v>1.0994282117644001</v>
      </c>
    </row>
    <row r="81" spans="11:16" x14ac:dyDescent="0.25">
      <c r="K81" t="s">
        <v>177</v>
      </c>
      <c r="L81">
        <v>1</v>
      </c>
      <c r="N81" s="26">
        <f>+N59</f>
        <v>1432.9796717201418</v>
      </c>
      <c r="O81" s="26">
        <f>+O59</f>
        <v>1477.6310068027217</v>
      </c>
      <c r="P81" s="27"/>
    </row>
    <row r="82" spans="11:16" x14ac:dyDescent="0.25">
      <c r="K82" t="s">
        <v>188</v>
      </c>
      <c r="L82">
        <v>11</v>
      </c>
      <c r="N82" s="26">
        <f>+$N$43/$L$43*$L82</f>
        <v>14780.545464577888</v>
      </c>
      <c r="O82" s="26">
        <f>+$O$43/$L$43*$L82</f>
        <v>16267.180011582519</v>
      </c>
      <c r="P82" s="27"/>
    </row>
    <row r="83" spans="11:16" x14ac:dyDescent="0.25">
      <c r="K83" t="s">
        <v>169</v>
      </c>
      <c r="L83">
        <v>5</v>
      </c>
      <c r="N83" s="26">
        <f>+$N$51/$L$51*$L83</f>
        <v>6399.1688381644199</v>
      </c>
      <c r="O83" s="26">
        <f>+$O$51/$L$51*$L83</f>
        <v>7116.2226811336386</v>
      </c>
      <c r="P83" s="27"/>
    </row>
    <row r="84" spans="11:16" x14ac:dyDescent="0.25">
      <c r="K84" s="29" t="s">
        <v>155</v>
      </c>
      <c r="L84" s="29">
        <f>+SUM(L85:L87)</f>
        <v>101</v>
      </c>
      <c r="M84" s="29"/>
      <c r="N84" s="30">
        <f t="shared" ref="N84:O84" si="24">+SUM(N85:N87)</f>
        <v>201125.1254269121</v>
      </c>
      <c r="O84" s="30">
        <f t="shared" si="24"/>
        <v>224741.50633550365</v>
      </c>
      <c r="P84" s="27">
        <f>+O84/N84</f>
        <v>1.1174213358896008</v>
      </c>
    </row>
    <row r="85" spans="11:16" x14ac:dyDescent="0.25">
      <c r="K85" t="s">
        <v>167</v>
      </c>
      <c r="L85">
        <v>33</v>
      </c>
      <c r="N85" s="26">
        <f>+$N$49/$L$49*$L85</f>
        <v>66979.763539892185</v>
      </c>
      <c r="O85" s="26">
        <f>+$O$49/$L$49*$L85</f>
        <v>74698.288623572735</v>
      </c>
      <c r="P85" s="27"/>
    </row>
    <row r="86" spans="11:16" x14ac:dyDescent="0.25">
      <c r="K86" t="s">
        <v>174</v>
      </c>
      <c r="L86">
        <v>19</v>
      </c>
      <c r="N86" s="26">
        <f>+N56</f>
        <v>48530.414258741563</v>
      </c>
      <c r="O86" s="26">
        <f>+O56</f>
        <v>52992.382134146348</v>
      </c>
      <c r="P86" s="27"/>
    </row>
    <row r="87" spans="11:16" x14ac:dyDescent="0.25">
      <c r="K87" t="s">
        <v>170</v>
      </c>
      <c r="L87">
        <v>49</v>
      </c>
      <c r="N87" s="28">
        <f>+N52</f>
        <v>85614.947628278329</v>
      </c>
      <c r="O87" s="28">
        <f>+O52</f>
        <v>97050.835577784557</v>
      </c>
      <c r="P87" s="27"/>
    </row>
    <row r="88" spans="11:16" x14ac:dyDescent="0.25">
      <c r="K88" s="29" t="s">
        <v>157</v>
      </c>
      <c r="L88" s="29">
        <f>+SUM(L89:L92)</f>
        <v>35</v>
      </c>
      <c r="M88" s="29"/>
      <c r="N88" s="30">
        <f t="shared" ref="N88:O88" si="25">+SUM(N89:N92)</f>
        <v>46129.583383763267</v>
      </c>
      <c r="O88" s="30">
        <f t="shared" si="25"/>
        <v>53700.808472204306</v>
      </c>
      <c r="P88" s="27">
        <f>+O88/N88</f>
        <v>1.1641294920323508</v>
      </c>
    </row>
    <row r="89" spans="11:16" x14ac:dyDescent="0.25">
      <c r="K89" t="s">
        <v>179</v>
      </c>
      <c r="L89">
        <v>3</v>
      </c>
      <c r="N89" s="26">
        <f>+$N$61/$L$61*$L89</f>
        <v>4298.9390151604257</v>
      </c>
      <c r="O89" s="26">
        <f>+$O$61/$L$61*$L89</f>
        <v>4432.8930204081653</v>
      </c>
      <c r="P89" s="27"/>
    </row>
    <row r="90" spans="11:16" x14ac:dyDescent="0.25">
      <c r="K90" t="s">
        <v>164</v>
      </c>
      <c r="L90">
        <v>4</v>
      </c>
      <c r="N90" s="26">
        <f>+$N$46/$L$46*$L90</f>
        <v>5770.4730293406701</v>
      </c>
      <c r="O90" s="26">
        <f>+$O$46/$L$46*$L90</f>
        <v>6742.0800647973974</v>
      </c>
      <c r="P90" s="27"/>
    </row>
    <row r="91" spans="11:16" x14ac:dyDescent="0.25">
      <c r="K91" t="s">
        <v>166</v>
      </c>
      <c r="L91">
        <v>22</v>
      </c>
      <c r="N91" s="26">
        <f>+$N$48/$L48*$L$91</f>
        <v>27462.29330894132</v>
      </c>
      <c r="O91" s="26">
        <f>+$O$48/$L48*$L$91</f>
        <v>33660.049346182408</v>
      </c>
      <c r="P91" s="27"/>
    </row>
    <row r="92" spans="11:16" x14ac:dyDescent="0.25">
      <c r="K92" t="s">
        <v>182</v>
      </c>
      <c r="L92">
        <v>6</v>
      </c>
      <c r="N92" s="26">
        <f>+$N$64/$L$64*$L92</f>
        <v>8597.8780303208514</v>
      </c>
      <c r="O92" s="26">
        <f>+$O$64/$L$64*$L92</f>
        <v>8865.7860408163306</v>
      </c>
      <c r="P92" s="27"/>
    </row>
    <row r="93" spans="11:16" x14ac:dyDescent="0.25">
      <c r="K93" s="29" t="s">
        <v>158</v>
      </c>
      <c r="L93" s="29">
        <f>+SUM(L94:L96)</f>
        <v>53</v>
      </c>
      <c r="M93" s="29"/>
      <c r="N93" s="30">
        <f t="shared" ref="N93:O93" si="26">+SUM(N94:N96)</f>
        <v>76092.501385392912</v>
      </c>
      <c r="O93" s="30">
        <f t="shared" si="26"/>
        <v>81432.778501493653</v>
      </c>
      <c r="P93" s="27">
        <f>+O93/N93</f>
        <v>1.0701813847471426</v>
      </c>
    </row>
    <row r="94" spans="11:16" x14ac:dyDescent="0.25">
      <c r="K94" t="s">
        <v>189</v>
      </c>
      <c r="L94">
        <v>12</v>
      </c>
      <c r="N94" s="26">
        <f>+$N$58/$L$58*$L94</f>
        <v>17195.756060641703</v>
      </c>
      <c r="O94" s="26">
        <f>+$O$58/$L$58*$L94</f>
        <v>17731.572081632661</v>
      </c>
      <c r="P94" s="27"/>
    </row>
    <row r="95" spans="11:16" x14ac:dyDescent="0.25">
      <c r="K95" t="s">
        <v>190</v>
      </c>
      <c r="L95">
        <v>22</v>
      </c>
      <c r="N95" s="26">
        <f>+N62</f>
        <v>31525.552777843121</v>
      </c>
      <c r="O95" s="26">
        <f>+O62</f>
        <v>32507.882149659876</v>
      </c>
      <c r="P95" s="27"/>
    </row>
    <row r="96" spans="11:16" x14ac:dyDescent="0.25">
      <c r="K96" t="s">
        <v>191</v>
      </c>
      <c r="L96">
        <v>19</v>
      </c>
      <c r="N96" s="28">
        <f>+N47</f>
        <v>27371.192546908082</v>
      </c>
      <c r="O96" s="28">
        <f>+O47</f>
        <v>31193.324270201127</v>
      </c>
      <c r="P96" s="27"/>
    </row>
    <row r="97" spans="11:16" x14ac:dyDescent="0.25">
      <c r="K97" s="29" t="s">
        <v>156</v>
      </c>
      <c r="L97" s="29">
        <f>+SUM(L98:L99)</f>
        <v>118</v>
      </c>
      <c r="M97" s="29"/>
      <c r="N97" s="30">
        <f>+SUM(N98:N99)</f>
        <v>158869.97581494343</v>
      </c>
      <c r="O97" s="30">
        <f>+SUM(O98:O99)</f>
        <v>188962.82866116223</v>
      </c>
      <c r="P97" s="27">
        <f>+O97/N97</f>
        <v>1.1894181244244153</v>
      </c>
    </row>
    <row r="98" spans="11:16" x14ac:dyDescent="0.25">
      <c r="K98" t="s">
        <v>162</v>
      </c>
      <c r="L98">
        <v>52</v>
      </c>
      <c r="N98" s="26">
        <f>+$N$44/$L$44*$L98</f>
        <v>70385.334519124182</v>
      </c>
      <c r="O98" s="26">
        <f>+$O$44/$L$44*$L98</f>
        <v>79049.457452856615</v>
      </c>
      <c r="P98" s="27"/>
    </row>
    <row r="99" spans="11:16" x14ac:dyDescent="0.25">
      <c r="K99" t="s">
        <v>163</v>
      </c>
      <c r="L99">
        <v>66</v>
      </c>
      <c r="N99" s="26">
        <f>+$N$45/$L$45*$L$99</f>
        <v>88484.641295819267</v>
      </c>
      <c r="O99" s="26">
        <f>+$O$45/$L$45*$L$99</f>
        <v>109913.37120830562</v>
      </c>
      <c r="P99" s="27"/>
    </row>
    <row r="100" spans="11:16" x14ac:dyDescent="0.25">
      <c r="K100" s="15" t="s">
        <v>192</v>
      </c>
      <c r="L100" s="16">
        <f>+L66-SUM(L69,L72,L75,L80,L84,L88,L93,L97)</f>
        <v>40</v>
      </c>
      <c r="M100" s="15"/>
      <c r="N100" s="16">
        <f>+N66-SUM(N69,N72,N75,N80,N84,N88,N93,N97)</f>
        <v>56919.337096750736</v>
      </c>
      <c r="O100" s="16">
        <f>+O66-SUM(O69,O72,O75,O80,O84,O88,O93,O97)</f>
        <v>61671.308569536195</v>
      </c>
      <c r="P100" s="27"/>
    </row>
    <row r="101" spans="11:16" x14ac:dyDescent="0.25">
      <c r="K101" s="16" t="s">
        <v>193</v>
      </c>
      <c r="L101" s="16">
        <f>+SUM(L100,L88,L84,L80,L75,L72,L69,L93,L97)</f>
        <v>499</v>
      </c>
      <c r="M101" s="15"/>
      <c r="N101" s="16">
        <f>+SUM(N100,N88,N84,N80,N75,N72,N69,N93,N97)</f>
        <v>730685.54528137157</v>
      </c>
      <c r="O101" s="16">
        <f>+SUM(O100,O88,O84,O80,O75,O72,O69,O93,O97)</f>
        <v>828316.48895626096</v>
      </c>
      <c r="P101" s="27"/>
    </row>
    <row r="102" spans="11:16" x14ac:dyDescent="0.25">
      <c r="L102" s="16">
        <f>1704-L101</f>
        <v>1205</v>
      </c>
      <c r="M102" s="15"/>
      <c r="N102" s="16">
        <f>+N39</f>
        <v>1535583.0892623067</v>
      </c>
      <c r="O102" s="16">
        <f>+O39</f>
        <v>1583231.745083739</v>
      </c>
      <c r="P102" s="27"/>
    </row>
    <row r="103" spans="11:16" x14ac:dyDescent="0.25">
      <c r="N103" s="16">
        <f>+N101+N102</f>
        <v>2266268.6345436783</v>
      </c>
      <c r="O103" s="16">
        <f>+O101+O102</f>
        <v>2411548.23404</v>
      </c>
      <c r="P103" s="27"/>
    </row>
  </sheetData>
  <conditionalFormatting sqref="B3:B67">
    <cfRule type="containsText" dxfId="4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 filterMode="1">
    <tabColor rgb="FF0070C0"/>
  </sheetPr>
  <dimension ref="A1:Y100"/>
  <sheetViews>
    <sheetView showGridLines="0" tabSelected="1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00" sqref="C100"/>
    </sheetView>
  </sheetViews>
  <sheetFormatPr defaultRowHeight="15" outlineLevelRow="1" x14ac:dyDescent="0.25"/>
  <cols>
    <col min="1" max="1" width="10.5703125" bestFit="1" customWidth="1"/>
    <col min="2" max="2" width="10.42578125" style="25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6" bestFit="1" customWidth="1"/>
    <col min="10" max="10" width="9.5703125" style="27" bestFit="1" customWidth="1"/>
    <col min="11" max="11" width="14.140625" style="14" customWidth="1"/>
    <col min="12" max="12" width="12.42578125" style="14" customWidth="1"/>
    <col min="13" max="13" width="9.140625" style="42"/>
  </cols>
  <sheetData>
    <row r="1" spans="1:25" x14ac:dyDescent="0.25">
      <c r="A1" s="19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K1" s="14" t="s">
        <v>56</v>
      </c>
      <c r="L1" s="14" t="s">
        <v>57</v>
      </c>
    </row>
    <row r="2" spans="1:25" hidden="1" outlineLevel="1" x14ac:dyDescent="0.25">
      <c r="A2" s="22">
        <f>+SUM(H2:H10)</f>
        <v>0</v>
      </c>
      <c r="B2" s="20">
        <v>1</v>
      </c>
      <c r="C2" s="19" t="s">
        <v>59</v>
      </c>
      <c r="D2" s="19">
        <v>11</v>
      </c>
      <c r="E2" s="19" t="s">
        <v>60</v>
      </c>
      <c r="F2" s="19" t="s">
        <v>61</v>
      </c>
      <c r="G2" s="19" t="s">
        <v>62</v>
      </c>
      <c r="H2" s="5"/>
      <c r="I2" s="5"/>
      <c r="J2" s="21">
        <f>+IFERROR(I2/H2,0)</f>
        <v>0</v>
      </c>
    </row>
    <row r="3" spans="1:25" hidden="1" outlineLevel="1" x14ac:dyDescent="0.25">
      <c r="A3" s="19"/>
      <c r="B3" s="20">
        <f>+B2+1</f>
        <v>2</v>
      </c>
      <c r="C3" s="19" t="s">
        <v>59</v>
      </c>
      <c r="D3" s="19">
        <v>2</v>
      </c>
      <c r="E3" s="19" t="s">
        <v>63</v>
      </c>
      <c r="F3" s="19" t="s">
        <v>64</v>
      </c>
      <c r="G3" s="19" t="s">
        <v>62</v>
      </c>
      <c r="H3" s="5"/>
      <c r="I3" s="5"/>
      <c r="J3" s="21">
        <f t="shared" ref="J3:J66" si="0">+IFERROR(I3/H3,0)</f>
        <v>0</v>
      </c>
    </row>
    <row r="4" spans="1:25" hidden="1" outlineLevel="1" x14ac:dyDescent="0.25">
      <c r="A4" s="19" t="s">
        <v>1399</v>
      </c>
      <c r="B4" s="20">
        <f t="shared" ref="B4:B10" si="1">+B3+1</f>
        <v>3</v>
      </c>
      <c r="C4" s="19" t="s">
        <v>59</v>
      </c>
      <c r="D4" s="19">
        <v>1</v>
      </c>
      <c r="E4" s="19" t="s">
        <v>65</v>
      </c>
      <c r="F4" s="19" t="s">
        <v>66</v>
      </c>
      <c r="G4" s="19" t="s">
        <v>62</v>
      </c>
      <c r="H4" s="5"/>
      <c r="I4" s="5"/>
      <c r="J4" s="21">
        <f t="shared" si="0"/>
        <v>0</v>
      </c>
    </row>
    <row r="5" spans="1:25" hidden="1" outlineLevel="1" x14ac:dyDescent="0.25">
      <c r="A5" s="39">
        <f>+SUM(D2:D10)</f>
        <v>79</v>
      </c>
      <c r="B5" s="20">
        <f t="shared" si="1"/>
        <v>4</v>
      </c>
      <c r="C5" s="19" t="s">
        <v>59</v>
      </c>
      <c r="D5" s="19">
        <v>12</v>
      </c>
      <c r="E5" s="19" t="s">
        <v>67</v>
      </c>
      <c r="F5" s="19" t="s">
        <v>68</v>
      </c>
      <c r="G5" s="19" t="s">
        <v>62</v>
      </c>
      <c r="H5" s="5"/>
      <c r="I5" s="5"/>
      <c r="J5" s="21">
        <f t="shared" si="0"/>
        <v>0</v>
      </c>
    </row>
    <row r="6" spans="1:25" hidden="1" outlineLevel="1" x14ac:dyDescent="0.25">
      <c r="A6" s="19"/>
      <c r="B6" s="20">
        <f t="shared" si="1"/>
        <v>5</v>
      </c>
      <c r="C6" s="19" t="s">
        <v>59</v>
      </c>
      <c r="D6" s="19">
        <v>6</v>
      </c>
      <c r="E6" s="19" t="s">
        <v>69</v>
      </c>
      <c r="F6" s="19" t="s">
        <v>70</v>
      </c>
      <c r="G6" s="19" t="s">
        <v>62</v>
      </c>
      <c r="H6" s="5"/>
      <c r="I6" s="5"/>
      <c r="J6" s="21">
        <f t="shared" si="0"/>
        <v>0</v>
      </c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idden="1" outlineLevel="1" x14ac:dyDescent="0.25">
      <c r="A7" s="19"/>
      <c r="B7" s="20">
        <f t="shared" si="1"/>
        <v>6</v>
      </c>
      <c r="C7" s="19" t="s">
        <v>59</v>
      </c>
      <c r="D7" s="19">
        <v>12</v>
      </c>
      <c r="E7" s="19" t="s">
        <v>71</v>
      </c>
      <c r="F7" s="19" t="s">
        <v>72</v>
      </c>
      <c r="G7" s="19" t="s">
        <v>62</v>
      </c>
      <c r="H7" s="5"/>
      <c r="I7" s="5"/>
      <c r="J7" s="21">
        <f t="shared" si="0"/>
        <v>0</v>
      </c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idden="1" outlineLevel="1" x14ac:dyDescent="0.25">
      <c r="A8" s="19"/>
      <c r="B8" s="20">
        <f t="shared" si="1"/>
        <v>7</v>
      </c>
      <c r="C8" s="19" t="s">
        <v>59</v>
      </c>
      <c r="D8" s="19">
        <v>12</v>
      </c>
      <c r="E8" s="19" t="s">
        <v>73</v>
      </c>
      <c r="F8" s="19" t="s">
        <v>74</v>
      </c>
      <c r="G8" s="19" t="s">
        <v>62</v>
      </c>
      <c r="H8" s="5"/>
      <c r="I8" s="5"/>
      <c r="J8" s="21">
        <f t="shared" si="0"/>
        <v>0</v>
      </c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idden="1" outlineLevel="1" x14ac:dyDescent="0.25">
      <c r="A9" s="19"/>
      <c r="B9" s="20">
        <f t="shared" si="1"/>
        <v>8</v>
      </c>
      <c r="C9" s="19" t="s">
        <v>59</v>
      </c>
      <c r="D9" s="19">
        <v>7</v>
      </c>
      <c r="E9" s="19" t="s">
        <v>75</v>
      </c>
      <c r="F9" s="19" t="s">
        <v>76</v>
      </c>
      <c r="G9" s="19" t="s">
        <v>62</v>
      </c>
      <c r="H9" s="5"/>
      <c r="I9" s="5"/>
      <c r="J9" s="21">
        <f t="shared" si="0"/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idden="1" outlineLevel="1" x14ac:dyDescent="0.25">
      <c r="A10" s="19"/>
      <c r="B10" s="20">
        <f t="shared" si="1"/>
        <v>9</v>
      </c>
      <c r="C10" s="19" t="s">
        <v>59</v>
      </c>
      <c r="D10" s="19">
        <v>16</v>
      </c>
      <c r="E10" s="19" t="s">
        <v>77</v>
      </c>
      <c r="F10" s="19" t="s">
        <v>78</v>
      </c>
      <c r="G10" s="19" t="s">
        <v>62</v>
      </c>
      <c r="H10" s="5"/>
      <c r="I10" s="5"/>
      <c r="J10" s="21">
        <f t="shared" si="0"/>
        <v>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idden="1" collapsed="1" x14ac:dyDescent="0.25">
      <c r="A11" s="22"/>
      <c r="B11" s="20">
        <v>1</v>
      </c>
      <c r="C11" s="19" t="s">
        <v>79</v>
      </c>
      <c r="D11" s="19"/>
      <c r="E11" s="19" t="s">
        <v>60</v>
      </c>
      <c r="F11" s="19" t="s">
        <v>61</v>
      </c>
      <c r="G11" s="19" t="s">
        <v>62</v>
      </c>
      <c r="H11" s="5">
        <f>+$K$11/$A$14*$D11</f>
        <v>0</v>
      </c>
      <c r="I11" s="5">
        <f>+$L$11/$A$14*$D11</f>
        <v>0</v>
      </c>
      <c r="J11" s="21">
        <f t="shared" si="0"/>
        <v>0</v>
      </c>
      <c r="K11" s="14">
        <v>24151.427922602234</v>
      </c>
      <c r="L11" s="14">
        <v>115569.97100000001</v>
      </c>
      <c r="M11" s="18">
        <f>+L11/K11</f>
        <v>4.7852231085617625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idden="1" x14ac:dyDescent="0.25">
      <c r="A12" s="19"/>
      <c r="B12" s="20">
        <f>+B11+1</f>
        <v>2</v>
      </c>
      <c r="C12" s="19" t="s">
        <v>79</v>
      </c>
      <c r="D12" s="19"/>
      <c r="E12" s="19" t="s">
        <v>63</v>
      </c>
      <c r="F12" s="19" t="s">
        <v>64</v>
      </c>
      <c r="G12" s="19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1">
        <f t="shared" si="0"/>
        <v>0</v>
      </c>
      <c r="P12" s="38"/>
      <c r="Q12" s="38"/>
      <c r="R12" s="38"/>
      <c r="S12" s="41" t="s">
        <v>1406</v>
      </c>
      <c r="T12" s="57" t="s">
        <v>1400</v>
      </c>
      <c r="U12" s="57"/>
      <c r="V12" s="57"/>
      <c r="W12" s="57"/>
      <c r="X12" s="57"/>
      <c r="Y12" s="38"/>
    </row>
    <row r="13" spans="1:25" hidden="1" x14ac:dyDescent="0.25">
      <c r="A13" s="19" t="s">
        <v>1399</v>
      </c>
      <c r="B13" s="20">
        <f t="shared" ref="B13:B19" si="4">+B12+1</f>
        <v>3</v>
      </c>
      <c r="C13" s="19" t="s">
        <v>79</v>
      </c>
      <c r="D13" s="19">
        <v>1</v>
      </c>
      <c r="E13" s="19" t="s">
        <v>65</v>
      </c>
      <c r="F13" s="19" t="s">
        <v>66</v>
      </c>
      <c r="G13" s="19" t="s">
        <v>62</v>
      </c>
      <c r="H13" s="5">
        <f t="shared" si="2"/>
        <v>1725.1019944715881</v>
      </c>
      <c r="I13" s="5">
        <f t="shared" si="3"/>
        <v>8254.9979285714289</v>
      </c>
      <c r="J13" s="21">
        <f t="shared" si="0"/>
        <v>4.7852231085617625</v>
      </c>
      <c r="P13" s="38"/>
      <c r="Q13" s="38"/>
      <c r="R13" s="38"/>
      <c r="S13" s="41"/>
      <c r="T13" s="38" t="s">
        <v>1401</v>
      </c>
      <c r="U13" s="38" t="s">
        <v>1402</v>
      </c>
      <c r="V13" s="38" t="s">
        <v>1403</v>
      </c>
      <c r="W13" s="38" t="s">
        <v>1404</v>
      </c>
      <c r="X13" s="38" t="s">
        <v>1405</v>
      </c>
      <c r="Y13" s="38"/>
    </row>
    <row r="14" spans="1:25" hidden="1" x14ac:dyDescent="0.25">
      <c r="A14" s="39">
        <v>14</v>
      </c>
      <c r="B14" s="20">
        <f t="shared" si="4"/>
        <v>4</v>
      </c>
      <c r="C14" s="19" t="s">
        <v>79</v>
      </c>
      <c r="D14" s="19">
        <v>1</v>
      </c>
      <c r="E14" s="19" t="s">
        <v>67</v>
      </c>
      <c r="F14" s="19" t="s">
        <v>68</v>
      </c>
      <c r="G14" s="19" t="s">
        <v>62</v>
      </c>
      <c r="H14" s="5">
        <f t="shared" si="2"/>
        <v>1725.1019944715881</v>
      </c>
      <c r="I14" s="5">
        <f t="shared" si="3"/>
        <v>8254.9979285714289</v>
      </c>
      <c r="J14" s="21">
        <f t="shared" si="0"/>
        <v>4.7852231085617625</v>
      </c>
      <c r="P14" s="38"/>
      <c r="Q14" s="38"/>
      <c r="R14" s="38"/>
      <c r="S14" s="41">
        <v>444</v>
      </c>
      <c r="T14" s="38">
        <v>170</v>
      </c>
      <c r="U14" s="38">
        <v>3</v>
      </c>
      <c r="V14" s="38">
        <v>16</v>
      </c>
      <c r="W14" s="38">
        <v>1</v>
      </c>
      <c r="X14" s="38">
        <v>3</v>
      </c>
      <c r="Y14" s="38"/>
    </row>
    <row r="15" spans="1:25" hidden="1" x14ac:dyDescent="0.25">
      <c r="A15" s="19"/>
      <c r="B15" s="20">
        <f t="shared" si="4"/>
        <v>5</v>
      </c>
      <c r="C15" s="19" t="s">
        <v>79</v>
      </c>
      <c r="D15" s="19"/>
      <c r="E15" s="19" t="s">
        <v>69</v>
      </c>
      <c r="F15" s="19" t="s">
        <v>70</v>
      </c>
      <c r="G15" s="19" t="s">
        <v>62</v>
      </c>
      <c r="H15" s="5">
        <f t="shared" si="2"/>
        <v>0</v>
      </c>
      <c r="I15" s="5">
        <f t="shared" si="3"/>
        <v>0</v>
      </c>
      <c r="J15" s="21">
        <f t="shared" si="0"/>
        <v>0</v>
      </c>
      <c r="N15" s="38"/>
      <c r="O15" s="38"/>
      <c r="P15" s="38"/>
      <c r="Q15" s="38"/>
      <c r="R15" s="41" t="s">
        <v>1407</v>
      </c>
      <c r="S15" s="38">
        <f>+Y14-SUM(Z14:AD14)</f>
        <v>0</v>
      </c>
      <c r="T15" s="38"/>
      <c r="U15" s="38"/>
      <c r="V15" s="38"/>
      <c r="W15" s="38"/>
      <c r="X15" s="38"/>
      <c r="Y15" s="38"/>
    </row>
    <row r="16" spans="1:25" hidden="1" x14ac:dyDescent="0.25">
      <c r="A16" s="19"/>
      <c r="B16" s="20">
        <f t="shared" si="4"/>
        <v>6</v>
      </c>
      <c r="C16" s="19" t="s">
        <v>79</v>
      </c>
      <c r="D16" s="19"/>
      <c r="E16" s="19" t="s">
        <v>71</v>
      </c>
      <c r="F16" s="19" t="s">
        <v>72</v>
      </c>
      <c r="G16" s="19" t="s">
        <v>62</v>
      </c>
      <c r="H16" s="5">
        <f t="shared" si="2"/>
        <v>0</v>
      </c>
      <c r="I16" s="5">
        <f t="shared" si="3"/>
        <v>0</v>
      </c>
      <c r="J16" s="21">
        <f t="shared" si="0"/>
        <v>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idden="1" x14ac:dyDescent="0.25">
      <c r="A17" s="19"/>
      <c r="B17" s="20">
        <f t="shared" si="4"/>
        <v>7</v>
      </c>
      <c r="C17" s="19" t="s">
        <v>79</v>
      </c>
      <c r="D17" s="19"/>
      <c r="E17" s="19" t="s">
        <v>73</v>
      </c>
      <c r="F17" s="19" t="s">
        <v>74</v>
      </c>
      <c r="G17" s="19" t="s">
        <v>62</v>
      </c>
      <c r="H17" s="5">
        <f t="shared" si="2"/>
        <v>0</v>
      </c>
      <c r="I17" s="5">
        <f t="shared" si="3"/>
        <v>0</v>
      </c>
      <c r="J17" s="21">
        <f t="shared" si="0"/>
        <v>0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idden="1" x14ac:dyDescent="0.25">
      <c r="A18" s="19"/>
      <c r="B18" s="20">
        <f t="shared" si="4"/>
        <v>8</v>
      </c>
      <c r="C18" s="19" t="s">
        <v>79</v>
      </c>
      <c r="D18" s="19">
        <v>1</v>
      </c>
      <c r="E18" s="19" t="s">
        <v>75</v>
      </c>
      <c r="F18" s="19" t="s">
        <v>76</v>
      </c>
      <c r="G18" s="19" t="s">
        <v>62</v>
      </c>
      <c r="H18" s="5">
        <f t="shared" si="2"/>
        <v>1725.1019944715881</v>
      </c>
      <c r="I18" s="5">
        <f t="shared" si="3"/>
        <v>8254.9979285714289</v>
      </c>
      <c r="J18" s="21">
        <f t="shared" si="0"/>
        <v>4.7852231085617625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idden="1" x14ac:dyDescent="0.25">
      <c r="A19" s="19"/>
      <c r="B19" s="20">
        <f t="shared" si="4"/>
        <v>9</v>
      </c>
      <c r="C19" s="19" t="s">
        <v>79</v>
      </c>
      <c r="D19" s="39">
        <v>11</v>
      </c>
      <c r="E19" s="19" t="s">
        <v>77</v>
      </c>
      <c r="F19" s="19" t="s">
        <v>78</v>
      </c>
      <c r="G19" s="19" t="s">
        <v>62</v>
      </c>
      <c r="H19" s="5">
        <f t="shared" si="2"/>
        <v>18976.121939187469</v>
      </c>
      <c r="I19" s="5">
        <f t="shared" si="3"/>
        <v>90804.977214285725</v>
      </c>
      <c r="J19" s="21">
        <f t="shared" si="0"/>
        <v>4.7852231085617625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idden="1" x14ac:dyDescent="0.25">
      <c r="A20" s="22">
        <f>+SUM(H20:H28)</f>
        <v>102586.45519223457</v>
      </c>
      <c r="B20" s="20">
        <v>1</v>
      </c>
      <c r="C20" s="19" t="s">
        <v>80</v>
      </c>
      <c r="D20" s="39">
        <v>12</v>
      </c>
      <c r="E20" s="19" t="s">
        <v>60</v>
      </c>
      <c r="F20" s="19" t="s">
        <v>61</v>
      </c>
      <c r="G20" s="19" t="s">
        <v>62</v>
      </c>
      <c r="H20" s="5">
        <f>+$K$20/$A$23*$D20</f>
        <v>4865.7607205802951</v>
      </c>
      <c r="I20" s="5">
        <f>+$L$20/$A$23*$D20</f>
        <v>4033.0068616600793</v>
      </c>
      <c r="J20" s="21">
        <f t="shared" si="0"/>
        <v>0.82885433404113207</v>
      </c>
      <c r="K20" s="14">
        <v>102586.45519223456</v>
      </c>
      <c r="L20" s="14">
        <v>85029.228000000003</v>
      </c>
      <c r="M20" s="18">
        <f>+L20/K20</f>
        <v>0.82885433404113207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idden="1" x14ac:dyDescent="0.25">
      <c r="A21" s="19"/>
      <c r="B21" s="20">
        <f>+B20+1</f>
        <v>2</v>
      </c>
      <c r="C21" s="19" t="s">
        <v>80</v>
      </c>
      <c r="D21" s="39">
        <v>20</v>
      </c>
      <c r="E21" s="19" t="s">
        <v>63</v>
      </c>
      <c r="F21" s="19" t="s">
        <v>64</v>
      </c>
      <c r="G21" s="19" t="s">
        <v>62</v>
      </c>
      <c r="H21" s="5">
        <f t="shared" ref="H21:H28" si="5">+$K$20/$A$23*$D21</f>
        <v>8109.6012009671585</v>
      </c>
      <c r="I21" s="5">
        <f t="shared" ref="I21:I28" si="6">+$L$20/$A$23*$D21</f>
        <v>6721.6781027667994</v>
      </c>
      <c r="J21" s="21">
        <f t="shared" si="0"/>
        <v>0.82885433404113207</v>
      </c>
    </row>
    <row r="22" spans="1:25" hidden="1" x14ac:dyDescent="0.25">
      <c r="A22" s="19" t="s">
        <v>1399</v>
      </c>
      <c r="B22" s="20">
        <f t="shared" ref="B22:B28" si="7">+B21+1</f>
        <v>3</v>
      </c>
      <c r="C22" s="19" t="s">
        <v>80</v>
      </c>
      <c r="D22" s="39">
        <v>2</v>
      </c>
      <c r="E22" s="19" t="s">
        <v>65</v>
      </c>
      <c r="F22" s="19" t="s">
        <v>66</v>
      </c>
      <c r="G22" s="19" t="s">
        <v>62</v>
      </c>
      <c r="H22" s="5">
        <f t="shared" si="5"/>
        <v>810.96012009671585</v>
      </c>
      <c r="I22" s="5">
        <f t="shared" si="6"/>
        <v>672.16781027667992</v>
      </c>
      <c r="J22" s="21">
        <f t="shared" si="0"/>
        <v>0.82885433404113207</v>
      </c>
    </row>
    <row r="23" spans="1:25" hidden="1" x14ac:dyDescent="0.25">
      <c r="A23" s="39">
        <f>+SUM(D20:D28)</f>
        <v>253</v>
      </c>
      <c r="B23" s="20">
        <f t="shared" si="7"/>
        <v>4</v>
      </c>
      <c r="C23" s="19" t="s">
        <v>80</v>
      </c>
      <c r="D23" s="39">
        <v>23</v>
      </c>
      <c r="E23" s="19" t="s">
        <v>67</v>
      </c>
      <c r="F23" s="19" t="s">
        <v>68</v>
      </c>
      <c r="G23" s="19" t="s">
        <v>62</v>
      </c>
      <c r="H23" s="5">
        <f t="shared" si="5"/>
        <v>9326.0413811122326</v>
      </c>
      <c r="I23" s="5">
        <f t="shared" si="6"/>
        <v>7729.9298181818194</v>
      </c>
      <c r="J23" s="21">
        <f t="shared" si="0"/>
        <v>0.82885433404113207</v>
      </c>
    </row>
    <row r="24" spans="1:25" hidden="1" x14ac:dyDescent="0.25">
      <c r="A24" s="19"/>
      <c r="B24" s="20">
        <f t="shared" si="7"/>
        <v>5</v>
      </c>
      <c r="C24" s="19" t="s">
        <v>80</v>
      </c>
      <c r="D24" s="39">
        <v>8</v>
      </c>
      <c r="E24" s="19" t="s">
        <v>69</v>
      </c>
      <c r="F24" s="19" t="s">
        <v>70</v>
      </c>
      <c r="G24" s="19" t="s">
        <v>62</v>
      </c>
      <c r="H24" s="5">
        <f t="shared" si="5"/>
        <v>3243.8404803868634</v>
      </c>
      <c r="I24" s="5">
        <f t="shared" si="6"/>
        <v>2688.6712411067197</v>
      </c>
      <c r="J24" s="21">
        <f t="shared" si="0"/>
        <v>0.82885433404113207</v>
      </c>
    </row>
    <row r="25" spans="1:25" hidden="1" x14ac:dyDescent="0.25">
      <c r="A25" s="19"/>
      <c r="B25" s="20">
        <f t="shared" si="7"/>
        <v>6</v>
      </c>
      <c r="C25" s="19" t="s">
        <v>80</v>
      </c>
      <c r="D25" s="39">
        <v>33</v>
      </c>
      <c r="E25" s="19" t="s">
        <v>71</v>
      </c>
      <c r="F25" s="19" t="s">
        <v>72</v>
      </c>
      <c r="G25" s="19" t="s">
        <v>62</v>
      </c>
      <c r="H25" s="5">
        <f t="shared" si="5"/>
        <v>13380.841981595811</v>
      </c>
      <c r="I25" s="5">
        <f t="shared" si="6"/>
        <v>11090.768869565218</v>
      </c>
      <c r="J25" s="21">
        <f t="shared" si="0"/>
        <v>0.82885433404113207</v>
      </c>
    </row>
    <row r="26" spans="1:25" hidden="1" x14ac:dyDescent="0.25">
      <c r="A26" s="19"/>
      <c r="B26" s="20">
        <f t="shared" si="7"/>
        <v>7</v>
      </c>
      <c r="C26" s="19" t="s">
        <v>80</v>
      </c>
      <c r="D26" s="39">
        <v>59</v>
      </c>
      <c r="E26" s="19" t="s">
        <v>73</v>
      </c>
      <c r="F26" s="19" t="s">
        <v>74</v>
      </c>
      <c r="G26" s="19" t="s">
        <v>62</v>
      </c>
      <c r="H26" s="5">
        <f t="shared" si="5"/>
        <v>23923.323542853119</v>
      </c>
      <c r="I26" s="5">
        <f t="shared" si="6"/>
        <v>19828.950403162056</v>
      </c>
      <c r="J26" s="21">
        <f t="shared" si="0"/>
        <v>0.82885433404113196</v>
      </c>
    </row>
    <row r="27" spans="1:25" hidden="1" x14ac:dyDescent="0.25">
      <c r="A27" s="19"/>
      <c r="B27" s="20">
        <f t="shared" si="7"/>
        <v>8</v>
      </c>
      <c r="C27" s="19" t="s">
        <v>80</v>
      </c>
      <c r="D27" s="39">
        <v>14</v>
      </c>
      <c r="E27" s="19" t="s">
        <v>75</v>
      </c>
      <c r="F27" s="19" t="s">
        <v>76</v>
      </c>
      <c r="G27" s="19" t="s">
        <v>62</v>
      </c>
      <c r="H27" s="5">
        <f t="shared" si="5"/>
        <v>5676.7208406770114</v>
      </c>
      <c r="I27" s="5">
        <f t="shared" si="6"/>
        <v>4705.1746719367593</v>
      </c>
      <c r="J27" s="21">
        <f t="shared" si="0"/>
        <v>0.82885433404113196</v>
      </c>
    </row>
    <row r="28" spans="1:25" hidden="1" x14ac:dyDescent="0.25">
      <c r="A28" s="19"/>
      <c r="B28" s="20">
        <f t="shared" si="7"/>
        <v>9</v>
      </c>
      <c r="C28" s="19" t="s">
        <v>80</v>
      </c>
      <c r="D28" s="19">
        <v>82</v>
      </c>
      <c r="E28" s="19" t="s">
        <v>77</v>
      </c>
      <c r="F28" s="19" t="s">
        <v>78</v>
      </c>
      <c r="G28" s="19" t="s">
        <v>62</v>
      </c>
      <c r="H28" s="5">
        <f t="shared" si="5"/>
        <v>33249.364923965353</v>
      </c>
      <c r="I28" s="5">
        <f t="shared" si="6"/>
        <v>27558.880221343876</v>
      </c>
      <c r="J28" s="21">
        <f t="shared" si="0"/>
        <v>0.82885433404113196</v>
      </c>
    </row>
    <row r="29" spans="1:25" hidden="1" x14ac:dyDescent="0.25">
      <c r="A29" s="22">
        <f>+SUM(H29:H37)</f>
        <v>107240.951</v>
      </c>
      <c r="B29" s="20">
        <v>1</v>
      </c>
      <c r="C29" s="19" t="s">
        <v>81</v>
      </c>
      <c r="D29" s="39">
        <v>15</v>
      </c>
      <c r="E29" s="19" t="s">
        <v>60</v>
      </c>
      <c r="F29" s="19" t="s">
        <v>61</v>
      </c>
      <c r="G29" s="19" t="s">
        <v>62</v>
      </c>
      <c r="H29" s="5">
        <f>+$K$29/$A$32*$D29</f>
        <v>10053.83915625</v>
      </c>
      <c r="I29" s="5">
        <f>+$L$29/$A$32*$D29</f>
        <v>9425.6767499999933</v>
      </c>
      <c r="J29" s="21">
        <f t="shared" si="0"/>
        <v>0.93752014563914043</v>
      </c>
      <c r="K29" s="14">
        <v>107240.951</v>
      </c>
      <c r="L29" s="14">
        <v>100540.55199999994</v>
      </c>
      <c r="M29" s="18">
        <f>+L29/K29</f>
        <v>0.93752014563914055</v>
      </c>
    </row>
    <row r="30" spans="1:25" hidden="1" x14ac:dyDescent="0.25">
      <c r="A30" s="19"/>
      <c r="B30" s="20">
        <f>+B29+1</f>
        <v>2</v>
      </c>
      <c r="C30" s="19" t="s">
        <v>81</v>
      </c>
      <c r="D30" s="39">
        <v>4</v>
      </c>
      <c r="E30" s="19" t="s">
        <v>63</v>
      </c>
      <c r="F30" s="19" t="s">
        <v>64</v>
      </c>
      <c r="G30" s="19" t="s">
        <v>62</v>
      </c>
      <c r="H30" s="5">
        <f t="shared" ref="H30:H37" si="8">+$K$29/$A$32*$D30</f>
        <v>2681.0237750000001</v>
      </c>
      <c r="I30" s="5">
        <f t="shared" ref="I30:I37" si="9">+$L$29/$A$32*$D30</f>
        <v>2513.5137999999984</v>
      </c>
      <c r="J30" s="21">
        <f t="shared" si="0"/>
        <v>0.93752014563914055</v>
      </c>
    </row>
    <row r="31" spans="1:25" hidden="1" x14ac:dyDescent="0.25">
      <c r="A31" s="19" t="s">
        <v>1399</v>
      </c>
      <c r="B31" s="20">
        <f t="shared" ref="B31:B37" si="10">+B30+1</f>
        <v>3</v>
      </c>
      <c r="C31" s="19" t="s">
        <v>81</v>
      </c>
      <c r="D31" s="39">
        <v>8</v>
      </c>
      <c r="E31" s="19" t="s">
        <v>65</v>
      </c>
      <c r="F31" s="19" t="s">
        <v>66</v>
      </c>
      <c r="G31" s="19" t="s">
        <v>62</v>
      </c>
      <c r="H31" s="5">
        <f t="shared" si="8"/>
        <v>5362.0475500000002</v>
      </c>
      <c r="I31" s="5">
        <f t="shared" si="9"/>
        <v>5027.0275999999967</v>
      </c>
      <c r="J31" s="21">
        <f t="shared" si="0"/>
        <v>0.93752014563914055</v>
      </c>
    </row>
    <row r="32" spans="1:25" hidden="1" x14ac:dyDescent="0.25">
      <c r="A32" s="19">
        <f>+SUM(D29:D37)</f>
        <v>160</v>
      </c>
      <c r="B32" s="20">
        <f t="shared" si="10"/>
        <v>4</v>
      </c>
      <c r="C32" s="19" t="s">
        <v>81</v>
      </c>
      <c r="D32" s="39">
        <v>6</v>
      </c>
      <c r="E32" s="19" t="s">
        <v>67</v>
      </c>
      <c r="F32" s="19" t="s">
        <v>68</v>
      </c>
      <c r="G32" s="19" t="s">
        <v>62</v>
      </c>
      <c r="H32" s="5">
        <f t="shared" si="8"/>
        <v>4021.5356625000004</v>
      </c>
      <c r="I32" s="5">
        <f t="shared" si="9"/>
        <v>3770.2706999999973</v>
      </c>
      <c r="J32" s="21">
        <f t="shared" si="0"/>
        <v>0.93752014563914043</v>
      </c>
    </row>
    <row r="33" spans="1:13" hidden="1" x14ac:dyDescent="0.25">
      <c r="A33" s="19"/>
      <c r="B33" s="20">
        <f t="shared" si="10"/>
        <v>5</v>
      </c>
      <c r="C33" s="19" t="s">
        <v>81</v>
      </c>
      <c r="D33" s="39">
        <v>7</v>
      </c>
      <c r="E33" s="19" t="s">
        <v>69</v>
      </c>
      <c r="F33" s="19" t="s">
        <v>70</v>
      </c>
      <c r="G33" s="19" t="s">
        <v>62</v>
      </c>
      <c r="H33" s="5">
        <f t="shared" si="8"/>
        <v>4691.7916062499999</v>
      </c>
      <c r="I33" s="5">
        <f t="shared" si="9"/>
        <v>4398.6491499999975</v>
      </c>
      <c r="J33" s="21">
        <f t="shared" si="0"/>
        <v>0.93752014563914066</v>
      </c>
    </row>
    <row r="34" spans="1:13" hidden="1" x14ac:dyDescent="0.25">
      <c r="A34" s="19"/>
      <c r="B34" s="20">
        <f t="shared" si="10"/>
        <v>6</v>
      </c>
      <c r="C34" s="19" t="s">
        <v>81</v>
      </c>
      <c r="D34" s="39">
        <v>15</v>
      </c>
      <c r="E34" s="19" t="s">
        <v>71</v>
      </c>
      <c r="F34" s="19" t="s">
        <v>72</v>
      </c>
      <c r="G34" s="19" t="s">
        <v>62</v>
      </c>
      <c r="H34" s="5">
        <f t="shared" si="8"/>
        <v>10053.83915625</v>
      </c>
      <c r="I34" s="5">
        <f t="shared" si="9"/>
        <v>9425.6767499999933</v>
      </c>
      <c r="J34" s="21">
        <f t="shared" si="0"/>
        <v>0.93752014563914043</v>
      </c>
    </row>
    <row r="35" spans="1:13" hidden="1" x14ac:dyDescent="0.25">
      <c r="A35" s="19"/>
      <c r="B35" s="20">
        <f t="shared" si="10"/>
        <v>7</v>
      </c>
      <c r="C35" s="19" t="s">
        <v>81</v>
      </c>
      <c r="D35" s="39">
        <v>29</v>
      </c>
      <c r="E35" s="19" t="s">
        <v>73</v>
      </c>
      <c r="F35" s="19" t="s">
        <v>74</v>
      </c>
      <c r="G35" s="19" t="s">
        <v>62</v>
      </c>
      <c r="H35" s="5">
        <f t="shared" si="8"/>
        <v>19437.422368750002</v>
      </c>
      <c r="I35" s="5">
        <f t="shared" si="9"/>
        <v>18222.975049999986</v>
      </c>
      <c r="J35" s="21">
        <f t="shared" si="0"/>
        <v>0.93752014563914032</v>
      </c>
    </row>
    <row r="36" spans="1:13" hidden="1" x14ac:dyDescent="0.25">
      <c r="A36" s="19"/>
      <c r="B36" s="20">
        <f t="shared" si="10"/>
        <v>8</v>
      </c>
      <c r="C36" s="19" t="s">
        <v>81</v>
      </c>
      <c r="D36" s="39">
        <v>18</v>
      </c>
      <c r="E36" s="19" t="s">
        <v>75</v>
      </c>
      <c r="F36" s="19" t="s">
        <v>76</v>
      </c>
      <c r="G36" s="19" t="s">
        <v>62</v>
      </c>
      <c r="H36" s="5">
        <f t="shared" si="8"/>
        <v>12064.606987500001</v>
      </c>
      <c r="I36" s="5">
        <f t="shared" si="9"/>
        <v>11310.812099999992</v>
      </c>
      <c r="J36" s="21">
        <f t="shared" si="0"/>
        <v>0.93752014563914043</v>
      </c>
    </row>
    <row r="37" spans="1:13" hidden="1" x14ac:dyDescent="0.25">
      <c r="A37" s="19"/>
      <c r="B37" s="20">
        <f t="shared" si="10"/>
        <v>9</v>
      </c>
      <c r="C37" s="19" t="s">
        <v>81</v>
      </c>
      <c r="D37" s="19">
        <v>58</v>
      </c>
      <c r="E37" s="19" t="s">
        <v>77</v>
      </c>
      <c r="F37" s="19" t="s">
        <v>78</v>
      </c>
      <c r="G37" s="19" t="s">
        <v>62</v>
      </c>
      <c r="H37" s="5">
        <f t="shared" si="8"/>
        <v>38874.844737500003</v>
      </c>
      <c r="I37" s="5">
        <f t="shared" si="9"/>
        <v>36445.950099999973</v>
      </c>
      <c r="J37" s="21">
        <f t="shared" si="0"/>
        <v>0.93752014563914032</v>
      </c>
    </row>
    <row r="38" spans="1:13" hidden="1" x14ac:dyDescent="0.25">
      <c r="A38" s="22">
        <f>+SUM(H38:H46)</f>
        <v>37934.312203636349</v>
      </c>
      <c r="B38" s="20">
        <v>1</v>
      </c>
      <c r="C38" s="19" t="s">
        <v>82</v>
      </c>
      <c r="D38" s="39">
        <v>12</v>
      </c>
      <c r="E38" s="19" t="s">
        <v>60</v>
      </c>
      <c r="F38" s="19" t="s">
        <v>61</v>
      </c>
      <c r="G38" s="19" t="s">
        <v>62</v>
      </c>
      <c r="H38" s="5">
        <f>+$K$38/$A$41*$D38</f>
        <v>2242.4223962740698</v>
      </c>
      <c r="I38" s="5">
        <f>+$L$38/$A$41*$D38</f>
        <v>3099.4025615763544</v>
      </c>
      <c r="J38" s="21">
        <f t="shared" si="0"/>
        <v>1.3821671451044248</v>
      </c>
      <c r="K38" s="14">
        <v>37934.312203636349</v>
      </c>
      <c r="L38" s="14">
        <v>52431.56</v>
      </c>
      <c r="M38" s="18">
        <f>+L38/K38</f>
        <v>1.3821671451044248</v>
      </c>
    </row>
    <row r="39" spans="1:13" hidden="1" x14ac:dyDescent="0.25">
      <c r="A39" s="19"/>
      <c r="B39" s="20">
        <f>+B38+1</f>
        <v>2</v>
      </c>
      <c r="C39" s="19" t="s">
        <v>82</v>
      </c>
      <c r="D39" s="39">
        <v>16</v>
      </c>
      <c r="E39" s="19" t="s">
        <v>63</v>
      </c>
      <c r="F39" s="19" t="s">
        <v>64</v>
      </c>
      <c r="G39" s="19" t="s">
        <v>62</v>
      </c>
      <c r="H39" s="5">
        <f t="shared" ref="H39:H46" si="11">+$K$38/$A$41*$D39</f>
        <v>2989.8965283654265</v>
      </c>
      <c r="I39" s="5">
        <f t="shared" ref="I39:I46" si="12">+$L$38/$A$41*$D39</f>
        <v>4132.5367487684725</v>
      </c>
      <c r="J39" s="21">
        <f t="shared" si="0"/>
        <v>1.3821671451044248</v>
      </c>
    </row>
    <row r="40" spans="1:13" hidden="1" x14ac:dyDescent="0.25">
      <c r="A40" s="19" t="s">
        <v>1399</v>
      </c>
      <c r="B40" s="20">
        <f t="shared" ref="B40:B46" si="13">+B39+1</f>
        <v>3</v>
      </c>
      <c r="C40" s="19" t="s">
        <v>82</v>
      </c>
      <c r="D40" s="39">
        <v>5</v>
      </c>
      <c r="E40" s="19" t="s">
        <v>65</v>
      </c>
      <c r="F40" s="19" t="s">
        <v>66</v>
      </c>
      <c r="G40" s="19" t="s">
        <v>62</v>
      </c>
      <c r="H40" s="5">
        <f t="shared" si="11"/>
        <v>934.34266511419582</v>
      </c>
      <c r="I40" s="5">
        <f t="shared" si="12"/>
        <v>1291.4177339901476</v>
      </c>
      <c r="J40" s="21">
        <f t="shared" si="0"/>
        <v>1.3821671451044246</v>
      </c>
    </row>
    <row r="41" spans="1:13" hidden="1" x14ac:dyDescent="0.25">
      <c r="A41" s="19">
        <f>+SUM(D38:D46)</f>
        <v>203</v>
      </c>
      <c r="B41" s="20">
        <f t="shared" si="13"/>
        <v>4</v>
      </c>
      <c r="C41" s="19" t="s">
        <v>82</v>
      </c>
      <c r="D41" s="39">
        <v>17</v>
      </c>
      <c r="E41" s="19" t="s">
        <v>67</v>
      </c>
      <c r="F41" s="19" t="s">
        <v>68</v>
      </c>
      <c r="G41" s="19" t="s">
        <v>62</v>
      </c>
      <c r="H41" s="5">
        <f t="shared" si="11"/>
        <v>3176.7650613882656</v>
      </c>
      <c r="I41" s="5">
        <f t="shared" si="12"/>
        <v>4390.820295566502</v>
      </c>
      <c r="J41" s="21">
        <f t="shared" si="0"/>
        <v>1.3821671451044248</v>
      </c>
    </row>
    <row r="42" spans="1:13" hidden="1" x14ac:dyDescent="0.25">
      <c r="A42" s="19"/>
      <c r="B42" s="20">
        <f t="shared" si="13"/>
        <v>5</v>
      </c>
      <c r="C42" s="19" t="s">
        <v>82</v>
      </c>
      <c r="D42" s="39">
        <v>26</v>
      </c>
      <c r="E42" s="19" t="s">
        <v>69</v>
      </c>
      <c r="F42" s="19" t="s">
        <v>70</v>
      </c>
      <c r="G42" s="19" t="s">
        <v>62</v>
      </c>
      <c r="H42" s="5">
        <f t="shared" si="11"/>
        <v>4858.5818585938177</v>
      </c>
      <c r="I42" s="5">
        <f t="shared" si="12"/>
        <v>6715.3722167487676</v>
      </c>
      <c r="J42" s="21">
        <f t="shared" si="0"/>
        <v>1.3821671451044248</v>
      </c>
    </row>
    <row r="43" spans="1:13" hidden="1" x14ac:dyDescent="0.25">
      <c r="A43" s="19"/>
      <c r="B43" s="20">
        <f t="shared" si="13"/>
        <v>6</v>
      </c>
      <c r="C43" s="19" t="s">
        <v>82</v>
      </c>
      <c r="D43" s="39">
        <v>23</v>
      </c>
      <c r="E43" s="19" t="s">
        <v>71</v>
      </c>
      <c r="F43" s="19" t="s">
        <v>72</v>
      </c>
      <c r="G43" s="19" t="s">
        <v>62</v>
      </c>
      <c r="H43" s="5">
        <f t="shared" si="11"/>
        <v>4297.9762595253005</v>
      </c>
      <c r="I43" s="5">
        <f t="shared" si="12"/>
        <v>5940.5215763546794</v>
      </c>
      <c r="J43" s="21">
        <f t="shared" si="0"/>
        <v>1.3821671451044248</v>
      </c>
    </row>
    <row r="44" spans="1:13" hidden="1" x14ac:dyDescent="0.25">
      <c r="A44" s="19"/>
      <c r="B44" s="20">
        <f t="shared" si="13"/>
        <v>7</v>
      </c>
      <c r="C44" s="19" t="s">
        <v>82</v>
      </c>
      <c r="D44" s="39">
        <v>44</v>
      </c>
      <c r="E44" s="19" t="s">
        <v>73</v>
      </c>
      <c r="F44" s="19" t="s">
        <v>74</v>
      </c>
      <c r="G44" s="19" t="s">
        <v>62</v>
      </c>
      <c r="H44" s="5">
        <f t="shared" si="11"/>
        <v>8222.2154530049229</v>
      </c>
      <c r="I44" s="5">
        <f t="shared" si="12"/>
        <v>11364.4760591133</v>
      </c>
      <c r="J44" s="21">
        <f t="shared" si="0"/>
        <v>1.3821671451044248</v>
      </c>
    </row>
    <row r="45" spans="1:13" hidden="1" x14ac:dyDescent="0.25">
      <c r="A45" s="19"/>
      <c r="B45" s="20">
        <f t="shared" si="13"/>
        <v>8</v>
      </c>
      <c r="C45" s="19" t="s">
        <v>82</v>
      </c>
      <c r="D45" s="39">
        <v>27</v>
      </c>
      <c r="E45" s="19" t="s">
        <v>75</v>
      </c>
      <c r="F45" s="19" t="s">
        <v>76</v>
      </c>
      <c r="G45" s="19" t="s">
        <v>62</v>
      </c>
      <c r="H45" s="5">
        <f t="shared" si="11"/>
        <v>5045.4503916166577</v>
      </c>
      <c r="I45" s="5">
        <f t="shared" si="12"/>
        <v>6973.6557635467971</v>
      </c>
      <c r="J45" s="21">
        <f t="shared" si="0"/>
        <v>1.3821671451044246</v>
      </c>
    </row>
    <row r="46" spans="1:13" hidden="1" x14ac:dyDescent="0.25">
      <c r="A46" s="19"/>
      <c r="B46" s="20">
        <f t="shared" si="13"/>
        <v>9</v>
      </c>
      <c r="C46" s="19" t="s">
        <v>82</v>
      </c>
      <c r="D46" s="19">
        <v>33</v>
      </c>
      <c r="E46" s="19" t="s">
        <v>77</v>
      </c>
      <c r="F46" s="19" t="s">
        <v>78</v>
      </c>
      <c r="G46" s="19" t="s">
        <v>62</v>
      </c>
      <c r="H46" s="5">
        <f t="shared" si="11"/>
        <v>6166.6615897536922</v>
      </c>
      <c r="I46" s="5">
        <f t="shared" si="12"/>
        <v>8523.3570443349745</v>
      </c>
      <c r="J46" s="21">
        <f t="shared" si="0"/>
        <v>1.3821671451044248</v>
      </c>
    </row>
    <row r="47" spans="1:13" x14ac:dyDescent="0.25">
      <c r="A47" s="22">
        <f>+SUM(H47:H55)</f>
        <v>66620.917888109587</v>
      </c>
      <c r="B47" s="20">
        <v>1</v>
      </c>
      <c r="C47" s="19" t="s">
        <v>83</v>
      </c>
      <c r="D47" s="19">
        <v>3</v>
      </c>
      <c r="E47" s="19" t="s">
        <v>60</v>
      </c>
      <c r="F47" s="19" t="s">
        <v>61</v>
      </c>
      <c r="G47" s="19" t="s">
        <v>62</v>
      </c>
      <c r="H47" s="5">
        <f>+$K$47/$A$50*$D47</f>
        <v>5401.696044981858</v>
      </c>
      <c r="I47" s="5">
        <f>+$L$47/$A$50*$D47</f>
        <v>6675.5792789189172</v>
      </c>
      <c r="J47" s="21">
        <f t="shared" si="0"/>
        <v>1.2358302324545805</v>
      </c>
      <c r="K47" s="14">
        <v>66620.917888109587</v>
      </c>
      <c r="L47" s="14">
        <v>82332.144439999975</v>
      </c>
      <c r="M47" s="18">
        <f>+L47/K47</f>
        <v>1.2358302324545802</v>
      </c>
    </row>
    <row r="48" spans="1:13" x14ac:dyDescent="0.25">
      <c r="A48" s="19"/>
      <c r="B48" s="20">
        <f>+B47+1</f>
        <v>2</v>
      </c>
      <c r="C48" s="19" t="s">
        <v>83</v>
      </c>
      <c r="D48" s="19">
        <v>6</v>
      </c>
      <c r="E48" s="19" t="s">
        <v>63</v>
      </c>
      <c r="F48" s="19" t="s">
        <v>64</v>
      </c>
      <c r="G48" s="19" t="s">
        <v>62</v>
      </c>
      <c r="H48" s="5">
        <f t="shared" ref="H48:H55" si="14">+$K$47/$A$50*$D48</f>
        <v>10803.392089963716</v>
      </c>
      <c r="I48" s="5">
        <f t="shared" ref="I48:I55" si="15">+$L$47/$A$50*$D48</f>
        <v>13351.158557837834</v>
      </c>
      <c r="J48" s="21">
        <f t="shared" si="0"/>
        <v>1.2358302324545805</v>
      </c>
    </row>
    <row r="49" spans="1:13" x14ac:dyDescent="0.25">
      <c r="A49" s="19" t="s">
        <v>1399</v>
      </c>
      <c r="B49" s="20">
        <f t="shared" ref="B49:B55" si="16">+B48+1</f>
        <v>3</v>
      </c>
      <c r="C49" s="19" t="s">
        <v>83</v>
      </c>
      <c r="D49" s="19"/>
      <c r="E49" s="19" t="s">
        <v>65</v>
      </c>
      <c r="F49" s="19" t="s">
        <v>66</v>
      </c>
      <c r="G49" s="19" t="s">
        <v>62</v>
      </c>
      <c r="H49" s="5">
        <f t="shared" si="14"/>
        <v>0</v>
      </c>
      <c r="I49" s="5">
        <f t="shared" si="15"/>
        <v>0</v>
      </c>
      <c r="J49" s="21">
        <f t="shared" si="0"/>
        <v>0</v>
      </c>
    </row>
    <row r="50" spans="1:13" x14ac:dyDescent="0.25">
      <c r="A50" s="19">
        <f>+SUM(D47:D55)</f>
        <v>37</v>
      </c>
      <c r="B50" s="20">
        <f t="shared" si="16"/>
        <v>4</v>
      </c>
      <c r="C50" s="19" t="s">
        <v>83</v>
      </c>
      <c r="D50" s="19">
        <v>5</v>
      </c>
      <c r="E50" s="19" t="s">
        <v>67</v>
      </c>
      <c r="F50" s="19" t="s">
        <v>68</v>
      </c>
      <c r="G50" s="19" t="s">
        <v>62</v>
      </c>
      <c r="H50" s="5">
        <f t="shared" si="14"/>
        <v>9002.8267416364306</v>
      </c>
      <c r="I50" s="5">
        <f t="shared" si="15"/>
        <v>11125.965464864861</v>
      </c>
      <c r="J50" s="21">
        <f t="shared" si="0"/>
        <v>1.2358302324545802</v>
      </c>
    </row>
    <row r="51" spans="1:13" x14ac:dyDescent="0.25">
      <c r="A51" s="19"/>
      <c r="B51" s="20">
        <f t="shared" si="16"/>
        <v>5</v>
      </c>
      <c r="C51" s="19" t="s">
        <v>83</v>
      </c>
      <c r="D51" s="19">
        <v>5</v>
      </c>
      <c r="E51" s="19" t="s">
        <v>69</v>
      </c>
      <c r="F51" s="19" t="s">
        <v>70</v>
      </c>
      <c r="G51" s="19" t="s">
        <v>62</v>
      </c>
      <c r="H51" s="5">
        <f t="shared" si="14"/>
        <v>9002.8267416364306</v>
      </c>
      <c r="I51" s="5">
        <f t="shared" si="15"/>
        <v>11125.965464864861</v>
      </c>
      <c r="J51" s="21">
        <f t="shared" si="0"/>
        <v>1.2358302324545802</v>
      </c>
    </row>
    <row r="52" spans="1:13" x14ac:dyDescent="0.25">
      <c r="A52" s="19"/>
      <c r="B52" s="20">
        <f t="shared" si="16"/>
        <v>6</v>
      </c>
      <c r="C52" s="19" t="s">
        <v>83</v>
      </c>
      <c r="D52" s="19">
        <v>9</v>
      </c>
      <c r="E52" s="19" t="s">
        <v>71</v>
      </c>
      <c r="F52" s="19" t="s">
        <v>72</v>
      </c>
      <c r="G52" s="19" t="s">
        <v>62</v>
      </c>
      <c r="H52" s="5">
        <f t="shared" si="14"/>
        <v>16205.088134945574</v>
      </c>
      <c r="I52" s="5">
        <f t="shared" si="15"/>
        <v>20026.737836756751</v>
      </c>
      <c r="J52" s="21">
        <f t="shared" si="0"/>
        <v>1.2358302324545805</v>
      </c>
    </row>
    <row r="53" spans="1:13" x14ac:dyDescent="0.25">
      <c r="A53" s="19"/>
      <c r="B53" s="20">
        <f t="shared" si="16"/>
        <v>7</v>
      </c>
      <c r="C53" s="19" t="s">
        <v>83</v>
      </c>
      <c r="D53" s="19">
        <v>1</v>
      </c>
      <c r="E53" s="19" t="s">
        <v>73</v>
      </c>
      <c r="F53" s="19" t="s">
        <v>74</v>
      </c>
      <c r="G53" s="19" t="s">
        <v>62</v>
      </c>
      <c r="H53" s="5">
        <f t="shared" si="14"/>
        <v>1800.5653483272861</v>
      </c>
      <c r="I53" s="5">
        <f t="shared" si="15"/>
        <v>2225.1930929729724</v>
      </c>
      <c r="J53" s="21">
        <f t="shared" si="0"/>
        <v>1.2358302324545805</v>
      </c>
    </row>
    <row r="54" spans="1:13" x14ac:dyDescent="0.25">
      <c r="A54" s="19"/>
      <c r="B54" s="20">
        <f t="shared" si="16"/>
        <v>8</v>
      </c>
      <c r="C54" s="19" t="s">
        <v>83</v>
      </c>
      <c r="D54" s="19">
        <v>8</v>
      </c>
      <c r="E54" s="19" t="s">
        <v>75</v>
      </c>
      <c r="F54" s="19" t="s">
        <v>76</v>
      </c>
      <c r="G54" s="19" t="s">
        <v>62</v>
      </c>
      <c r="H54" s="5">
        <f t="shared" si="14"/>
        <v>14404.522786618289</v>
      </c>
      <c r="I54" s="5">
        <f t="shared" si="15"/>
        <v>17801.544743783779</v>
      </c>
      <c r="J54" s="21">
        <f t="shared" si="0"/>
        <v>1.2358302324545805</v>
      </c>
    </row>
    <row r="55" spans="1:13" x14ac:dyDescent="0.25">
      <c r="A55" s="19"/>
      <c r="B55" s="20">
        <f t="shared" si="16"/>
        <v>9</v>
      </c>
      <c r="C55" s="19" t="s">
        <v>83</v>
      </c>
      <c r="D55" s="19"/>
      <c r="E55" s="19" t="s">
        <v>77</v>
      </c>
      <c r="F55" s="19" t="s">
        <v>78</v>
      </c>
      <c r="G55" s="19" t="s">
        <v>62</v>
      </c>
      <c r="H55" s="5">
        <f t="shared" si="14"/>
        <v>0</v>
      </c>
      <c r="I55" s="5">
        <f t="shared" si="15"/>
        <v>0</v>
      </c>
      <c r="J55" s="21">
        <f t="shared" si="0"/>
        <v>0</v>
      </c>
    </row>
    <row r="56" spans="1:13" hidden="1" x14ac:dyDescent="0.25">
      <c r="A56" s="22">
        <f>+SUM(H56:H64)</f>
        <v>66479.820000000007</v>
      </c>
      <c r="B56" s="20">
        <v>1</v>
      </c>
      <c r="C56" s="19" t="s">
        <v>84</v>
      </c>
      <c r="D56" s="19">
        <v>6</v>
      </c>
      <c r="E56" s="19" t="s">
        <v>60</v>
      </c>
      <c r="F56" s="19" t="s">
        <v>61</v>
      </c>
      <c r="G56" s="19" t="s">
        <v>62</v>
      </c>
      <c r="H56" s="5">
        <f>+$K$56/$A$59*$D56</f>
        <v>2099.3627368421057</v>
      </c>
      <c r="I56" s="5">
        <f>+$L$56/$A$59*$D56</f>
        <v>2343.3508105263159</v>
      </c>
      <c r="J56" s="21">
        <f t="shared" si="0"/>
        <v>1.1162200649761083</v>
      </c>
      <c r="K56" s="14">
        <v>66479.820000000007</v>
      </c>
      <c r="L56" s="14">
        <v>74206.108999999997</v>
      </c>
      <c r="M56" s="18">
        <f>+L56/K56</f>
        <v>1.1162200649761085</v>
      </c>
    </row>
    <row r="57" spans="1:13" hidden="1" x14ac:dyDescent="0.25">
      <c r="A57" s="19"/>
      <c r="B57" s="20">
        <f>+B56+1</f>
        <v>2</v>
      </c>
      <c r="C57" s="19" t="s">
        <v>84</v>
      </c>
      <c r="D57" s="19">
        <v>24</v>
      </c>
      <c r="E57" s="19" t="s">
        <v>63</v>
      </c>
      <c r="F57" s="19" t="s">
        <v>64</v>
      </c>
      <c r="G57" s="19" t="s">
        <v>62</v>
      </c>
      <c r="H57" s="5">
        <f t="shared" ref="H57:H64" si="17">+$K$56/$A$59*$D57</f>
        <v>8397.4509473684229</v>
      </c>
      <c r="I57" s="5">
        <f t="shared" ref="I57:I64" si="18">+$L$56/$A$59*$D57</f>
        <v>9373.4032421052634</v>
      </c>
      <c r="J57" s="21">
        <f t="shared" si="0"/>
        <v>1.1162200649761083</v>
      </c>
    </row>
    <row r="58" spans="1:13" hidden="1" x14ac:dyDescent="0.25">
      <c r="A58" s="19" t="s">
        <v>1399</v>
      </c>
      <c r="B58" s="20">
        <f t="shared" ref="B58:B64" si="19">+B57+1</f>
        <v>3</v>
      </c>
      <c r="C58" s="19" t="s">
        <v>84</v>
      </c>
      <c r="D58" s="19"/>
      <c r="E58" s="19" t="s">
        <v>65</v>
      </c>
      <c r="F58" s="19" t="s">
        <v>66</v>
      </c>
      <c r="G58" s="19" t="s">
        <v>62</v>
      </c>
      <c r="H58" s="5">
        <f t="shared" si="17"/>
        <v>0</v>
      </c>
      <c r="I58" s="5">
        <f t="shared" si="18"/>
        <v>0</v>
      </c>
      <c r="J58" s="21">
        <f t="shared" si="0"/>
        <v>0</v>
      </c>
    </row>
    <row r="59" spans="1:13" hidden="1" x14ac:dyDescent="0.25">
      <c r="A59" s="19">
        <f>+SUM(D56:D64)</f>
        <v>190</v>
      </c>
      <c r="B59" s="20">
        <f t="shared" si="19"/>
        <v>4</v>
      </c>
      <c r="C59" s="19" t="s">
        <v>84</v>
      </c>
      <c r="D59" s="19">
        <v>21</v>
      </c>
      <c r="E59" s="19" t="s">
        <v>67</v>
      </c>
      <c r="F59" s="19" t="s">
        <v>68</v>
      </c>
      <c r="G59" s="19" t="s">
        <v>62</v>
      </c>
      <c r="H59" s="5">
        <f t="shared" si="17"/>
        <v>7347.7695789473692</v>
      </c>
      <c r="I59" s="5">
        <f t="shared" si="18"/>
        <v>8201.7278368421048</v>
      </c>
      <c r="J59" s="21">
        <f t="shared" si="0"/>
        <v>1.1162200649761083</v>
      </c>
    </row>
    <row r="60" spans="1:13" hidden="1" x14ac:dyDescent="0.25">
      <c r="A60" s="19"/>
      <c r="B60" s="20">
        <f t="shared" si="19"/>
        <v>5</v>
      </c>
      <c r="C60" s="19" t="s">
        <v>84</v>
      </c>
      <c r="D60" s="19">
        <v>1</v>
      </c>
      <c r="E60" s="19" t="s">
        <v>69</v>
      </c>
      <c r="F60" s="19" t="s">
        <v>70</v>
      </c>
      <c r="G60" s="19" t="s">
        <v>62</v>
      </c>
      <c r="H60" s="5">
        <f t="shared" si="17"/>
        <v>349.89378947368425</v>
      </c>
      <c r="I60" s="5">
        <f t="shared" si="18"/>
        <v>390.55846842105262</v>
      </c>
      <c r="J60" s="21">
        <f t="shared" si="0"/>
        <v>1.1162200649761085</v>
      </c>
    </row>
    <row r="61" spans="1:13" hidden="1" x14ac:dyDescent="0.25">
      <c r="A61" s="19"/>
      <c r="B61" s="20">
        <f t="shared" si="19"/>
        <v>6</v>
      </c>
      <c r="C61" s="19" t="s">
        <v>84</v>
      </c>
      <c r="D61" s="19">
        <v>42</v>
      </c>
      <c r="E61" s="19" t="s">
        <v>71</v>
      </c>
      <c r="F61" s="19" t="s">
        <v>72</v>
      </c>
      <c r="G61" s="19" t="s">
        <v>62</v>
      </c>
      <c r="H61" s="5">
        <f t="shared" si="17"/>
        <v>14695.539157894738</v>
      </c>
      <c r="I61" s="5">
        <f t="shared" si="18"/>
        <v>16403.45567368421</v>
      </c>
      <c r="J61" s="21">
        <f t="shared" si="0"/>
        <v>1.1162200649761083</v>
      </c>
    </row>
    <row r="62" spans="1:13" hidden="1" x14ac:dyDescent="0.25">
      <c r="A62" s="19"/>
      <c r="B62" s="20">
        <f t="shared" si="19"/>
        <v>7</v>
      </c>
      <c r="C62" s="19" t="s">
        <v>84</v>
      </c>
      <c r="D62" s="19">
        <v>43</v>
      </c>
      <c r="E62" s="19" t="s">
        <v>73</v>
      </c>
      <c r="F62" s="19" t="s">
        <v>74</v>
      </c>
      <c r="G62" s="19" t="s">
        <v>62</v>
      </c>
      <c r="H62" s="5">
        <f t="shared" si="17"/>
        <v>15045.432947368423</v>
      </c>
      <c r="I62" s="5">
        <f t="shared" si="18"/>
        <v>16794.014142105261</v>
      </c>
      <c r="J62" s="21">
        <f t="shared" si="0"/>
        <v>1.1162200649761083</v>
      </c>
    </row>
    <row r="63" spans="1:13" hidden="1" x14ac:dyDescent="0.25">
      <c r="A63" s="19"/>
      <c r="B63" s="20">
        <f t="shared" si="19"/>
        <v>8</v>
      </c>
      <c r="C63" s="19" t="s">
        <v>84</v>
      </c>
      <c r="D63" s="19">
        <v>15</v>
      </c>
      <c r="E63" s="19" t="s">
        <v>75</v>
      </c>
      <c r="F63" s="19" t="s">
        <v>76</v>
      </c>
      <c r="G63" s="19" t="s">
        <v>62</v>
      </c>
      <c r="H63" s="5">
        <f t="shared" si="17"/>
        <v>5248.4068421052634</v>
      </c>
      <c r="I63" s="5">
        <f t="shared" si="18"/>
        <v>5858.3770263157894</v>
      </c>
      <c r="J63" s="21">
        <f t="shared" si="0"/>
        <v>1.1162200649761085</v>
      </c>
    </row>
    <row r="64" spans="1:13" hidden="1" x14ac:dyDescent="0.25">
      <c r="A64" s="19"/>
      <c r="B64" s="20">
        <f t="shared" si="19"/>
        <v>9</v>
      </c>
      <c r="C64" s="19" t="s">
        <v>84</v>
      </c>
      <c r="D64" s="19">
        <v>38</v>
      </c>
      <c r="E64" s="19" t="s">
        <v>77</v>
      </c>
      <c r="F64" s="19" t="s">
        <v>78</v>
      </c>
      <c r="G64" s="19" t="s">
        <v>62</v>
      </c>
      <c r="H64" s="5">
        <f t="shared" si="17"/>
        <v>13295.964000000002</v>
      </c>
      <c r="I64" s="5">
        <f t="shared" si="18"/>
        <v>14841.221799999999</v>
      </c>
      <c r="J64" s="21">
        <f t="shared" si="0"/>
        <v>1.1162200649761083</v>
      </c>
    </row>
    <row r="65" spans="1:13" hidden="1" x14ac:dyDescent="0.25">
      <c r="A65" s="22">
        <f>+SUM(H65:H73)</f>
        <v>26782.694600000003</v>
      </c>
      <c r="B65" s="20">
        <v>1</v>
      </c>
      <c r="C65" s="19" t="s">
        <v>85</v>
      </c>
      <c r="D65" s="19">
        <v>8</v>
      </c>
      <c r="E65" s="19" t="s">
        <v>60</v>
      </c>
      <c r="F65" s="19" t="s">
        <v>61</v>
      </c>
      <c r="G65" s="19" t="s">
        <v>62</v>
      </c>
      <c r="H65" s="5">
        <f>+$K$65/$A$68*$D65</f>
        <v>2164.2581494949495</v>
      </c>
      <c r="I65" s="5">
        <f>+$L$65/$A$68*$D65</f>
        <v>2759.3799531313139</v>
      </c>
      <c r="J65" s="21">
        <f t="shared" si="0"/>
        <v>1.2749772728245203</v>
      </c>
      <c r="K65" s="14">
        <v>26782.694599999999</v>
      </c>
      <c r="L65" s="14">
        <v>34147.326920000007</v>
      </c>
      <c r="M65" s="18">
        <f>+L65/K65</f>
        <v>1.2749772728245203</v>
      </c>
    </row>
    <row r="66" spans="1:13" hidden="1" x14ac:dyDescent="0.25">
      <c r="A66" s="19"/>
      <c r="B66" s="20">
        <f>+B65+1</f>
        <v>2</v>
      </c>
      <c r="C66" s="19" t="s">
        <v>85</v>
      </c>
      <c r="D66" s="19">
        <v>6</v>
      </c>
      <c r="E66" s="19" t="s">
        <v>63</v>
      </c>
      <c r="F66" s="19" t="s">
        <v>64</v>
      </c>
      <c r="G66" s="19" t="s">
        <v>62</v>
      </c>
      <c r="H66" s="5">
        <f t="shared" ref="H66:H73" si="20">+$K$65/$A$68*$D66</f>
        <v>1623.193612121212</v>
      </c>
      <c r="I66" s="5">
        <f t="shared" ref="I66:I82" si="21">+$L$65/$A$68*$D66</f>
        <v>2069.5349648484853</v>
      </c>
      <c r="J66" s="21">
        <f t="shared" si="0"/>
        <v>1.2749772728245203</v>
      </c>
    </row>
    <row r="67" spans="1:13" hidden="1" x14ac:dyDescent="0.25">
      <c r="A67" s="19" t="s">
        <v>1399</v>
      </c>
      <c r="B67" s="20">
        <f t="shared" ref="B67:B73" si="22">+B66+1</f>
        <v>3</v>
      </c>
      <c r="C67" s="19" t="s">
        <v>85</v>
      </c>
      <c r="D67" s="19"/>
      <c r="E67" s="19" t="s">
        <v>65</v>
      </c>
      <c r="F67" s="19" t="s">
        <v>66</v>
      </c>
      <c r="G67" s="19" t="s">
        <v>62</v>
      </c>
      <c r="H67" s="5">
        <f t="shared" si="20"/>
        <v>0</v>
      </c>
      <c r="I67" s="5">
        <f t="shared" si="21"/>
        <v>0</v>
      </c>
      <c r="J67" s="21">
        <f t="shared" ref="J67:J91" si="23">+IFERROR(I67/H67,0)</f>
        <v>0</v>
      </c>
    </row>
    <row r="68" spans="1:13" hidden="1" x14ac:dyDescent="0.25">
      <c r="A68" s="19">
        <f>+SUM(D65:D73)</f>
        <v>99</v>
      </c>
      <c r="B68" s="20">
        <f t="shared" si="22"/>
        <v>4</v>
      </c>
      <c r="C68" s="19" t="s">
        <v>85</v>
      </c>
      <c r="D68" s="19">
        <v>3</v>
      </c>
      <c r="E68" s="19" t="s">
        <v>67</v>
      </c>
      <c r="F68" s="19" t="s">
        <v>68</v>
      </c>
      <c r="G68" s="19" t="s">
        <v>62</v>
      </c>
      <c r="H68" s="5">
        <f t="shared" si="20"/>
        <v>811.59680606060601</v>
      </c>
      <c r="I68" s="5">
        <f t="shared" si="21"/>
        <v>1034.7674824242426</v>
      </c>
      <c r="J68" s="21">
        <f t="shared" si="23"/>
        <v>1.2749772728245203</v>
      </c>
    </row>
    <row r="69" spans="1:13" hidden="1" x14ac:dyDescent="0.25">
      <c r="A69" s="19"/>
      <c r="B69" s="20">
        <f t="shared" si="22"/>
        <v>5</v>
      </c>
      <c r="C69" s="19" t="s">
        <v>85</v>
      </c>
      <c r="D69" s="19">
        <v>4</v>
      </c>
      <c r="E69" s="19" t="s">
        <v>69</v>
      </c>
      <c r="F69" s="19" t="s">
        <v>70</v>
      </c>
      <c r="G69" s="19" t="s">
        <v>62</v>
      </c>
      <c r="H69" s="5">
        <f t="shared" si="20"/>
        <v>1082.1290747474748</v>
      </c>
      <c r="I69" s="5">
        <f t="shared" si="21"/>
        <v>1379.6899765656569</v>
      </c>
      <c r="J69" s="21">
        <f t="shared" si="23"/>
        <v>1.2749772728245203</v>
      </c>
    </row>
    <row r="70" spans="1:13" hidden="1" x14ac:dyDescent="0.25">
      <c r="A70" s="19"/>
      <c r="B70" s="20">
        <f t="shared" si="22"/>
        <v>6</v>
      </c>
      <c r="C70" s="19" t="s">
        <v>85</v>
      </c>
      <c r="D70" s="19">
        <v>4</v>
      </c>
      <c r="E70" s="19" t="s">
        <v>71</v>
      </c>
      <c r="F70" s="19" t="s">
        <v>72</v>
      </c>
      <c r="G70" s="19" t="s">
        <v>62</v>
      </c>
      <c r="H70" s="5">
        <f t="shared" si="20"/>
        <v>1082.1290747474748</v>
      </c>
      <c r="I70" s="5">
        <f t="shared" si="21"/>
        <v>1379.6899765656569</v>
      </c>
      <c r="J70" s="21">
        <f t="shared" si="23"/>
        <v>1.2749772728245203</v>
      </c>
    </row>
    <row r="71" spans="1:13" hidden="1" x14ac:dyDescent="0.25">
      <c r="A71" s="19"/>
      <c r="B71" s="20">
        <f t="shared" si="22"/>
        <v>7</v>
      </c>
      <c r="C71" s="19" t="s">
        <v>85</v>
      </c>
      <c r="D71" s="19">
        <v>22</v>
      </c>
      <c r="E71" s="19" t="s">
        <v>73</v>
      </c>
      <c r="F71" s="19" t="s">
        <v>74</v>
      </c>
      <c r="G71" s="19" t="s">
        <v>62</v>
      </c>
      <c r="H71" s="5">
        <f t="shared" si="20"/>
        <v>5951.7099111111111</v>
      </c>
      <c r="I71" s="5">
        <f t="shared" si="21"/>
        <v>7588.294871111113</v>
      </c>
      <c r="J71" s="21">
        <f t="shared" si="23"/>
        <v>1.2749772728245203</v>
      </c>
    </row>
    <row r="72" spans="1:13" hidden="1" x14ac:dyDescent="0.25">
      <c r="A72" s="19"/>
      <c r="B72" s="20">
        <f t="shared" si="22"/>
        <v>8</v>
      </c>
      <c r="C72" s="19" t="s">
        <v>85</v>
      </c>
      <c r="D72" s="19">
        <v>10</v>
      </c>
      <c r="E72" s="19" t="s">
        <v>75</v>
      </c>
      <c r="F72" s="19" t="s">
        <v>76</v>
      </c>
      <c r="G72" s="19" t="s">
        <v>62</v>
      </c>
      <c r="H72" s="5">
        <f t="shared" si="20"/>
        <v>2705.322686868687</v>
      </c>
      <c r="I72" s="5">
        <f t="shared" si="21"/>
        <v>3449.2249414141424</v>
      </c>
      <c r="J72" s="21">
        <f t="shared" si="23"/>
        <v>1.2749772728245203</v>
      </c>
    </row>
    <row r="73" spans="1:13" hidden="1" x14ac:dyDescent="0.25">
      <c r="A73" s="19"/>
      <c r="B73" s="20">
        <f t="shared" si="22"/>
        <v>9</v>
      </c>
      <c r="C73" s="19" t="s">
        <v>85</v>
      </c>
      <c r="D73" s="19">
        <v>42</v>
      </c>
      <c r="E73" s="19" t="s">
        <v>77</v>
      </c>
      <c r="F73" s="19" t="s">
        <v>78</v>
      </c>
      <c r="G73" s="19" t="s">
        <v>62</v>
      </c>
      <c r="H73" s="5">
        <f t="shared" si="20"/>
        <v>11362.355284848485</v>
      </c>
      <c r="I73" s="5">
        <f t="shared" si="21"/>
        <v>14486.744753939398</v>
      </c>
      <c r="J73" s="21">
        <f t="shared" si="23"/>
        <v>1.2749772728245203</v>
      </c>
    </row>
    <row r="74" spans="1:13" hidden="1" x14ac:dyDescent="0.25">
      <c r="A74" s="22">
        <f>+SUM(H74:H82)</f>
        <v>0</v>
      </c>
      <c r="B74" s="20">
        <v>1</v>
      </c>
      <c r="C74" s="19" t="s">
        <v>1713</v>
      </c>
      <c r="D74" s="19">
        <v>4</v>
      </c>
      <c r="E74" s="19" t="s">
        <v>60</v>
      </c>
      <c r="F74" s="19" t="s">
        <v>61</v>
      </c>
      <c r="G74" s="19" t="s">
        <v>62</v>
      </c>
      <c r="H74" s="5">
        <f>+$K$74/$A$77*$D74</f>
        <v>0</v>
      </c>
      <c r="I74" s="5">
        <f>+$L$74/$A$77*$D74</f>
        <v>0</v>
      </c>
      <c r="J74" s="21">
        <f t="shared" si="23"/>
        <v>0</v>
      </c>
      <c r="M74" s="18" t="e">
        <f>+L74/K74</f>
        <v>#DIV/0!</v>
      </c>
    </row>
    <row r="75" spans="1:13" hidden="1" x14ac:dyDescent="0.25">
      <c r="A75" s="19"/>
      <c r="B75" s="20">
        <f>+B74+1</f>
        <v>2</v>
      </c>
      <c r="C75" s="19" t="s">
        <v>1713</v>
      </c>
      <c r="D75" s="19">
        <v>4</v>
      </c>
      <c r="E75" s="19" t="s">
        <v>63</v>
      </c>
      <c r="F75" s="19" t="s">
        <v>64</v>
      </c>
      <c r="G75" s="19" t="s">
        <v>62</v>
      </c>
      <c r="H75" s="5">
        <f t="shared" ref="H75:H82" si="24">+$K$74/$A$77*$D75</f>
        <v>0</v>
      </c>
      <c r="I75" s="5">
        <f t="shared" ref="I75:I81" si="25">+$L$74/$A$77*$D75</f>
        <v>0</v>
      </c>
      <c r="J75" s="21">
        <f t="shared" si="23"/>
        <v>0</v>
      </c>
    </row>
    <row r="76" spans="1:13" hidden="1" x14ac:dyDescent="0.25">
      <c r="A76" s="19" t="s">
        <v>1399</v>
      </c>
      <c r="B76" s="20">
        <f t="shared" ref="B76:B82" si="26">+B75+1</f>
        <v>3</v>
      </c>
      <c r="C76" s="19" t="s">
        <v>1713</v>
      </c>
      <c r="D76" s="19">
        <v>7</v>
      </c>
      <c r="E76" s="19" t="s">
        <v>65</v>
      </c>
      <c r="F76" s="19" t="s">
        <v>66</v>
      </c>
      <c r="G76" s="19" t="s">
        <v>62</v>
      </c>
      <c r="H76" s="5">
        <f t="shared" si="24"/>
        <v>0</v>
      </c>
      <c r="I76" s="5">
        <f t="shared" si="25"/>
        <v>0</v>
      </c>
      <c r="J76" s="21">
        <f t="shared" ref="J76:J82" si="27">+IFERROR(I76/H76,0)</f>
        <v>0</v>
      </c>
    </row>
    <row r="77" spans="1:13" hidden="1" x14ac:dyDescent="0.25">
      <c r="A77" s="19">
        <f>+SUM(D74:D82)</f>
        <v>23</v>
      </c>
      <c r="B77" s="20">
        <f t="shared" si="26"/>
        <v>4</v>
      </c>
      <c r="C77" s="19" t="s">
        <v>1713</v>
      </c>
      <c r="D77" s="19">
        <v>2</v>
      </c>
      <c r="E77" s="19" t="s">
        <v>67</v>
      </c>
      <c r="F77" s="19" t="s">
        <v>68</v>
      </c>
      <c r="G77" s="19" t="s">
        <v>62</v>
      </c>
      <c r="H77" s="5">
        <f t="shared" si="24"/>
        <v>0</v>
      </c>
      <c r="I77" s="5">
        <f t="shared" si="25"/>
        <v>0</v>
      </c>
      <c r="J77" s="21">
        <f t="shared" si="27"/>
        <v>0</v>
      </c>
    </row>
    <row r="78" spans="1:13" hidden="1" x14ac:dyDescent="0.25">
      <c r="A78" s="19"/>
      <c r="B78" s="20">
        <f t="shared" si="26"/>
        <v>5</v>
      </c>
      <c r="C78" s="19" t="s">
        <v>1713</v>
      </c>
      <c r="D78" s="19">
        <v>1</v>
      </c>
      <c r="E78" s="19" t="s">
        <v>69</v>
      </c>
      <c r="F78" s="19" t="s">
        <v>70</v>
      </c>
      <c r="G78" s="19" t="s">
        <v>62</v>
      </c>
      <c r="H78" s="5">
        <f t="shared" si="24"/>
        <v>0</v>
      </c>
      <c r="I78" s="5">
        <f t="shared" si="25"/>
        <v>0</v>
      </c>
      <c r="J78" s="21">
        <f t="shared" si="27"/>
        <v>0</v>
      </c>
    </row>
    <row r="79" spans="1:13" hidden="1" x14ac:dyDescent="0.25">
      <c r="A79" s="19"/>
      <c r="B79" s="20">
        <f t="shared" si="26"/>
        <v>6</v>
      </c>
      <c r="C79" s="19" t="s">
        <v>1713</v>
      </c>
      <c r="D79" s="19">
        <v>3</v>
      </c>
      <c r="E79" s="19" t="s">
        <v>71</v>
      </c>
      <c r="F79" s="19" t="s">
        <v>72</v>
      </c>
      <c r="G79" s="19" t="s">
        <v>62</v>
      </c>
      <c r="H79" s="5">
        <f t="shared" si="24"/>
        <v>0</v>
      </c>
      <c r="I79" s="5">
        <f t="shared" si="25"/>
        <v>0</v>
      </c>
      <c r="J79" s="21">
        <f t="shared" si="27"/>
        <v>0</v>
      </c>
    </row>
    <row r="80" spans="1:13" hidden="1" x14ac:dyDescent="0.25">
      <c r="A80" s="19"/>
      <c r="B80" s="20">
        <f t="shared" si="26"/>
        <v>7</v>
      </c>
      <c r="C80" s="19" t="s">
        <v>1713</v>
      </c>
      <c r="D80" s="19"/>
      <c r="E80" s="19" t="s">
        <v>73</v>
      </c>
      <c r="F80" s="19" t="s">
        <v>74</v>
      </c>
      <c r="G80" s="19" t="s">
        <v>62</v>
      </c>
      <c r="H80" s="5">
        <f t="shared" si="24"/>
        <v>0</v>
      </c>
      <c r="I80" s="5">
        <f t="shared" si="25"/>
        <v>0</v>
      </c>
      <c r="J80" s="21">
        <f t="shared" si="27"/>
        <v>0</v>
      </c>
    </row>
    <row r="81" spans="1:13" hidden="1" x14ac:dyDescent="0.25">
      <c r="A81" s="19"/>
      <c r="B81" s="20">
        <f t="shared" si="26"/>
        <v>8</v>
      </c>
      <c r="C81" s="19" t="s">
        <v>1713</v>
      </c>
      <c r="D81" s="19">
        <v>2</v>
      </c>
      <c r="E81" s="19" t="s">
        <v>75</v>
      </c>
      <c r="F81" s="19" t="s">
        <v>76</v>
      </c>
      <c r="G81" s="19" t="s">
        <v>62</v>
      </c>
      <c r="H81" s="5">
        <f t="shared" si="24"/>
        <v>0</v>
      </c>
      <c r="I81" s="5">
        <f t="shared" si="25"/>
        <v>0</v>
      </c>
      <c r="J81" s="21">
        <f t="shared" si="27"/>
        <v>0</v>
      </c>
    </row>
    <row r="82" spans="1:13" hidden="1" x14ac:dyDescent="0.25">
      <c r="A82" s="19"/>
      <c r="B82" s="20">
        <f t="shared" si="26"/>
        <v>9</v>
      </c>
      <c r="C82" s="19" t="s">
        <v>1713</v>
      </c>
      <c r="D82" s="19"/>
      <c r="E82" s="19" t="s">
        <v>77</v>
      </c>
      <c r="F82" s="19" t="s">
        <v>78</v>
      </c>
      <c r="G82" s="19" t="s">
        <v>62</v>
      </c>
      <c r="H82" s="5">
        <f t="shared" si="24"/>
        <v>0</v>
      </c>
      <c r="I82" s="5">
        <f t="shared" si="21"/>
        <v>0</v>
      </c>
      <c r="J82" s="21">
        <f t="shared" si="27"/>
        <v>0</v>
      </c>
    </row>
    <row r="83" spans="1:13" hidden="1" x14ac:dyDescent="0.25">
      <c r="A83" s="22">
        <f>+SUM(H83:H91)</f>
        <v>2266268.6345436783</v>
      </c>
      <c r="B83" s="20">
        <v>1</v>
      </c>
      <c r="C83" s="35" t="s">
        <v>86</v>
      </c>
      <c r="D83" s="39">
        <v>78</v>
      </c>
      <c r="E83" s="35" t="s">
        <v>60</v>
      </c>
      <c r="F83" s="35" t="s">
        <v>61</v>
      </c>
      <c r="G83" s="35" t="s">
        <v>62</v>
      </c>
      <c r="H83" s="36">
        <f>+'BHX_ACT T4'!N93</f>
        <v>76092.501385392912</v>
      </c>
      <c r="I83" s="36">
        <f>+'BHX_ACT T4'!O93</f>
        <v>81432.778501493653</v>
      </c>
      <c r="J83" s="37">
        <f t="shared" si="23"/>
        <v>1.0701813847471426</v>
      </c>
      <c r="K83" s="14">
        <f>+SUM(H83:H91)</f>
        <v>2266268.6345436783</v>
      </c>
      <c r="L83" s="14">
        <f>+SUM(I83:I91)</f>
        <v>2411548.23404</v>
      </c>
      <c r="M83" s="18">
        <f>+L83/K83</f>
        <v>1.0641051979813392</v>
      </c>
    </row>
    <row r="84" spans="1:13" hidden="1" x14ac:dyDescent="0.25">
      <c r="A84" s="19"/>
      <c r="B84" s="20">
        <f>+B83+1</f>
        <v>2</v>
      </c>
      <c r="C84" s="35" t="s">
        <v>86</v>
      </c>
      <c r="D84" s="39">
        <v>82</v>
      </c>
      <c r="E84" s="35" t="s">
        <v>63</v>
      </c>
      <c r="F84" s="35" t="s">
        <v>64</v>
      </c>
      <c r="G84" s="35" t="s">
        <v>62</v>
      </c>
      <c r="H84" s="36">
        <f>+'BHX_ACT T4'!N97</f>
        <v>158869.97581494343</v>
      </c>
      <c r="I84" s="36">
        <f>+'BHX_ACT T4'!O97</f>
        <v>188962.82866116223</v>
      </c>
      <c r="J84" s="37">
        <f t="shared" si="23"/>
        <v>1.1894181244244153</v>
      </c>
    </row>
    <row r="85" spans="1:13" hidden="1" x14ac:dyDescent="0.25">
      <c r="A85" s="19" t="s">
        <v>1399</v>
      </c>
      <c r="B85" s="20">
        <f t="shared" ref="B85:B91" si="28">+B84+1</f>
        <v>3</v>
      </c>
      <c r="C85" s="35" t="s">
        <v>86</v>
      </c>
      <c r="D85" s="39">
        <v>81</v>
      </c>
      <c r="E85" s="35" t="s">
        <v>65</v>
      </c>
      <c r="F85" s="35" t="s">
        <v>66</v>
      </c>
      <c r="G85" s="35" t="s">
        <v>62</v>
      </c>
      <c r="H85" s="36">
        <f>+'BHX_ACT T4'!N84</f>
        <v>201125.1254269121</v>
      </c>
      <c r="I85" s="36">
        <f>+'BHX_ACT T4'!O84</f>
        <v>224741.50633550365</v>
      </c>
      <c r="J85" s="37">
        <f t="shared" si="23"/>
        <v>1.1174213358896008</v>
      </c>
    </row>
    <row r="86" spans="1:13" hidden="1" x14ac:dyDescent="0.25">
      <c r="A86" s="19">
        <f>+SUM(D83:D91)</f>
        <v>1696</v>
      </c>
      <c r="B86" s="20">
        <f t="shared" si="28"/>
        <v>4</v>
      </c>
      <c r="C86" s="35" t="s">
        <v>86</v>
      </c>
      <c r="D86" s="39">
        <v>33</v>
      </c>
      <c r="E86" s="35" t="s">
        <v>67</v>
      </c>
      <c r="F86" s="35" t="s">
        <v>68</v>
      </c>
      <c r="G86" s="35" t="s">
        <v>62</v>
      </c>
      <c r="H86" s="36">
        <f>+'BHX_ACT T4'!N88</f>
        <v>46129.583383763267</v>
      </c>
      <c r="I86" s="36">
        <f>+'BHX_ACT T4'!O88</f>
        <v>53700.808472204306</v>
      </c>
      <c r="J86" s="37">
        <f t="shared" si="23"/>
        <v>1.1641294920323508</v>
      </c>
    </row>
    <row r="87" spans="1:13" hidden="1" x14ac:dyDescent="0.25">
      <c r="A87" s="19"/>
      <c r="B87" s="20">
        <f t="shared" si="28"/>
        <v>5</v>
      </c>
      <c r="C87" s="35" t="s">
        <v>86</v>
      </c>
      <c r="D87" s="39">
        <v>56</v>
      </c>
      <c r="E87" s="35" t="s">
        <v>69</v>
      </c>
      <c r="F87" s="35" t="s">
        <v>70</v>
      </c>
      <c r="G87" s="35" t="s">
        <v>62</v>
      </c>
      <c r="H87" s="36">
        <f>+'BHX_ACT T4'!N69</f>
        <v>88683.272787467315</v>
      </c>
      <c r="I87" s="36">
        <f>+'BHX_ACT T4'!O69</f>
        <v>97603.080069495103</v>
      </c>
      <c r="J87" s="37">
        <f t="shared" si="23"/>
        <v>1.10058049282196</v>
      </c>
    </row>
    <row r="88" spans="1:13" hidden="1" x14ac:dyDescent="0.25">
      <c r="A88" s="19"/>
      <c r="B88" s="20">
        <f t="shared" si="28"/>
        <v>6</v>
      </c>
      <c r="C88" s="35" t="s">
        <v>86</v>
      </c>
      <c r="D88" s="39">
        <v>52</v>
      </c>
      <c r="E88" s="35" t="s">
        <v>71</v>
      </c>
      <c r="F88" s="35" t="s">
        <v>72</v>
      </c>
      <c r="G88" s="35" t="s">
        <v>62</v>
      </c>
      <c r="H88" s="36">
        <f>+'BHX_ACT T4'!N72</f>
        <v>49106.105520037148</v>
      </c>
      <c r="I88" s="36">
        <f>+'BHX_ACT T4'!O72</f>
        <v>59094.758646458329</v>
      </c>
      <c r="J88" s="37">
        <f t="shared" si="23"/>
        <v>1.2034095968442342</v>
      </c>
    </row>
    <row r="89" spans="1:13" hidden="1" x14ac:dyDescent="0.25">
      <c r="A89" s="19"/>
      <c r="B89" s="20">
        <f t="shared" si="28"/>
        <v>7</v>
      </c>
      <c r="C89" s="35" t="s">
        <v>86</v>
      </c>
      <c r="D89" s="39">
        <v>11</v>
      </c>
      <c r="E89" s="35" t="s">
        <v>73</v>
      </c>
      <c r="F89" s="35" t="s">
        <v>74</v>
      </c>
      <c r="G89" s="35" t="s">
        <v>62</v>
      </c>
      <c r="H89" s="36">
        <f>+'BHX_ACT T4'!N75</f>
        <v>31146.949891642111</v>
      </c>
      <c r="I89" s="36">
        <f>+'BHX_ACT T4'!O75</f>
        <v>36248.386000888604</v>
      </c>
      <c r="J89" s="37">
        <f t="shared" si="23"/>
        <v>1.1637860569652567</v>
      </c>
    </row>
    <row r="90" spans="1:13" hidden="1" x14ac:dyDescent="0.25">
      <c r="A90" s="19"/>
      <c r="B90" s="20">
        <f t="shared" si="28"/>
        <v>8</v>
      </c>
      <c r="C90" s="35" t="s">
        <v>86</v>
      </c>
      <c r="D90" s="39">
        <v>53</v>
      </c>
      <c r="E90" s="35" t="s">
        <v>75</v>
      </c>
      <c r="F90" s="35" t="s">
        <v>76</v>
      </c>
      <c r="G90" s="35" t="s">
        <v>62</v>
      </c>
      <c r="H90" s="36">
        <f>+'BHX_ACT T4'!N80</f>
        <v>22612.693974462451</v>
      </c>
      <c r="I90" s="36">
        <f>+'BHX_ACT T4'!O80</f>
        <v>24861.033699518877</v>
      </c>
      <c r="J90" s="37">
        <f t="shared" si="23"/>
        <v>1.0994282117644001</v>
      </c>
      <c r="K90" s="14">
        <f>53-29</f>
        <v>24</v>
      </c>
    </row>
    <row r="91" spans="1:13" hidden="1" x14ac:dyDescent="0.25">
      <c r="A91" s="19"/>
      <c r="B91" s="20">
        <f t="shared" si="28"/>
        <v>9</v>
      </c>
      <c r="C91" s="35" t="s">
        <v>86</v>
      </c>
      <c r="D91" s="35">
        <v>1250</v>
      </c>
      <c r="E91" s="35" t="s">
        <v>77</v>
      </c>
      <c r="F91" s="35" t="s">
        <v>78</v>
      </c>
      <c r="G91" s="35" t="s">
        <v>62</v>
      </c>
      <c r="H91" s="36">
        <f>+'BHX_ACT T4'!N100+'BHX_ACT T4'!N102</f>
        <v>1592502.4263590574</v>
      </c>
      <c r="I91" s="36">
        <f>(+'BHX_ACT T4'!O100+'BHX_ACT T4'!O102)</f>
        <v>1644903.0536532751</v>
      </c>
      <c r="J91" s="37">
        <f t="shared" si="23"/>
        <v>1.0329045823898815</v>
      </c>
    </row>
    <row r="92" spans="1:13" hidden="1" x14ac:dyDescent="0.25">
      <c r="A92" s="3">
        <f>+SUM(A11,A20,A29,A38,A47,A56,A65,A83,A74)</f>
        <v>2673913.7854276588</v>
      </c>
      <c r="B92" s="20"/>
      <c r="C92" s="23" t="s">
        <v>150</v>
      </c>
      <c r="D92" s="23"/>
      <c r="E92" s="23"/>
      <c r="F92" s="23"/>
      <c r="G92" s="23"/>
      <c r="H92" s="3">
        <f>+SUM(H1:H91)</f>
        <v>2698065.2133502611</v>
      </c>
      <c r="I92" s="3">
        <f>+SUM(I1:I91)</f>
        <v>2955805.1253999998</v>
      </c>
      <c r="J92" s="24">
        <f t="shared" ref="J92" si="29">+IFERROR(I92/H92,0)</f>
        <v>1.0955276806410827</v>
      </c>
      <c r="K92" s="14">
        <f>+SUM(K1:K91)</f>
        <v>2698089.2133502611</v>
      </c>
      <c r="L92" s="14">
        <f>+SUM(L1:L91)</f>
        <v>2955805.1253999998</v>
      </c>
      <c r="M92" s="18">
        <f>+L92/K92</f>
        <v>1.0955179357207869</v>
      </c>
    </row>
    <row r="93" spans="1:13" hidden="1" x14ac:dyDescent="0.25">
      <c r="G93" s="47" t="s">
        <v>1715</v>
      </c>
      <c r="H93" s="14">
        <f>+SUM(H83:H91)</f>
        <v>2266268.6345436783</v>
      </c>
      <c r="I93" s="14">
        <f>+SUM(I83:I91)</f>
        <v>2411548.23404</v>
      </c>
      <c r="J93" s="18">
        <f>+I93/H93</f>
        <v>1.0641051979813392</v>
      </c>
    </row>
    <row r="94" spans="1:13" hidden="1" x14ac:dyDescent="0.25">
      <c r="A94" s="15" t="s">
        <v>46</v>
      </c>
      <c r="B94" s="15" t="s">
        <v>46</v>
      </c>
      <c r="C94" s="15" t="s">
        <v>46</v>
      </c>
      <c r="D94" s="15" t="s">
        <v>46</v>
      </c>
      <c r="E94" s="15" t="s">
        <v>46</v>
      </c>
      <c r="F94" s="15" t="s">
        <v>46</v>
      </c>
      <c r="G94" s="15" t="s">
        <v>46</v>
      </c>
      <c r="H94" s="15" t="s">
        <v>46</v>
      </c>
      <c r="I94" s="15" t="s">
        <v>46</v>
      </c>
      <c r="J94" s="15" t="s">
        <v>46</v>
      </c>
      <c r="K94" s="14" t="s">
        <v>46</v>
      </c>
      <c r="L94" s="14" t="s">
        <v>46</v>
      </c>
    </row>
    <row r="95" spans="1:13" hidden="1" x14ac:dyDescent="0.25">
      <c r="H95" s="14">
        <f>+H92+'HT_ALL ACC CHI TIET'!H2110</f>
        <v>3758109.4809064651</v>
      </c>
      <c r="I95" s="14">
        <f>+I92+'HT_ALL ACC CHI TIET'!I2110</f>
        <v>4503017.1056799982</v>
      </c>
      <c r="J95" s="18">
        <f>+I95/H95</f>
        <v>1.1982133912165485</v>
      </c>
    </row>
    <row r="100" spans="5:5" x14ac:dyDescent="0.25">
      <c r="E100">
        <f>44-27</f>
        <v>17</v>
      </c>
    </row>
  </sheetData>
  <autoFilter ref="B1:J95" xr:uid="{00000000-0009-0000-0000-000002000000}">
    <filterColumn colId="1">
      <filters>
        <filter val="KINGFOOD MARKET"/>
      </filters>
    </filterColumn>
  </autoFilter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5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6" bestFit="1" customWidth="1"/>
    <col min="10" max="10" width="9.5703125" style="27" bestFit="1" customWidth="1"/>
    <col min="11" max="11" width="14.140625" style="14" customWidth="1"/>
    <col min="12" max="12" width="12.42578125" style="14" customWidth="1"/>
    <col min="13" max="13" width="9.140625" style="42"/>
  </cols>
  <sheetData>
    <row r="1" spans="1:25" x14ac:dyDescent="0.25">
      <c r="A1" s="19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K1" s="14" t="s">
        <v>56</v>
      </c>
      <c r="L1" s="14" t="s">
        <v>57</v>
      </c>
    </row>
    <row r="2" spans="1:25" hidden="1" outlineLevel="1" x14ac:dyDescent="0.25">
      <c r="A2" s="22">
        <f>+SUM(H2:H10)</f>
        <v>0</v>
      </c>
      <c r="B2" s="20">
        <v>1</v>
      </c>
      <c r="C2" s="19" t="s">
        <v>59</v>
      </c>
      <c r="D2" s="19">
        <v>11</v>
      </c>
      <c r="E2" s="19" t="s">
        <v>60</v>
      </c>
      <c r="F2" s="19" t="s">
        <v>61</v>
      </c>
      <c r="G2" s="19" t="s">
        <v>62</v>
      </c>
      <c r="H2" s="5"/>
      <c r="I2" s="5"/>
      <c r="J2" s="21">
        <f>+IFERROR(I2/H2,0)</f>
        <v>0</v>
      </c>
    </row>
    <row r="3" spans="1:25" hidden="1" outlineLevel="1" x14ac:dyDescent="0.25">
      <c r="A3" s="19"/>
      <c r="B3" s="20">
        <f>+B2+1</f>
        <v>2</v>
      </c>
      <c r="C3" s="19" t="s">
        <v>59</v>
      </c>
      <c r="D3" s="19">
        <v>2</v>
      </c>
      <c r="E3" s="19" t="s">
        <v>63</v>
      </c>
      <c r="F3" s="19" t="s">
        <v>64</v>
      </c>
      <c r="G3" s="19" t="s">
        <v>62</v>
      </c>
      <c r="H3" s="5"/>
      <c r="I3" s="5"/>
      <c r="J3" s="21">
        <f t="shared" ref="J3:J66" si="0">+IFERROR(I3/H3,0)</f>
        <v>0</v>
      </c>
    </row>
    <row r="4" spans="1:25" hidden="1" outlineLevel="1" x14ac:dyDescent="0.25">
      <c r="A4" s="19" t="s">
        <v>1399</v>
      </c>
      <c r="B4" s="20">
        <f t="shared" ref="B4:B10" si="1">+B3+1</f>
        <v>3</v>
      </c>
      <c r="C4" s="19" t="s">
        <v>59</v>
      </c>
      <c r="D4" s="19">
        <v>1</v>
      </c>
      <c r="E4" s="19" t="s">
        <v>65</v>
      </c>
      <c r="F4" s="19" t="s">
        <v>66</v>
      </c>
      <c r="G4" s="19" t="s">
        <v>62</v>
      </c>
      <c r="H4" s="5"/>
      <c r="I4" s="5"/>
      <c r="J4" s="21">
        <f t="shared" si="0"/>
        <v>0</v>
      </c>
    </row>
    <row r="5" spans="1:25" hidden="1" outlineLevel="1" x14ac:dyDescent="0.25">
      <c r="A5" s="39">
        <f>+SUM(D2:D10)</f>
        <v>79</v>
      </c>
      <c r="B5" s="20">
        <f t="shared" si="1"/>
        <v>4</v>
      </c>
      <c r="C5" s="19" t="s">
        <v>59</v>
      </c>
      <c r="D5" s="19">
        <v>12</v>
      </c>
      <c r="E5" s="19" t="s">
        <v>67</v>
      </c>
      <c r="F5" s="19" t="s">
        <v>68</v>
      </c>
      <c r="G5" s="19" t="s">
        <v>62</v>
      </c>
      <c r="H5" s="5"/>
      <c r="I5" s="5"/>
      <c r="J5" s="21">
        <f t="shared" si="0"/>
        <v>0</v>
      </c>
    </row>
    <row r="6" spans="1:25" hidden="1" outlineLevel="1" x14ac:dyDescent="0.25">
      <c r="A6" s="19"/>
      <c r="B6" s="20">
        <f t="shared" si="1"/>
        <v>5</v>
      </c>
      <c r="C6" s="19" t="s">
        <v>59</v>
      </c>
      <c r="D6" s="19">
        <v>6</v>
      </c>
      <c r="E6" s="19" t="s">
        <v>69</v>
      </c>
      <c r="F6" s="19" t="s">
        <v>70</v>
      </c>
      <c r="G6" s="19" t="s">
        <v>62</v>
      </c>
      <c r="H6" s="5"/>
      <c r="I6" s="5"/>
      <c r="J6" s="21">
        <f t="shared" si="0"/>
        <v>0</v>
      </c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idden="1" outlineLevel="1" x14ac:dyDescent="0.25">
      <c r="A7" s="19"/>
      <c r="B7" s="20">
        <f t="shared" si="1"/>
        <v>6</v>
      </c>
      <c r="C7" s="19" t="s">
        <v>59</v>
      </c>
      <c r="D7" s="19">
        <v>12</v>
      </c>
      <c r="E7" s="19" t="s">
        <v>71</v>
      </c>
      <c r="F7" s="19" t="s">
        <v>72</v>
      </c>
      <c r="G7" s="19" t="s">
        <v>62</v>
      </c>
      <c r="H7" s="5"/>
      <c r="I7" s="5"/>
      <c r="J7" s="21">
        <f t="shared" si="0"/>
        <v>0</v>
      </c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idden="1" outlineLevel="1" x14ac:dyDescent="0.25">
      <c r="A8" s="19"/>
      <c r="B8" s="20">
        <f t="shared" si="1"/>
        <v>7</v>
      </c>
      <c r="C8" s="19" t="s">
        <v>59</v>
      </c>
      <c r="D8" s="19">
        <v>12</v>
      </c>
      <c r="E8" s="19" t="s">
        <v>73</v>
      </c>
      <c r="F8" s="19" t="s">
        <v>74</v>
      </c>
      <c r="G8" s="19" t="s">
        <v>62</v>
      </c>
      <c r="H8" s="5"/>
      <c r="I8" s="5"/>
      <c r="J8" s="21">
        <f t="shared" si="0"/>
        <v>0</v>
      </c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idden="1" outlineLevel="1" x14ac:dyDescent="0.25">
      <c r="A9" s="19"/>
      <c r="B9" s="20">
        <f t="shared" si="1"/>
        <v>8</v>
      </c>
      <c r="C9" s="19" t="s">
        <v>59</v>
      </c>
      <c r="D9" s="19">
        <v>7</v>
      </c>
      <c r="E9" s="19" t="s">
        <v>75</v>
      </c>
      <c r="F9" s="19" t="s">
        <v>76</v>
      </c>
      <c r="G9" s="19" t="s">
        <v>62</v>
      </c>
      <c r="H9" s="5"/>
      <c r="I9" s="5"/>
      <c r="J9" s="21">
        <f t="shared" si="0"/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idden="1" outlineLevel="1" x14ac:dyDescent="0.25">
      <c r="A10" s="19"/>
      <c r="B10" s="20">
        <f t="shared" si="1"/>
        <v>9</v>
      </c>
      <c r="C10" s="19" t="s">
        <v>59</v>
      </c>
      <c r="D10" s="19">
        <v>16</v>
      </c>
      <c r="E10" s="19" t="s">
        <v>77</v>
      </c>
      <c r="F10" s="19" t="s">
        <v>78</v>
      </c>
      <c r="G10" s="19" t="s">
        <v>62</v>
      </c>
      <c r="H10" s="5"/>
      <c r="I10" s="5"/>
      <c r="J10" s="21">
        <f t="shared" si="0"/>
        <v>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collapsed="1" x14ac:dyDescent="0.25">
      <c r="A11" s="22">
        <f>+SUM(H11:H19)</f>
        <v>146540.6993352783</v>
      </c>
      <c r="B11" s="20">
        <v>1</v>
      </c>
      <c r="C11" s="19" t="s">
        <v>79</v>
      </c>
      <c r="D11" s="19"/>
      <c r="E11" s="19" t="s">
        <v>60</v>
      </c>
      <c r="F11" s="19" t="s">
        <v>61</v>
      </c>
      <c r="G11" s="19" t="s">
        <v>62</v>
      </c>
      <c r="H11" s="5">
        <f>+$K$11/$A$14*$D11</f>
        <v>0</v>
      </c>
      <c r="I11" s="5">
        <f>+$L$11/$A$14*$D11</f>
        <v>0</v>
      </c>
      <c r="J11" s="21">
        <f t="shared" si="0"/>
        <v>0</v>
      </c>
      <c r="K11" s="14">
        <v>146540.6993352783</v>
      </c>
      <c r="L11" s="14">
        <v>105986.38799999999</v>
      </c>
      <c r="M11" s="18">
        <f>+L11/K11</f>
        <v>0.72325564488748662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25">
      <c r="A12" s="19"/>
      <c r="B12" s="20">
        <f>+B11+1</f>
        <v>2</v>
      </c>
      <c r="C12" s="19" t="s">
        <v>79</v>
      </c>
      <c r="D12" s="19"/>
      <c r="E12" s="19" t="s">
        <v>63</v>
      </c>
      <c r="F12" s="19" t="s">
        <v>64</v>
      </c>
      <c r="G12" s="19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1">
        <f t="shared" si="0"/>
        <v>0</v>
      </c>
      <c r="P12" s="38"/>
      <c r="Q12" s="38"/>
      <c r="R12" s="38"/>
      <c r="S12" s="41" t="s">
        <v>1406</v>
      </c>
      <c r="T12" s="57" t="s">
        <v>1400</v>
      </c>
      <c r="U12" s="57"/>
      <c r="V12" s="57"/>
      <c r="W12" s="57"/>
      <c r="X12" s="57"/>
      <c r="Y12" s="38"/>
    </row>
    <row r="13" spans="1:25" x14ac:dyDescent="0.25">
      <c r="A13" s="19" t="s">
        <v>1399</v>
      </c>
      <c r="B13" s="20">
        <f t="shared" ref="B13:B19" si="4">+B12+1</f>
        <v>3</v>
      </c>
      <c r="C13" s="19" t="s">
        <v>79</v>
      </c>
      <c r="D13" s="19">
        <v>1</v>
      </c>
      <c r="E13" s="19" t="s">
        <v>65</v>
      </c>
      <c r="F13" s="19" t="s">
        <v>66</v>
      </c>
      <c r="G13" s="19" t="s">
        <v>62</v>
      </c>
      <c r="H13" s="5">
        <f t="shared" si="2"/>
        <v>6105.8624723032626</v>
      </c>
      <c r="I13" s="5">
        <f t="shared" si="3"/>
        <v>4416.0994999999994</v>
      </c>
      <c r="J13" s="21">
        <f t="shared" si="0"/>
        <v>0.72325564488748662</v>
      </c>
      <c r="P13" s="38"/>
      <c r="Q13" s="38"/>
      <c r="R13" s="38"/>
      <c r="S13" s="41"/>
      <c r="T13" s="38" t="s">
        <v>1401</v>
      </c>
      <c r="U13" s="38" t="s">
        <v>1402</v>
      </c>
      <c r="V13" s="38" t="s">
        <v>1403</v>
      </c>
      <c r="W13" s="38" t="s">
        <v>1404</v>
      </c>
      <c r="X13" s="38" t="s">
        <v>1405</v>
      </c>
      <c r="Y13" s="38"/>
    </row>
    <row r="14" spans="1:25" x14ac:dyDescent="0.25">
      <c r="A14" s="39">
        <v>24</v>
      </c>
      <c r="B14" s="20">
        <f t="shared" si="4"/>
        <v>4</v>
      </c>
      <c r="C14" s="19" t="s">
        <v>79</v>
      </c>
      <c r="D14" s="19">
        <v>1</v>
      </c>
      <c r="E14" s="19" t="s">
        <v>67</v>
      </c>
      <c r="F14" s="19" t="s">
        <v>68</v>
      </c>
      <c r="G14" s="19" t="s">
        <v>62</v>
      </c>
      <c r="H14" s="5">
        <f t="shared" si="2"/>
        <v>6105.8624723032626</v>
      </c>
      <c r="I14" s="5">
        <f t="shared" si="3"/>
        <v>4416.0994999999994</v>
      </c>
      <c r="J14" s="21">
        <f t="shared" si="0"/>
        <v>0.72325564488748662</v>
      </c>
      <c r="P14" s="38"/>
      <c r="Q14" s="38"/>
      <c r="R14" s="38"/>
      <c r="S14" s="41">
        <v>444</v>
      </c>
      <c r="T14" s="38">
        <v>170</v>
      </c>
      <c r="U14" s="38">
        <v>3</v>
      </c>
      <c r="V14" s="38">
        <v>16</v>
      </c>
      <c r="W14" s="38">
        <v>1</v>
      </c>
      <c r="X14" s="38">
        <v>3</v>
      </c>
      <c r="Y14" s="38"/>
    </row>
    <row r="15" spans="1:25" x14ac:dyDescent="0.25">
      <c r="A15" s="19"/>
      <c r="B15" s="20">
        <f t="shared" si="4"/>
        <v>5</v>
      </c>
      <c r="C15" s="19" t="s">
        <v>79</v>
      </c>
      <c r="D15" s="19"/>
      <c r="E15" s="19" t="s">
        <v>69</v>
      </c>
      <c r="F15" s="19" t="s">
        <v>70</v>
      </c>
      <c r="G15" s="19" t="s">
        <v>62</v>
      </c>
      <c r="H15" s="5">
        <f t="shared" si="2"/>
        <v>0</v>
      </c>
      <c r="I15" s="5">
        <f t="shared" si="3"/>
        <v>0</v>
      </c>
      <c r="J15" s="21">
        <f t="shared" si="0"/>
        <v>0</v>
      </c>
      <c r="N15" s="38"/>
      <c r="O15" s="38"/>
      <c r="P15" s="38"/>
      <c r="Q15" s="38"/>
      <c r="R15" s="41" t="s">
        <v>1407</v>
      </c>
      <c r="S15" s="38">
        <f>+Y14-SUM(Z14:AD14)</f>
        <v>0</v>
      </c>
      <c r="T15" s="38"/>
      <c r="U15" s="38"/>
      <c r="V15" s="38"/>
      <c r="W15" s="38"/>
      <c r="X15" s="38"/>
      <c r="Y15" s="38"/>
    </row>
    <row r="16" spans="1:25" x14ac:dyDescent="0.25">
      <c r="A16" s="19"/>
      <c r="B16" s="20">
        <f t="shared" si="4"/>
        <v>6</v>
      </c>
      <c r="C16" s="19" t="s">
        <v>79</v>
      </c>
      <c r="D16" s="19"/>
      <c r="E16" s="19" t="s">
        <v>71</v>
      </c>
      <c r="F16" s="19" t="s">
        <v>72</v>
      </c>
      <c r="G16" s="19" t="s">
        <v>62</v>
      </c>
      <c r="H16" s="5">
        <f t="shared" si="2"/>
        <v>0</v>
      </c>
      <c r="I16" s="5">
        <f t="shared" si="3"/>
        <v>0</v>
      </c>
      <c r="J16" s="21">
        <f t="shared" si="0"/>
        <v>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x14ac:dyDescent="0.25">
      <c r="A17" s="19"/>
      <c r="B17" s="20">
        <f t="shared" si="4"/>
        <v>7</v>
      </c>
      <c r="C17" s="19" t="s">
        <v>79</v>
      </c>
      <c r="D17" s="19"/>
      <c r="E17" s="19" t="s">
        <v>73</v>
      </c>
      <c r="F17" s="19" t="s">
        <v>74</v>
      </c>
      <c r="G17" s="19" t="s">
        <v>62</v>
      </c>
      <c r="H17" s="5">
        <f t="shared" si="2"/>
        <v>0</v>
      </c>
      <c r="I17" s="5">
        <f t="shared" si="3"/>
        <v>0</v>
      </c>
      <c r="J17" s="21">
        <f t="shared" si="0"/>
        <v>0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x14ac:dyDescent="0.25">
      <c r="A18" s="19"/>
      <c r="B18" s="20">
        <f t="shared" si="4"/>
        <v>8</v>
      </c>
      <c r="C18" s="19" t="s">
        <v>79</v>
      </c>
      <c r="D18" s="19">
        <v>1</v>
      </c>
      <c r="E18" s="19" t="s">
        <v>75</v>
      </c>
      <c r="F18" s="19" t="s">
        <v>76</v>
      </c>
      <c r="G18" s="19" t="s">
        <v>62</v>
      </c>
      <c r="H18" s="5">
        <f t="shared" si="2"/>
        <v>6105.8624723032626</v>
      </c>
      <c r="I18" s="5">
        <f t="shared" si="3"/>
        <v>4416.0994999999994</v>
      </c>
      <c r="J18" s="21">
        <f t="shared" si="0"/>
        <v>0.72325564488748662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x14ac:dyDescent="0.25">
      <c r="A19" s="19"/>
      <c r="B19" s="20">
        <f t="shared" si="4"/>
        <v>9</v>
      </c>
      <c r="C19" s="19" t="s">
        <v>79</v>
      </c>
      <c r="D19" s="19">
        <v>21</v>
      </c>
      <c r="E19" s="19" t="s">
        <v>77</v>
      </c>
      <c r="F19" s="19" t="s">
        <v>78</v>
      </c>
      <c r="G19" s="19" t="s">
        <v>62</v>
      </c>
      <c r="H19" s="5">
        <f t="shared" si="2"/>
        <v>128223.11191836852</v>
      </c>
      <c r="I19" s="5">
        <f t="shared" si="3"/>
        <v>92738.089499999987</v>
      </c>
      <c r="J19" s="21">
        <f t="shared" si="0"/>
        <v>0.7232556448874865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x14ac:dyDescent="0.25">
      <c r="A20" s="22">
        <f>+SUM(H20:H28)</f>
        <v>161903.21083735611</v>
      </c>
      <c r="B20" s="20">
        <v>1</v>
      </c>
      <c r="C20" s="19" t="s">
        <v>80</v>
      </c>
      <c r="D20" s="19">
        <v>15</v>
      </c>
      <c r="E20" s="19" t="s">
        <v>60</v>
      </c>
      <c r="F20" s="19" t="s">
        <v>61</v>
      </c>
      <c r="G20" s="19" t="s">
        <v>62</v>
      </c>
      <c r="H20" s="5">
        <f>+$K$20/$A$23*$D20</f>
        <v>9675.4906874913995</v>
      </c>
      <c r="I20" s="5">
        <f>+$L$20/$A$23*$D20</f>
        <v>13971.617091633459</v>
      </c>
      <c r="J20" s="21">
        <f t="shared" si="0"/>
        <v>1.444021553314722</v>
      </c>
      <c r="K20" s="14">
        <v>161903.21083735611</v>
      </c>
      <c r="L20" s="14">
        <v>233791.72599999991</v>
      </c>
      <c r="M20" s="18">
        <f>+L20/K20</f>
        <v>1.444021553314722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x14ac:dyDescent="0.25">
      <c r="A21" s="19"/>
      <c r="B21" s="20">
        <f>+B20+1</f>
        <v>2</v>
      </c>
      <c r="C21" s="19" t="s">
        <v>80</v>
      </c>
      <c r="D21" s="19">
        <v>9</v>
      </c>
      <c r="E21" s="19" t="s">
        <v>63</v>
      </c>
      <c r="F21" s="19" t="s">
        <v>64</v>
      </c>
      <c r="G21" s="19" t="s">
        <v>62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1">
        <f t="shared" si="0"/>
        <v>1.4440215533147223</v>
      </c>
    </row>
    <row r="22" spans="1:25" x14ac:dyDescent="0.25">
      <c r="A22" s="19" t="s">
        <v>1399</v>
      </c>
      <c r="B22" s="20">
        <f t="shared" ref="B22:B28" si="7">+B21+1</f>
        <v>3</v>
      </c>
      <c r="C22" s="19" t="s">
        <v>80</v>
      </c>
      <c r="D22" s="19">
        <v>2</v>
      </c>
      <c r="E22" s="19" t="s">
        <v>65</v>
      </c>
      <c r="F22" s="19" t="s">
        <v>66</v>
      </c>
      <c r="G22" s="19" t="s">
        <v>62</v>
      </c>
      <c r="H22" s="5">
        <f t="shared" si="5"/>
        <v>1290.0654249988534</v>
      </c>
      <c r="I22" s="5">
        <f t="shared" si="6"/>
        <v>1862.8822788844614</v>
      </c>
      <c r="J22" s="21">
        <f t="shared" si="0"/>
        <v>1.444021553314722</v>
      </c>
    </row>
    <row r="23" spans="1:25" x14ac:dyDescent="0.25">
      <c r="A23" s="39">
        <f>+SUM(D20:D28)</f>
        <v>251</v>
      </c>
      <c r="B23" s="20">
        <f t="shared" si="7"/>
        <v>4</v>
      </c>
      <c r="C23" s="19" t="s">
        <v>80</v>
      </c>
      <c r="D23" s="19">
        <v>26</v>
      </c>
      <c r="E23" s="19" t="s">
        <v>67</v>
      </c>
      <c r="F23" s="19" t="s">
        <v>68</v>
      </c>
      <c r="G23" s="19" t="s">
        <v>62</v>
      </c>
      <c r="H23" s="5">
        <f t="shared" si="5"/>
        <v>16770.850524985093</v>
      </c>
      <c r="I23" s="5">
        <f t="shared" si="6"/>
        <v>24217.469625497997</v>
      </c>
      <c r="J23" s="21">
        <f t="shared" si="0"/>
        <v>1.444021553314722</v>
      </c>
    </row>
    <row r="24" spans="1:25" x14ac:dyDescent="0.25">
      <c r="A24" s="19"/>
      <c r="B24" s="20">
        <f t="shared" si="7"/>
        <v>5</v>
      </c>
      <c r="C24" s="19" t="s">
        <v>80</v>
      </c>
      <c r="D24" s="19">
        <v>9</v>
      </c>
      <c r="E24" s="19" t="s">
        <v>69</v>
      </c>
      <c r="F24" s="19" t="s">
        <v>70</v>
      </c>
      <c r="G24" s="19" t="s">
        <v>62</v>
      </c>
      <c r="H24" s="5">
        <f t="shared" si="5"/>
        <v>5805.2944124948399</v>
      </c>
      <c r="I24" s="5">
        <f t="shared" si="6"/>
        <v>8382.9702549800768</v>
      </c>
      <c r="J24" s="21">
        <f t="shared" si="0"/>
        <v>1.4440215533147223</v>
      </c>
    </row>
    <row r="25" spans="1:25" x14ac:dyDescent="0.25">
      <c r="A25" s="19"/>
      <c r="B25" s="20">
        <f t="shared" si="7"/>
        <v>6</v>
      </c>
      <c r="C25" s="19" t="s">
        <v>80</v>
      </c>
      <c r="D25" s="19">
        <v>22</v>
      </c>
      <c r="E25" s="19" t="s">
        <v>71</v>
      </c>
      <c r="F25" s="19" t="s">
        <v>72</v>
      </c>
      <c r="G25" s="19" t="s">
        <v>62</v>
      </c>
      <c r="H25" s="5">
        <f t="shared" si="5"/>
        <v>14190.719674987387</v>
      </c>
      <c r="I25" s="5">
        <f t="shared" si="6"/>
        <v>20491.705067729075</v>
      </c>
      <c r="J25" s="21">
        <f t="shared" si="0"/>
        <v>1.444021553314722</v>
      </c>
    </row>
    <row r="26" spans="1:25" x14ac:dyDescent="0.25">
      <c r="A26" s="19"/>
      <c r="B26" s="20">
        <f t="shared" si="7"/>
        <v>7</v>
      </c>
      <c r="C26" s="19" t="s">
        <v>80</v>
      </c>
      <c r="D26" s="19">
        <v>45</v>
      </c>
      <c r="E26" s="19" t="s">
        <v>73</v>
      </c>
      <c r="F26" s="19" t="s">
        <v>74</v>
      </c>
      <c r="G26" s="19" t="s">
        <v>62</v>
      </c>
      <c r="H26" s="5">
        <f t="shared" si="5"/>
        <v>29026.4720624742</v>
      </c>
      <c r="I26" s="5">
        <f t="shared" si="6"/>
        <v>41914.851274900378</v>
      </c>
      <c r="J26" s="21">
        <f t="shared" si="0"/>
        <v>1.444021553314722</v>
      </c>
    </row>
    <row r="27" spans="1:25" x14ac:dyDescent="0.25">
      <c r="A27" s="19"/>
      <c r="B27" s="20">
        <f t="shared" si="7"/>
        <v>8</v>
      </c>
      <c r="C27" s="19" t="s">
        <v>80</v>
      </c>
      <c r="D27" s="19">
        <v>49</v>
      </c>
      <c r="E27" s="19" t="s">
        <v>75</v>
      </c>
      <c r="F27" s="19" t="s">
        <v>76</v>
      </c>
      <c r="G27" s="19" t="s">
        <v>62</v>
      </c>
      <c r="H27" s="5">
        <f t="shared" si="5"/>
        <v>31606.602912471906</v>
      </c>
      <c r="I27" s="5">
        <f t="shared" si="6"/>
        <v>45640.615832669304</v>
      </c>
      <c r="J27" s="21">
        <f t="shared" si="0"/>
        <v>1.4440215533147223</v>
      </c>
    </row>
    <row r="28" spans="1:25" x14ac:dyDescent="0.25">
      <c r="A28" s="19"/>
      <c r="B28" s="20">
        <f t="shared" si="7"/>
        <v>9</v>
      </c>
      <c r="C28" s="19" t="s">
        <v>80</v>
      </c>
      <c r="D28" s="19">
        <v>74</v>
      </c>
      <c r="E28" s="19" t="s">
        <v>77</v>
      </c>
      <c r="F28" s="19" t="s">
        <v>78</v>
      </c>
      <c r="G28" s="19" t="s">
        <v>62</v>
      </c>
      <c r="H28" s="5">
        <f t="shared" si="5"/>
        <v>47732.420724957577</v>
      </c>
      <c r="I28" s="5">
        <f t="shared" si="6"/>
        <v>68926.64431872507</v>
      </c>
      <c r="J28" s="21">
        <f t="shared" si="0"/>
        <v>1.444021553314722</v>
      </c>
    </row>
    <row r="29" spans="1:25" x14ac:dyDescent="0.25">
      <c r="A29" s="22">
        <f>+SUM(H29:H37)</f>
        <v>174432.78141591762</v>
      </c>
      <c r="B29" s="20">
        <v>1</v>
      </c>
      <c r="C29" s="19" t="s">
        <v>81</v>
      </c>
      <c r="D29" s="19">
        <v>10</v>
      </c>
      <c r="E29" s="19" t="s">
        <v>60</v>
      </c>
      <c r="F29" s="19" t="s">
        <v>61</v>
      </c>
      <c r="G29" s="19" t="s">
        <v>62</v>
      </c>
      <c r="H29" s="5">
        <f>+$K$29/$A$32*$D29</f>
        <v>9584.2187591163529</v>
      </c>
      <c r="I29" s="5">
        <f>+$L$29/$A$32*$D29</f>
        <v>8316.3046703296677</v>
      </c>
      <c r="J29" s="21">
        <f t="shared" si="0"/>
        <v>0.86770814391306894</v>
      </c>
      <c r="K29" s="14">
        <v>174432.78141591762</v>
      </c>
      <c r="L29" s="14">
        <v>151356.74499999997</v>
      </c>
      <c r="M29" s="18">
        <f>+L29/K29</f>
        <v>0.86770814391306905</v>
      </c>
    </row>
    <row r="30" spans="1:25" x14ac:dyDescent="0.25">
      <c r="A30" s="19"/>
      <c r="B30" s="20">
        <f>+B29+1</f>
        <v>2</v>
      </c>
      <c r="C30" s="19" t="s">
        <v>81</v>
      </c>
      <c r="D30" s="19">
        <v>1</v>
      </c>
      <c r="E30" s="19" t="s">
        <v>63</v>
      </c>
      <c r="F30" s="19" t="s">
        <v>64</v>
      </c>
      <c r="G30" s="19" t="s">
        <v>62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1">
        <f t="shared" si="0"/>
        <v>0.86770814391306905</v>
      </c>
    </row>
    <row r="31" spans="1:25" x14ac:dyDescent="0.25">
      <c r="A31" s="19" t="s">
        <v>1399</v>
      </c>
      <c r="B31" s="20">
        <f t="shared" ref="B31:B37" si="10">+B30+1</f>
        <v>3</v>
      </c>
      <c r="C31" s="19" t="s">
        <v>81</v>
      </c>
      <c r="D31" s="19">
        <v>8</v>
      </c>
      <c r="E31" s="19" t="s">
        <v>65</v>
      </c>
      <c r="F31" s="19" t="s">
        <v>66</v>
      </c>
      <c r="G31" s="19" t="s">
        <v>62</v>
      </c>
      <c r="H31" s="5">
        <f t="shared" si="8"/>
        <v>7667.3750072930825</v>
      </c>
      <c r="I31" s="5">
        <f t="shared" si="9"/>
        <v>6653.0437362637349</v>
      </c>
      <c r="J31" s="21">
        <f t="shared" si="0"/>
        <v>0.86770814391306905</v>
      </c>
    </row>
    <row r="32" spans="1:25" x14ac:dyDescent="0.25">
      <c r="A32" s="19">
        <f>+SUM(D29:D37)</f>
        <v>182</v>
      </c>
      <c r="B32" s="20">
        <f t="shared" si="10"/>
        <v>4</v>
      </c>
      <c r="C32" s="19" t="s">
        <v>81</v>
      </c>
      <c r="D32" s="19">
        <v>21</v>
      </c>
      <c r="E32" s="19" t="s">
        <v>67</v>
      </c>
      <c r="F32" s="19" t="s">
        <v>68</v>
      </c>
      <c r="G32" s="19" t="s">
        <v>62</v>
      </c>
      <c r="H32" s="5">
        <f t="shared" si="8"/>
        <v>20126.859394144343</v>
      </c>
      <c r="I32" s="5">
        <f t="shared" si="9"/>
        <v>17464.239807692305</v>
      </c>
      <c r="J32" s="21">
        <f t="shared" si="0"/>
        <v>0.86770814391306905</v>
      </c>
    </row>
    <row r="33" spans="1:13" x14ac:dyDescent="0.25">
      <c r="A33" s="19"/>
      <c r="B33" s="20">
        <f t="shared" si="10"/>
        <v>5</v>
      </c>
      <c r="C33" s="19" t="s">
        <v>81</v>
      </c>
      <c r="D33" s="19">
        <v>6</v>
      </c>
      <c r="E33" s="19" t="s">
        <v>69</v>
      </c>
      <c r="F33" s="19" t="s">
        <v>70</v>
      </c>
      <c r="G33" s="19" t="s">
        <v>62</v>
      </c>
      <c r="H33" s="5">
        <f t="shared" si="8"/>
        <v>5750.5312554698121</v>
      </c>
      <c r="I33" s="5">
        <f t="shared" si="9"/>
        <v>4989.7828021978012</v>
      </c>
      <c r="J33" s="21">
        <f t="shared" si="0"/>
        <v>0.86770814391306905</v>
      </c>
    </row>
    <row r="34" spans="1:13" x14ac:dyDescent="0.25">
      <c r="A34" s="19"/>
      <c r="B34" s="20">
        <f t="shared" si="10"/>
        <v>6</v>
      </c>
      <c r="C34" s="19" t="s">
        <v>81</v>
      </c>
      <c r="D34" s="19">
        <v>9</v>
      </c>
      <c r="E34" s="19" t="s">
        <v>71</v>
      </c>
      <c r="F34" s="19" t="s">
        <v>72</v>
      </c>
      <c r="G34" s="19" t="s">
        <v>62</v>
      </c>
      <c r="H34" s="5">
        <f t="shared" si="8"/>
        <v>8625.7968832047172</v>
      </c>
      <c r="I34" s="5">
        <f t="shared" si="9"/>
        <v>7484.6742032967013</v>
      </c>
      <c r="J34" s="21">
        <f t="shared" si="0"/>
        <v>0.86770814391306905</v>
      </c>
    </row>
    <row r="35" spans="1:13" x14ac:dyDescent="0.25">
      <c r="A35" s="19"/>
      <c r="B35" s="20">
        <f t="shared" si="10"/>
        <v>7</v>
      </c>
      <c r="C35" s="19" t="s">
        <v>81</v>
      </c>
      <c r="D35" s="19">
        <v>19</v>
      </c>
      <c r="E35" s="19" t="s">
        <v>73</v>
      </c>
      <c r="F35" s="19" t="s">
        <v>74</v>
      </c>
      <c r="G35" s="19" t="s">
        <v>62</v>
      </c>
      <c r="H35" s="5">
        <f t="shared" si="8"/>
        <v>18210.015642321072</v>
      </c>
      <c r="I35" s="5">
        <f t="shared" si="9"/>
        <v>15800.978873626371</v>
      </c>
      <c r="J35" s="21">
        <f t="shared" si="0"/>
        <v>0.86770814391306905</v>
      </c>
    </row>
    <row r="36" spans="1:13" x14ac:dyDescent="0.25">
      <c r="A36" s="19"/>
      <c r="B36" s="20">
        <f t="shared" si="10"/>
        <v>8</v>
      </c>
      <c r="C36" s="19" t="s">
        <v>81</v>
      </c>
      <c r="D36" s="19">
        <v>39</v>
      </c>
      <c r="E36" s="19" t="s">
        <v>75</v>
      </c>
      <c r="F36" s="19" t="s">
        <v>76</v>
      </c>
      <c r="G36" s="19" t="s">
        <v>62</v>
      </c>
      <c r="H36" s="5">
        <f t="shared" si="8"/>
        <v>37378.453160553778</v>
      </c>
      <c r="I36" s="5">
        <f t="shared" si="9"/>
        <v>32433.588214285708</v>
      </c>
      <c r="J36" s="21">
        <f t="shared" si="0"/>
        <v>0.86770814391306905</v>
      </c>
    </row>
    <row r="37" spans="1:13" x14ac:dyDescent="0.25">
      <c r="A37" s="19"/>
      <c r="B37" s="20">
        <f t="shared" si="10"/>
        <v>9</v>
      </c>
      <c r="C37" s="19" t="s">
        <v>81</v>
      </c>
      <c r="D37" s="19">
        <v>69</v>
      </c>
      <c r="E37" s="19" t="s">
        <v>77</v>
      </c>
      <c r="F37" s="19" t="s">
        <v>78</v>
      </c>
      <c r="G37" s="19" t="s">
        <v>62</v>
      </c>
      <c r="H37" s="5">
        <f t="shared" si="8"/>
        <v>66131.109437902836</v>
      </c>
      <c r="I37" s="5">
        <f t="shared" si="9"/>
        <v>57382.502225274715</v>
      </c>
      <c r="J37" s="21">
        <f t="shared" si="0"/>
        <v>0.86770814391306905</v>
      </c>
    </row>
    <row r="38" spans="1:13" x14ac:dyDescent="0.25">
      <c r="A38" s="22">
        <f>+SUM(H38:H46)</f>
        <v>119145.7375823207</v>
      </c>
      <c r="B38" s="20">
        <v>1</v>
      </c>
      <c r="C38" s="19" t="s">
        <v>82</v>
      </c>
      <c r="D38" s="19">
        <v>19</v>
      </c>
      <c r="E38" s="19" t="s">
        <v>60</v>
      </c>
      <c r="F38" s="19" t="s">
        <v>61</v>
      </c>
      <c r="G38" s="19" t="s">
        <v>62</v>
      </c>
      <c r="H38" s="5">
        <f>+$K$38/$A$41*$D38</f>
        <v>10106.111669928989</v>
      </c>
      <c r="I38" s="5">
        <f>+$L$38/$A$41*$D38</f>
        <v>4645.1308571428572</v>
      </c>
      <c r="J38" s="21">
        <f t="shared" si="0"/>
        <v>0.45963581334298637</v>
      </c>
      <c r="K38" s="14">
        <v>119145.7375823207</v>
      </c>
      <c r="L38" s="14">
        <v>54763.648000000001</v>
      </c>
      <c r="M38" s="18">
        <f>+L38/K38</f>
        <v>0.45963581334298642</v>
      </c>
    </row>
    <row r="39" spans="1:13" x14ac:dyDescent="0.25">
      <c r="A39" s="19"/>
      <c r="B39" s="20">
        <f>+B38+1</f>
        <v>2</v>
      </c>
      <c r="C39" s="19" t="s">
        <v>82</v>
      </c>
      <c r="D39" s="19">
        <v>10</v>
      </c>
      <c r="E39" s="19" t="s">
        <v>63</v>
      </c>
      <c r="F39" s="19" t="s">
        <v>64</v>
      </c>
      <c r="G39" s="19" t="s">
        <v>62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1">
        <f t="shared" si="0"/>
        <v>0.45963581334298642</v>
      </c>
    </row>
    <row r="40" spans="1:13" x14ac:dyDescent="0.25">
      <c r="A40" s="19" t="s">
        <v>1399</v>
      </c>
      <c r="B40" s="20">
        <f t="shared" ref="B40:B46" si="13">+B39+1</f>
        <v>3</v>
      </c>
      <c r="C40" s="19" t="s">
        <v>82</v>
      </c>
      <c r="D40" s="19">
        <v>5</v>
      </c>
      <c r="E40" s="19" t="s">
        <v>65</v>
      </c>
      <c r="F40" s="19" t="s">
        <v>66</v>
      </c>
      <c r="G40" s="19" t="s">
        <v>62</v>
      </c>
      <c r="H40" s="5">
        <f t="shared" si="11"/>
        <v>2659.5030710339443</v>
      </c>
      <c r="I40" s="5">
        <f t="shared" si="12"/>
        <v>1222.4028571428571</v>
      </c>
      <c r="J40" s="21">
        <f t="shared" si="0"/>
        <v>0.45963581334298642</v>
      </c>
    </row>
    <row r="41" spans="1:13" x14ac:dyDescent="0.25">
      <c r="A41" s="19">
        <f>+SUM(D38:D46)</f>
        <v>224</v>
      </c>
      <c r="B41" s="20">
        <f t="shared" si="13"/>
        <v>4</v>
      </c>
      <c r="C41" s="19" t="s">
        <v>82</v>
      </c>
      <c r="D41" s="19">
        <v>18</v>
      </c>
      <c r="E41" s="19" t="s">
        <v>67</v>
      </c>
      <c r="F41" s="19" t="s">
        <v>68</v>
      </c>
      <c r="G41" s="19" t="s">
        <v>62</v>
      </c>
      <c r="H41" s="5">
        <f t="shared" si="11"/>
        <v>9574.2110557222004</v>
      </c>
      <c r="I41" s="5">
        <f t="shared" si="12"/>
        <v>4400.6502857142859</v>
      </c>
      <c r="J41" s="21">
        <f t="shared" si="0"/>
        <v>0.45963581334298637</v>
      </c>
    </row>
    <row r="42" spans="1:13" x14ac:dyDescent="0.25">
      <c r="A42" s="19"/>
      <c r="B42" s="20">
        <f t="shared" si="13"/>
        <v>5</v>
      </c>
      <c r="C42" s="19" t="s">
        <v>82</v>
      </c>
      <c r="D42" s="19"/>
      <c r="E42" s="19" t="s">
        <v>69</v>
      </c>
      <c r="F42" s="19" t="s">
        <v>70</v>
      </c>
      <c r="G42" s="19" t="s">
        <v>62</v>
      </c>
      <c r="H42" s="5">
        <f t="shared" si="11"/>
        <v>0</v>
      </c>
      <c r="I42" s="5">
        <f t="shared" si="12"/>
        <v>0</v>
      </c>
      <c r="J42" s="21">
        <f t="shared" si="0"/>
        <v>0</v>
      </c>
    </row>
    <row r="43" spans="1:13" x14ac:dyDescent="0.25">
      <c r="A43" s="19"/>
      <c r="B43" s="20">
        <f t="shared" si="13"/>
        <v>6</v>
      </c>
      <c r="C43" s="19" t="s">
        <v>82</v>
      </c>
      <c r="D43" s="19">
        <v>11</v>
      </c>
      <c r="E43" s="19" t="s">
        <v>71</v>
      </c>
      <c r="F43" s="19" t="s">
        <v>72</v>
      </c>
      <c r="G43" s="19" t="s">
        <v>62</v>
      </c>
      <c r="H43" s="5">
        <f t="shared" si="11"/>
        <v>5850.9067562746777</v>
      </c>
      <c r="I43" s="5">
        <f t="shared" si="12"/>
        <v>2689.2862857142859</v>
      </c>
      <c r="J43" s="21">
        <f t="shared" si="0"/>
        <v>0.45963581334298642</v>
      </c>
    </row>
    <row r="44" spans="1:13" x14ac:dyDescent="0.25">
      <c r="A44" s="19"/>
      <c r="B44" s="20">
        <f t="shared" si="13"/>
        <v>7</v>
      </c>
      <c r="C44" s="19" t="s">
        <v>82</v>
      </c>
      <c r="D44" s="19">
        <v>26</v>
      </c>
      <c r="E44" s="19" t="s">
        <v>73</v>
      </c>
      <c r="F44" s="19" t="s">
        <v>74</v>
      </c>
      <c r="G44" s="19" t="s">
        <v>62</v>
      </c>
      <c r="H44" s="5">
        <f t="shared" si="11"/>
        <v>13829.41596937651</v>
      </c>
      <c r="I44" s="5">
        <f t="shared" si="12"/>
        <v>6356.4948571428577</v>
      </c>
      <c r="J44" s="21">
        <f t="shared" si="0"/>
        <v>0.45963581334298642</v>
      </c>
    </row>
    <row r="45" spans="1:13" x14ac:dyDescent="0.25">
      <c r="A45" s="19"/>
      <c r="B45" s="20">
        <f t="shared" si="13"/>
        <v>8</v>
      </c>
      <c r="C45" s="19" t="s">
        <v>82</v>
      </c>
      <c r="D45" s="19">
        <v>49</v>
      </c>
      <c r="E45" s="19" t="s">
        <v>75</v>
      </c>
      <c r="F45" s="19" t="s">
        <v>76</v>
      </c>
      <c r="G45" s="19" t="s">
        <v>62</v>
      </c>
      <c r="H45" s="5">
        <f t="shared" si="11"/>
        <v>26063.130096132656</v>
      </c>
      <c r="I45" s="5">
        <f t="shared" si="12"/>
        <v>11979.548000000001</v>
      </c>
      <c r="J45" s="21">
        <f t="shared" si="0"/>
        <v>0.45963581334298642</v>
      </c>
    </row>
    <row r="46" spans="1:13" x14ac:dyDescent="0.25">
      <c r="A46" s="19"/>
      <c r="B46" s="20">
        <f t="shared" si="13"/>
        <v>9</v>
      </c>
      <c r="C46" s="19" t="s">
        <v>82</v>
      </c>
      <c r="D46" s="19">
        <v>86</v>
      </c>
      <c r="E46" s="19" t="s">
        <v>77</v>
      </c>
      <c r="F46" s="19" t="s">
        <v>78</v>
      </c>
      <c r="G46" s="19" t="s">
        <v>62</v>
      </c>
      <c r="H46" s="5">
        <f t="shared" si="11"/>
        <v>45743.452821783845</v>
      </c>
      <c r="I46" s="5">
        <f t="shared" si="12"/>
        <v>21025.329142857143</v>
      </c>
      <c r="J46" s="21">
        <f t="shared" si="0"/>
        <v>0.45963581334298637</v>
      </c>
    </row>
    <row r="47" spans="1:13" x14ac:dyDescent="0.25">
      <c r="A47" s="22">
        <f>+SUM(H47:H55)</f>
        <v>82442.323373333333</v>
      </c>
      <c r="B47" s="20">
        <v>1</v>
      </c>
      <c r="C47" s="19" t="s">
        <v>83</v>
      </c>
      <c r="D47" s="19">
        <v>6</v>
      </c>
      <c r="E47" s="19" t="s">
        <v>60</v>
      </c>
      <c r="F47" s="19" t="s">
        <v>61</v>
      </c>
      <c r="G47" s="19" t="s">
        <v>62</v>
      </c>
      <c r="H47" s="5">
        <f>+$K$47/$A$50*$D47</f>
        <v>9160.2581525925925</v>
      </c>
      <c r="I47" s="5">
        <f>+$L$47/$A$50*$D47</f>
        <v>11133.062</v>
      </c>
      <c r="J47" s="21">
        <f t="shared" si="0"/>
        <v>1.2153655295019226</v>
      </c>
      <c r="K47" s="14">
        <v>82442.323373333333</v>
      </c>
      <c r="L47" s="14">
        <v>100197.558</v>
      </c>
      <c r="M47" s="18">
        <f>+L47/K47</f>
        <v>1.2153655295019228</v>
      </c>
    </row>
    <row r="48" spans="1:13" x14ac:dyDescent="0.25">
      <c r="A48" s="19"/>
      <c r="B48" s="20">
        <f>+B47+1</f>
        <v>2</v>
      </c>
      <c r="C48" s="19" t="s">
        <v>83</v>
      </c>
      <c r="D48" s="19">
        <v>5</v>
      </c>
      <c r="E48" s="19" t="s">
        <v>63</v>
      </c>
      <c r="F48" s="19" t="s">
        <v>64</v>
      </c>
      <c r="G48" s="19" t="s">
        <v>62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1">
        <f t="shared" si="0"/>
        <v>1.2153655295019228</v>
      </c>
    </row>
    <row r="49" spans="1:13" x14ac:dyDescent="0.25">
      <c r="A49" s="19" t="s">
        <v>1399</v>
      </c>
      <c r="B49" s="20">
        <f t="shared" ref="B49:B55" si="16">+B48+1</f>
        <v>3</v>
      </c>
      <c r="C49" s="19" t="s">
        <v>83</v>
      </c>
      <c r="D49" s="19">
        <v>2</v>
      </c>
      <c r="E49" s="19" t="s">
        <v>65</v>
      </c>
      <c r="F49" s="19" t="s">
        <v>66</v>
      </c>
      <c r="G49" s="19" t="s">
        <v>62</v>
      </c>
      <c r="H49" s="5">
        <f t="shared" si="14"/>
        <v>3053.4193841975307</v>
      </c>
      <c r="I49" s="5">
        <f t="shared" si="15"/>
        <v>3711.0206666666668</v>
      </c>
      <c r="J49" s="21">
        <f t="shared" si="0"/>
        <v>1.2153655295019228</v>
      </c>
    </row>
    <row r="50" spans="1:13" x14ac:dyDescent="0.25">
      <c r="A50" s="19">
        <f>+SUM(D47:D55)</f>
        <v>54</v>
      </c>
      <c r="B50" s="20">
        <f t="shared" si="16"/>
        <v>4</v>
      </c>
      <c r="C50" s="19" t="s">
        <v>83</v>
      </c>
      <c r="D50" s="19">
        <v>5</v>
      </c>
      <c r="E50" s="19" t="s">
        <v>67</v>
      </c>
      <c r="F50" s="19" t="s">
        <v>68</v>
      </c>
      <c r="G50" s="19" t="s">
        <v>62</v>
      </c>
      <c r="H50" s="5">
        <f t="shared" si="14"/>
        <v>7633.5484604938265</v>
      </c>
      <c r="I50" s="5">
        <f t="shared" si="15"/>
        <v>9277.5516666666663</v>
      </c>
      <c r="J50" s="21">
        <f t="shared" si="0"/>
        <v>1.2153655295019228</v>
      </c>
    </row>
    <row r="51" spans="1:13" x14ac:dyDescent="0.25">
      <c r="A51" s="19"/>
      <c r="B51" s="20">
        <f t="shared" si="16"/>
        <v>5</v>
      </c>
      <c r="C51" s="19" t="s">
        <v>83</v>
      </c>
      <c r="D51" s="19">
        <v>4</v>
      </c>
      <c r="E51" s="19" t="s">
        <v>69</v>
      </c>
      <c r="F51" s="19" t="s">
        <v>70</v>
      </c>
      <c r="G51" s="19" t="s">
        <v>62</v>
      </c>
      <c r="H51" s="5">
        <f t="shared" si="14"/>
        <v>6106.8387683950614</v>
      </c>
      <c r="I51" s="5">
        <f t="shared" si="15"/>
        <v>7422.0413333333336</v>
      </c>
      <c r="J51" s="21">
        <f t="shared" si="0"/>
        <v>1.2153655295019228</v>
      </c>
    </row>
    <row r="52" spans="1:13" x14ac:dyDescent="0.25">
      <c r="A52" s="19"/>
      <c r="B52" s="20">
        <f t="shared" si="16"/>
        <v>6</v>
      </c>
      <c r="C52" s="19" t="s">
        <v>83</v>
      </c>
      <c r="D52" s="19">
        <v>8</v>
      </c>
      <c r="E52" s="19" t="s">
        <v>71</v>
      </c>
      <c r="F52" s="19" t="s">
        <v>72</v>
      </c>
      <c r="G52" s="19" t="s">
        <v>62</v>
      </c>
      <c r="H52" s="5">
        <f t="shared" si="14"/>
        <v>12213.677536790123</v>
      </c>
      <c r="I52" s="5">
        <f t="shared" si="15"/>
        <v>14844.082666666667</v>
      </c>
      <c r="J52" s="21">
        <f t="shared" si="0"/>
        <v>1.2153655295019228</v>
      </c>
    </row>
    <row r="53" spans="1:13" x14ac:dyDescent="0.25">
      <c r="A53" s="19"/>
      <c r="B53" s="20">
        <f t="shared" si="16"/>
        <v>7</v>
      </c>
      <c r="C53" s="19" t="s">
        <v>83</v>
      </c>
      <c r="D53" s="19">
        <v>4</v>
      </c>
      <c r="E53" s="19" t="s">
        <v>73</v>
      </c>
      <c r="F53" s="19" t="s">
        <v>74</v>
      </c>
      <c r="G53" s="19" t="s">
        <v>62</v>
      </c>
      <c r="H53" s="5">
        <f t="shared" si="14"/>
        <v>6106.8387683950614</v>
      </c>
      <c r="I53" s="5">
        <f t="shared" si="15"/>
        <v>7422.0413333333336</v>
      </c>
      <c r="J53" s="21">
        <f t="shared" si="0"/>
        <v>1.2153655295019228</v>
      </c>
    </row>
    <row r="54" spans="1:13" x14ac:dyDescent="0.25">
      <c r="A54" s="19"/>
      <c r="B54" s="20">
        <f t="shared" si="16"/>
        <v>8</v>
      </c>
      <c r="C54" s="19" t="s">
        <v>83</v>
      </c>
      <c r="D54" s="19">
        <v>3</v>
      </c>
      <c r="E54" s="19" t="s">
        <v>75</v>
      </c>
      <c r="F54" s="19" t="s">
        <v>76</v>
      </c>
      <c r="G54" s="19" t="s">
        <v>62</v>
      </c>
      <c r="H54" s="5">
        <f t="shared" si="14"/>
        <v>4580.1290762962963</v>
      </c>
      <c r="I54" s="5">
        <f t="shared" si="15"/>
        <v>5566.5309999999999</v>
      </c>
      <c r="J54" s="21">
        <f t="shared" si="0"/>
        <v>1.2153655295019226</v>
      </c>
    </row>
    <row r="55" spans="1:13" x14ac:dyDescent="0.25">
      <c r="A55" s="19"/>
      <c r="B55" s="20">
        <f t="shared" si="16"/>
        <v>9</v>
      </c>
      <c r="C55" s="19" t="s">
        <v>83</v>
      </c>
      <c r="D55" s="19">
        <v>17</v>
      </c>
      <c r="E55" s="19" t="s">
        <v>77</v>
      </c>
      <c r="F55" s="19" t="s">
        <v>78</v>
      </c>
      <c r="G55" s="19" t="s">
        <v>62</v>
      </c>
      <c r="H55" s="5">
        <f t="shared" si="14"/>
        <v>25954.06476567901</v>
      </c>
      <c r="I55" s="5">
        <f t="shared" si="15"/>
        <v>31543.675666666666</v>
      </c>
      <c r="J55" s="21">
        <f t="shared" si="0"/>
        <v>1.2153655295019228</v>
      </c>
    </row>
    <row r="56" spans="1:13" x14ac:dyDescent="0.25">
      <c r="A56" s="22">
        <f>+SUM(H56:H64)</f>
        <v>155602.3139710417</v>
      </c>
      <c r="B56" s="20">
        <v>1</v>
      </c>
      <c r="C56" s="19" t="s">
        <v>84</v>
      </c>
      <c r="D56" s="19">
        <v>4</v>
      </c>
      <c r="E56" s="19" t="s">
        <v>60</v>
      </c>
      <c r="F56" s="19" t="s">
        <v>61</v>
      </c>
      <c r="G56" s="19" t="s">
        <v>62</v>
      </c>
      <c r="H56" s="5">
        <f>+$K$56/$A$59*$D56</f>
        <v>3914.5236219129988</v>
      </c>
      <c r="I56" s="5">
        <f>+$L$56/$A$59*$D56</f>
        <v>3328.9528553459118</v>
      </c>
      <c r="J56" s="21">
        <f t="shared" si="0"/>
        <v>0.85041072091399905</v>
      </c>
      <c r="K56" s="14">
        <v>155602.3139710417</v>
      </c>
      <c r="L56" s="14">
        <v>132325.87599999999</v>
      </c>
      <c r="M56" s="18">
        <f>+L56/K56</f>
        <v>0.85041072091399894</v>
      </c>
    </row>
    <row r="57" spans="1:13" x14ac:dyDescent="0.25">
      <c r="A57" s="19"/>
      <c r="B57" s="20">
        <f>+B56+1</f>
        <v>2</v>
      </c>
      <c r="C57" s="19" t="s">
        <v>84</v>
      </c>
      <c r="D57" s="19">
        <v>6</v>
      </c>
      <c r="E57" s="19" t="s">
        <v>63</v>
      </c>
      <c r="F57" s="19" t="s">
        <v>64</v>
      </c>
      <c r="G57" s="19" t="s">
        <v>62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1">
        <f t="shared" si="0"/>
        <v>0.85041072091399905</v>
      </c>
    </row>
    <row r="58" spans="1:13" x14ac:dyDescent="0.25">
      <c r="A58" s="19" t="s">
        <v>1399</v>
      </c>
      <c r="B58" s="20">
        <f t="shared" ref="B58:B64" si="19">+B57+1</f>
        <v>3</v>
      </c>
      <c r="C58" s="19" t="s">
        <v>84</v>
      </c>
      <c r="D58" s="19"/>
      <c r="E58" s="19" t="s">
        <v>65</v>
      </c>
      <c r="F58" s="19" t="s">
        <v>66</v>
      </c>
      <c r="G58" s="19" t="s">
        <v>62</v>
      </c>
      <c r="H58" s="5">
        <f t="shared" si="17"/>
        <v>0</v>
      </c>
      <c r="I58" s="5">
        <f t="shared" si="18"/>
        <v>0</v>
      </c>
      <c r="J58" s="21">
        <f t="shared" si="0"/>
        <v>0</v>
      </c>
    </row>
    <row r="59" spans="1:13" x14ac:dyDescent="0.25">
      <c r="A59" s="19">
        <f>+SUM(D56:D64)</f>
        <v>159</v>
      </c>
      <c r="B59" s="20">
        <f t="shared" si="19"/>
        <v>4</v>
      </c>
      <c r="C59" s="19" t="s">
        <v>84</v>
      </c>
      <c r="D59" s="19">
        <v>29</v>
      </c>
      <c r="E59" s="19" t="s">
        <v>67</v>
      </c>
      <c r="F59" s="19" t="s">
        <v>68</v>
      </c>
      <c r="G59" s="19" t="s">
        <v>62</v>
      </c>
      <c r="H59" s="5">
        <f t="shared" si="17"/>
        <v>28380.296258869243</v>
      </c>
      <c r="I59" s="5">
        <f t="shared" si="18"/>
        <v>24134.908201257862</v>
      </c>
      <c r="J59" s="21">
        <f t="shared" si="0"/>
        <v>0.85041072091399905</v>
      </c>
    </row>
    <row r="60" spans="1:13" x14ac:dyDescent="0.25">
      <c r="A60" s="19"/>
      <c r="B60" s="20">
        <f t="shared" si="19"/>
        <v>5</v>
      </c>
      <c r="C60" s="19" t="s">
        <v>84</v>
      </c>
      <c r="D60" s="19">
        <v>1</v>
      </c>
      <c r="E60" s="19" t="s">
        <v>69</v>
      </c>
      <c r="F60" s="19" t="s">
        <v>70</v>
      </c>
      <c r="G60" s="19" t="s">
        <v>62</v>
      </c>
      <c r="H60" s="5">
        <f t="shared" si="17"/>
        <v>978.6309054782497</v>
      </c>
      <c r="I60" s="5">
        <f t="shared" si="18"/>
        <v>832.23821383647794</v>
      </c>
      <c r="J60" s="21">
        <f t="shared" si="0"/>
        <v>0.85041072091399905</v>
      </c>
    </row>
    <row r="61" spans="1:13" x14ac:dyDescent="0.25">
      <c r="A61" s="19"/>
      <c r="B61" s="20">
        <f t="shared" si="19"/>
        <v>6</v>
      </c>
      <c r="C61" s="19" t="s">
        <v>84</v>
      </c>
      <c r="D61" s="19">
        <v>31</v>
      </c>
      <c r="E61" s="19" t="s">
        <v>71</v>
      </c>
      <c r="F61" s="19" t="s">
        <v>72</v>
      </c>
      <c r="G61" s="19" t="s">
        <v>62</v>
      </c>
      <c r="H61" s="5">
        <f t="shared" si="17"/>
        <v>30337.55806982574</v>
      </c>
      <c r="I61" s="5">
        <f t="shared" si="18"/>
        <v>25799.384628930817</v>
      </c>
      <c r="J61" s="21">
        <f t="shared" si="0"/>
        <v>0.85041072091399905</v>
      </c>
    </row>
    <row r="62" spans="1:13" x14ac:dyDescent="0.25">
      <c r="A62" s="19"/>
      <c r="B62" s="20">
        <f t="shared" si="19"/>
        <v>7</v>
      </c>
      <c r="C62" s="19" t="s">
        <v>84</v>
      </c>
      <c r="D62" s="19">
        <v>49</v>
      </c>
      <c r="E62" s="19" t="s">
        <v>73</v>
      </c>
      <c r="F62" s="19" t="s">
        <v>74</v>
      </c>
      <c r="G62" s="19" t="s">
        <v>62</v>
      </c>
      <c r="H62" s="5">
        <f t="shared" si="17"/>
        <v>47952.914368434234</v>
      </c>
      <c r="I62" s="5">
        <f t="shared" si="18"/>
        <v>40779.67247798742</v>
      </c>
      <c r="J62" s="21">
        <f t="shared" si="0"/>
        <v>0.85041072091399905</v>
      </c>
    </row>
    <row r="63" spans="1:13" x14ac:dyDescent="0.25">
      <c r="A63" s="19"/>
      <c r="B63" s="20">
        <f t="shared" si="19"/>
        <v>8</v>
      </c>
      <c r="C63" s="19" t="s">
        <v>84</v>
      </c>
      <c r="D63" s="19">
        <v>34</v>
      </c>
      <c r="E63" s="19" t="s">
        <v>75</v>
      </c>
      <c r="F63" s="19" t="s">
        <v>76</v>
      </c>
      <c r="G63" s="19" t="s">
        <v>62</v>
      </c>
      <c r="H63" s="5">
        <f t="shared" si="17"/>
        <v>33273.450786260488</v>
      </c>
      <c r="I63" s="5">
        <f t="shared" si="18"/>
        <v>28296.099270440249</v>
      </c>
      <c r="J63" s="21">
        <f t="shared" si="0"/>
        <v>0.85041072091399905</v>
      </c>
    </row>
    <row r="64" spans="1:13" x14ac:dyDescent="0.25">
      <c r="A64" s="19"/>
      <c r="B64" s="20">
        <f t="shared" si="19"/>
        <v>9</v>
      </c>
      <c r="C64" s="19" t="s">
        <v>84</v>
      </c>
      <c r="D64" s="19">
        <v>5</v>
      </c>
      <c r="E64" s="19" t="s">
        <v>77</v>
      </c>
      <c r="F64" s="19" t="s">
        <v>78</v>
      </c>
      <c r="G64" s="19" t="s">
        <v>62</v>
      </c>
      <c r="H64" s="5">
        <f t="shared" si="17"/>
        <v>4893.1545273912488</v>
      </c>
      <c r="I64" s="5">
        <f t="shared" si="18"/>
        <v>4161.1910691823896</v>
      </c>
      <c r="J64" s="21">
        <f t="shared" si="0"/>
        <v>0.85041072091399894</v>
      </c>
    </row>
    <row r="65" spans="1:13" x14ac:dyDescent="0.25">
      <c r="A65" s="22">
        <f>+SUM(H65:H73)</f>
        <v>38115.087264675618</v>
      </c>
      <c r="B65" s="20">
        <v>1</v>
      </c>
      <c r="C65" s="19" t="s">
        <v>85</v>
      </c>
      <c r="D65" s="19">
        <v>2</v>
      </c>
      <c r="E65" s="19" t="s">
        <v>60</v>
      </c>
      <c r="F65" s="19" t="s">
        <v>61</v>
      </c>
      <c r="G65" s="19" t="s">
        <v>62</v>
      </c>
      <c r="H65" s="5">
        <f>+$K$65/$A$68*$D65</f>
        <v>719.15258989953998</v>
      </c>
      <c r="I65" s="5">
        <f>+$L$65/$A$68*$D65</f>
        <v>503.07191924528303</v>
      </c>
      <c r="J65" s="21">
        <f t="shared" si="0"/>
        <v>0.69953432179888031</v>
      </c>
      <c r="K65" s="14">
        <v>38115.087264675618</v>
      </c>
      <c r="L65" s="14">
        <v>26662.811720000002</v>
      </c>
      <c r="M65" s="18">
        <f>+L65/K65</f>
        <v>0.69953432179888042</v>
      </c>
    </row>
    <row r="66" spans="1:13" x14ac:dyDescent="0.25">
      <c r="A66" s="19"/>
      <c r="B66" s="20">
        <f>+B65+1</f>
        <v>2</v>
      </c>
      <c r="C66" s="19" t="s">
        <v>85</v>
      </c>
      <c r="D66" s="19">
        <v>4</v>
      </c>
      <c r="E66" s="19" t="s">
        <v>63</v>
      </c>
      <c r="F66" s="19" t="s">
        <v>64</v>
      </c>
      <c r="G66" s="19" t="s">
        <v>62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1">
        <f t="shared" si="0"/>
        <v>0.69953432179888031</v>
      </c>
    </row>
    <row r="67" spans="1:13" x14ac:dyDescent="0.25">
      <c r="A67" s="19" t="s">
        <v>1399</v>
      </c>
      <c r="B67" s="20">
        <f t="shared" ref="B67:B73" si="22">+B66+1</f>
        <v>3</v>
      </c>
      <c r="C67" s="19" t="s">
        <v>85</v>
      </c>
      <c r="D67" s="19"/>
      <c r="E67" s="19" t="s">
        <v>65</v>
      </c>
      <c r="F67" s="19" t="s">
        <v>66</v>
      </c>
      <c r="G67" s="19" t="s">
        <v>62</v>
      </c>
      <c r="H67" s="5">
        <f t="shared" si="20"/>
        <v>0</v>
      </c>
      <c r="I67" s="5">
        <f t="shared" si="21"/>
        <v>0</v>
      </c>
      <c r="J67" s="21">
        <f t="shared" ref="J67:J92" si="23">+IFERROR(I67/H67,0)</f>
        <v>0</v>
      </c>
    </row>
    <row r="68" spans="1:13" x14ac:dyDescent="0.25">
      <c r="A68" s="19">
        <f>+SUM(D65:D73)</f>
        <v>106</v>
      </c>
      <c r="B68" s="20">
        <f t="shared" si="22"/>
        <v>4</v>
      </c>
      <c r="C68" s="19" t="s">
        <v>85</v>
      </c>
      <c r="D68" s="19">
        <v>5</v>
      </c>
      <c r="E68" s="19" t="s">
        <v>67</v>
      </c>
      <c r="F68" s="19" t="s">
        <v>68</v>
      </c>
      <c r="G68" s="19" t="s">
        <v>62</v>
      </c>
      <c r="H68" s="5">
        <f t="shared" si="20"/>
        <v>1797.88147474885</v>
      </c>
      <c r="I68" s="5">
        <f t="shared" si="21"/>
        <v>1257.6797981132077</v>
      </c>
      <c r="J68" s="21">
        <f t="shared" si="23"/>
        <v>0.69953432179888042</v>
      </c>
    </row>
    <row r="69" spans="1:13" x14ac:dyDescent="0.25">
      <c r="A69" s="19"/>
      <c r="B69" s="20">
        <f t="shared" si="22"/>
        <v>5</v>
      </c>
      <c r="C69" s="19" t="s">
        <v>85</v>
      </c>
      <c r="D69" s="19">
        <v>4</v>
      </c>
      <c r="E69" s="19" t="s">
        <v>69</v>
      </c>
      <c r="F69" s="19" t="s">
        <v>70</v>
      </c>
      <c r="G69" s="19" t="s">
        <v>62</v>
      </c>
      <c r="H69" s="5">
        <f t="shared" si="20"/>
        <v>1438.30517979908</v>
      </c>
      <c r="I69" s="5">
        <f t="shared" si="21"/>
        <v>1006.1438384905661</v>
      </c>
      <c r="J69" s="21">
        <f t="shared" si="23"/>
        <v>0.69953432179888031</v>
      </c>
    </row>
    <row r="70" spans="1:13" x14ac:dyDescent="0.25">
      <c r="A70" s="19"/>
      <c r="B70" s="20">
        <f t="shared" si="22"/>
        <v>6</v>
      </c>
      <c r="C70" s="19" t="s">
        <v>85</v>
      </c>
      <c r="D70" s="19"/>
      <c r="E70" s="19" t="s">
        <v>71</v>
      </c>
      <c r="F70" s="19" t="s">
        <v>72</v>
      </c>
      <c r="G70" s="19" t="s">
        <v>62</v>
      </c>
      <c r="H70" s="5">
        <f t="shared" si="20"/>
        <v>0</v>
      </c>
      <c r="I70" s="5">
        <f t="shared" si="21"/>
        <v>0</v>
      </c>
      <c r="J70" s="21">
        <f t="shared" si="23"/>
        <v>0</v>
      </c>
    </row>
    <row r="71" spans="1:13" x14ac:dyDescent="0.25">
      <c r="A71" s="19"/>
      <c r="B71" s="20">
        <f t="shared" si="22"/>
        <v>7</v>
      </c>
      <c r="C71" s="19" t="s">
        <v>85</v>
      </c>
      <c r="D71" s="19">
        <v>12</v>
      </c>
      <c r="E71" s="19" t="s">
        <v>73</v>
      </c>
      <c r="F71" s="19" t="s">
        <v>74</v>
      </c>
      <c r="G71" s="19" t="s">
        <v>62</v>
      </c>
      <c r="H71" s="5">
        <f t="shared" si="20"/>
        <v>4314.9155393972396</v>
      </c>
      <c r="I71" s="5">
        <f t="shared" si="21"/>
        <v>3018.4315154716983</v>
      </c>
      <c r="J71" s="21">
        <f t="shared" si="23"/>
        <v>0.69953432179888042</v>
      </c>
    </row>
    <row r="72" spans="1:13" x14ac:dyDescent="0.25">
      <c r="A72" s="19"/>
      <c r="B72" s="20">
        <f t="shared" si="22"/>
        <v>8</v>
      </c>
      <c r="C72" s="19" t="s">
        <v>85</v>
      </c>
      <c r="D72" s="19">
        <v>24</v>
      </c>
      <c r="E72" s="19" t="s">
        <v>75</v>
      </c>
      <c r="F72" s="19" t="s">
        <v>76</v>
      </c>
      <c r="G72" s="19" t="s">
        <v>62</v>
      </c>
      <c r="H72" s="5">
        <f t="shared" si="20"/>
        <v>8629.8310787944793</v>
      </c>
      <c r="I72" s="5">
        <f t="shared" si="21"/>
        <v>6036.8630309433966</v>
      </c>
      <c r="J72" s="21">
        <f t="shared" si="23"/>
        <v>0.69953432179888042</v>
      </c>
    </row>
    <row r="73" spans="1:13" x14ac:dyDescent="0.25">
      <c r="A73" s="19"/>
      <c r="B73" s="20">
        <f t="shared" si="22"/>
        <v>9</v>
      </c>
      <c r="C73" s="19" t="s">
        <v>85</v>
      </c>
      <c r="D73" s="19">
        <v>55</v>
      </c>
      <c r="E73" s="19" t="s">
        <v>77</v>
      </c>
      <c r="F73" s="19" t="s">
        <v>78</v>
      </c>
      <c r="G73" s="19" t="s">
        <v>62</v>
      </c>
      <c r="H73" s="5">
        <f t="shared" si="20"/>
        <v>19776.696222237348</v>
      </c>
      <c r="I73" s="5">
        <f t="shared" si="21"/>
        <v>13834.477779245282</v>
      </c>
      <c r="J73" s="21">
        <f t="shared" si="23"/>
        <v>0.69953432179888031</v>
      </c>
    </row>
    <row r="74" spans="1:13" x14ac:dyDescent="0.25">
      <c r="A74" s="22">
        <f>+SUM(H74:H82)</f>
        <v>3201.5284999999994</v>
      </c>
      <c r="B74" s="20">
        <v>1</v>
      </c>
      <c r="C74" s="19" t="s">
        <v>1713</v>
      </c>
      <c r="D74" s="19">
        <v>2</v>
      </c>
      <c r="E74" s="19" t="s">
        <v>60</v>
      </c>
      <c r="F74" s="19" t="s">
        <v>61</v>
      </c>
      <c r="G74" s="19" t="s">
        <v>62</v>
      </c>
      <c r="H74" s="5">
        <f>+$K$74/$A$77*$D74</f>
        <v>256.12227999999999</v>
      </c>
      <c r="I74" s="5">
        <f>+$L$74/$A$77*$D74</f>
        <v>290.25576000000001</v>
      </c>
      <c r="J74" s="21">
        <f t="shared" si="23"/>
        <v>1.1332702488826822</v>
      </c>
      <c r="K74" s="14">
        <v>3201.5284999999999</v>
      </c>
      <c r="L74" s="14">
        <v>3628.1970000000001</v>
      </c>
      <c r="M74" s="18">
        <f>+L74/K74</f>
        <v>1.1332702488826822</v>
      </c>
    </row>
    <row r="75" spans="1:13" x14ac:dyDescent="0.25">
      <c r="A75" s="19"/>
      <c r="B75" s="20">
        <f>+B74+1</f>
        <v>2</v>
      </c>
      <c r="C75" s="19" t="s">
        <v>1713</v>
      </c>
      <c r="D75" s="19">
        <v>5</v>
      </c>
      <c r="E75" s="19" t="s">
        <v>63</v>
      </c>
      <c r="F75" s="19" t="s">
        <v>64</v>
      </c>
      <c r="G75" s="19" t="s">
        <v>62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1">
        <f t="shared" si="23"/>
        <v>1.1332702488826822</v>
      </c>
    </row>
    <row r="76" spans="1:13" x14ac:dyDescent="0.25">
      <c r="A76" s="19" t="s">
        <v>1399</v>
      </c>
      <c r="B76" s="20">
        <f t="shared" ref="B76:B82" si="26">+B75+1</f>
        <v>3</v>
      </c>
      <c r="C76" s="19" t="s">
        <v>1713</v>
      </c>
      <c r="D76" s="19">
        <v>7</v>
      </c>
      <c r="E76" s="19" t="s">
        <v>65</v>
      </c>
      <c r="F76" s="19" t="s">
        <v>66</v>
      </c>
      <c r="G76" s="19" t="s">
        <v>62</v>
      </c>
      <c r="H76" s="5">
        <f t="shared" si="24"/>
        <v>896.42797999999993</v>
      </c>
      <c r="I76" s="5">
        <f t="shared" si="25"/>
        <v>1015.89516</v>
      </c>
      <c r="J76" s="21">
        <f t="shared" si="23"/>
        <v>1.1332702488826822</v>
      </c>
    </row>
    <row r="77" spans="1:13" x14ac:dyDescent="0.25">
      <c r="A77" s="19">
        <f>+SUM(D74:D82)</f>
        <v>25</v>
      </c>
      <c r="B77" s="20">
        <f t="shared" si="26"/>
        <v>4</v>
      </c>
      <c r="C77" s="19" t="s">
        <v>1713</v>
      </c>
      <c r="D77" s="19">
        <v>2</v>
      </c>
      <c r="E77" s="19" t="s">
        <v>67</v>
      </c>
      <c r="F77" s="19" t="s">
        <v>68</v>
      </c>
      <c r="G77" s="19" t="s">
        <v>62</v>
      </c>
      <c r="H77" s="5">
        <f t="shared" si="24"/>
        <v>256.12227999999999</v>
      </c>
      <c r="I77" s="5">
        <f t="shared" si="25"/>
        <v>290.25576000000001</v>
      </c>
      <c r="J77" s="21">
        <f t="shared" si="23"/>
        <v>1.1332702488826822</v>
      </c>
    </row>
    <row r="78" spans="1:13" x14ac:dyDescent="0.25">
      <c r="A78" s="19"/>
      <c r="B78" s="20">
        <f t="shared" si="26"/>
        <v>5</v>
      </c>
      <c r="C78" s="19" t="s">
        <v>1713</v>
      </c>
      <c r="D78" s="19">
        <v>3</v>
      </c>
      <c r="E78" s="19" t="s">
        <v>69</v>
      </c>
      <c r="F78" s="19" t="s">
        <v>70</v>
      </c>
      <c r="G78" s="19" t="s">
        <v>62</v>
      </c>
      <c r="H78" s="5">
        <f t="shared" si="24"/>
        <v>384.18341999999996</v>
      </c>
      <c r="I78" s="5">
        <f t="shared" si="25"/>
        <v>435.38364000000001</v>
      </c>
      <c r="J78" s="21">
        <f t="shared" si="23"/>
        <v>1.1332702488826822</v>
      </c>
    </row>
    <row r="79" spans="1:13" x14ac:dyDescent="0.25">
      <c r="A79" s="19"/>
      <c r="B79" s="20">
        <f t="shared" si="26"/>
        <v>6</v>
      </c>
      <c r="C79" s="19" t="s">
        <v>1713</v>
      </c>
      <c r="D79" s="19">
        <v>3</v>
      </c>
      <c r="E79" s="19" t="s">
        <v>71</v>
      </c>
      <c r="F79" s="19" t="s">
        <v>72</v>
      </c>
      <c r="G79" s="19" t="s">
        <v>62</v>
      </c>
      <c r="H79" s="5">
        <f t="shared" si="24"/>
        <v>384.18341999999996</v>
      </c>
      <c r="I79" s="5">
        <f t="shared" si="25"/>
        <v>435.38364000000001</v>
      </c>
      <c r="J79" s="21">
        <f t="shared" si="23"/>
        <v>1.1332702488826822</v>
      </c>
    </row>
    <row r="80" spans="1:13" x14ac:dyDescent="0.25">
      <c r="A80" s="19"/>
      <c r="B80" s="20">
        <f t="shared" si="26"/>
        <v>7</v>
      </c>
      <c r="C80" s="19" t="s">
        <v>1713</v>
      </c>
      <c r="D80" s="19">
        <v>1</v>
      </c>
      <c r="E80" s="19" t="s">
        <v>73</v>
      </c>
      <c r="F80" s="19" t="s">
        <v>74</v>
      </c>
      <c r="G80" s="19" t="s">
        <v>62</v>
      </c>
      <c r="H80" s="5">
        <f t="shared" si="24"/>
        <v>128.06113999999999</v>
      </c>
      <c r="I80" s="5">
        <f t="shared" si="25"/>
        <v>145.12788</v>
      </c>
      <c r="J80" s="21">
        <f t="shared" si="23"/>
        <v>1.1332702488826822</v>
      </c>
    </row>
    <row r="81" spans="1:13" x14ac:dyDescent="0.25">
      <c r="A81" s="19"/>
      <c r="B81" s="20">
        <f t="shared" si="26"/>
        <v>8</v>
      </c>
      <c r="C81" s="19" t="s">
        <v>1713</v>
      </c>
      <c r="D81" s="19">
        <v>2</v>
      </c>
      <c r="E81" s="19" t="s">
        <v>75</v>
      </c>
      <c r="F81" s="19" t="s">
        <v>76</v>
      </c>
      <c r="G81" s="19" t="s">
        <v>62</v>
      </c>
      <c r="H81" s="5">
        <f t="shared" si="24"/>
        <v>256.12227999999999</v>
      </c>
      <c r="I81" s="5">
        <f t="shared" si="25"/>
        <v>290.25576000000001</v>
      </c>
      <c r="J81" s="21">
        <f t="shared" si="23"/>
        <v>1.1332702488826822</v>
      </c>
    </row>
    <row r="82" spans="1:13" x14ac:dyDescent="0.25">
      <c r="A82" s="19"/>
      <c r="B82" s="20">
        <f t="shared" si="26"/>
        <v>9</v>
      </c>
      <c r="C82" s="19" t="s">
        <v>1713</v>
      </c>
      <c r="D82" s="19"/>
      <c r="E82" s="19" t="s">
        <v>77</v>
      </c>
      <c r="F82" s="19" t="s">
        <v>78</v>
      </c>
      <c r="G82" s="19" t="s">
        <v>62</v>
      </c>
      <c r="H82" s="5">
        <f t="shared" si="24"/>
        <v>0</v>
      </c>
      <c r="I82" s="5">
        <f t="shared" si="21"/>
        <v>0</v>
      </c>
      <c r="J82" s="21">
        <f t="shared" si="23"/>
        <v>0</v>
      </c>
    </row>
    <row r="83" spans="1:13" x14ac:dyDescent="0.25">
      <c r="A83" s="22">
        <f>+SUM(H83:H91)</f>
        <v>3717235.4188074199</v>
      </c>
      <c r="B83" s="20">
        <v>1</v>
      </c>
      <c r="C83" s="35" t="s">
        <v>86</v>
      </c>
      <c r="D83" s="35">
        <v>59</v>
      </c>
      <c r="E83" s="35" t="s">
        <v>60</v>
      </c>
      <c r="F83" s="35" t="s">
        <v>61</v>
      </c>
      <c r="G83" s="35" t="s">
        <v>62</v>
      </c>
      <c r="H83" s="36">
        <f>+$K$83/$A$86*$D83</f>
        <v>129161.89028836148</v>
      </c>
      <c r="I83" s="36">
        <f>+$L$83/$A$86*$D83</f>
        <v>86741.934721531245</v>
      </c>
      <c r="J83" s="37">
        <f t="shared" si="23"/>
        <v>0.67157529614869216</v>
      </c>
      <c r="K83" s="14">
        <v>3717235.4188074199</v>
      </c>
      <c r="L83" s="14">
        <v>2496403.4772400009</v>
      </c>
      <c r="M83" s="18">
        <f>+L83/K83</f>
        <v>0.67157529614869216</v>
      </c>
    </row>
    <row r="84" spans="1:13" x14ac:dyDescent="0.25">
      <c r="A84" s="19"/>
      <c r="B84" s="20">
        <f>+B83+1</f>
        <v>2</v>
      </c>
      <c r="C84" s="35" t="s">
        <v>86</v>
      </c>
      <c r="D84" s="35">
        <v>118</v>
      </c>
      <c r="E84" s="35" t="s">
        <v>63</v>
      </c>
      <c r="F84" s="35" t="s">
        <v>64</v>
      </c>
      <c r="G84" s="35" t="s">
        <v>62</v>
      </c>
      <c r="H84" s="36">
        <f t="shared" ref="H84:H91" si="27">+$K$83/$A$86*$D84</f>
        <v>258323.78057672296</v>
      </c>
      <c r="I84" s="36">
        <f t="shared" ref="I84:I91" si="28">+$L$83/$A$86*$D84</f>
        <v>173483.86944306249</v>
      </c>
      <c r="J84" s="37">
        <f t="shared" si="23"/>
        <v>0.67157529614869216</v>
      </c>
    </row>
    <row r="85" spans="1:13" x14ac:dyDescent="0.25">
      <c r="A85" s="19" t="s">
        <v>1399</v>
      </c>
      <c r="B85" s="20">
        <f t="shared" ref="B85:B91" si="29">+B84+1</f>
        <v>3</v>
      </c>
      <c r="C85" s="35" t="s">
        <v>86</v>
      </c>
      <c r="D85" s="35">
        <v>81</v>
      </c>
      <c r="E85" s="35" t="s">
        <v>65</v>
      </c>
      <c r="F85" s="35" t="s">
        <v>66</v>
      </c>
      <c r="G85" s="35" t="s">
        <v>62</v>
      </c>
      <c r="H85" s="36">
        <f t="shared" si="27"/>
        <v>177323.95107385219</v>
      </c>
      <c r="I85" s="36">
        <f t="shared" si="28"/>
        <v>119086.38495667849</v>
      </c>
      <c r="J85" s="37">
        <f t="shared" si="23"/>
        <v>0.67157529614869216</v>
      </c>
    </row>
    <row r="86" spans="1:13" x14ac:dyDescent="0.25">
      <c r="A86" s="19">
        <f>+SUM(D83:D91)</f>
        <v>1698</v>
      </c>
      <c r="B86" s="20">
        <f t="shared" si="29"/>
        <v>4</v>
      </c>
      <c r="C86" s="35" t="s">
        <v>86</v>
      </c>
      <c r="D86" s="35">
        <v>42</v>
      </c>
      <c r="E86" s="35" t="s">
        <v>67</v>
      </c>
      <c r="F86" s="35" t="s">
        <v>68</v>
      </c>
      <c r="G86" s="35" t="s">
        <v>62</v>
      </c>
      <c r="H86" s="36">
        <f t="shared" si="27"/>
        <v>91945.752408664106</v>
      </c>
      <c r="I86" s="36">
        <f t="shared" si="28"/>
        <v>61748.495903462921</v>
      </c>
      <c r="J86" s="37">
        <f t="shared" si="23"/>
        <v>0.67157529614869216</v>
      </c>
    </row>
    <row r="87" spans="1:13" x14ac:dyDescent="0.25">
      <c r="A87" s="19"/>
      <c r="B87" s="20">
        <f t="shared" si="29"/>
        <v>5</v>
      </c>
      <c r="C87" s="35" t="s">
        <v>86</v>
      </c>
      <c r="D87" s="35">
        <v>60</v>
      </c>
      <c r="E87" s="35" t="s">
        <v>69</v>
      </c>
      <c r="F87" s="35" t="s">
        <v>70</v>
      </c>
      <c r="G87" s="35" t="s">
        <v>62</v>
      </c>
      <c r="H87" s="36">
        <f t="shared" si="27"/>
        <v>131351.07486952015</v>
      </c>
      <c r="I87" s="36">
        <f t="shared" si="28"/>
        <v>88212.137004947028</v>
      </c>
      <c r="J87" s="37">
        <f t="shared" si="23"/>
        <v>0.67157529614869216</v>
      </c>
    </row>
    <row r="88" spans="1:13" x14ac:dyDescent="0.25">
      <c r="A88" s="19"/>
      <c r="B88" s="20">
        <f t="shared" si="29"/>
        <v>6</v>
      </c>
      <c r="C88" s="35" t="s">
        <v>86</v>
      </c>
      <c r="D88" s="35">
        <v>50</v>
      </c>
      <c r="E88" s="35" t="s">
        <v>71</v>
      </c>
      <c r="F88" s="35" t="s">
        <v>72</v>
      </c>
      <c r="G88" s="35" t="s">
        <v>62</v>
      </c>
      <c r="H88" s="36">
        <f t="shared" si="27"/>
        <v>109459.22905793345</v>
      </c>
      <c r="I88" s="36">
        <f t="shared" si="28"/>
        <v>73510.114170789195</v>
      </c>
      <c r="J88" s="37">
        <f t="shared" si="23"/>
        <v>0.67157529614869227</v>
      </c>
    </row>
    <row r="89" spans="1:13" x14ac:dyDescent="0.25">
      <c r="A89" s="19"/>
      <c r="B89" s="20">
        <f t="shared" si="29"/>
        <v>7</v>
      </c>
      <c r="C89" s="35" t="s">
        <v>86</v>
      </c>
      <c r="D89" s="35">
        <v>26</v>
      </c>
      <c r="E89" s="35" t="s">
        <v>73</v>
      </c>
      <c r="F89" s="35" t="s">
        <v>74</v>
      </c>
      <c r="G89" s="35" t="s">
        <v>62</v>
      </c>
      <c r="H89" s="36">
        <f t="shared" si="27"/>
        <v>56918.799110125394</v>
      </c>
      <c r="I89" s="36">
        <f t="shared" si="28"/>
        <v>38225.259368810381</v>
      </c>
      <c r="J89" s="37">
        <f t="shared" si="23"/>
        <v>0.67157529614869227</v>
      </c>
    </row>
    <row r="90" spans="1:13" x14ac:dyDescent="0.25">
      <c r="A90" s="19"/>
      <c r="B90" s="20">
        <f t="shared" si="29"/>
        <v>8</v>
      </c>
      <c r="C90" s="35" t="s">
        <v>86</v>
      </c>
      <c r="D90" s="35">
        <v>24</v>
      </c>
      <c r="E90" s="35" t="s">
        <v>75</v>
      </c>
      <c r="F90" s="35" t="s">
        <v>76</v>
      </c>
      <c r="G90" s="35" t="s">
        <v>62</v>
      </c>
      <c r="H90" s="36">
        <f t="shared" si="27"/>
        <v>52540.429947808057</v>
      </c>
      <c r="I90" s="36">
        <f t="shared" si="28"/>
        <v>35284.854801978814</v>
      </c>
      <c r="J90" s="37">
        <f t="shared" si="23"/>
        <v>0.67157529614869227</v>
      </c>
    </row>
    <row r="91" spans="1:13" x14ac:dyDescent="0.25">
      <c r="A91" s="19"/>
      <c r="B91" s="20">
        <f t="shared" si="29"/>
        <v>9</v>
      </c>
      <c r="C91" s="35" t="s">
        <v>86</v>
      </c>
      <c r="D91" s="35">
        <v>1238</v>
      </c>
      <c r="E91" s="35" t="s">
        <v>77</v>
      </c>
      <c r="F91" s="35" t="s">
        <v>78</v>
      </c>
      <c r="G91" s="35" t="s">
        <v>62</v>
      </c>
      <c r="H91" s="36">
        <f t="shared" si="27"/>
        <v>2710210.5114744324</v>
      </c>
      <c r="I91" s="36">
        <f t="shared" si="28"/>
        <v>1820110.4268687402</v>
      </c>
      <c r="J91" s="37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0"/>
      <c r="C92" s="23" t="s">
        <v>150</v>
      </c>
      <c r="D92" s="23"/>
      <c r="E92" s="23"/>
      <c r="F92" s="23"/>
      <c r="G92" s="23"/>
      <c r="H92" s="3">
        <f>+SUM(H1:H91)</f>
        <v>4598619.1010873439</v>
      </c>
      <c r="I92" s="3">
        <f>+SUM(I1:I91)</f>
        <v>3305116.4269600008</v>
      </c>
      <c r="J92" s="24">
        <f t="shared" si="23"/>
        <v>0.71871932732556731</v>
      </c>
      <c r="K92" s="14">
        <f>+SUM(K1:K91)</f>
        <v>4598619.1010873429</v>
      </c>
      <c r="L92" s="14">
        <f>+SUM(L1:L91)</f>
        <v>3305116.4269600008</v>
      </c>
    </row>
    <row r="93" spans="1:13" x14ac:dyDescent="0.25">
      <c r="H93" s="26">
        <f>+SUM(H83:H91)</f>
        <v>3717235.4188074199</v>
      </c>
      <c r="I93" s="26">
        <f>+SUM(I83:I91)</f>
        <v>2496403.4772400009</v>
      </c>
    </row>
    <row r="94" spans="1:13" x14ac:dyDescent="0.25">
      <c r="A94" s="15" t="s">
        <v>46</v>
      </c>
      <c r="B94" s="15" t="s">
        <v>46</v>
      </c>
      <c r="C94" s="15" t="s">
        <v>46</v>
      </c>
      <c r="D94" s="15" t="s">
        <v>46</v>
      </c>
      <c r="E94" s="15" t="s">
        <v>46</v>
      </c>
      <c r="F94" s="15" t="s">
        <v>46</v>
      </c>
      <c r="G94" s="15" t="s">
        <v>46</v>
      </c>
      <c r="H94" s="15" t="s">
        <v>46</v>
      </c>
      <c r="I94" s="15" t="s">
        <v>46</v>
      </c>
      <c r="J94" s="15" t="s">
        <v>46</v>
      </c>
      <c r="K94" s="14" t="s">
        <v>46</v>
      </c>
      <c r="L94" s="14" t="s">
        <v>46</v>
      </c>
    </row>
    <row r="95" spans="1:13" x14ac:dyDescent="0.25">
      <c r="I95" s="14">
        <f>+I92+'HT_ALL ACC CHI TIET'!I2110</f>
        <v>4852328.4072399996</v>
      </c>
    </row>
    <row r="99" spans="2:10" x14ac:dyDescent="0.25">
      <c r="B99" s="46" t="s">
        <v>1714</v>
      </c>
      <c r="C99" s="23" t="s">
        <v>51</v>
      </c>
      <c r="D99" s="23" t="s">
        <v>52</v>
      </c>
      <c r="E99" s="23" t="s">
        <v>53</v>
      </c>
      <c r="F99" s="23" t="s">
        <v>54</v>
      </c>
      <c r="G99" s="23" t="s">
        <v>55</v>
      </c>
      <c r="H99" s="23" t="s">
        <v>56</v>
      </c>
      <c r="I99" s="3" t="s">
        <v>57</v>
      </c>
      <c r="J99" s="24" t="s">
        <v>58</v>
      </c>
    </row>
    <row r="100" spans="2:10" x14ac:dyDescent="0.25">
      <c r="C100" s="35" t="s">
        <v>86</v>
      </c>
      <c r="D100" s="35">
        <v>59</v>
      </c>
      <c r="E100" s="35" t="s">
        <v>60</v>
      </c>
      <c r="F100" s="35" t="s">
        <v>61</v>
      </c>
      <c r="G100" s="35" t="s">
        <v>62</v>
      </c>
      <c r="H100" s="36"/>
      <c r="I100" s="36"/>
      <c r="J100" s="37">
        <f t="shared" ref="J100:J108" si="30">+IFERROR(I100/H100,0)</f>
        <v>0</v>
      </c>
    </row>
    <row r="101" spans="2:10" x14ac:dyDescent="0.25">
      <c r="C101" s="35" t="s">
        <v>86</v>
      </c>
      <c r="D101" s="35">
        <v>118</v>
      </c>
      <c r="E101" s="35" t="s">
        <v>63</v>
      </c>
      <c r="F101" s="35" t="s">
        <v>64</v>
      </c>
      <c r="G101" s="35" t="s">
        <v>62</v>
      </c>
      <c r="H101" s="36"/>
      <c r="I101" s="36"/>
      <c r="J101" s="37">
        <f t="shared" si="30"/>
        <v>0</v>
      </c>
    </row>
    <row r="102" spans="2:10" x14ac:dyDescent="0.25">
      <c r="C102" s="35" t="s">
        <v>86</v>
      </c>
      <c r="D102" s="35">
        <v>81</v>
      </c>
      <c r="E102" s="35" t="s">
        <v>65</v>
      </c>
      <c r="F102" s="35" t="s">
        <v>66</v>
      </c>
      <c r="G102" s="35" t="s">
        <v>62</v>
      </c>
      <c r="H102" s="36"/>
      <c r="I102" s="36"/>
      <c r="J102" s="37">
        <f t="shared" si="30"/>
        <v>0</v>
      </c>
    </row>
    <row r="103" spans="2:10" x14ac:dyDescent="0.25">
      <c r="C103" s="35" t="s">
        <v>86</v>
      </c>
      <c r="D103" s="35">
        <v>42</v>
      </c>
      <c r="E103" s="35" t="s">
        <v>67</v>
      </c>
      <c r="F103" s="35" t="s">
        <v>68</v>
      </c>
      <c r="G103" s="35" t="s">
        <v>62</v>
      </c>
      <c r="H103" s="36"/>
      <c r="I103" s="36"/>
      <c r="J103" s="37">
        <f t="shared" si="30"/>
        <v>0</v>
      </c>
    </row>
    <row r="104" spans="2:10" x14ac:dyDescent="0.25">
      <c r="C104" s="35" t="s">
        <v>86</v>
      </c>
      <c r="D104" s="35">
        <v>60</v>
      </c>
      <c r="E104" s="35" t="s">
        <v>69</v>
      </c>
      <c r="F104" s="35" t="s">
        <v>70</v>
      </c>
      <c r="G104" s="35" t="s">
        <v>62</v>
      </c>
      <c r="H104" s="36"/>
      <c r="I104" s="36"/>
      <c r="J104" s="37">
        <f t="shared" si="30"/>
        <v>0</v>
      </c>
    </row>
    <row r="105" spans="2:10" x14ac:dyDescent="0.25">
      <c r="C105" s="35" t="s">
        <v>86</v>
      </c>
      <c r="D105" s="35">
        <v>50</v>
      </c>
      <c r="E105" s="35" t="s">
        <v>71</v>
      </c>
      <c r="F105" s="35" t="s">
        <v>72</v>
      </c>
      <c r="G105" s="35" t="s">
        <v>62</v>
      </c>
      <c r="H105" s="36"/>
      <c r="I105" s="36"/>
      <c r="J105" s="37">
        <f t="shared" si="30"/>
        <v>0</v>
      </c>
    </row>
    <row r="106" spans="2:10" x14ac:dyDescent="0.25">
      <c r="C106" s="35" t="s">
        <v>86</v>
      </c>
      <c r="D106" s="35">
        <v>26</v>
      </c>
      <c r="E106" s="35" t="s">
        <v>73</v>
      </c>
      <c r="F106" s="35" t="s">
        <v>74</v>
      </c>
      <c r="G106" s="35" t="s">
        <v>62</v>
      </c>
      <c r="H106" s="36"/>
      <c r="I106" s="36"/>
      <c r="J106" s="37">
        <f t="shared" si="30"/>
        <v>0</v>
      </c>
    </row>
    <row r="107" spans="2:10" x14ac:dyDescent="0.25">
      <c r="C107" s="35" t="s">
        <v>86</v>
      </c>
      <c r="D107" s="35">
        <v>24</v>
      </c>
      <c r="E107" s="35" t="s">
        <v>75</v>
      </c>
      <c r="F107" s="35" t="s">
        <v>76</v>
      </c>
      <c r="G107" s="35" t="s">
        <v>62</v>
      </c>
      <c r="H107" s="36"/>
      <c r="I107" s="36"/>
      <c r="J107" s="37">
        <f t="shared" si="30"/>
        <v>0</v>
      </c>
    </row>
    <row r="108" spans="2:10" x14ac:dyDescent="0.25">
      <c r="C108" s="35" t="s">
        <v>86</v>
      </c>
      <c r="D108" s="35">
        <v>1238</v>
      </c>
      <c r="E108" s="35" t="s">
        <v>77</v>
      </c>
      <c r="F108" s="35" t="s">
        <v>78</v>
      </c>
      <c r="G108" s="35" t="s">
        <v>62</v>
      </c>
      <c r="H108" s="36"/>
      <c r="I108" s="36"/>
      <c r="J108" s="37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>
    <tabColor rgb="FF0070C0"/>
  </sheetPr>
  <dimension ref="A1:O2115"/>
  <sheetViews>
    <sheetView showGridLines="0" zoomScale="70" zoomScaleNormal="70" workbookViewId="0">
      <pane xSplit="5" ySplit="1" topLeftCell="F1672" activePane="bottomRight" state="frozen"/>
      <selection pane="topRight" activeCell="F1" sqref="F1"/>
      <selection pane="bottomLeft" activeCell="A2" sqref="A2"/>
      <selection pane="bottomRight" activeCell="H2126" sqref="H2126"/>
    </sheetView>
  </sheetViews>
  <sheetFormatPr defaultRowHeight="15" x14ac:dyDescent="0.25"/>
  <cols>
    <col min="1" max="1" width="14.5703125" style="15" bestFit="1" customWidth="1"/>
    <col min="2" max="2" width="9.140625" style="25"/>
    <col min="3" max="3" width="57.7109375" bestFit="1" customWidth="1"/>
    <col min="4" max="4" width="11.28515625" customWidth="1"/>
    <col min="5" max="5" width="14.85546875" bestFit="1" customWidth="1"/>
    <col min="6" max="6" width="27.28515625" customWidth="1"/>
    <col min="7" max="7" width="17.85546875" bestFit="1" customWidth="1"/>
    <col min="8" max="8" width="18.42578125" customWidth="1"/>
    <col min="9" max="9" width="18.5703125" style="26" customWidth="1"/>
    <col min="10" max="10" width="14.5703125" style="27" bestFit="1" customWidth="1"/>
    <col min="11" max="11" width="19" bestFit="1" customWidth="1"/>
    <col min="12" max="12" width="14.28515625" bestFit="1" customWidth="1"/>
    <col min="13" max="13" width="10.140625" bestFit="1" customWidth="1"/>
    <col min="14" max="14" width="26.85546875" bestFit="1" customWidth="1"/>
    <col min="15" max="15" width="19.5703125" bestFit="1" customWidth="1"/>
  </cols>
  <sheetData>
    <row r="1" spans="1:13" x14ac:dyDescent="0.25">
      <c r="A1" s="23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</row>
    <row r="2" spans="1:13" x14ac:dyDescent="0.25">
      <c r="A2" s="50">
        <f>+SUM(I2:I6)</f>
        <v>89393.033999999985</v>
      </c>
      <c r="B2" s="43">
        <v>1</v>
      </c>
      <c r="C2" s="39" t="s">
        <v>87</v>
      </c>
      <c r="D2" s="39">
        <v>1</v>
      </c>
      <c r="E2" s="39" t="s">
        <v>63</v>
      </c>
      <c r="F2" s="39" t="s">
        <v>64</v>
      </c>
      <c r="G2" s="39" t="s">
        <v>62</v>
      </c>
      <c r="H2" s="44">
        <v>18643.292355968286</v>
      </c>
      <c r="I2" s="44">
        <v>20865.456000000002</v>
      </c>
      <c r="J2" s="45">
        <f t="shared" ref="J2:J45" si="0">+IFERROR(I2/H2,0)</f>
        <v>1.1191937347547056</v>
      </c>
      <c r="K2" s="16">
        <f>+SUM(H2:H6)</f>
        <v>77094.763617584977</v>
      </c>
      <c r="L2" s="16">
        <f>+SUM(I2:I6)</f>
        <v>89393.033999999985</v>
      </c>
      <c r="M2" s="18">
        <f>+L2/K2</f>
        <v>1.159521474680413</v>
      </c>
    </row>
    <row r="3" spans="1:13" x14ac:dyDescent="0.25">
      <c r="A3" s="23"/>
      <c r="B3" s="20">
        <v>2</v>
      </c>
      <c r="C3" s="19" t="s">
        <v>88</v>
      </c>
      <c r="D3" s="19">
        <v>1</v>
      </c>
      <c r="E3" s="19" t="s">
        <v>67</v>
      </c>
      <c r="F3" s="19" t="s">
        <v>68</v>
      </c>
      <c r="G3" s="19" t="s">
        <v>62</v>
      </c>
      <c r="H3" s="5">
        <v>25969.727152929285</v>
      </c>
      <c r="I3" s="5">
        <v>21557.777999999998</v>
      </c>
      <c r="J3" s="21">
        <f t="shared" si="0"/>
        <v>0.83011184033823648</v>
      </c>
    </row>
    <row r="4" spans="1:13" x14ac:dyDescent="0.25">
      <c r="A4" s="23"/>
      <c r="B4" s="20">
        <v>3</v>
      </c>
      <c r="C4" s="19" t="s">
        <v>89</v>
      </c>
      <c r="D4" s="19">
        <v>1</v>
      </c>
      <c r="E4" s="19" t="s">
        <v>69</v>
      </c>
      <c r="F4" s="19" t="s">
        <v>70</v>
      </c>
      <c r="G4" s="19" t="s">
        <v>62</v>
      </c>
      <c r="H4" s="5">
        <v>19196.933825519634</v>
      </c>
      <c r="I4" s="5">
        <v>25966.163</v>
      </c>
      <c r="J4" s="21">
        <f t="shared" si="0"/>
        <v>1.3526203317678589</v>
      </c>
    </row>
    <row r="5" spans="1:13" x14ac:dyDescent="0.25">
      <c r="A5" s="23"/>
      <c r="B5" s="20">
        <v>4</v>
      </c>
      <c r="C5" s="19" t="s">
        <v>90</v>
      </c>
      <c r="D5" s="19">
        <v>1</v>
      </c>
      <c r="E5" s="19" t="s">
        <v>77</v>
      </c>
      <c r="F5" s="19" t="s">
        <v>78</v>
      </c>
      <c r="G5" s="19" t="s">
        <v>62</v>
      </c>
      <c r="H5" s="5">
        <v>13284.810283167775</v>
      </c>
      <c r="I5" s="5">
        <v>8473.5969999999998</v>
      </c>
      <c r="J5" s="21">
        <f t="shared" si="0"/>
        <v>0.63784102440185264</v>
      </c>
    </row>
    <row r="6" spans="1:13" x14ac:dyDescent="0.25">
      <c r="A6" s="23"/>
      <c r="B6" s="20">
        <v>5</v>
      </c>
      <c r="C6" s="19" t="s">
        <v>1912</v>
      </c>
      <c r="D6" s="19">
        <v>1</v>
      </c>
      <c r="E6" s="19" t="s">
        <v>60</v>
      </c>
      <c r="F6" s="19" t="s">
        <v>61</v>
      </c>
      <c r="G6" s="19" t="s">
        <v>62</v>
      </c>
      <c r="H6" s="5"/>
      <c r="I6" s="5">
        <v>12530.04</v>
      </c>
      <c r="J6" s="21">
        <f t="shared" si="0"/>
        <v>0</v>
      </c>
    </row>
    <row r="7" spans="1:13" x14ac:dyDescent="0.25">
      <c r="A7" s="50">
        <f>+SUM(I7:I1770,I2049:I2109,I2132:I2178)</f>
        <v>1054047.4954800056</v>
      </c>
      <c r="B7" s="43">
        <v>1</v>
      </c>
      <c r="C7" s="39" t="s">
        <v>337</v>
      </c>
      <c r="D7" s="39"/>
      <c r="E7" s="39" t="s">
        <v>75</v>
      </c>
      <c r="F7" s="39" t="s">
        <v>76</v>
      </c>
      <c r="G7" s="39" t="s">
        <v>62</v>
      </c>
      <c r="H7" s="44">
        <v>344.82517346390136</v>
      </c>
      <c r="I7" s="44">
        <v>0</v>
      </c>
      <c r="J7" s="45">
        <f t="shared" si="0"/>
        <v>0</v>
      </c>
      <c r="K7" s="16">
        <f>+SUM(H7:H1770)</f>
        <v>662268.51963407593</v>
      </c>
      <c r="L7" s="16">
        <f>+SUM(I7:I1770,I2049:I2109,I2132:I2178)</f>
        <v>1054047.4954800056</v>
      </c>
      <c r="M7" s="18">
        <f>+L7/K7</f>
        <v>1.591571189375572</v>
      </c>
    </row>
    <row r="8" spans="1:13" x14ac:dyDescent="0.25">
      <c r="A8" s="23"/>
      <c r="B8" s="20">
        <f>+B7+1</f>
        <v>2</v>
      </c>
      <c r="C8" s="19" t="s">
        <v>338</v>
      </c>
      <c r="D8" s="19"/>
      <c r="E8" s="19" t="s">
        <v>73</v>
      </c>
      <c r="F8" s="19" t="s">
        <v>74</v>
      </c>
      <c r="G8" s="19" t="s">
        <v>62</v>
      </c>
      <c r="H8" s="5">
        <v>437.08332640533098</v>
      </c>
      <c r="I8" s="5">
        <v>0</v>
      </c>
      <c r="J8" s="21">
        <f t="shared" si="0"/>
        <v>0</v>
      </c>
    </row>
    <row r="9" spans="1:13" x14ac:dyDescent="0.25">
      <c r="A9" s="23"/>
      <c r="B9" s="20">
        <f t="shared" ref="B9:B72" si="1">+B8+1</f>
        <v>3</v>
      </c>
      <c r="C9" s="19" t="s">
        <v>339</v>
      </c>
      <c r="D9" s="19"/>
      <c r="E9" s="19" t="s">
        <v>75</v>
      </c>
      <c r="F9" s="19" t="s">
        <v>76</v>
      </c>
      <c r="G9" s="19" t="s">
        <v>62</v>
      </c>
      <c r="H9" s="5">
        <v>451.19605016138519</v>
      </c>
      <c r="I9" s="5">
        <v>0</v>
      </c>
      <c r="J9" s="21">
        <f t="shared" si="0"/>
        <v>0</v>
      </c>
      <c r="K9" s="28"/>
    </row>
    <row r="10" spans="1:13" x14ac:dyDescent="0.25">
      <c r="A10" s="23"/>
      <c r="B10" s="20">
        <f t="shared" si="1"/>
        <v>4</v>
      </c>
      <c r="C10" s="19" t="s">
        <v>340</v>
      </c>
      <c r="D10" s="19"/>
      <c r="E10" s="19" t="s">
        <v>75</v>
      </c>
      <c r="F10" s="19" t="s">
        <v>76</v>
      </c>
      <c r="G10" s="19" t="s">
        <v>62</v>
      </c>
      <c r="H10" s="5">
        <v>594.36557865219015</v>
      </c>
      <c r="I10" s="5">
        <v>0</v>
      </c>
      <c r="J10" s="21">
        <f t="shared" si="0"/>
        <v>0</v>
      </c>
      <c r="K10" s="28"/>
    </row>
    <row r="11" spans="1:13" x14ac:dyDescent="0.25">
      <c r="A11" s="23"/>
      <c r="B11" s="20">
        <f t="shared" si="1"/>
        <v>5</v>
      </c>
      <c r="C11" s="19" t="s">
        <v>341</v>
      </c>
      <c r="D11" s="19"/>
      <c r="E11" s="19" t="s">
        <v>67</v>
      </c>
      <c r="F11" s="19" t="s">
        <v>68</v>
      </c>
      <c r="G11" s="19" t="s">
        <v>62</v>
      </c>
      <c r="H11" s="5">
        <v>483.61243587595078</v>
      </c>
      <c r="I11" s="5">
        <v>476.928</v>
      </c>
      <c r="J11" s="21">
        <f t="shared" si="0"/>
        <v>0.98617811416730117</v>
      </c>
    </row>
    <row r="12" spans="1:13" x14ac:dyDescent="0.25">
      <c r="A12" s="23"/>
      <c r="B12" s="20">
        <f t="shared" si="1"/>
        <v>6</v>
      </c>
      <c r="C12" s="19" t="s">
        <v>342</v>
      </c>
      <c r="D12" s="19"/>
      <c r="E12" s="19" t="s">
        <v>71</v>
      </c>
      <c r="F12" s="19" t="s">
        <v>72</v>
      </c>
      <c r="G12" s="19" t="s">
        <v>62</v>
      </c>
      <c r="H12" s="5">
        <v>440.81164322543935</v>
      </c>
      <c r="I12" s="5">
        <v>845.45800000000008</v>
      </c>
      <c r="J12" s="21">
        <f t="shared" si="0"/>
        <v>1.9179575063257051</v>
      </c>
    </row>
    <row r="13" spans="1:13" x14ac:dyDescent="0.25">
      <c r="A13" s="23"/>
      <c r="B13" s="20">
        <f t="shared" si="1"/>
        <v>7</v>
      </c>
      <c r="C13" s="19" t="s">
        <v>343</v>
      </c>
      <c r="D13" s="19"/>
      <c r="E13" s="19" t="s">
        <v>73</v>
      </c>
      <c r="F13" s="19" t="s">
        <v>74</v>
      </c>
      <c r="G13" s="19" t="s">
        <v>62</v>
      </c>
      <c r="H13" s="5">
        <v>86.568948953655422</v>
      </c>
      <c r="I13" s="5">
        <v>0</v>
      </c>
      <c r="J13" s="21">
        <f t="shared" si="0"/>
        <v>0</v>
      </c>
    </row>
    <row r="14" spans="1:13" x14ac:dyDescent="0.25">
      <c r="A14" s="23"/>
      <c r="B14" s="20">
        <f t="shared" si="1"/>
        <v>8</v>
      </c>
      <c r="C14" s="19" t="s">
        <v>344</v>
      </c>
      <c r="D14" s="19"/>
      <c r="E14" s="19" t="s">
        <v>60</v>
      </c>
      <c r="F14" s="19" t="s">
        <v>61</v>
      </c>
      <c r="G14" s="19" t="s">
        <v>62</v>
      </c>
      <c r="H14" s="5">
        <v>78.38671795438907</v>
      </c>
      <c r="I14" s="5">
        <v>0</v>
      </c>
      <c r="J14" s="21">
        <f t="shared" si="0"/>
        <v>0</v>
      </c>
    </row>
    <row r="15" spans="1:13" x14ac:dyDescent="0.25">
      <c r="A15" s="23"/>
      <c r="B15" s="20">
        <f t="shared" si="1"/>
        <v>9</v>
      </c>
      <c r="C15" s="19" t="s">
        <v>1408</v>
      </c>
      <c r="D15" s="19"/>
      <c r="E15" s="19" t="s">
        <v>60</v>
      </c>
      <c r="F15" s="19" t="s">
        <v>61</v>
      </c>
      <c r="G15" s="19" t="s">
        <v>62</v>
      </c>
      <c r="H15" s="5">
        <v>240.12311377627222</v>
      </c>
      <c r="I15" s="5">
        <v>605.077</v>
      </c>
      <c r="J15" s="21">
        <f t="shared" si="0"/>
        <v>2.5198615430406379</v>
      </c>
    </row>
    <row r="16" spans="1:13" x14ac:dyDescent="0.25">
      <c r="A16" s="23"/>
      <c r="B16" s="20">
        <f t="shared" si="1"/>
        <v>10</v>
      </c>
      <c r="C16" s="19" t="s">
        <v>345</v>
      </c>
      <c r="D16" s="19"/>
      <c r="E16" s="19" t="s">
        <v>73</v>
      </c>
      <c r="F16" s="19" t="s">
        <v>74</v>
      </c>
      <c r="G16" s="19" t="s">
        <v>62</v>
      </c>
      <c r="H16" s="5">
        <v>708.77468854510028</v>
      </c>
      <c r="I16" s="5">
        <v>0</v>
      </c>
      <c r="J16" s="21">
        <f t="shared" si="0"/>
        <v>0</v>
      </c>
    </row>
    <row r="17" spans="1:10" x14ac:dyDescent="0.25">
      <c r="A17" s="23"/>
      <c r="B17" s="20">
        <f t="shared" si="1"/>
        <v>11</v>
      </c>
      <c r="C17" s="19" t="s">
        <v>347</v>
      </c>
      <c r="D17" s="19"/>
      <c r="E17" s="19" t="s">
        <v>71</v>
      </c>
      <c r="F17" s="19" t="s">
        <v>72</v>
      </c>
      <c r="G17" s="19" t="s">
        <v>62</v>
      </c>
      <c r="H17" s="5">
        <v>107.41260839765329</v>
      </c>
      <c r="I17" s="5">
        <v>786.52200000000005</v>
      </c>
      <c r="J17" s="21">
        <f t="shared" si="0"/>
        <v>7.3224364600495422</v>
      </c>
    </row>
    <row r="18" spans="1:10" x14ac:dyDescent="0.25">
      <c r="A18" s="23"/>
      <c r="B18" s="20">
        <f t="shared" si="1"/>
        <v>12</v>
      </c>
      <c r="C18" s="19" t="s">
        <v>349</v>
      </c>
      <c r="D18" s="19"/>
      <c r="E18" s="19" t="s">
        <v>71</v>
      </c>
      <c r="F18" s="19" t="s">
        <v>72</v>
      </c>
      <c r="G18" s="19" t="s">
        <v>62</v>
      </c>
      <c r="H18" s="5">
        <v>169.9186268211495</v>
      </c>
      <c r="I18" s="5">
        <v>419.06200000000001</v>
      </c>
      <c r="J18" s="21">
        <f t="shared" si="0"/>
        <v>2.466251098186488</v>
      </c>
    </row>
    <row r="19" spans="1:10" x14ac:dyDescent="0.25">
      <c r="A19" s="23"/>
      <c r="B19" s="20">
        <f t="shared" si="1"/>
        <v>13</v>
      </c>
      <c r="C19" s="19" t="s">
        <v>350</v>
      </c>
      <c r="D19" s="19"/>
      <c r="E19" s="19" t="s">
        <v>67</v>
      </c>
      <c r="F19" s="19" t="s">
        <v>68</v>
      </c>
      <c r="G19" s="19" t="s">
        <v>62</v>
      </c>
      <c r="H19" s="5">
        <v>498.35437837802073</v>
      </c>
      <c r="I19" s="5">
        <v>598.58999999999992</v>
      </c>
      <c r="J19" s="21">
        <f t="shared" si="0"/>
        <v>1.2011332216006874</v>
      </c>
    </row>
    <row r="20" spans="1:10" x14ac:dyDescent="0.25">
      <c r="A20" s="23"/>
      <c r="B20" s="20">
        <f t="shared" si="1"/>
        <v>14</v>
      </c>
      <c r="C20" s="19" t="s">
        <v>1409</v>
      </c>
      <c r="D20" s="19"/>
      <c r="E20" s="19" t="s">
        <v>60</v>
      </c>
      <c r="F20" s="19" t="s">
        <v>61</v>
      </c>
      <c r="G20" s="19" t="s">
        <v>62</v>
      </c>
      <c r="H20" s="5">
        <v>190.25356388901017</v>
      </c>
      <c r="I20" s="5">
        <v>0</v>
      </c>
      <c r="J20" s="21">
        <f t="shared" si="0"/>
        <v>0</v>
      </c>
    </row>
    <row r="21" spans="1:10" x14ac:dyDescent="0.25">
      <c r="A21" s="23"/>
      <c r="B21" s="20">
        <f t="shared" si="1"/>
        <v>15</v>
      </c>
      <c r="C21" s="19" t="s">
        <v>352</v>
      </c>
      <c r="D21" s="19"/>
      <c r="E21" s="19" t="s">
        <v>65</v>
      </c>
      <c r="F21" s="19" t="s">
        <v>66</v>
      </c>
      <c r="G21" s="19" t="s">
        <v>62</v>
      </c>
      <c r="H21" s="5">
        <v>295.46434595277657</v>
      </c>
      <c r="I21" s="5">
        <v>1017.652</v>
      </c>
      <c r="J21" s="21">
        <f t="shared" si="0"/>
        <v>3.4442463665739527</v>
      </c>
    </row>
    <row r="22" spans="1:10" x14ac:dyDescent="0.25">
      <c r="A22" s="23"/>
      <c r="B22" s="20">
        <f t="shared" si="1"/>
        <v>16</v>
      </c>
      <c r="C22" s="19" t="s">
        <v>353</v>
      </c>
      <c r="D22" s="19"/>
      <c r="E22" s="19" t="s">
        <v>69</v>
      </c>
      <c r="F22" s="19" t="s">
        <v>70</v>
      </c>
      <c r="G22" s="19" t="s">
        <v>62</v>
      </c>
      <c r="H22" s="5">
        <v>165.46438928418172</v>
      </c>
      <c r="I22" s="5">
        <v>360.12599999999998</v>
      </c>
      <c r="J22" s="21">
        <f t="shared" si="0"/>
        <v>2.1764562245565173</v>
      </c>
    </row>
    <row r="23" spans="1:10" x14ac:dyDescent="0.25">
      <c r="A23" s="23"/>
      <c r="B23" s="20">
        <f t="shared" si="1"/>
        <v>17</v>
      </c>
      <c r="C23" s="19" t="s">
        <v>354</v>
      </c>
      <c r="D23" s="19"/>
      <c r="E23" s="19" t="s">
        <v>67</v>
      </c>
      <c r="F23" s="19" t="s">
        <v>68</v>
      </c>
      <c r="G23" s="19" t="s">
        <v>62</v>
      </c>
      <c r="H23" s="5">
        <v>190.76228626514737</v>
      </c>
      <c r="I23" s="5">
        <v>0</v>
      </c>
      <c r="J23" s="21">
        <f t="shared" si="0"/>
        <v>0</v>
      </c>
    </row>
    <row r="24" spans="1:10" x14ac:dyDescent="0.25">
      <c r="A24" s="23"/>
      <c r="B24" s="20">
        <f t="shared" si="1"/>
        <v>18</v>
      </c>
      <c r="C24" s="19" t="s">
        <v>355</v>
      </c>
      <c r="D24" s="19"/>
      <c r="E24" s="19" t="s">
        <v>73</v>
      </c>
      <c r="F24" s="19" t="s">
        <v>74</v>
      </c>
      <c r="G24" s="19" t="s">
        <v>62</v>
      </c>
      <c r="H24" s="5">
        <v>104.19333731149194</v>
      </c>
      <c r="I24" s="5">
        <v>180.59800000000001</v>
      </c>
      <c r="J24" s="21">
        <f t="shared" si="0"/>
        <v>1.7332970097703269</v>
      </c>
    </row>
    <row r="25" spans="1:10" x14ac:dyDescent="0.25">
      <c r="A25" s="23"/>
      <c r="B25" s="20">
        <f t="shared" si="1"/>
        <v>19</v>
      </c>
      <c r="C25" s="19" t="s">
        <v>356</v>
      </c>
      <c r="D25" s="19"/>
      <c r="E25" s="19" t="s">
        <v>60</v>
      </c>
      <c r="F25" s="19" t="s">
        <v>61</v>
      </c>
      <c r="G25" s="19" t="s">
        <v>62</v>
      </c>
      <c r="H25" s="5">
        <v>411.27670704822816</v>
      </c>
      <c r="I25" s="5">
        <v>0</v>
      </c>
      <c r="J25" s="21">
        <f t="shared" si="0"/>
        <v>0</v>
      </c>
    </row>
    <row r="26" spans="1:10" x14ac:dyDescent="0.25">
      <c r="A26" s="23"/>
      <c r="B26" s="20">
        <f t="shared" si="1"/>
        <v>20</v>
      </c>
      <c r="C26" s="19" t="s">
        <v>357</v>
      </c>
      <c r="D26" s="19"/>
      <c r="E26" s="19" t="s">
        <v>75</v>
      </c>
      <c r="F26" s="19" t="s">
        <v>76</v>
      </c>
      <c r="G26" s="19" t="s">
        <v>62</v>
      </c>
      <c r="H26" s="5">
        <v>154.06288719875403</v>
      </c>
      <c r="I26" s="5">
        <v>419.06200000000001</v>
      </c>
      <c r="J26" s="21">
        <f t="shared" si="0"/>
        <v>2.7200710542271933</v>
      </c>
    </row>
    <row r="27" spans="1:10" x14ac:dyDescent="0.25">
      <c r="A27" s="23"/>
      <c r="B27" s="20">
        <f t="shared" si="1"/>
        <v>21</v>
      </c>
      <c r="C27" s="19" t="s">
        <v>359</v>
      </c>
      <c r="D27" s="19"/>
      <c r="E27" s="19" t="s">
        <v>63</v>
      </c>
      <c r="F27" s="19" t="s">
        <v>64</v>
      </c>
      <c r="G27" s="19" t="s">
        <v>62</v>
      </c>
      <c r="H27" s="5">
        <v>274.11196413264145</v>
      </c>
      <c r="I27" s="5">
        <v>0</v>
      </c>
      <c r="J27" s="21">
        <f t="shared" si="0"/>
        <v>0</v>
      </c>
    </row>
    <row r="28" spans="1:10" x14ac:dyDescent="0.25">
      <c r="A28" s="23"/>
      <c r="B28" s="20">
        <f t="shared" si="1"/>
        <v>22</v>
      </c>
      <c r="C28" s="19" t="s">
        <v>360</v>
      </c>
      <c r="D28" s="19"/>
      <c r="E28" s="19" t="s">
        <v>69</v>
      </c>
      <c r="F28" s="19" t="s">
        <v>70</v>
      </c>
      <c r="G28" s="19" t="s">
        <v>62</v>
      </c>
      <c r="H28" s="5">
        <v>482.90993697698531</v>
      </c>
      <c r="I28" s="5">
        <v>238.464</v>
      </c>
      <c r="J28" s="21">
        <f t="shared" si="0"/>
        <v>0.49380636375549425</v>
      </c>
    </row>
    <row r="29" spans="1:10" x14ac:dyDescent="0.25">
      <c r="A29" s="23"/>
      <c r="B29" s="20">
        <f t="shared" si="1"/>
        <v>23</v>
      </c>
      <c r="C29" s="19" t="s">
        <v>361</v>
      </c>
      <c r="D29" s="19"/>
      <c r="E29" s="19" t="s">
        <v>69</v>
      </c>
      <c r="F29" s="19" t="s">
        <v>70</v>
      </c>
      <c r="G29" s="19" t="s">
        <v>62</v>
      </c>
      <c r="H29" s="5">
        <v>241.35808022707863</v>
      </c>
      <c r="I29" s="5">
        <v>1087.421</v>
      </c>
      <c r="J29" s="21">
        <f t="shared" si="0"/>
        <v>4.5054261244409721</v>
      </c>
    </row>
    <row r="30" spans="1:10" x14ac:dyDescent="0.25">
      <c r="A30" s="23"/>
      <c r="B30" s="20">
        <f t="shared" si="1"/>
        <v>24</v>
      </c>
      <c r="C30" s="19" t="s">
        <v>362</v>
      </c>
      <c r="D30" s="19"/>
      <c r="E30" s="19" t="s">
        <v>75</v>
      </c>
      <c r="F30" s="19" t="s">
        <v>76</v>
      </c>
      <c r="G30" s="19" t="s">
        <v>62</v>
      </c>
      <c r="H30" s="5">
        <v>141.40145875402251</v>
      </c>
      <c r="I30" s="5">
        <v>598.59</v>
      </c>
      <c r="J30" s="21">
        <f t="shared" si="0"/>
        <v>4.2332660870301781</v>
      </c>
    </row>
    <row r="31" spans="1:10" x14ac:dyDescent="0.25">
      <c r="A31" s="23"/>
      <c r="B31" s="20">
        <f t="shared" si="1"/>
        <v>25</v>
      </c>
      <c r="C31" s="19" t="s">
        <v>363</v>
      </c>
      <c r="D31" s="19"/>
      <c r="E31" s="19" t="s">
        <v>69</v>
      </c>
      <c r="F31" s="19" t="s">
        <v>70</v>
      </c>
      <c r="G31" s="19" t="s">
        <v>62</v>
      </c>
      <c r="H31" s="5">
        <v>190.76228626514737</v>
      </c>
      <c r="I31" s="5">
        <v>0</v>
      </c>
      <c r="J31" s="21">
        <f t="shared" si="0"/>
        <v>0</v>
      </c>
    </row>
    <row r="32" spans="1:10" x14ac:dyDescent="0.25">
      <c r="A32" s="23"/>
      <c r="B32" s="20">
        <f t="shared" si="1"/>
        <v>26</v>
      </c>
      <c r="C32" s="19" t="s">
        <v>364</v>
      </c>
      <c r="D32" s="19"/>
      <c r="E32" s="19" t="s">
        <v>73</v>
      </c>
      <c r="F32" s="19" t="s">
        <v>74</v>
      </c>
      <c r="G32" s="19" t="s">
        <v>62</v>
      </c>
      <c r="H32" s="5">
        <v>740.24558861839228</v>
      </c>
      <c r="I32" s="5">
        <v>905.75399999999991</v>
      </c>
      <c r="J32" s="21">
        <f t="shared" si="0"/>
        <v>1.2235858125011128</v>
      </c>
    </row>
    <row r="33" spans="1:10" x14ac:dyDescent="0.25">
      <c r="A33" s="23"/>
      <c r="B33" s="20">
        <f t="shared" si="1"/>
        <v>27</v>
      </c>
      <c r="C33" s="19" t="s">
        <v>1410</v>
      </c>
      <c r="D33" s="19"/>
      <c r="E33" s="19" t="s">
        <v>60</v>
      </c>
      <c r="F33" s="19" t="s">
        <v>61</v>
      </c>
      <c r="G33" s="19" t="s">
        <v>62</v>
      </c>
      <c r="H33" s="5">
        <v>0</v>
      </c>
      <c r="I33" s="5">
        <v>0</v>
      </c>
      <c r="J33" s="21">
        <f t="shared" si="0"/>
        <v>0</v>
      </c>
    </row>
    <row r="34" spans="1:10" x14ac:dyDescent="0.25">
      <c r="A34" s="23"/>
      <c r="B34" s="20">
        <f t="shared" si="1"/>
        <v>28</v>
      </c>
      <c r="C34" s="19" t="s">
        <v>365</v>
      </c>
      <c r="D34" s="19"/>
      <c r="E34" s="19" t="s">
        <v>75</v>
      </c>
      <c r="F34" s="19" t="s">
        <v>76</v>
      </c>
      <c r="G34" s="19" t="s">
        <v>62</v>
      </c>
      <c r="H34" s="5">
        <v>82.840955491356837</v>
      </c>
      <c r="I34" s="5">
        <v>238.464</v>
      </c>
      <c r="J34" s="21">
        <f t="shared" si="0"/>
        <v>2.8785761654436737</v>
      </c>
    </row>
    <row r="35" spans="1:10" x14ac:dyDescent="0.25">
      <c r="A35" s="23"/>
      <c r="B35" s="20">
        <f t="shared" si="1"/>
        <v>29</v>
      </c>
      <c r="C35" s="19" t="s">
        <v>366</v>
      </c>
      <c r="D35" s="19"/>
      <c r="E35" s="19" t="s">
        <v>73</v>
      </c>
      <c r="F35" s="19" t="s">
        <v>74</v>
      </c>
      <c r="G35" s="19" t="s">
        <v>62</v>
      </c>
      <c r="H35" s="5">
        <v>431.39412241755679</v>
      </c>
      <c r="I35" s="5">
        <v>360.12599999999998</v>
      </c>
      <c r="J35" s="21">
        <f t="shared" si="0"/>
        <v>0.83479579643281587</v>
      </c>
    </row>
    <row r="36" spans="1:10" x14ac:dyDescent="0.25">
      <c r="A36" s="23"/>
      <c r="B36" s="20">
        <f t="shared" si="1"/>
        <v>30</v>
      </c>
      <c r="C36" s="19" t="s">
        <v>367</v>
      </c>
      <c r="D36" s="19"/>
      <c r="E36" s="19" t="s">
        <v>71</v>
      </c>
      <c r="F36" s="19" t="s">
        <v>72</v>
      </c>
      <c r="G36" s="19" t="s">
        <v>62</v>
      </c>
      <c r="H36" s="5">
        <v>216.06018324611301</v>
      </c>
      <c r="I36" s="5">
        <v>423.40899999999999</v>
      </c>
      <c r="J36" s="21">
        <f t="shared" si="0"/>
        <v>1.9596808335467208</v>
      </c>
    </row>
    <row r="37" spans="1:10" x14ac:dyDescent="0.25">
      <c r="A37" s="23"/>
      <c r="B37" s="20">
        <f t="shared" si="1"/>
        <v>31</v>
      </c>
      <c r="C37" s="19" t="s">
        <v>368</v>
      </c>
      <c r="D37" s="19"/>
      <c r="E37" s="19" t="s">
        <v>73</v>
      </c>
      <c r="F37" s="19" t="s">
        <v>74</v>
      </c>
      <c r="G37" s="19" t="s">
        <v>62</v>
      </c>
      <c r="H37" s="5">
        <v>274.11196413264145</v>
      </c>
      <c r="I37" s="5">
        <v>0</v>
      </c>
      <c r="J37" s="21">
        <f t="shared" si="0"/>
        <v>0</v>
      </c>
    </row>
    <row r="38" spans="1:10" x14ac:dyDescent="0.25">
      <c r="A38" s="23"/>
      <c r="B38" s="20">
        <f t="shared" si="1"/>
        <v>32</v>
      </c>
      <c r="C38" s="19" t="s">
        <v>369</v>
      </c>
      <c r="D38" s="19"/>
      <c r="E38" s="19" t="s">
        <v>65</v>
      </c>
      <c r="F38" s="19" t="s">
        <v>66</v>
      </c>
      <c r="G38" s="19" t="s">
        <v>62</v>
      </c>
      <c r="H38" s="5">
        <v>299.40986111360706</v>
      </c>
      <c r="I38" s="5">
        <v>721.48900000000003</v>
      </c>
      <c r="J38" s="21">
        <f t="shared" si="0"/>
        <v>2.4097035325307496</v>
      </c>
    </row>
    <row r="39" spans="1:10" x14ac:dyDescent="0.25">
      <c r="A39" s="23"/>
      <c r="B39" s="20">
        <f t="shared" si="1"/>
        <v>33</v>
      </c>
      <c r="C39" s="19" t="s">
        <v>370</v>
      </c>
      <c r="D39" s="19"/>
      <c r="E39" s="19" t="s">
        <v>73</v>
      </c>
      <c r="F39" s="19" t="s">
        <v>74</v>
      </c>
      <c r="G39" s="19" t="s">
        <v>62</v>
      </c>
      <c r="H39" s="5">
        <v>269.65772659567369</v>
      </c>
      <c r="I39" s="5">
        <v>238.464</v>
      </c>
      <c r="J39" s="21">
        <f t="shared" si="0"/>
        <v>0.8843210354493356</v>
      </c>
    </row>
    <row r="40" spans="1:10" x14ac:dyDescent="0.25">
      <c r="A40" s="23"/>
      <c r="B40" s="20">
        <f t="shared" si="1"/>
        <v>34</v>
      </c>
      <c r="C40" s="19" t="s">
        <v>371</v>
      </c>
      <c r="D40" s="19"/>
      <c r="E40" s="19" t="s">
        <v>69</v>
      </c>
      <c r="F40" s="19" t="s">
        <v>70</v>
      </c>
      <c r="G40" s="19" t="s">
        <v>62</v>
      </c>
      <c r="H40" s="5">
        <v>310.35215390536541</v>
      </c>
      <c r="I40" s="5">
        <v>0</v>
      </c>
      <c r="J40" s="21">
        <f t="shared" si="0"/>
        <v>0</v>
      </c>
    </row>
    <row r="41" spans="1:10" x14ac:dyDescent="0.25">
      <c r="A41" s="23"/>
      <c r="B41" s="20">
        <f t="shared" si="1"/>
        <v>35</v>
      </c>
      <c r="C41" s="19" t="s">
        <v>372</v>
      </c>
      <c r="D41" s="19"/>
      <c r="E41" s="19" t="s">
        <v>65</v>
      </c>
      <c r="F41" s="19" t="s">
        <v>66</v>
      </c>
      <c r="G41" s="19" t="s">
        <v>62</v>
      </c>
      <c r="H41" s="5">
        <v>294.95534744096847</v>
      </c>
      <c r="I41" s="5">
        <v>0</v>
      </c>
      <c r="J41" s="21">
        <f t="shared" si="0"/>
        <v>0</v>
      </c>
    </row>
    <row r="42" spans="1:10" x14ac:dyDescent="0.25">
      <c r="A42" s="23"/>
      <c r="B42" s="20">
        <f t="shared" si="1"/>
        <v>36</v>
      </c>
      <c r="C42" s="19" t="s">
        <v>373</v>
      </c>
      <c r="D42" s="19"/>
      <c r="E42" s="19" t="s">
        <v>73</v>
      </c>
      <c r="F42" s="19" t="s">
        <v>74</v>
      </c>
      <c r="G42" s="19" t="s">
        <v>62</v>
      </c>
      <c r="H42" s="5">
        <v>312.58001193447581</v>
      </c>
      <c r="I42" s="5">
        <v>657.52600000000007</v>
      </c>
      <c r="J42" s="21">
        <f t="shared" si="0"/>
        <v>2.1035446122442183</v>
      </c>
    </row>
    <row r="43" spans="1:10" x14ac:dyDescent="0.25">
      <c r="A43" s="23"/>
      <c r="B43" s="20">
        <f t="shared" si="1"/>
        <v>37</v>
      </c>
      <c r="C43" s="19" t="s">
        <v>374</v>
      </c>
      <c r="D43" s="19"/>
      <c r="E43" s="19" t="s">
        <v>73</v>
      </c>
      <c r="F43" s="19" t="s">
        <v>74</v>
      </c>
      <c r="G43" s="19" t="s">
        <v>62</v>
      </c>
      <c r="H43" s="5">
        <v>219.78817670841156</v>
      </c>
      <c r="I43" s="5">
        <v>0</v>
      </c>
      <c r="J43" s="21">
        <f t="shared" si="0"/>
        <v>0</v>
      </c>
    </row>
    <row r="44" spans="1:10" x14ac:dyDescent="0.25">
      <c r="A44" s="23"/>
      <c r="B44" s="20">
        <f t="shared" si="1"/>
        <v>38</v>
      </c>
      <c r="C44" s="19" t="s">
        <v>375</v>
      </c>
      <c r="D44" s="19"/>
      <c r="E44" s="19" t="s">
        <v>60</v>
      </c>
      <c r="F44" s="19" t="s">
        <v>61</v>
      </c>
      <c r="G44" s="19" t="s">
        <v>62</v>
      </c>
      <c r="H44" s="5">
        <v>220.51442078308077</v>
      </c>
      <c r="I44" s="5">
        <v>0</v>
      </c>
      <c r="J44" s="21">
        <f t="shared" si="0"/>
        <v>0</v>
      </c>
    </row>
    <row r="45" spans="1:10" x14ac:dyDescent="0.25">
      <c r="A45" s="23"/>
      <c r="B45" s="20">
        <f t="shared" si="1"/>
        <v>39</v>
      </c>
      <c r="C45" s="19" t="s">
        <v>376</v>
      </c>
      <c r="D45" s="19"/>
      <c r="E45" s="19" t="s">
        <v>60</v>
      </c>
      <c r="F45" s="19" t="s">
        <v>61</v>
      </c>
      <c r="G45" s="19" t="s">
        <v>62</v>
      </c>
      <c r="H45" s="5">
        <v>169.40990444501227</v>
      </c>
      <c r="I45" s="5">
        <v>243.881</v>
      </c>
      <c r="J45" s="21">
        <f t="shared" si="0"/>
        <v>1.4395911549502105</v>
      </c>
    </row>
    <row r="46" spans="1:10" x14ac:dyDescent="0.25">
      <c r="A46" s="23"/>
      <c r="B46" s="20">
        <f t="shared" si="1"/>
        <v>40</v>
      </c>
      <c r="C46" s="19" t="s">
        <v>377</v>
      </c>
      <c r="D46" s="19"/>
      <c r="E46" s="19" t="s">
        <v>67</v>
      </c>
      <c r="F46" s="19" t="s">
        <v>68</v>
      </c>
      <c r="G46" s="19" t="s">
        <v>62</v>
      </c>
      <c r="H46" s="5">
        <v>224.24241424537936</v>
      </c>
      <c r="I46" s="5">
        <v>0</v>
      </c>
      <c r="J46" s="21">
        <f t="shared" ref="J46:J109" si="2">+IFERROR(I46/H46,0)</f>
        <v>0</v>
      </c>
    </row>
    <row r="47" spans="1:10" x14ac:dyDescent="0.25">
      <c r="A47" s="23"/>
      <c r="B47" s="20">
        <f t="shared" si="1"/>
        <v>41</v>
      </c>
      <c r="C47" s="19" t="s">
        <v>378</v>
      </c>
      <c r="D47" s="19"/>
      <c r="E47" s="19" t="s">
        <v>75</v>
      </c>
      <c r="F47" s="19" t="s">
        <v>76</v>
      </c>
      <c r="G47" s="19" t="s">
        <v>62</v>
      </c>
      <c r="H47" s="5">
        <v>395.92968980196986</v>
      </c>
      <c r="I47" s="5">
        <v>837.05399999999986</v>
      </c>
      <c r="J47" s="21">
        <f t="shared" si="2"/>
        <v>2.1141480963922281</v>
      </c>
    </row>
    <row r="48" spans="1:10" x14ac:dyDescent="0.25">
      <c r="A48" s="23"/>
      <c r="B48" s="20">
        <f t="shared" si="1"/>
        <v>42</v>
      </c>
      <c r="C48" s="19" t="s">
        <v>379</v>
      </c>
      <c r="D48" s="19"/>
      <c r="E48" s="19" t="s">
        <v>67</v>
      </c>
      <c r="F48" s="19" t="s">
        <v>68</v>
      </c>
      <c r="G48" s="19" t="s">
        <v>62</v>
      </c>
      <c r="H48" s="5">
        <v>331.65502264303262</v>
      </c>
      <c r="I48" s="5">
        <v>0</v>
      </c>
      <c r="J48" s="21">
        <f t="shared" si="2"/>
        <v>0</v>
      </c>
    </row>
    <row r="49" spans="1:10" x14ac:dyDescent="0.25">
      <c r="A49" s="23"/>
      <c r="B49" s="20">
        <f t="shared" si="1"/>
        <v>43</v>
      </c>
      <c r="C49" s="19" t="s">
        <v>380</v>
      </c>
      <c r="D49" s="19"/>
      <c r="E49" s="19" t="s">
        <v>75</v>
      </c>
      <c r="F49" s="19" t="s">
        <v>76</v>
      </c>
      <c r="G49" s="19" t="s">
        <v>62</v>
      </c>
      <c r="H49" s="5">
        <v>570.30255416008708</v>
      </c>
      <c r="I49" s="5">
        <v>361.19600000000003</v>
      </c>
      <c r="J49" s="21">
        <f t="shared" si="2"/>
        <v>0.63334101761467876</v>
      </c>
    </row>
    <row r="50" spans="1:10" x14ac:dyDescent="0.25">
      <c r="A50" s="23"/>
      <c r="B50" s="20">
        <f t="shared" si="1"/>
        <v>44</v>
      </c>
      <c r="C50" s="19" t="s">
        <v>381</v>
      </c>
      <c r="D50" s="19"/>
      <c r="E50" s="19" t="s">
        <v>75</v>
      </c>
      <c r="F50" s="19" t="s">
        <v>76</v>
      </c>
      <c r="G50" s="19" t="s">
        <v>62</v>
      </c>
      <c r="H50" s="5">
        <v>369.39682637019786</v>
      </c>
      <c r="I50" s="5">
        <v>657.52600000000007</v>
      </c>
      <c r="J50" s="21">
        <f t="shared" si="2"/>
        <v>1.7799990499676037</v>
      </c>
    </row>
    <row r="51" spans="1:10" x14ac:dyDescent="0.25">
      <c r="A51" s="23"/>
      <c r="B51" s="20">
        <f t="shared" si="1"/>
        <v>45</v>
      </c>
      <c r="C51" s="19" t="s">
        <v>382</v>
      </c>
      <c r="D51" s="19"/>
      <c r="E51" s="19" t="s">
        <v>69</v>
      </c>
      <c r="F51" s="19" t="s">
        <v>70</v>
      </c>
      <c r="G51" s="19" t="s">
        <v>62</v>
      </c>
      <c r="H51" s="5">
        <v>220.00569840694351</v>
      </c>
      <c r="I51" s="5">
        <v>0</v>
      </c>
      <c r="J51" s="21">
        <f t="shared" si="2"/>
        <v>0</v>
      </c>
    </row>
    <row r="52" spans="1:10" x14ac:dyDescent="0.25">
      <c r="A52" s="23"/>
      <c r="B52" s="20">
        <f t="shared" si="1"/>
        <v>46</v>
      </c>
      <c r="C52" s="19" t="s">
        <v>383</v>
      </c>
      <c r="D52" s="19"/>
      <c r="E52" s="19" t="s">
        <v>69</v>
      </c>
      <c r="F52" s="19" t="s">
        <v>70</v>
      </c>
      <c r="G52" s="19" t="s">
        <v>62</v>
      </c>
      <c r="H52" s="5">
        <v>187.0342928028488</v>
      </c>
      <c r="I52" s="5">
        <v>419.06200000000001</v>
      </c>
      <c r="J52" s="21">
        <f t="shared" si="2"/>
        <v>2.2405623788025308</v>
      </c>
    </row>
    <row r="53" spans="1:10" x14ac:dyDescent="0.25">
      <c r="A53" s="23"/>
      <c r="B53" s="20">
        <f t="shared" si="1"/>
        <v>47</v>
      </c>
      <c r="C53" s="19" t="s">
        <v>384</v>
      </c>
      <c r="D53" s="19"/>
      <c r="E53" s="19" t="s">
        <v>60</v>
      </c>
      <c r="F53" s="19" t="s">
        <v>61</v>
      </c>
      <c r="G53" s="19" t="s">
        <v>62</v>
      </c>
      <c r="H53" s="5">
        <v>304.97789577090032</v>
      </c>
      <c r="I53" s="5">
        <v>0</v>
      </c>
      <c r="J53" s="21">
        <f t="shared" si="2"/>
        <v>0</v>
      </c>
    </row>
    <row r="54" spans="1:10" x14ac:dyDescent="0.25">
      <c r="A54" s="23"/>
      <c r="B54" s="20">
        <f t="shared" si="1"/>
        <v>48</v>
      </c>
      <c r="C54" s="19" t="s">
        <v>386</v>
      </c>
      <c r="D54" s="19"/>
      <c r="E54" s="19" t="s">
        <v>69</v>
      </c>
      <c r="F54" s="19" t="s">
        <v>70</v>
      </c>
      <c r="G54" s="19" t="s">
        <v>62</v>
      </c>
      <c r="H54" s="5">
        <v>136.4384988409175</v>
      </c>
      <c r="I54" s="5">
        <v>419.06200000000001</v>
      </c>
      <c r="J54" s="21">
        <f t="shared" si="2"/>
        <v>3.0714351415476329</v>
      </c>
    </row>
    <row r="55" spans="1:10" x14ac:dyDescent="0.25">
      <c r="A55" s="23"/>
      <c r="B55" s="20">
        <f t="shared" si="1"/>
        <v>49</v>
      </c>
      <c r="C55" s="19" t="s">
        <v>388</v>
      </c>
      <c r="D55" s="19"/>
      <c r="E55" s="19" t="s">
        <v>60</v>
      </c>
      <c r="F55" s="19" t="s">
        <v>61</v>
      </c>
      <c r="G55" s="19" t="s">
        <v>62</v>
      </c>
      <c r="H55" s="5">
        <v>170.83864741864684</v>
      </c>
      <c r="I55" s="5">
        <v>0</v>
      </c>
      <c r="J55" s="21">
        <f t="shared" si="2"/>
        <v>0</v>
      </c>
    </row>
    <row r="56" spans="1:10" x14ac:dyDescent="0.25">
      <c r="A56" s="23"/>
      <c r="B56" s="20">
        <f t="shared" si="1"/>
        <v>50</v>
      </c>
      <c r="C56" s="19" t="s">
        <v>389</v>
      </c>
      <c r="D56" s="19"/>
      <c r="E56" s="19" t="s">
        <v>63</v>
      </c>
      <c r="F56" s="19" t="s">
        <v>64</v>
      </c>
      <c r="G56" s="19" t="s">
        <v>62</v>
      </c>
      <c r="H56" s="5">
        <v>169.40990444501227</v>
      </c>
      <c r="I56" s="5">
        <v>0</v>
      </c>
      <c r="J56" s="21">
        <f t="shared" si="2"/>
        <v>0</v>
      </c>
    </row>
    <row r="57" spans="1:10" x14ac:dyDescent="0.25">
      <c r="A57" s="23"/>
      <c r="B57" s="20">
        <f t="shared" si="1"/>
        <v>51</v>
      </c>
      <c r="C57" s="19" t="s">
        <v>390</v>
      </c>
      <c r="D57" s="19"/>
      <c r="E57" s="19" t="s">
        <v>63</v>
      </c>
      <c r="F57" s="19" t="s">
        <v>64</v>
      </c>
      <c r="G57" s="19" t="s">
        <v>62</v>
      </c>
      <c r="H57" s="5">
        <v>587.2006984432544</v>
      </c>
      <c r="I57" s="5">
        <v>598.58999999999992</v>
      </c>
      <c r="J57" s="21">
        <f t="shared" si="2"/>
        <v>1.0193959264471926</v>
      </c>
    </row>
    <row r="58" spans="1:10" x14ac:dyDescent="0.25">
      <c r="A58" s="23"/>
      <c r="B58" s="20">
        <f t="shared" si="1"/>
        <v>52</v>
      </c>
      <c r="C58" s="19" t="s">
        <v>391</v>
      </c>
      <c r="D58" s="19"/>
      <c r="E58" s="19" t="s">
        <v>75</v>
      </c>
      <c r="F58" s="19" t="s">
        <v>76</v>
      </c>
      <c r="G58" s="19" t="s">
        <v>62</v>
      </c>
      <c r="H58" s="5">
        <v>295.14912396379663</v>
      </c>
      <c r="I58" s="5">
        <v>0</v>
      </c>
      <c r="J58" s="21">
        <f t="shared" si="2"/>
        <v>0</v>
      </c>
    </row>
    <row r="59" spans="1:10" x14ac:dyDescent="0.25">
      <c r="A59" s="23"/>
      <c r="B59" s="20">
        <f t="shared" si="1"/>
        <v>53</v>
      </c>
      <c r="C59" s="19" t="s">
        <v>392</v>
      </c>
      <c r="D59" s="19"/>
      <c r="E59" s="19" t="s">
        <v>75</v>
      </c>
      <c r="F59" s="19" t="s">
        <v>76</v>
      </c>
      <c r="G59" s="19" t="s">
        <v>62</v>
      </c>
      <c r="H59" s="5">
        <v>537.9362233001807</v>
      </c>
      <c r="I59" s="5">
        <v>0</v>
      </c>
      <c r="J59" s="21">
        <f t="shared" si="2"/>
        <v>0</v>
      </c>
    </row>
    <row r="60" spans="1:10" x14ac:dyDescent="0.25">
      <c r="A60" s="23"/>
      <c r="B60" s="20">
        <f t="shared" si="1"/>
        <v>54</v>
      </c>
      <c r="C60" s="19" t="s">
        <v>393</v>
      </c>
      <c r="D60" s="19"/>
      <c r="E60" s="19" t="s">
        <v>60</v>
      </c>
      <c r="F60" s="19" t="s">
        <v>61</v>
      </c>
      <c r="G60" s="19" t="s">
        <v>62</v>
      </c>
      <c r="H60" s="5">
        <v>384.38205847756382</v>
      </c>
      <c r="I60" s="5">
        <v>769.11</v>
      </c>
      <c r="J60" s="21">
        <f t="shared" si="2"/>
        <v>2.0008998418038613</v>
      </c>
    </row>
    <row r="61" spans="1:10" x14ac:dyDescent="0.25">
      <c r="A61" s="23"/>
      <c r="B61" s="20">
        <f t="shared" si="1"/>
        <v>55</v>
      </c>
      <c r="C61" s="19" t="s">
        <v>394</v>
      </c>
      <c r="D61" s="19"/>
      <c r="E61" s="19" t="s">
        <v>73</v>
      </c>
      <c r="F61" s="19" t="s">
        <v>74</v>
      </c>
      <c r="G61" s="19" t="s">
        <v>62</v>
      </c>
      <c r="H61" s="5">
        <v>314.56376429848905</v>
      </c>
      <c r="I61" s="5">
        <v>0</v>
      </c>
      <c r="J61" s="21">
        <f t="shared" si="2"/>
        <v>0</v>
      </c>
    </row>
    <row r="62" spans="1:10" x14ac:dyDescent="0.25">
      <c r="A62" s="23"/>
      <c r="B62" s="20">
        <f t="shared" si="1"/>
        <v>56</v>
      </c>
      <c r="C62" s="19" t="s">
        <v>395</v>
      </c>
      <c r="D62" s="19"/>
      <c r="E62" s="19" t="s">
        <v>69</v>
      </c>
      <c r="F62" s="19" t="s">
        <v>70</v>
      </c>
      <c r="G62" s="19" t="s">
        <v>62</v>
      </c>
      <c r="H62" s="5">
        <v>269.65772659567369</v>
      </c>
      <c r="I62" s="5">
        <v>419.06200000000001</v>
      </c>
      <c r="J62" s="21">
        <f t="shared" si="2"/>
        <v>1.554051520386597</v>
      </c>
    </row>
    <row r="63" spans="1:10" x14ac:dyDescent="0.25">
      <c r="A63" s="23"/>
      <c r="B63" s="20">
        <f t="shared" si="1"/>
        <v>57</v>
      </c>
      <c r="C63" s="19" t="s">
        <v>1411</v>
      </c>
      <c r="D63" s="19"/>
      <c r="E63" s="19" t="s">
        <v>69</v>
      </c>
      <c r="F63" s="19" t="s">
        <v>70</v>
      </c>
      <c r="G63" s="19" t="s">
        <v>62</v>
      </c>
      <c r="H63" s="5">
        <v>468.14303456641801</v>
      </c>
      <c r="I63" s="5">
        <v>0</v>
      </c>
      <c r="J63" s="21">
        <f t="shared" si="2"/>
        <v>0</v>
      </c>
    </row>
    <row r="64" spans="1:10" x14ac:dyDescent="0.25">
      <c r="A64" s="23"/>
      <c r="B64" s="20">
        <f t="shared" si="1"/>
        <v>58</v>
      </c>
      <c r="C64" s="19" t="s">
        <v>396</v>
      </c>
      <c r="D64" s="19"/>
      <c r="E64" s="19" t="s">
        <v>60</v>
      </c>
      <c r="F64" s="19" t="s">
        <v>61</v>
      </c>
      <c r="G64" s="19" t="s">
        <v>62</v>
      </c>
      <c r="H64" s="5">
        <v>166.69935573498816</v>
      </c>
      <c r="I64" s="5">
        <v>0</v>
      </c>
      <c r="J64" s="21">
        <f t="shared" si="2"/>
        <v>0</v>
      </c>
    </row>
    <row r="65" spans="1:10" x14ac:dyDescent="0.25">
      <c r="A65" s="23"/>
      <c r="B65" s="20">
        <f t="shared" si="1"/>
        <v>59</v>
      </c>
      <c r="C65" s="19" t="s">
        <v>397</v>
      </c>
      <c r="D65" s="19"/>
      <c r="E65" s="19" t="s">
        <v>63</v>
      </c>
      <c r="F65" s="19" t="s">
        <v>64</v>
      </c>
      <c r="G65" s="19" t="s">
        <v>62</v>
      </c>
      <c r="H65" s="5">
        <v>137.16474291558669</v>
      </c>
      <c r="I65" s="5">
        <v>0</v>
      </c>
      <c r="J65" s="21">
        <f t="shared" si="2"/>
        <v>0</v>
      </c>
    </row>
    <row r="66" spans="1:10" x14ac:dyDescent="0.25">
      <c r="A66" s="23"/>
      <c r="B66" s="20">
        <f t="shared" si="1"/>
        <v>60</v>
      </c>
      <c r="C66" s="19" t="s">
        <v>398</v>
      </c>
      <c r="D66" s="19"/>
      <c r="E66" s="19" t="s">
        <v>67</v>
      </c>
      <c r="F66" s="19" t="s">
        <v>68</v>
      </c>
      <c r="G66" s="19" t="s">
        <v>62</v>
      </c>
      <c r="H66" s="5">
        <v>262.71046204721375</v>
      </c>
      <c r="I66" s="5">
        <v>476.928</v>
      </c>
      <c r="J66" s="21">
        <f t="shared" si="2"/>
        <v>1.8154130455386568</v>
      </c>
    </row>
    <row r="67" spans="1:10" x14ac:dyDescent="0.25">
      <c r="A67" s="23"/>
      <c r="B67" s="20">
        <f t="shared" si="1"/>
        <v>61</v>
      </c>
      <c r="C67" s="19" t="s">
        <v>399</v>
      </c>
      <c r="D67" s="19"/>
      <c r="E67" s="19" t="s">
        <v>67</v>
      </c>
      <c r="F67" s="19" t="s">
        <v>68</v>
      </c>
      <c r="G67" s="19" t="s">
        <v>62</v>
      </c>
      <c r="H67" s="5">
        <v>333.08376561666722</v>
      </c>
      <c r="I67" s="5">
        <v>0</v>
      </c>
      <c r="J67" s="21">
        <f t="shared" si="2"/>
        <v>0</v>
      </c>
    </row>
    <row r="68" spans="1:10" x14ac:dyDescent="0.25">
      <c r="A68" s="23"/>
      <c r="B68" s="20">
        <f t="shared" si="1"/>
        <v>62</v>
      </c>
      <c r="C68" s="19" t="s">
        <v>400</v>
      </c>
      <c r="D68" s="19"/>
      <c r="E68" s="19" t="s">
        <v>60</v>
      </c>
      <c r="F68" s="19" t="s">
        <v>61</v>
      </c>
      <c r="G68" s="19" t="s">
        <v>62</v>
      </c>
      <c r="H68" s="5">
        <v>374.57730798183479</v>
      </c>
      <c r="I68" s="5">
        <v>238.464</v>
      </c>
      <c r="J68" s="21">
        <f t="shared" si="2"/>
        <v>0.63662158630165699</v>
      </c>
    </row>
    <row r="69" spans="1:10" x14ac:dyDescent="0.25">
      <c r="A69" s="23"/>
      <c r="B69" s="20">
        <f t="shared" si="1"/>
        <v>63</v>
      </c>
      <c r="C69" s="19" t="s">
        <v>401</v>
      </c>
      <c r="D69" s="19"/>
      <c r="E69" s="19" t="s">
        <v>69</v>
      </c>
      <c r="F69" s="19" t="s">
        <v>70</v>
      </c>
      <c r="G69" s="19" t="s">
        <v>62</v>
      </c>
      <c r="H69" s="5">
        <v>274.11196413264145</v>
      </c>
      <c r="I69" s="5">
        <v>847.88799999999992</v>
      </c>
      <c r="J69" s="21">
        <f t="shared" si="2"/>
        <v>3.093217775746961</v>
      </c>
    </row>
    <row r="70" spans="1:10" x14ac:dyDescent="0.25">
      <c r="A70" s="23"/>
      <c r="B70" s="20">
        <f t="shared" si="1"/>
        <v>64</v>
      </c>
      <c r="C70" s="19" t="s">
        <v>402</v>
      </c>
      <c r="D70" s="19"/>
      <c r="E70" s="19" t="s">
        <v>67</v>
      </c>
      <c r="F70" s="19" t="s">
        <v>68</v>
      </c>
      <c r="G70" s="19" t="s">
        <v>62</v>
      </c>
      <c r="H70" s="5">
        <v>422.72772221612371</v>
      </c>
      <c r="I70" s="5">
        <v>0</v>
      </c>
      <c r="J70" s="21">
        <f t="shared" si="2"/>
        <v>0</v>
      </c>
    </row>
    <row r="71" spans="1:10" x14ac:dyDescent="0.25">
      <c r="A71" s="23"/>
      <c r="B71" s="20">
        <f t="shared" si="1"/>
        <v>65</v>
      </c>
      <c r="C71" s="19" t="s">
        <v>403</v>
      </c>
      <c r="D71" s="19"/>
      <c r="E71" s="19" t="s">
        <v>75</v>
      </c>
      <c r="F71" s="19" t="s">
        <v>76</v>
      </c>
      <c r="G71" s="19" t="s">
        <v>62</v>
      </c>
      <c r="H71" s="5">
        <v>277.33139689770769</v>
      </c>
      <c r="I71" s="5">
        <v>0</v>
      </c>
      <c r="J71" s="21">
        <f t="shared" si="2"/>
        <v>0</v>
      </c>
    </row>
    <row r="72" spans="1:10" x14ac:dyDescent="0.25">
      <c r="A72" s="23"/>
      <c r="B72" s="20">
        <f t="shared" si="1"/>
        <v>66</v>
      </c>
      <c r="C72" s="19" t="s">
        <v>404</v>
      </c>
      <c r="D72" s="19"/>
      <c r="E72" s="19" t="s">
        <v>63</v>
      </c>
      <c r="F72" s="19" t="s">
        <v>64</v>
      </c>
      <c r="G72" s="19" t="s">
        <v>62</v>
      </c>
      <c r="H72" s="5">
        <v>249.54031122634501</v>
      </c>
      <c r="I72" s="5">
        <v>0</v>
      </c>
      <c r="J72" s="21">
        <f t="shared" si="2"/>
        <v>0</v>
      </c>
    </row>
    <row r="73" spans="1:10" x14ac:dyDescent="0.25">
      <c r="A73" s="23"/>
      <c r="B73" s="20">
        <f t="shared" ref="B73:B136" si="3">+B72+1</f>
        <v>67</v>
      </c>
      <c r="C73" s="19" t="s">
        <v>405</v>
      </c>
      <c r="D73" s="19"/>
      <c r="E73" s="19" t="s">
        <v>60</v>
      </c>
      <c r="F73" s="19" t="s">
        <v>61</v>
      </c>
      <c r="G73" s="19" t="s">
        <v>62</v>
      </c>
      <c r="H73" s="5">
        <v>299.40986111360706</v>
      </c>
      <c r="I73" s="5">
        <v>0</v>
      </c>
      <c r="J73" s="21">
        <f t="shared" si="2"/>
        <v>0</v>
      </c>
    </row>
    <row r="74" spans="1:10" x14ac:dyDescent="0.25">
      <c r="A74" s="23"/>
      <c r="B74" s="20">
        <f t="shared" si="3"/>
        <v>68</v>
      </c>
      <c r="C74" s="19" t="s">
        <v>406</v>
      </c>
      <c r="D74" s="19"/>
      <c r="E74" s="19" t="s">
        <v>65</v>
      </c>
      <c r="F74" s="19" t="s">
        <v>66</v>
      </c>
      <c r="G74" s="19" t="s">
        <v>62</v>
      </c>
      <c r="H74" s="5">
        <v>294.95534744096847</v>
      </c>
      <c r="I74" s="5">
        <v>786.52200000000005</v>
      </c>
      <c r="J74" s="21">
        <f t="shared" si="2"/>
        <v>2.6665798970042824</v>
      </c>
    </row>
    <row r="75" spans="1:10" x14ac:dyDescent="0.25">
      <c r="A75" s="23"/>
      <c r="B75" s="20">
        <f t="shared" si="3"/>
        <v>69</v>
      </c>
      <c r="C75" s="19" t="s">
        <v>407</v>
      </c>
      <c r="D75" s="19"/>
      <c r="E75" s="19" t="s">
        <v>63</v>
      </c>
      <c r="F75" s="19" t="s">
        <v>64</v>
      </c>
      <c r="G75" s="19" t="s">
        <v>62</v>
      </c>
      <c r="H75" s="5">
        <v>187.0342928028488</v>
      </c>
      <c r="I75" s="5">
        <v>482.34500000000003</v>
      </c>
      <c r="J75" s="21">
        <f t="shared" si="2"/>
        <v>2.5789120955932701</v>
      </c>
    </row>
    <row r="76" spans="1:10" x14ac:dyDescent="0.25">
      <c r="A76" s="23"/>
      <c r="B76" s="20">
        <f t="shared" si="3"/>
        <v>70</v>
      </c>
      <c r="C76" s="19" t="s">
        <v>408</v>
      </c>
      <c r="D76" s="19"/>
      <c r="E76" s="19" t="s">
        <v>75</v>
      </c>
      <c r="F76" s="19" t="s">
        <v>76</v>
      </c>
      <c r="G76" s="19" t="s">
        <v>62</v>
      </c>
      <c r="H76" s="5">
        <v>135.92977646478028</v>
      </c>
      <c r="I76" s="5">
        <v>0</v>
      </c>
      <c r="J76" s="21">
        <f t="shared" si="2"/>
        <v>0</v>
      </c>
    </row>
    <row r="77" spans="1:10" x14ac:dyDescent="0.25">
      <c r="A77" s="23"/>
      <c r="B77" s="20">
        <f t="shared" si="3"/>
        <v>71</v>
      </c>
      <c r="C77" s="19" t="s">
        <v>409</v>
      </c>
      <c r="D77" s="19"/>
      <c r="E77" s="19" t="s">
        <v>69</v>
      </c>
      <c r="F77" s="19" t="s">
        <v>70</v>
      </c>
      <c r="G77" s="19" t="s">
        <v>62</v>
      </c>
      <c r="H77" s="5">
        <v>132.71050537861893</v>
      </c>
      <c r="I77" s="5">
        <v>598.59</v>
      </c>
      <c r="J77" s="21">
        <f t="shared" si="2"/>
        <v>4.5104944653193915</v>
      </c>
    </row>
    <row r="78" spans="1:10" x14ac:dyDescent="0.25">
      <c r="A78" s="23"/>
      <c r="B78" s="20">
        <f t="shared" si="3"/>
        <v>72</v>
      </c>
      <c r="C78" s="19" t="s">
        <v>410</v>
      </c>
      <c r="D78" s="19"/>
      <c r="E78" s="19" t="s">
        <v>63</v>
      </c>
      <c r="F78" s="19" t="s">
        <v>64</v>
      </c>
      <c r="G78" s="19" t="s">
        <v>62</v>
      </c>
      <c r="H78" s="5">
        <v>228.89042830517528</v>
      </c>
      <c r="I78" s="5">
        <v>0</v>
      </c>
      <c r="J78" s="21">
        <f t="shared" si="2"/>
        <v>0</v>
      </c>
    </row>
    <row r="79" spans="1:10" x14ac:dyDescent="0.25">
      <c r="A79" s="23"/>
      <c r="B79" s="20">
        <f t="shared" si="3"/>
        <v>73</v>
      </c>
      <c r="C79" s="19" t="s">
        <v>411</v>
      </c>
      <c r="D79" s="19"/>
      <c r="E79" s="19" t="s">
        <v>60</v>
      </c>
      <c r="F79" s="19" t="s">
        <v>61</v>
      </c>
      <c r="G79" s="19" t="s">
        <v>62</v>
      </c>
      <c r="H79" s="5">
        <v>220.7081973059089</v>
      </c>
      <c r="I79" s="5">
        <v>0</v>
      </c>
      <c r="J79" s="21">
        <f t="shared" si="2"/>
        <v>0</v>
      </c>
    </row>
    <row r="80" spans="1:10" x14ac:dyDescent="0.25">
      <c r="A80" s="23"/>
      <c r="B80" s="20">
        <f t="shared" si="3"/>
        <v>74</v>
      </c>
      <c r="C80" s="19" t="s">
        <v>412</v>
      </c>
      <c r="D80" s="19"/>
      <c r="E80" s="19" t="s">
        <v>67</v>
      </c>
      <c r="F80" s="19" t="s">
        <v>68</v>
      </c>
      <c r="G80" s="19" t="s">
        <v>62</v>
      </c>
      <c r="H80" s="5">
        <v>165.46438928418172</v>
      </c>
      <c r="I80" s="5">
        <v>238.464</v>
      </c>
      <c r="J80" s="21">
        <f t="shared" si="2"/>
        <v>1.4411801900797092</v>
      </c>
    </row>
    <row r="81" spans="1:10" x14ac:dyDescent="0.25">
      <c r="A81" s="23"/>
      <c r="B81" s="20">
        <f t="shared" si="3"/>
        <v>75</v>
      </c>
      <c r="C81" s="19" t="s">
        <v>413</v>
      </c>
      <c r="D81" s="19"/>
      <c r="E81" s="19" t="s">
        <v>71</v>
      </c>
      <c r="F81" s="19" t="s">
        <v>72</v>
      </c>
      <c r="G81" s="19" t="s">
        <v>62</v>
      </c>
      <c r="H81" s="5">
        <v>382.03329490643199</v>
      </c>
      <c r="I81" s="5">
        <v>598.58999999999992</v>
      </c>
      <c r="J81" s="21">
        <f t="shared" si="2"/>
        <v>1.5668529627675705</v>
      </c>
    </row>
    <row r="82" spans="1:10" x14ac:dyDescent="0.25">
      <c r="A82" s="23"/>
      <c r="B82" s="20">
        <f t="shared" si="3"/>
        <v>76</v>
      </c>
      <c r="C82" s="19" t="s">
        <v>414</v>
      </c>
      <c r="D82" s="19"/>
      <c r="E82" s="19" t="s">
        <v>75</v>
      </c>
      <c r="F82" s="19" t="s">
        <v>76</v>
      </c>
      <c r="G82" s="19" t="s">
        <v>62</v>
      </c>
      <c r="H82" s="5">
        <v>78.38671795438907</v>
      </c>
      <c r="I82" s="5">
        <v>238.464</v>
      </c>
      <c r="J82" s="21">
        <f t="shared" si="2"/>
        <v>3.0421480350632257</v>
      </c>
    </row>
    <row r="83" spans="1:10" x14ac:dyDescent="0.25">
      <c r="A83" s="23"/>
      <c r="B83" s="20">
        <f t="shared" si="3"/>
        <v>77</v>
      </c>
      <c r="C83" s="19" t="s">
        <v>415</v>
      </c>
      <c r="D83" s="19"/>
      <c r="E83" s="19" t="s">
        <v>75</v>
      </c>
      <c r="F83" s="19" t="s">
        <v>76</v>
      </c>
      <c r="G83" s="19" t="s">
        <v>62</v>
      </c>
      <c r="H83" s="5">
        <v>146.46077103517854</v>
      </c>
      <c r="I83" s="5">
        <v>0</v>
      </c>
      <c r="J83" s="21">
        <f t="shared" si="2"/>
        <v>0</v>
      </c>
    </row>
    <row r="84" spans="1:10" x14ac:dyDescent="0.25">
      <c r="A84" s="23"/>
      <c r="B84" s="20">
        <f t="shared" si="3"/>
        <v>78</v>
      </c>
      <c r="C84" s="19" t="s">
        <v>416</v>
      </c>
      <c r="D84" s="19"/>
      <c r="E84" s="19" t="s">
        <v>71</v>
      </c>
      <c r="F84" s="19" t="s">
        <v>72</v>
      </c>
      <c r="G84" s="19" t="s">
        <v>62</v>
      </c>
      <c r="H84" s="5">
        <v>373.3423415310283</v>
      </c>
      <c r="I84" s="5">
        <v>0</v>
      </c>
      <c r="J84" s="21">
        <f t="shared" si="2"/>
        <v>0</v>
      </c>
    </row>
    <row r="85" spans="1:10" x14ac:dyDescent="0.25">
      <c r="A85" s="23"/>
      <c r="B85" s="20">
        <f t="shared" si="3"/>
        <v>79</v>
      </c>
      <c r="C85" s="19" t="s">
        <v>417</v>
      </c>
      <c r="D85" s="19"/>
      <c r="E85" s="19" t="s">
        <v>73</v>
      </c>
      <c r="F85" s="19" t="s">
        <v>74</v>
      </c>
      <c r="G85" s="19" t="s">
        <v>62</v>
      </c>
      <c r="H85" s="5">
        <v>245.0860736893772</v>
      </c>
      <c r="I85" s="5">
        <v>180.59800000000001</v>
      </c>
      <c r="J85" s="21">
        <f t="shared" si="2"/>
        <v>0.73687581379630096</v>
      </c>
    </row>
    <row r="86" spans="1:10" x14ac:dyDescent="0.25">
      <c r="A86" s="23"/>
      <c r="B86" s="20">
        <f t="shared" si="3"/>
        <v>80</v>
      </c>
      <c r="C86" s="19" t="s">
        <v>418</v>
      </c>
      <c r="D86" s="19"/>
      <c r="E86" s="19" t="s">
        <v>65</v>
      </c>
      <c r="F86" s="19" t="s">
        <v>66</v>
      </c>
      <c r="G86" s="19" t="s">
        <v>62</v>
      </c>
      <c r="H86" s="5">
        <v>364.26464310823519</v>
      </c>
      <c r="I86" s="5">
        <v>171.59</v>
      </c>
      <c r="J86" s="21">
        <f t="shared" si="2"/>
        <v>0.47105861973272789</v>
      </c>
    </row>
    <row r="87" spans="1:10" x14ac:dyDescent="0.25">
      <c r="A87" s="23"/>
      <c r="B87" s="20">
        <f t="shared" si="3"/>
        <v>81</v>
      </c>
      <c r="C87" s="19" t="s">
        <v>419</v>
      </c>
      <c r="D87" s="19"/>
      <c r="E87" s="19" t="s">
        <v>69</v>
      </c>
      <c r="F87" s="19" t="s">
        <v>70</v>
      </c>
      <c r="G87" s="19" t="s">
        <v>62</v>
      </c>
      <c r="H87" s="5">
        <v>248.8140671516758</v>
      </c>
      <c r="I87" s="5">
        <v>662.94299999999998</v>
      </c>
      <c r="J87" s="21">
        <f t="shared" si="2"/>
        <v>2.6644112512974329</v>
      </c>
    </row>
    <row r="88" spans="1:10" x14ac:dyDescent="0.25">
      <c r="A88" s="23"/>
      <c r="B88" s="20">
        <f t="shared" si="3"/>
        <v>82</v>
      </c>
      <c r="C88" s="19" t="s">
        <v>420</v>
      </c>
      <c r="D88" s="19"/>
      <c r="E88" s="19" t="s">
        <v>65</v>
      </c>
      <c r="F88" s="19" t="s">
        <v>66</v>
      </c>
      <c r="G88" s="19" t="s">
        <v>62</v>
      </c>
      <c r="H88" s="5">
        <v>276.46072770377333</v>
      </c>
      <c r="I88" s="5">
        <v>0</v>
      </c>
      <c r="J88" s="21">
        <f t="shared" si="2"/>
        <v>0</v>
      </c>
    </row>
    <row r="89" spans="1:10" x14ac:dyDescent="0.25">
      <c r="A89" s="23"/>
      <c r="B89" s="20">
        <f t="shared" si="3"/>
        <v>83</v>
      </c>
      <c r="C89" s="19" t="s">
        <v>421</v>
      </c>
      <c r="D89" s="19"/>
      <c r="E89" s="19" t="s">
        <v>69</v>
      </c>
      <c r="F89" s="19" t="s">
        <v>70</v>
      </c>
      <c r="G89" s="19" t="s">
        <v>62</v>
      </c>
      <c r="H89" s="5">
        <v>532.36818864288739</v>
      </c>
      <c r="I89" s="5">
        <v>0</v>
      </c>
      <c r="J89" s="21">
        <f t="shared" si="2"/>
        <v>0</v>
      </c>
    </row>
    <row r="90" spans="1:10" x14ac:dyDescent="0.25">
      <c r="A90" s="23"/>
      <c r="B90" s="20">
        <f t="shared" si="3"/>
        <v>84</v>
      </c>
      <c r="C90" s="19" t="s">
        <v>422</v>
      </c>
      <c r="D90" s="19"/>
      <c r="E90" s="19" t="s">
        <v>67</v>
      </c>
      <c r="F90" s="19" t="s">
        <v>68</v>
      </c>
      <c r="G90" s="19" t="s">
        <v>62</v>
      </c>
      <c r="H90" s="5">
        <v>249.03158885020775</v>
      </c>
      <c r="I90" s="5">
        <v>179.52799999999999</v>
      </c>
      <c r="J90" s="21">
        <f t="shared" si="2"/>
        <v>0.72090452793113691</v>
      </c>
    </row>
    <row r="91" spans="1:10" x14ac:dyDescent="0.25">
      <c r="A91" s="23"/>
      <c r="B91" s="20">
        <f t="shared" si="3"/>
        <v>85</v>
      </c>
      <c r="C91" s="19" t="s">
        <v>1412</v>
      </c>
      <c r="D91" s="19"/>
      <c r="E91" s="19" t="s">
        <v>69</v>
      </c>
      <c r="F91" s="19" t="s">
        <v>70</v>
      </c>
      <c r="G91" s="19" t="s">
        <v>62</v>
      </c>
      <c r="H91" s="5">
        <v>82.840955491356837</v>
      </c>
      <c r="I91" s="5">
        <v>837.05399999999986</v>
      </c>
      <c r="J91" s="21">
        <f t="shared" si="2"/>
        <v>10.104349895956155</v>
      </c>
    </row>
    <row r="92" spans="1:10" x14ac:dyDescent="0.25">
      <c r="A92" s="23"/>
      <c r="B92" s="20">
        <f t="shared" si="3"/>
        <v>86</v>
      </c>
      <c r="C92" s="19" t="s">
        <v>423</v>
      </c>
      <c r="D92" s="19"/>
      <c r="E92" s="19" t="s">
        <v>60</v>
      </c>
      <c r="F92" s="19" t="s">
        <v>61</v>
      </c>
      <c r="G92" s="19" t="s">
        <v>62</v>
      </c>
      <c r="H92" s="5">
        <v>269.65745046000279</v>
      </c>
      <c r="I92" s="5">
        <v>0</v>
      </c>
      <c r="J92" s="21">
        <f t="shared" si="2"/>
        <v>0</v>
      </c>
    </row>
    <row r="93" spans="1:10" x14ac:dyDescent="0.25">
      <c r="A93" s="23"/>
      <c r="B93" s="20">
        <f t="shared" si="3"/>
        <v>87</v>
      </c>
      <c r="C93" s="19" t="s">
        <v>424</v>
      </c>
      <c r="D93" s="19"/>
      <c r="E93" s="19" t="s">
        <v>60</v>
      </c>
      <c r="F93" s="19" t="s">
        <v>61</v>
      </c>
      <c r="G93" s="19" t="s">
        <v>62</v>
      </c>
      <c r="H93" s="5">
        <v>111.86684593462105</v>
      </c>
      <c r="I93" s="5">
        <v>0</v>
      </c>
      <c r="J93" s="21">
        <f t="shared" si="2"/>
        <v>0</v>
      </c>
    </row>
    <row r="94" spans="1:10" x14ac:dyDescent="0.25">
      <c r="A94" s="23"/>
      <c r="B94" s="20">
        <f t="shared" si="3"/>
        <v>88</v>
      </c>
      <c r="C94" s="19" t="s">
        <v>425</v>
      </c>
      <c r="D94" s="19"/>
      <c r="E94" s="19" t="s">
        <v>65</v>
      </c>
      <c r="F94" s="19" t="s">
        <v>66</v>
      </c>
      <c r="G94" s="19" t="s">
        <v>62</v>
      </c>
      <c r="H94" s="5">
        <v>167.6193763324855</v>
      </c>
      <c r="I94" s="5">
        <v>829.11599999999999</v>
      </c>
      <c r="J94" s="21">
        <f t="shared" si="2"/>
        <v>4.946420981518191</v>
      </c>
    </row>
    <row r="95" spans="1:10" x14ac:dyDescent="0.25">
      <c r="A95" s="23"/>
      <c r="B95" s="20">
        <f t="shared" si="3"/>
        <v>89</v>
      </c>
      <c r="C95" s="19" t="s">
        <v>426</v>
      </c>
      <c r="D95" s="19"/>
      <c r="E95" s="19" t="s">
        <v>69</v>
      </c>
      <c r="F95" s="19" t="s">
        <v>70</v>
      </c>
      <c r="G95" s="19" t="s">
        <v>62</v>
      </c>
      <c r="H95" s="5">
        <v>290.50138603967156</v>
      </c>
      <c r="I95" s="5">
        <v>837.05399999999997</v>
      </c>
      <c r="J95" s="21">
        <f t="shared" si="2"/>
        <v>2.8814113812375748</v>
      </c>
    </row>
    <row r="96" spans="1:10" x14ac:dyDescent="0.25">
      <c r="A96" s="23"/>
      <c r="B96" s="20">
        <f t="shared" si="3"/>
        <v>90</v>
      </c>
      <c r="C96" s="19" t="s">
        <v>427</v>
      </c>
      <c r="D96" s="19"/>
      <c r="E96" s="19" t="s">
        <v>67</v>
      </c>
      <c r="F96" s="19" t="s">
        <v>68</v>
      </c>
      <c r="G96" s="19" t="s">
        <v>62</v>
      </c>
      <c r="H96" s="5">
        <v>86.060226577518193</v>
      </c>
      <c r="I96" s="5">
        <v>0</v>
      </c>
      <c r="J96" s="21">
        <f t="shared" si="2"/>
        <v>0</v>
      </c>
    </row>
    <row r="97" spans="1:10" x14ac:dyDescent="0.25">
      <c r="A97" s="23"/>
      <c r="B97" s="20">
        <f t="shared" si="3"/>
        <v>91</v>
      </c>
      <c r="C97" s="19" t="s">
        <v>428</v>
      </c>
      <c r="D97" s="19"/>
      <c r="E97" s="19" t="s">
        <v>73</v>
      </c>
      <c r="F97" s="19" t="s">
        <v>74</v>
      </c>
      <c r="G97" s="19" t="s">
        <v>62</v>
      </c>
      <c r="H97" s="5">
        <v>328.43575155687125</v>
      </c>
      <c r="I97" s="5">
        <v>243.881</v>
      </c>
      <c r="J97" s="21">
        <f t="shared" si="2"/>
        <v>0.74255314424188101</v>
      </c>
    </row>
    <row r="98" spans="1:10" x14ac:dyDescent="0.25">
      <c r="A98" s="23"/>
      <c r="B98" s="20">
        <f t="shared" si="3"/>
        <v>92</v>
      </c>
      <c r="C98" s="19" t="s">
        <v>1413</v>
      </c>
      <c r="D98" s="19"/>
      <c r="E98" s="19" t="s">
        <v>60</v>
      </c>
      <c r="F98" s="19" t="s">
        <v>61</v>
      </c>
      <c r="G98" s="19" t="s">
        <v>62</v>
      </c>
      <c r="H98" s="5">
        <v>133.21922775475616</v>
      </c>
      <c r="I98" s="5">
        <v>0</v>
      </c>
      <c r="J98" s="21">
        <f t="shared" si="2"/>
        <v>0</v>
      </c>
    </row>
    <row r="99" spans="1:10" x14ac:dyDescent="0.25">
      <c r="A99" s="23"/>
      <c r="B99" s="20">
        <f t="shared" si="3"/>
        <v>93</v>
      </c>
      <c r="C99" s="19" t="s">
        <v>429</v>
      </c>
      <c r="D99" s="19"/>
      <c r="E99" s="19" t="s">
        <v>69</v>
      </c>
      <c r="F99" s="19" t="s">
        <v>70</v>
      </c>
      <c r="G99" s="19" t="s">
        <v>62</v>
      </c>
      <c r="H99" s="5">
        <v>270.38397067034282</v>
      </c>
      <c r="I99" s="5">
        <v>657.52600000000007</v>
      </c>
      <c r="J99" s="21">
        <f t="shared" si="2"/>
        <v>2.4318231527181324</v>
      </c>
    </row>
    <row r="100" spans="1:10" x14ac:dyDescent="0.25">
      <c r="A100" s="23"/>
      <c r="B100" s="20">
        <f t="shared" si="3"/>
        <v>94</v>
      </c>
      <c r="C100" s="19" t="s">
        <v>430</v>
      </c>
      <c r="D100" s="19"/>
      <c r="E100" s="19" t="s">
        <v>73</v>
      </c>
      <c r="F100" s="19" t="s">
        <v>74</v>
      </c>
      <c r="G100" s="19" t="s">
        <v>62</v>
      </c>
      <c r="H100" s="5">
        <v>328.43575155687125</v>
      </c>
      <c r="I100" s="5">
        <v>238.464</v>
      </c>
      <c r="J100" s="21">
        <f t="shared" si="2"/>
        <v>0.72605981191030011</v>
      </c>
    </row>
    <row r="101" spans="1:10" x14ac:dyDescent="0.25">
      <c r="A101" s="23"/>
      <c r="B101" s="20">
        <f t="shared" si="3"/>
        <v>95</v>
      </c>
      <c r="C101" s="19" t="s">
        <v>431</v>
      </c>
      <c r="D101" s="19"/>
      <c r="E101" s="19" t="s">
        <v>71</v>
      </c>
      <c r="F101" s="19" t="s">
        <v>72</v>
      </c>
      <c r="G101" s="19" t="s">
        <v>62</v>
      </c>
      <c r="H101" s="5">
        <v>241.35808022707863</v>
      </c>
      <c r="I101" s="5">
        <v>0</v>
      </c>
      <c r="J101" s="21">
        <f t="shared" si="2"/>
        <v>0</v>
      </c>
    </row>
    <row r="102" spans="1:10" x14ac:dyDescent="0.25">
      <c r="A102" s="23"/>
      <c r="B102" s="20">
        <f t="shared" si="3"/>
        <v>96</v>
      </c>
      <c r="C102" s="19" t="s">
        <v>432</v>
      </c>
      <c r="D102" s="19"/>
      <c r="E102" s="19" t="s">
        <v>65</v>
      </c>
      <c r="F102" s="19" t="s">
        <v>66</v>
      </c>
      <c r="G102" s="19" t="s">
        <v>62</v>
      </c>
      <c r="H102" s="5">
        <v>247.43483726050914</v>
      </c>
      <c r="I102" s="5">
        <v>715.39200000000005</v>
      </c>
      <c r="J102" s="21">
        <f t="shared" si="2"/>
        <v>2.8912339423199618</v>
      </c>
    </row>
    <row r="103" spans="1:10" x14ac:dyDescent="0.25">
      <c r="A103" s="23"/>
      <c r="B103" s="20">
        <f t="shared" si="3"/>
        <v>97</v>
      </c>
      <c r="C103" s="19" t="s">
        <v>433</v>
      </c>
      <c r="D103" s="19"/>
      <c r="E103" s="19" t="s">
        <v>60</v>
      </c>
      <c r="F103" s="19" t="s">
        <v>61</v>
      </c>
      <c r="G103" s="19" t="s">
        <v>62</v>
      </c>
      <c r="H103" s="5">
        <v>340.04330157786376</v>
      </c>
      <c r="I103" s="5">
        <v>179.52799999999999</v>
      </c>
      <c r="J103" s="21">
        <f t="shared" si="2"/>
        <v>0.52795629017527146</v>
      </c>
    </row>
    <row r="104" spans="1:10" x14ac:dyDescent="0.25">
      <c r="A104" s="23"/>
      <c r="B104" s="20">
        <f t="shared" si="3"/>
        <v>98</v>
      </c>
      <c r="C104" s="19" t="s">
        <v>434</v>
      </c>
      <c r="D104" s="19"/>
      <c r="E104" s="19" t="s">
        <v>69</v>
      </c>
      <c r="F104" s="19" t="s">
        <v>70</v>
      </c>
      <c r="G104" s="19" t="s">
        <v>62</v>
      </c>
      <c r="H104" s="5">
        <v>236.90384269011088</v>
      </c>
      <c r="I104" s="5">
        <v>419.06200000000001</v>
      </c>
      <c r="J104" s="21">
        <f t="shared" si="2"/>
        <v>1.7689117881813616</v>
      </c>
    </row>
    <row r="105" spans="1:10" x14ac:dyDescent="0.25">
      <c r="A105" s="23"/>
      <c r="B105" s="20">
        <f t="shared" si="3"/>
        <v>99</v>
      </c>
      <c r="C105" s="19" t="s">
        <v>435</v>
      </c>
      <c r="D105" s="19"/>
      <c r="E105" s="19" t="s">
        <v>67</v>
      </c>
      <c r="F105" s="19" t="s">
        <v>68</v>
      </c>
      <c r="G105" s="19" t="s">
        <v>62</v>
      </c>
      <c r="H105" s="5">
        <v>293.72065712583287</v>
      </c>
      <c r="I105" s="5">
        <v>657.52600000000007</v>
      </c>
      <c r="J105" s="21">
        <f t="shared" si="2"/>
        <v>2.2386099991540922</v>
      </c>
    </row>
    <row r="106" spans="1:10" x14ac:dyDescent="0.25">
      <c r="A106" s="23"/>
      <c r="B106" s="20">
        <f t="shared" si="3"/>
        <v>100</v>
      </c>
      <c r="C106" s="19" t="s">
        <v>436</v>
      </c>
      <c r="D106" s="19"/>
      <c r="E106" s="19" t="s">
        <v>69</v>
      </c>
      <c r="F106" s="19" t="s">
        <v>70</v>
      </c>
      <c r="G106" s="19" t="s">
        <v>62</v>
      </c>
      <c r="H106" s="5">
        <v>607.92263628542958</v>
      </c>
      <c r="I106" s="5">
        <v>0</v>
      </c>
      <c r="J106" s="21">
        <f t="shared" si="2"/>
        <v>0</v>
      </c>
    </row>
    <row r="107" spans="1:10" x14ac:dyDescent="0.25">
      <c r="A107" s="23"/>
      <c r="B107" s="20">
        <f t="shared" si="3"/>
        <v>101</v>
      </c>
      <c r="C107" s="19" t="s">
        <v>437</v>
      </c>
      <c r="D107" s="19"/>
      <c r="E107" s="19" t="s">
        <v>63</v>
      </c>
      <c r="F107" s="19" t="s">
        <v>64</v>
      </c>
      <c r="G107" s="19" t="s">
        <v>62</v>
      </c>
      <c r="H107" s="5">
        <v>319.74479818146773</v>
      </c>
      <c r="I107" s="5">
        <v>179.52799999999999</v>
      </c>
      <c r="J107" s="21">
        <f t="shared" si="2"/>
        <v>0.56147277773104165</v>
      </c>
    </row>
    <row r="108" spans="1:10" x14ac:dyDescent="0.25">
      <c r="A108" s="23"/>
      <c r="B108" s="20">
        <f t="shared" si="3"/>
        <v>102</v>
      </c>
      <c r="C108" s="19" t="s">
        <v>438</v>
      </c>
      <c r="D108" s="19"/>
      <c r="E108" s="19" t="s">
        <v>63</v>
      </c>
      <c r="F108" s="19" t="s">
        <v>64</v>
      </c>
      <c r="G108" s="19" t="s">
        <v>62</v>
      </c>
      <c r="H108" s="5">
        <v>132.71050537861893</v>
      </c>
      <c r="I108" s="5">
        <v>0</v>
      </c>
      <c r="J108" s="21">
        <f t="shared" si="2"/>
        <v>0</v>
      </c>
    </row>
    <row r="109" spans="1:10" x14ac:dyDescent="0.25">
      <c r="A109" s="23"/>
      <c r="B109" s="20">
        <f t="shared" si="3"/>
        <v>103</v>
      </c>
      <c r="C109" s="19" t="s">
        <v>439</v>
      </c>
      <c r="D109" s="19"/>
      <c r="E109" s="19" t="s">
        <v>75</v>
      </c>
      <c r="F109" s="19" t="s">
        <v>76</v>
      </c>
      <c r="G109" s="19" t="s">
        <v>62</v>
      </c>
      <c r="H109" s="5">
        <v>169.40990444501227</v>
      </c>
      <c r="I109" s="5">
        <v>0</v>
      </c>
      <c r="J109" s="21">
        <f t="shared" si="2"/>
        <v>0</v>
      </c>
    </row>
    <row r="110" spans="1:10" x14ac:dyDescent="0.25">
      <c r="A110" s="23"/>
      <c r="B110" s="20">
        <f t="shared" si="3"/>
        <v>104</v>
      </c>
      <c r="C110" s="19" t="s">
        <v>1414</v>
      </c>
      <c r="D110" s="19"/>
      <c r="E110" s="19" t="s">
        <v>65</v>
      </c>
      <c r="F110" s="19" t="s">
        <v>66</v>
      </c>
      <c r="G110" s="19" t="s">
        <v>62</v>
      </c>
      <c r="H110" s="5">
        <v>246.5148166630118</v>
      </c>
      <c r="I110" s="5">
        <v>179.52799999999999</v>
      </c>
      <c r="J110" s="21">
        <f t="shared" ref="J110:J173" si="4">+IFERROR(I110/H110,0)</f>
        <v>0.72826454178377664</v>
      </c>
    </row>
    <row r="111" spans="1:10" x14ac:dyDescent="0.25">
      <c r="A111" s="23"/>
      <c r="B111" s="20">
        <f t="shared" si="3"/>
        <v>105</v>
      </c>
      <c r="C111" s="19" t="s">
        <v>440</v>
      </c>
      <c r="D111" s="19"/>
      <c r="E111" s="19" t="s">
        <v>71</v>
      </c>
      <c r="F111" s="19" t="s">
        <v>72</v>
      </c>
      <c r="G111" s="19" t="s">
        <v>62</v>
      </c>
      <c r="H111" s="5">
        <v>419.99262033212909</v>
      </c>
      <c r="I111" s="5">
        <v>668.36</v>
      </c>
      <c r="J111" s="21">
        <f t="shared" si="4"/>
        <v>1.5913612945662299</v>
      </c>
    </row>
    <row r="112" spans="1:10" x14ac:dyDescent="0.25">
      <c r="A112" s="23"/>
      <c r="B112" s="20">
        <f t="shared" si="3"/>
        <v>106</v>
      </c>
      <c r="C112" s="19" t="s">
        <v>441</v>
      </c>
      <c r="D112" s="19"/>
      <c r="E112" s="19" t="s">
        <v>65</v>
      </c>
      <c r="F112" s="19" t="s">
        <v>66</v>
      </c>
      <c r="G112" s="19" t="s">
        <v>62</v>
      </c>
      <c r="H112" s="5">
        <v>299.40986111360706</v>
      </c>
      <c r="I112" s="5">
        <v>0</v>
      </c>
      <c r="J112" s="21">
        <f t="shared" si="4"/>
        <v>0</v>
      </c>
    </row>
    <row r="113" spans="1:10" x14ac:dyDescent="0.25">
      <c r="A113" s="23"/>
      <c r="B113" s="20">
        <f t="shared" si="3"/>
        <v>107</v>
      </c>
      <c r="C113" s="19" t="s">
        <v>442</v>
      </c>
      <c r="D113" s="19"/>
      <c r="E113" s="19" t="s">
        <v>69</v>
      </c>
      <c r="F113" s="19" t="s">
        <v>70</v>
      </c>
      <c r="G113" s="19" t="s">
        <v>62</v>
      </c>
      <c r="H113" s="5">
        <v>597.90008795549784</v>
      </c>
      <c r="I113" s="5">
        <v>837.05400000000009</v>
      </c>
      <c r="J113" s="21">
        <f t="shared" si="4"/>
        <v>1.3999897589282553</v>
      </c>
    </row>
    <row r="114" spans="1:10" x14ac:dyDescent="0.25">
      <c r="A114" s="23"/>
      <c r="B114" s="20">
        <f t="shared" si="3"/>
        <v>108</v>
      </c>
      <c r="C114" s="19" t="s">
        <v>443</v>
      </c>
      <c r="D114" s="19"/>
      <c r="E114" s="19" t="s">
        <v>60</v>
      </c>
      <c r="F114" s="19" t="s">
        <v>61</v>
      </c>
      <c r="G114" s="19" t="s">
        <v>62</v>
      </c>
      <c r="H114" s="5">
        <v>352.49840595135964</v>
      </c>
      <c r="I114" s="5">
        <v>0</v>
      </c>
      <c r="J114" s="21">
        <f t="shared" si="4"/>
        <v>0</v>
      </c>
    </row>
    <row r="115" spans="1:10" x14ac:dyDescent="0.25">
      <c r="A115" s="23"/>
      <c r="B115" s="20">
        <f t="shared" si="3"/>
        <v>109</v>
      </c>
      <c r="C115" s="19" t="s">
        <v>444</v>
      </c>
      <c r="D115" s="19"/>
      <c r="E115" s="19" t="s">
        <v>73</v>
      </c>
      <c r="F115" s="19" t="s">
        <v>74</v>
      </c>
      <c r="G115" s="19" t="s">
        <v>62</v>
      </c>
      <c r="H115" s="5">
        <v>115.59483939691964</v>
      </c>
      <c r="I115" s="5">
        <v>417.99199999999996</v>
      </c>
      <c r="J115" s="21">
        <f t="shared" si="4"/>
        <v>3.6160091763675966</v>
      </c>
    </row>
    <row r="116" spans="1:10" x14ac:dyDescent="0.25">
      <c r="A116" s="23"/>
      <c r="B116" s="20">
        <f t="shared" si="3"/>
        <v>110</v>
      </c>
      <c r="C116" s="19" t="s">
        <v>445</v>
      </c>
      <c r="D116" s="19"/>
      <c r="E116" s="19" t="s">
        <v>67</v>
      </c>
      <c r="F116" s="19" t="s">
        <v>68</v>
      </c>
      <c r="G116" s="19" t="s">
        <v>62</v>
      </c>
      <c r="H116" s="5">
        <v>169.9187885000544</v>
      </c>
      <c r="I116" s="5">
        <v>423.40899999999999</v>
      </c>
      <c r="J116" s="21">
        <f t="shared" si="4"/>
        <v>2.4918315610510868</v>
      </c>
    </row>
    <row r="117" spans="1:10" x14ac:dyDescent="0.25">
      <c r="A117" s="23"/>
      <c r="B117" s="20">
        <f t="shared" si="3"/>
        <v>111</v>
      </c>
      <c r="C117" s="19" t="s">
        <v>449</v>
      </c>
      <c r="D117" s="19"/>
      <c r="E117" s="19" t="s">
        <v>69</v>
      </c>
      <c r="F117" s="19" t="s">
        <v>70</v>
      </c>
      <c r="G117" s="19" t="s">
        <v>62</v>
      </c>
      <c r="H117" s="5">
        <v>740.75502494477621</v>
      </c>
      <c r="I117" s="5">
        <v>0</v>
      </c>
      <c r="J117" s="21">
        <f t="shared" si="4"/>
        <v>0</v>
      </c>
    </row>
    <row r="118" spans="1:10" x14ac:dyDescent="0.25">
      <c r="A118" s="23"/>
      <c r="B118" s="20">
        <f t="shared" si="3"/>
        <v>112</v>
      </c>
      <c r="C118" s="19" t="s">
        <v>450</v>
      </c>
      <c r="D118" s="19"/>
      <c r="E118" s="19" t="s">
        <v>71</v>
      </c>
      <c r="F118" s="19" t="s">
        <v>72</v>
      </c>
      <c r="G118" s="19" t="s">
        <v>62</v>
      </c>
      <c r="H118" s="5">
        <v>278.5662016696092</v>
      </c>
      <c r="I118" s="5">
        <v>0</v>
      </c>
      <c r="J118" s="21">
        <f t="shared" si="4"/>
        <v>0</v>
      </c>
    </row>
    <row r="119" spans="1:10" x14ac:dyDescent="0.25">
      <c r="A119" s="23"/>
      <c r="B119" s="20">
        <f t="shared" si="3"/>
        <v>113</v>
      </c>
      <c r="C119" s="19" t="s">
        <v>451</v>
      </c>
      <c r="D119" s="19"/>
      <c r="E119" s="19" t="s">
        <v>69</v>
      </c>
      <c r="F119" s="19" t="s">
        <v>70</v>
      </c>
      <c r="G119" s="19" t="s">
        <v>62</v>
      </c>
      <c r="H119" s="5">
        <v>57.543058510391205</v>
      </c>
      <c r="I119" s="5">
        <v>661.87300000000005</v>
      </c>
      <c r="J119" s="21">
        <f t="shared" si="4"/>
        <v>11.502221417036393</v>
      </c>
    </row>
    <row r="120" spans="1:10" x14ac:dyDescent="0.25">
      <c r="A120" s="23"/>
      <c r="B120" s="20">
        <f t="shared" si="3"/>
        <v>114</v>
      </c>
      <c r="C120" s="19" t="s">
        <v>452</v>
      </c>
      <c r="D120" s="19"/>
      <c r="E120" s="19" t="s">
        <v>75</v>
      </c>
      <c r="F120" s="19" t="s">
        <v>76</v>
      </c>
      <c r="G120" s="19" t="s">
        <v>62</v>
      </c>
      <c r="H120" s="5">
        <v>274.11196413264145</v>
      </c>
      <c r="I120" s="5">
        <v>0</v>
      </c>
      <c r="J120" s="21">
        <f t="shared" si="4"/>
        <v>0</v>
      </c>
    </row>
    <row r="121" spans="1:10" x14ac:dyDescent="0.25">
      <c r="A121" s="23"/>
      <c r="B121" s="20">
        <f t="shared" si="3"/>
        <v>115</v>
      </c>
      <c r="C121" s="19" t="s">
        <v>453</v>
      </c>
      <c r="D121" s="19"/>
      <c r="E121" s="19" t="s">
        <v>69</v>
      </c>
      <c r="F121" s="19" t="s">
        <v>70</v>
      </c>
      <c r="G121" s="19" t="s">
        <v>62</v>
      </c>
      <c r="H121" s="5">
        <v>353.73364853783693</v>
      </c>
      <c r="I121" s="5">
        <v>604.00700000000006</v>
      </c>
      <c r="J121" s="21">
        <f t="shared" si="4"/>
        <v>1.7075192097123686</v>
      </c>
    </row>
    <row r="122" spans="1:10" x14ac:dyDescent="0.25">
      <c r="A122" s="23"/>
      <c r="B122" s="20">
        <f t="shared" si="3"/>
        <v>116</v>
      </c>
      <c r="C122" s="19" t="s">
        <v>1415</v>
      </c>
      <c r="D122" s="19"/>
      <c r="E122" s="19" t="s">
        <v>67</v>
      </c>
      <c r="F122" s="19" t="s">
        <v>68</v>
      </c>
      <c r="G122" s="19" t="s">
        <v>62</v>
      </c>
      <c r="H122" s="5">
        <v>190.25356388901017</v>
      </c>
      <c r="I122" s="5">
        <v>0</v>
      </c>
      <c r="J122" s="21">
        <f t="shared" si="4"/>
        <v>0</v>
      </c>
    </row>
    <row r="123" spans="1:10" x14ac:dyDescent="0.25">
      <c r="A123" s="23"/>
      <c r="B123" s="20">
        <f t="shared" si="3"/>
        <v>117</v>
      </c>
      <c r="C123" s="19" t="s">
        <v>454</v>
      </c>
      <c r="D123" s="19"/>
      <c r="E123" s="19" t="s">
        <v>67</v>
      </c>
      <c r="F123" s="19" t="s">
        <v>68</v>
      </c>
      <c r="G123" s="19" t="s">
        <v>62</v>
      </c>
      <c r="H123" s="5">
        <v>323.98151401990356</v>
      </c>
      <c r="I123" s="5">
        <v>0</v>
      </c>
      <c r="J123" s="21">
        <f t="shared" si="4"/>
        <v>0</v>
      </c>
    </row>
    <row r="124" spans="1:10" x14ac:dyDescent="0.25">
      <c r="A124" s="23"/>
      <c r="B124" s="20">
        <f t="shared" si="3"/>
        <v>118</v>
      </c>
      <c r="C124" s="19" t="s">
        <v>455</v>
      </c>
      <c r="D124" s="19"/>
      <c r="E124" s="19" t="s">
        <v>75</v>
      </c>
      <c r="F124" s="19" t="s">
        <v>76</v>
      </c>
      <c r="G124" s="19" t="s">
        <v>62</v>
      </c>
      <c r="H124" s="5">
        <v>269.65745046000279</v>
      </c>
      <c r="I124" s="5">
        <v>599.65899999999999</v>
      </c>
      <c r="J124" s="21">
        <f t="shared" si="4"/>
        <v>2.2237805741211849</v>
      </c>
    </row>
    <row r="125" spans="1:10" x14ac:dyDescent="0.25">
      <c r="A125" s="23"/>
      <c r="B125" s="20">
        <f t="shared" si="3"/>
        <v>119</v>
      </c>
      <c r="C125" s="19" t="s">
        <v>456</v>
      </c>
      <c r="D125" s="19"/>
      <c r="E125" s="19" t="s">
        <v>67</v>
      </c>
      <c r="F125" s="19" t="s">
        <v>68</v>
      </c>
      <c r="G125" s="19" t="s">
        <v>62</v>
      </c>
      <c r="H125" s="5">
        <v>455.50656603018388</v>
      </c>
      <c r="I125" s="5">
        <v>0</v>
      </c>
      <c r="J125" s="21">
        <f t="shared" si="4"/>
        <v>0</v>
      </c>
    </row>
    <row r="126" spans="1:10" x14ac:dyDescent="0.25">
      <c r="A126" s="23"/>
      <c r="B126" s="20">
        <f t="shared" si="3"/>
        <v>120</v>
      </c>
      <c r="C126" s="19" t="s">
        <v>457</v>
      </c>
      <c r="D126" s="19"/>
      <c r="E126" s="19" t="s">
        <v>75</v>
      </c>
      <c r="F126" s="19" t="s">
        <v>76</v>
      </c>
      <c r="G126" s="19" t="s">
        <v>62</v>
      </c>
      <c r="H126" s="5">
        <v>374.57703184616395</v>
      </c>
      <c r="I126" s="5">
        <v>901.40700000000004</v>
      </c>
      <c r="J126" s="21">
        <f t="shared" si="4"/>
        <v>2.4064662896100937</v>
      </c>
    </row>
    <row r="127" spans="1:10" x14ac:dyDescent="0.25">
      <c r="A127" s="23"/>
      <c r="B127" s="20">
        <f t="shared" si="3"/>
        <v>121</v>
      </c>
      <c r="C127" s="19" t="s">
        <v>458</v>
      </c>
      <c r="D127" s="19"/>
      <c r="E127" s="19" t="s">
        <v>75</v>
      </c>
      <c r="F127" s="19" t="s">
        <v>76</v>
      </c>
      <c r="G127" s="19" t="s">
        <v>62</v>
      </c>
      <c r="H127" s="5">
        <v>345.74491792572786</v>
      </c>
      <c r="I127" s="5">
        <v>0</v>
      </c>
      <c r="J127" s="21">
        <f t="shared" si="4"/>
        <v>0</v>
      </c>
    </row>
    <row r="128" spans="1:10" x14ac:dyDescent="0.25">
      <c r="A128" s="23"/>
      <c r="B128" s="20">
        <f t="shared" si="3"/>
        <v>122</v>
      </c>
      <c r="C128" s="19" t="s">
        <v>459</v>
      </c>
      <c r="D128" s="19"/>
      <c r="E128" s="19" t="s">
        <v>71</v>
      </c>
      <c r="F128" s="19" t="s">
        <v>72</v>
      </c>
      <c r="G128" s="19" t="s">
        <v>62</v>
      </c>
      <c r="H128" s="5">
        <v>364.11770587099016</v>
      </c>
      <c r="I128" s="5">
        <v>726.226</v>
      </c>
      <c r="J128" s="21">
        <f t="shared" si="4"/>
        <v>1.9944814226015906</v>
      </c>
    </row>
    <row r="129" spans="1:10" x14ac:dyDescent="0.25">
      <c r="A129" s="23"/>
      <c r="B129" s="20">
        <f t="shared" si="3"/>
        <v>123</v>
      </c>
      <c r="C129" s="19" t="s">
        <v>460</v>
      </c>
      <c r="D129" s="19"/>
      <c r="E129" s="19" t="s">
        <v>73</v>
      </c>
      <c r="F129" s="19" t="s">
        <v>74</v>
      </c>
      <c r="G129" s="19" t="s">
        <v>62</v>
      </c>
      <c r="H129" s="5">
        <v>357.4616420001355</v>
      </c>
      <c r="I129" s="5">
        <v>837.05400000000009</v>
      </c>
      <c r="J129" s="21">
        <f t="shared" si="4"/>
        <v>2.3416610389757087</v>
      </c>
    </row>
    <row r="130" spans="1:10" x14ac:dyDescent="0.25">
      <c r="A130" s="23"/>
      <c r="B130" s="20">
        <f t="shared" si="3"/>
        <v>124</v>
      </c>
      <c r="C130" s="19" t="s">
        <v>1416</v>
      </c>
      <c r="D130" s="19"/>
      <c r="E130" s="19" t="s">
        <v>73</v>
      </c>
      <c r="F130" s="19" t="s">
        <v>74</v>
      </c>
      <c r="G130" s="19" t="s">
        <v>62</v>
      </c>
      <c r="H130" s="5">
        <v>291.22763011434068</v>
      </c>
      <c r="I130" s="5">
        <v>0</v>
      </c>
      <c r="J130" s="21">
        <f t="shared" si="4"/>
        <v>0</v>
      </c>
    </row>
    <row r="131" spans="1:10" x14ac:dyDescent="0.25">
      <c r="A131" s="23"/>
      <c r="B131" s="20">
        <f t="shared" si="3"/>
        <v>125</v>
      </c>
      <c r="C131" s="19" t="s">
        <v>461</v>
      </c>
      <c r="D131" s="19"/>
      <c r="E131" s="19" t="s">
        <v>69</v>
      </c>
      <c r="F131" s="19" t="s">
        <v>70</v>
      </c>
      <c r="G131" s="19" t="s">
        <v>62</v>
      </c>
      <c r="H131" s="5">
        <v>393.89560829568757</v>
      </c>
      <c r="I131" s="5">
        <v>0</v>
      </c>
      <c r="J131" s="21">
        <f t="shared" si="4"/>
        <v>0</v>
      </c>
    </row>
    <row r="132" spans="1:10" x14ac:dyDescent="0.25">
      <c r="A132" s="23"/>
      <c r="B132" s="20">
        <f t="shared" si="3"/>
        <v>126</v>
      </c>
      <c r="C132" s="19" t="s">
        <v>462</v>
      </c>
      <c r="D132" s="19"/>
      <c r="E132" s="19" t="s">
        <v>65</v>
      </c>
      <c r="F132" s="19" t="s">
        <v>66</v>
      </c>
      <c r="G132" s="19" t="s">
        <v>62</v>
      </c>
      <c r="H132" s="5">
        <v>217.48892621974755</v>
      </c>
      <c r="I132" s="5">
        <v>171.59</v>
      </c>
      <c r="J132" s="21">
        <f t="shared" si="4"/>
        <v>0.78895970927102765</v>
      </c>
    </row>
    <row r="133" spans="1:10" x14ac:dyDescent="0.25">
      <c r="A133" s="23"/>
      <c r="B133" s="20">
        <f t="shared" si="3"/>
        <v>127</v>
      </c>
      <c r="C133" s="19" t="s">
        <v>463</v>
      </c>
      <c r="D133" s="19"/>
      <c r="E133" s="19" t="s">
        <v>69</v>
      </c>
      <c r="F133" s="19" t="s">
        <v>70</v>
      </c>
      <c r="G133" s="19" t="s">
        <v>62</v>
      </c>
      <c r="H133" s="5">
        <v>488.98669401041587</v>
      </c>
      <c r="I133" s="5">
        <v>0</v>
      </c>
      <c r="J133" s="21">
        <f t="shared" si="4"/>
        <v>0</v>
      </c>
    </row>
    <row r="134" spans="1:10" x14ac:dyDescent="0.25">
      <c r="A134" s="23"/>
      <c r="B134" s="20">
        <f t="shared" si="3"/>
        <v>128</v>
      </c>
      <c r="C134" s="19" t="s">
        <v>464</v>
      </c>
      <c r="D134" s="19"/>
      <c r="E134" s="19" t="s">
        <v>63</v>
      </c>
      <c r="F134" s="19" t="s">
        <v>64</v>
      </c>
      <c r="G134" s="19" t="s">
        <v>62</v>
      </c>
      <c r="H134" s="5">
        <v>452.96402593622383</v>
      </c>
      <c r="I134" s="5">
        <v>0</v>
      </c>
      <c r="J134" s="21">
        <f t="shared" si="4"/>
        <v>0</v>
      </c>
    </row>
    <row r="135" spans="1:10" x14ac:dyDescent="0.25">
      <c r="A135" s="23"/>
      <c r="B135" s="20">
        <f t="shared" si="3"/>
        <v>129</v>
      </c>
      <c r="C135" s="19" t="s">
        <v>465</v>
      </c>
      <c r="D135" s="19"/>
      <c r="E135" s="19" t="s">
        <v>73</v>
      </c>
      <c r="F135" s="19" t="s">
        <v>74</v>
      </c>
      <c r="G135" s="19" t="s">
        <v>62</v>
      </c>
      <c r="H135" s="5">
        <v>570.30255416008708</v>
      </c>
      <c r="I135" s="5">
        <v>598.59</v>
      </c>
      <c r="J135" s="21">
        <f t="shared" si="4"/>
        <v>1.0496007700361316</v>
      </c>
    </row>
    <row r="136" spans="1:10" x14ac:dyDescent="0.25">
      <c r="A136" s="23"/>
      <c r="B136" s="20">
        <f t="shared" si="3"/>
        <v>130</v>
      </c>
      <c r="C136" s="19" t="s">
        <v>466</v>
      </c>
      <c r="D136" s="19"/>
      <c r="E136" s="19" t="s">
        <v>69</v>
      </c>
      <c r="F136" s="19" t="s">
        <v>70</v>
      </c>
      <c r="G136" s="19" t="s">
        <v>62</v>
      </c>
      <c r="H136" s="5">
        <v>353.00756614207268</v>
      </c>
      <c r="I136" s="5">
        <v>0</v>
      </c>
      <c r="J136" s="21">
        <f t="shared" si="4"/>
        <v>0</v>
      </c>
    </row>
    <row r="137" spans="1:10" x14ac:dyDescent="0.25">
      <c r="A137" s="23"/>
      <c r="B137" s="20">
        <f t="shared" ref="B137:B200" si="5">+B136+1</f>
        <v>131</v>
      </c>
      <c r="C137" s="19" t="s">
        <v>467</v>
      </c>
      <c r="D137" s="19"/>
      <c r="E137" s="19" t="s">
        <v>73</v>
      </c>
      <c r="F137" s="19" t="s">
        <v>74</v>
      </c>
      <c r="G137" s="19" t="s">
        <v>62</v>
      </c>
      <c r="H137" s="5">
        <v>915.12782158593222</v>
      </c>
      <c r="I137" s="5">
        <v>0</v>
      </c>
      <c r="J137" s="21">
        <f t="shared" si="4"/>
        <v>0</v>
      </c>
    </row>
    <row r="138" spans="1:10" x14ac:dyDescent="0.25">
      <c r="A138" s="23"/>
      <c r="B138" s="20">
        <f t="shared" si="5"/>
        <v>132</v>
      </c>
      <c r="C138" s="19" t="s">
        <v>468</v>
      </c>
      <c r="D138" s="19"/>
      <c r="E138" s="19" t="s">
        <v>75</v>
      </c>
      <c r="F138" s="19" t="s">
        <v>76</v>
      </c>
      <c r="G138" s="19" t="s">
        <v>62</v>
      </c>
      <c r="H138" s="5">
        <v>310.54593042819357</v>
      </c>
      <c r="I138" s="5">
        <v>0</v>
      </c>
      <c r="J138" s="21">
        <f t="shared" si="4"/>
        <v>0</v>
      </c>
    </row>
    <row r="139" spans="1:10" x14ac:dyDescent="0.25">
      <c r="A139" s="23"/>
      <c r="B139" s="20">
        <f t="shared" si="5"/>
        <v>133</v>
      </c>
      <c r="C139" s="19" t="s">
        <v>469</v>
      </c>
      <c r="D139" s="19"/>
      <c r="E139" s="19" t="s">
        <v>75</v>
      </c>
      <c r="F139" s="19" t="s">
        <v>76</v>
      </c>
      <c r="G139" s="19" t="s">
        <v>62</v>
      </c>
      <c r="H139" s="5">
        <v>413.62547061936004</v>
      </c>
      <c r="I139" s="5">
        <v>0</v>
      </c>
      <c r="J139" s="21">
        <f t="shared" si="4"/>
        <v>0</v>
      </c>
    </row>
    <row r="140" spans="1:10" x14ac:dyDescent="0.25">
      <c r="A140" s="23"/>
      <c r="B140" s="20">
        <f t="shared" si="5"/>
        <v>134</v>
      </c>
      <c r="C140" s="19" t="s">
        <v>470</v>
      </c>
      <c r="D140" s="19"/>
      <c r="E140" s="19" t="s">
        <v>60</v>
      </c>
      <c r="F140" s="19" t="s">
        <v>61</v>
      </c>
      <c r="G140" s="19" t="s">
        <v>62</v>
      </c>
      <c r="H140" s="5">
        <v>144.4991434266787</v>
      </c>
      <c r="I140" s="5">
        <v>0</v>
      </c>
      <c r="J140" s="21">
        <f t="shared" si="4"/>
        <v>0</v>
      </c>
    </row>
    <row r="141" spans="1:10" x14ac:dyDescent="0.25">
      <c r="A141" s="23"/>
      <c r="B141" s="20">
        <f t="shared" si="5"/>
        <v>135</v>
      </c>
      <c r="C141" s="19" t="s">
        <v>471</v>
      </c>
      <c r="D141" s="19"/>
      <c r="E141" s="19" t="s">
        <v>67</v>
      </c>
      <c r="F141" s="19" t="s">
        <v>68</v>
      </c>
      <c r="G141" s="19" t="s">
        <v>62</v>
      </c>
      <c r="H141" s="5">
        <v>660.14044896127666</v>
      </c>
      <c r="I141" s="5">
        <v>0</v>
      </c>
      <c r="J141" s="21">
        <f t="shared" si="4"/>
        <v>0</v>
      </c>
    </row>
    <row r="142" spans="1:10" x14ac:dyDescent="0.25">
      <c r="A142" s="23"/>
      <c r="B142" s="20">
        <f t="shared" si="5"/>
        <v>136</v>
      </c>
      <c r="C142" s="19" t="s">
        <v>472</v>
      </c>
      <c r="D142" s="19"/>
      <c r="E142" s="19" t="s">
        <v>73</v>
      </c>
      <c r="F142" s="19" t="s">
        <v>74</v>
      </c>
      <c r="G142" s="19" t="s">
        <v>62</v>
      </c>
      <c r="H142" s="5">
        <v>86.568948953655422</v>
      </c>
      <c r="I142" s="5">
        <v>419.06200000000001</v>
      </c>
      <c r="J142" s="21">
        <f t="shared" si="4"/>
        <v>4.8407888170658548</v>
      </c>
    </row>
    <row r="143" spans="1:10" x14ac:dyDescent="0.25">
      <c r="A143" s="23"/>
      <c r="B143" s="20">
        <f t="shared" si="5"/>
        <v>137</v>
      </c>
      <c r="C143" s="19" t="s">
        <v>473</v>
      </c>
      <c r="D143" s="19"/>
      <c r="E143" s="19" t="s">
        <v>65</v>
      </c>
      <c r="F143" s="19" t="s">
        <v>66</v>
      </c>
      <c r="G143" s="19" t="s">
        <v>62</v>
      </c>
      <c r="H143" s="5">
        <v>387.02093859236351</v>
      </c>
      <c r="I143" s="5">
        <v>180.59800000000001</v>
      </c>
      <c r="J143" s="21">
        <f t="shared" si="4"/>
        <v>0.46663625140503828</v>
      </c>
    </row>
    <row r="144" spans="1:10" x14ac:dyDescent="0.25">
      <c r="A144" s="23"/>
      <c r="B144" s="20">
        <f t="shared" si="5"/>
        <v>138</v>
      </c>
      <c r="C144" s="19" t="s">
        <v>474</v>
      </c>
      <c r="D144" s="19"/>
      <c r="E144" s="19" t="s">
        <v>69</v>
      </c>
      <c r="F144" s="19" t="s">
        <v>70</v>
      </c>
      <c r="G144" s="19" t="s">
        <v>62</v>
      </c>
      <c r="H144" s="5">
        <v>307.08336973673619</v>
      </c>
      <c r="I144" s="5">
        <v>900.33699999999999</v>
      </c>
      <c r="J144" s="21">
        <f t="shared" si="4"/>
        <v>2.9318976171580458</v>
      </c>
    </row>
    <row r="145" spans="1:10" x14ac:dyDescent="0.25">
      <c r="A145" s="23"/>
      <c r="B145" s="20">
        <f t="shared" si="5"/>
        <v>139</v>
      </c>
      <c r="C145" s="19" t="s">
        <v>475</v>
      </c>
      <c r="D145" s="19"/>
      <c r="E145" s="19" t="s">
        <v>65</v>
      </c>
      <c r="F145" s="19" t="s">
        <v>66</v>
      </c>
      <c r="G145" s="19" t="s">
        <v>62</v>
      </c>
      <c r="H145" s="5">
        <v>856.03565925202656</v>
      </c>
      <c r="I145" s="5">
        <v>417.99199999999996</v>
      </c>
      <c r="J145" s="21">
        <f t="shared" si="4"/>
        <v>0.48828807010823178</v>
      </c>
    </row>
    <row r="146" spans="1:10" x14ac:dyDescent="0.25">
      <c r="A146" s="23"/>
      <c r="B146" s="20">
        <f t="shared" si="5"/>
        <v>140</v>
      </c>
      <c r="C146" s="19" t="s">
        <v>476</v>
      </c>
      <c r="D146" s="19"/>
      <c r="E146" s="19" t="s">
        <v>69</v>
      </c>
      <c r="F146" s="19" t="s">
        <v>70</v>
      </c>
      <c r="G146" s="19" t="s">
        <v>62</v>
      </c>
      <c r="H146" s="5">
        <v>274.11196413264145</v>
      </c>
      <c r="I146" s="5">
        <v>419.06200000000001</v>
      </c>
      <c r="J146" s="21">
        <f t="shared" si="4"/>
        <v>1.5287986473921946</v>
      </c>
    </row>
    <row r="147" spans="1:10" x14ac:dyDescent="0.25">
      <c r="A147" s="23"/>
      <c r="B147" s="20">
        <f t="shared" si="5"/>
        <v>141</v>
      </c>
      <c r="C147" s="19" t="s">
        <v>477</v>
      </c>
      <c r="D147" s="19"/>
      <c r="E147" s="19" t="s">
        <v>73</v>
      </c>
      <c r="F147" s="19" t="s">
        <v>74</v>
      </c>
      <c r="G147" s="19" t="s">
        <v>62</v>
      </c>
      <c r="H147" s="5">
        <v>173.13789790731084</v>
      </c>
      <c r="I147" s="5">
        <v>838.12300000000005</v>
      </c>
      <c r="J147" s="21">
        <f t="shared" si="4"/>
        <v>4.8407830413228661</v>
      </c>
    </row>
    <row r="148" spans="1:10" x14ac:dyDescent="0.25">
      <c r="A148" s="23"/>
      <c r="B148" s="20">
        <f t="shared" si="5"/>
        <v>142</v>
      </c>
      <c r="C148" s="19" t="s">
        <v>478</v>
      </c>
      <c r="D148" s="19"/>
      <c r="E148" s="19" t="s">
        <v>65</v>
      </c>
      <c r="F148" s="19" t="s">
        <v>66</v>
      </c>
      <c r="G148" s="19" t="s">
        <v>62</v>
      </c>
      <c r="H148" s="5">
        <v>274.11196413264145</v>
      </c>
      <c r="I148" s="5">
        <v>179.52799999999999</v>
      </c>
      <c r="J148" s="21">
        <f t="shared" si="4"/>
        <v>0.65494405020981594</v>
      </c>
    </row>
    <row r="149" spans="1:10" x14ac:dyDescent="0.25">
      <c r="A149" s="23"/>
      <c r="B149" s="20">
        <f t="shared" si="5"/>
        <v>143</v>
      </c>
      <c r="C149" s="19" t="s">
        <v>479</v>
      </c>
      <c r="D149" s="19"/>
      <c r="E149" s="19" t="s">
        <v>75</v>
      </c>
      <c r="F149" s="19" t="s">
        <v>76</v>
      </c>
      <c r="G149" s="19" t="s">
        <v>62</v>
      </c>
      <c r="H149" s="5">
        <v>178.12581772891323</v>
      </c>
      <c r="I149" s="5">
        <v>419.06200000000001</v>
      </c>
      <c r="J149" s="21">
        <f t="shared" si="4"/>
        <v>2.3526179716281423</v>
      </c>
    </row>
    <row r="150" spans="1:10" x14ac:dyDescent="0.25">
      <c r="A150" s="23"/>
      <c r="B150" s="20">
        <f t="shared" si="5"/>
        <v>144</v>
      </c>
      <c r="C150" s="19" t="s">
        <v>480</v>
      </c>
      <c r="D150" s="19"/>
      <c r="E150" s="19" t="s">
        <v>73</v>
      </c>
      <c r="F150" s="19" t="s">
        <v>74</v>
      </c>
      <c r="G150" s="19" t="s">
        <v>62</v>
      </c>
      <c r="H150" s="5">
        <v>307.59209211287344</v>
      </c>
      <c r="I150" s="5">
        <v>419.06200000000001</v>
      </c>
      <c r="J150" s="21">
        <f t="shared" si="4"/>
        <v>1.3623952329900009</v>
      </c>
    </row>
    <row r="151" spans="1:10" x14ac:dyDescent="0.25">
      <c r="A151" s="23"/>
      <c r="B151" s="20">
        <f t="shared" si="5"/>
        <v>145</v>
      </c>
      <c r="C151" s="19" t="s">
        <v>481</v>
      </c>
      <c r="D151" s="19"/>
      <c r="E151" s="19" t="s">
        <v>69</v>
      </c>
      <c r="F151" s="19" t="s">
        <v>70</v>
      </c>
      <c r="G151" s="19" t="s">
        <v>62</v>
      </c>
      <c r="H151" s="5">
        <v>164.95566690804449</v>
      </c>
      <c r="I151" s="5">
        <v>0</v>
      </c>
      <c r="J151" s="21">
        <f t="shared" si="4"/>
        <v>0</v>
      </c>
    </row>
    <row r="152" spans="1:10" x14ac:dyDescent="0.25">
      <c r="A152" s="23"/>
      <c r="B152" s="20">
        <f t="shared" si="5"/>
        <v>146</v>
      </c>
      <c r="C152" s="19" t="s">
        <v>482</v>
      </c>
      <c r="D152" s="19"/>
      <c r="E152" s="19" t="s">
        <v>75</v>
      </c>
      <c r="F152" s="19" t="s">
        <v>76</v>
      </c>
      <c r="G152" s="19" t="s">
        <v>62</v>
      </c>
      <c r="H152" s="5">
        <v>622.20592176517209</v>
      </c>
      <c r="I152" s="5">
        <v>663.62300000000005</v>
      </c>
      <c r="J152" s="21">
        <f t="shared" si="4"/>
        <v>1.0665649052605115</v>
      </c>
    </row>
    <row r="153" spans="1:10" x14ac:dyDescent="0.25">
      <c r="A153" s="23"/>
      <c r="B153" s="20">
        <f t="shared" si="5"/>
        <v>147</v>
      </c>
      <c r="C153" s="19" t="s">
        <v>483</v>
      </c>
      <c r="D153" s="19"/>
      <c r="E153" s="19" t="s">
        <v>63</v>
      </c>
      <c r="F153" s="19" t="s">
        <v>64</v>
      </c>
      <c r="G153" s="19" t="s">
        <v>62</v>
      </c>
      <c r="H153" s="5">
        <v>340.37093592693367</v>
      </c>
      <c r="I153" s="5">
        <v>179.52799999999999</v>
      </c>
      <c r="J153" s="21">
        <f t="shared" si="4"/>
        <v>0.52744808986434344</v>
      </c>
    </row>
    <row r="154" spans="1:10" x14ac:dyDescent="0.25">
      <c r="A154" s="23"/>
      <c r="B154" s="20">
        <f t="shared" si="5"/>
        <v>148</v>
      </c>
      <c r="C154" s="19" t="s">
        <v>484</v>
      </c>
      <c r="D154" s="19"/>
      <c r="E154" s="19" t="s">
        <v>69</v>
      </c>
      <c r="F154" s="19" t="s">
        <v>70</v>
      </c>
      <c r="G154" s="19" t="s">
        <v>62</v>
      </c>
      <c r="H154" s="5">
        <v>428.17485133139547</v>
      </c>
      <c r="I154" s="5">
        <v>0</v>
      </c>
      <c r="J154" s="21">
        <f t="shared" si="4"/>
        <v>0</v>
      </c>
    </row>
    <row r="155" spans="1:10" x14ac:dyDescent="0.25">
      <c r="A155" s="23"/>
      <c r="B155" s="20">
        <f t="shared" si="5"/>
        <v>149</v>
      </c>
      <c r="C155" s="19" t="s">
        <v>485</v>
      </c>
      <c r="D155" s="19"/>
      <c r="E155" s="19" t="s">
        <v>65</v>
      </c>
      <c r="F155" s="19" t="s">
        <v>66</v>
      </c>
      <c r="G155" s="19" t="s">
        <v>62</v>
      </c>
      <c r="H155" s="5">
        <v>161.73639582188315</v>
      </c>
      <c r="I155" s="5">
        <v>179.52799999999999</v>
      </c>
      <c r="J155" s="21">
        <f t="shared" si="4"/>
        <v>1.1100037136830374</v>
      </c>
    </row>
    <row r="156" spans="1:10" x14ac:dyDescent="0.25">
      <c r="A156" s="23"/>
      <c r="B156" s="20">
        <f t="shared" si="5"/>
        <v>150</v>
      </c>
      <c r="C156" s="19" t="s">
        <v>486</v>
      </c>
      <c r="D156" s="19"/>
      <c r="E156" s="19" t="s">
        <v>69</v>
      </c>
      <c r="F156" s="19" t="s">
        <v>70</v>
      </c>
      <c r="G156" s="19" t="s">
        <v>62</v>
      </c>
      <c r="H156" s="5">
        <v>353.00740446316775</v>
      </c>
      <c r="I156" s="5">
        <v>360.12599999999998</v>
      </c>
      <c r="J156" s="21">
        <f t="shared" si="4"/>
        <v>1.0201655700328942</v>
      </c>
    </row>
    <row r="157" spans="1:10" x14ac:dyDescent="0.25">
      <c r="A157" s="23"/>
      <c r="B157" s="20">
        <f t="shared" si="5"/>
        <v>151</v>
      </c>
      <c r="C157" s="19" t="s">
        <v>487</v>
      </c>
      <c r="D157" s="19"/>
      <c r="E157" s="19" t="s">
        <v>73</v>
      </c>
      <c r="F157" s="19" t="s">
        <v>74</v>
      </c>
      <c r="G157" s="19" t="s">
        <v>62</v>
      </c>
      <c r="H157" s="5">
        <v>452.74650423769185</v>
      </c>
      <c r="I157" s="5">
        <v>0</v>
      </c>
      <c r="J157" s="21">
        <f t="shared" si="4"/>
        <v>0</v>
      </c>
    </row>
    <row r="158" spans="1:10" x14ac:dyDescent="0.25">
      <c r="A158" s="23"/>
      <c r="B158" s="20">
        <f t="shared" si="5"/>
        <v>152</v>
      </c>
      <c r="C158" s="19" t="s">
        <v>488</v>
      </c>
      <c r="D158" s="19"/>
      <c r="E158" s="19" t="s">
        <v>71</v>
      </c>
      <c r="F158" s="19" t="s">
        <v>72</v>
      </c>
      <c r="G158" s="19" t="s">
        <v>62</v>
      </c>
      <c r="H158" s="5">
        <v>302.62913219976843</v>
      </c>
      <c r="I158" s="5">
        <v>179.52799999999999</v>
      </c>
      <c r="J158" s="21">
        <f t="shared" si="4"/>
        <v>0.59322775271183015</v>
      </c>
    </row>
    <row r="159" spans="1:10" x14ac:dyDescent="0.25">
      <c r="A159" s="23"/>
      <c r="B159" s="20">
        <f t="shared" si="5"/>
        <v>153</v>
      </c>
      <c r="C159" s="19" t="s">
        <v>489</v>
      </c>
      <c r="D159" s="19"/>
      <c r="E159" s="19" t="s">
        <v>69</v>
      </c>
      <c r="F159" s="19" t="s">
        <v>70</v>
      </c>
      <c r="G159" s="19" t="s">
        <v>62</v>
      </c>
      <c r="H159" s="5">
        <v>269.65772659567369</v>
      </c>
      <c r="I159" s="5">
        <v>0</v>
      </c>
      <c r="J159" s="21">
        <f t="shared" si="4"/>
        <v>0</v>
      </c>
    </row>
    <row r="160" spans="1:10" x14ac:dyDescent="0.25">
      <c r="A160" s="23"/>
      <c r="B160" s="20">
        <f t="shared" si="5"/>
        <v>154</v>
      </c>
      <c r="C160" s="19" t="s">
        <v>490</v>
      </c>
      <c r="D160" s="19"/>
      <c r="E160" s="19" t="s">
        <v>73</v>
      </c>
      <c r="F160" s="19" t="s">
        <v>74</v>
      </c>
      <c r="G160" s="19" t="s">
        <v>62</v>
      </c>
      <c r="H160" s="5">
        <v>281.78547275577057</v>
      </c>
      <c r="I160" s="5">
        <v>0</v>
      </c>
      <c r="J160" s="21">
        <f t="shared" si="4"/>
        <v>0</v>
      </c>
    </row>
    <row r="161" spans="1:10" x14ac:dyDescent="0.25">
      <c r="A161" s="23"/>
      <c r="B161" s="20">
        <f t="shared" si="5"/>
        <v>155</v>
      </c>
      <c r="C161" s="19" t="s">
        <v>491</v>
      </c>
      <c r="D161" s="19"/>
      <c r="E161" s="19" t="s">
        <v>60</v>
      </c>
      <c r="F161" s="19" t="s">
        <v>61</v>
      </c>
      <c r="G161" s="19" t="s">
        <v>62</v>
      </c>
      <c r="H161" s="5">
        <v>86.568948953655422</v>
      </c>
      <c r="I161" s="5">
        <v>906.82400000000007</v>
      </c>
      <c r="J161" s="21">
        <f t="shared" si="4"/>
        <v>10.475164720845429</v>
      </c>
    </row>
    <row r="162" spans="1:10" x14ac:dyDescent="0.25">
      <c r="A162" s="23"/>
      <c r="B162" s="20">
        <f t="shared" si="5"/>
        <v>156</v>
      </c>
      <c r="C162" s="19" t="s">
        <v>492</v>
      </c>
      <c r="D162" s="19"/>
      <c r="E162" s="19" t="s">
        <v>73</v>
      </c>
      <c r="F162" s="19" t="s">
        <v>74</v>
      </c>
      <c r="G162" s="19" t="s">
        <v>62</v>
      </c>
      <c r="H162" s="5">
        <v>357.4616420001355</v>
      </c>
      <c r="I162" s="5">
        <v>0</v>
      </c>
      <c r="J162" s="21">
        <f t="shared" si="4"/>
        <v>0</v>
      </c>
    </row>
    <row r="163" spans="1:10" x14ac:dyDescent="0.25">
      <c r="A163" s="23"/>
      <c r="B163" s="20">
        <f t="shared" si="5"/>
        <v>157</v>
      </c>
      <c r="C163" s="19" t="s">
        <v>495</v>
      </c>
      <c r="D163" s="19"/>
      <c r="E163" s="19" t="s">
        <v>65</v>
      </c>
      <c r="F163" s="19" t="s">
        <v>66</v>
      </c>
      <c r="G163" s="19" t="s">
        <v>62</v>
      </c>
      <c r="H163" s="5">
        <v>216.56890562225021</v>
      </c>
      <c r="I163" s="5">
        <v>180.59800000000001</v>
      </c>
      <c r="J163" s="21">
        <f t="shared" si="4"/>
        <v>0.83390549294739313</v>
      </c>
    </row>
    <row r="164" spans="1:10" x14ac:dyDescent="0.25">
      <c r="A164" s="23"/>
      <c r="B164" s="20">
        <f t="shared" si="5"/>
        <v>158</v>
      </c>
      <c r="C164" s="19" t="s">
        <v>496</v>
      </c>
      <c r="D164" s="19"/>
      <c r="E164" s="19" t="s">
        <v>71</v>
      </c>
      <c r="F164" s="19" t="s">
        <v>72</v>
      </c>
      <c r="G164" s="19" t="s">
        <v>62</v>
      </c>
      <c r="H164" s="5">
        <v>491.600890352389</v>
      </c>
      <c r="I164" s="5">
        <v>0</v>
      </c>
      <c r="J164" s="21">
        <f t="shared" si="4"/>
        <v>0</v>
      </c>
    </row>
    <row r="165" spans="1:10" x14ac:dyDescent="0.25">
      <c r="A165" s="23"/>
      <c r="B165" s="20">
        <f t="shared" si="5"/>
        <v>159</v>
      </c>
      <c r="C165" s="19" t="s">
        <v>497</v>
      </c>
      <c r="D165" s="19"/>
      <c r="E165" s="19" t="s">
        <v>75</v>
      </c>
      <c r="F165" s="19" t="s">
        <v>76</v>
      </c>
      <c r="G165" s="19" t="s">
        <v>62</v>
      </c>
      <c r="H165" s="5">
        <v>199.86453786191106</v>
      </c>
      <c r="I165" s="5">
        <v>0</v>
      </c>
      <c r="J165" s="21">
        <f t="shared" si="4"/>
        <v>0</v>
      </c>
    </row>
    <row r="166" spans="1:10" x14ac:dyDescent="0.25">
      <c r="A166" s="23"/>
      <c r="B166" s="20">
        <f t="shared" si="5"/>
        <v>160</v>
      </c>
      <c r="C166" s="19" t="s">
        <v>498</v>
      </c>
      <c r="D166" s="19"/>
      <c r="E166" s="19" t="s">
        <v>67</v>
      </c>
      <c r="F166" s="19" t="s">
        <v>68</v>
      </c>
      <c r="G166" s="19" t="s">
        <v>62</v>
      </c>
      <c r="H166" s="5">
        <v>156.77343590877814</v>
      </c>
      <c r="I166" s="5">
        <v>487.762</v>
      </c>
      <c r="J166" s="21">
        <f t="shared" si="4"/>
        <v>3.1112541303477865</v>
      </c>
    </row>
    <row r="167" spans="1:10" x14ac:dyDescent="0.25">
      <c r="A167" s="23"/>
      <c r="B167" s="20">
        <f t="shared" si="5"/>
        <v>161</v>
      </c>
      <c r="C167" s="19" t="s">
        <v>499</v>
      </c>
      <c r="D167" s="19"/>
      <c r="E167" s="19" t="s">
        <v>73</v>
      </c>
      <c r="F167" s="19" t="s">
        <v>74</v>
      </c>
      <c r="G167" s="19" t="s">
        <v>62</v>
      </c>
      <c r="H167" s="5">
        <v>511.52452919888964</v>
      </c>
      <c r="I167" s="5">
        <v>0</v>
      </c>
      <c r="J167" s="21">
        <f t="shared" si="4"/>
        <v>0</v>
      </c>
    </row>
    <row r="168" spans="1:10" x14ac:dyDescent="0.25">
      <c r="A168" s="23"/>
      <c r="B168" s="20">
        <f t="shared" si="5"/>
        <v>162</v>
      </c>
      <c r="C168" s="19" t="s">
        <v>500</v>
      </c>
      <c r="D168" s="19"/>
      <c r="E168" s="19" t="s">
        <v>67</v>
      </c>
      <c r="F168" s="19" t="s">
        <v>68</v>
      </c>
      <c r="G168" s="19" t="s">
        <v>62</v>
      </c>
      <c r="H168" s="5">
        <v>328.43575155687125</v>
      </c>
      <c r="I168" s="5">
        <v>238.464</v>
      </c>
      <c r="J168" s="21">
        <f t="shared" si="4"/>
        <v>0.72605981191030011</v>
      </c>
    </row>
    <row r="169" spans="1:10" x14ac:dyDescent="0.25">
      <c r="A169" s="23"/>
      <c r="B169" s="20">
        <f t="shared" si="5"/>
        <v>163</v>
      </c>
      <c r="C169" s="19" t="s">
        <v>501</v>
      </c>
      <c r="D169" s="19"/>
      <c r="E169" s="19" t="s">
        <v>63</v>
      </c>
      <c r="F169" s="19" t="s">
        <v>64</v>
      </c>
      <c r="G169" s="19" t="s">
        <v>62</v>
      </c>
      <c r="H169" s="5">
        <v>512.25077327355882</v>
      </c>
      <c r="I169" s="5">
        <v>0</v>
      </c>
      <c r="J169" s="21">
        <f t="shared" si="4"/>
        <v>0</v>
      </c>
    </row>
    <row r="170" spans="1:10" x14ac:dyDescent="0.25">
      <c r="A170" s="23"/>
      <c r="B170" s="20">
        <f t="shared" si="5"/>
        <v>164</v>
      </c>
      <c r="C170" s="19" t="s">
        <v>502</v>
      </c>
      <c r="D170" s="19"/>
      <c r="E170" s="19" t="s">
        <v>63</v>
      </c>
      <c r="F170" s="19" t="s">
        <v>64</v>
      </c>
      <c r="G170" s="19" t="s">
        <v>62</v>
      </c>
      <c r="H170" s="5">
        <v>406.82246951126035</v>
      </c>
      <c r="I170" s="5">
        <v>0</v>
      </c>
      <c r="J170" s="21">
        <f t="shared" si="4"/>
        <v>0</v>
      </c>
    </row>
    <row r="171" spans="1:10" x14ac:dyDescent="0.25">
      <c r="A171" s="23"/>
      <c r="B171" s="20">
        <f t="shared" si="5"/>
        <v>165</v>
      </c>
      <c r="C171" s="19" t="s">
        <v>503</v>
      </c>
      <c r="D171" s="19"/>
      <c r="E171" s="19" t="s">
        <v>73</v>
      </c>
      <c r="F171" s="19" t="s">
        <v>74</v>
      </c>
      <c r="G171" s="19" t="s">
        <v>62</v>
      </c>
      <c r="H171" s="5">
        <v>413.26101168358304</v>
      </c>
      <c r="I171" s="5">
        <v>0</v>
      </c>
      <c r="J171" s="21">
        <f t="shared" si="4"/>
        <v>0</v>
      </c>
    </row>
    <row r="172" spans="1:10" x14ac:dyDescent="0.25">
      <c r="A172" s="23"/>
      <c r="B172" s="20">
        <f t="shared" si="5"/>
        <v>166</v>
      </c>
      <c r="C172" s="19" t="s">
        <v>504</v>
      </c>
      <c r="D172" s="19"/>
      <c r="E172" s="19" t="s">
        <v>67</v>
      </c>
      <c r="F172" s="19" t="s">
        <v>68</v>
      </c>
      <c r="G172" s="19" t="s">
        <v>62</v>
      </c>
      <c r="H172" s="5">
        <v>144.11200746404663</v>
      </c>
      <c r="I172" s="5">
        <v>0</v>
      </c>
      <c r="J172" s="21">
        <f t="shared" si="4"/>
        <v>0</v>
      </c>
    </row>
    <row r="173" spans="1:10" x14ac:dyDescent="0.25">
      <c r="A173" s="23"/>
      <c r="B173" s="20">
        <f t="shared" si="5"/>
        <v>167</v>
      </c>
      <c r="C173" s="19" t="s">
        <v>505</v>
      </c>
      <c r="D173" s="19"/>
      <c r="E173" s="19" t="s">
        <v>69</v>
      </c>
      <c r="F173" s="19" t="s">
        <v>70</v>
      </c>
      <c r="G173" s="19" t="s">
        <v>62</v>
      </c>
      <c r="H173" s="5">
        <v>219.27961601117929</v>
      </c>
      <c r="I173" s="5">
        <v>238.464</v>
      </c>
      <c r="J173" s="21">
        <f t="shared" si="4"/>
        <v>1.0874882232001111</v>
      </c>
    </row>
    <row r="174" spans="1:10" x14ac:dyDescent="0.25">
      <c r="A174" s="23"/>
      <c r="B174" s="20">
        <f t="shared" si="5"/>
        <v>168</v>
      </c>
      <c r="C174" s="19" t="s">
        <v>506</v>
      </c>
      <c r="D174" s="19"/>
      <c r="E174" s="19" t="s">
        <v>63</v>
      </c>
      <c r="F174" s="19" t="s">
        <v>64</v>
      </c>
      <c r="G174" s="19" t="s">
        <v>62</v>
      </c>
      <c r="H174" s="5">
        <v>324.19903571843548</v>
      </c>
      <c r="I174" s="5">
        <v>243.881</v>
      </c>
      <c r="J174" s="21">
        <f t="shared" ref="J174:J237" si="6">+IFERROR(I174/H174,0)</f>
        <v>0.75225701846876836</v>
      </c>
    </row>
    <row r="175" spans="1:10" x14ac:dyDescent="0.25">
      <c r="A175" s="23"/>
      <c r="B175" s="20">
        <f t="shared" si="5"/>
        <v>169</v>
      </c>
      <c r="C175" s="19" t="s">
        <v>507</v>
      </c>
      <c r="D175" s="19"/>
      <c r="E175" s="19" t="s">
        <v>73</v>
      </c>
      <c r="F175" s="19" t="s">
        <v>74</v>
      </c>
      <c r="G175" s="19" t="s">
        <v>62</v>
      </c>
      <c r="H175" s="5">
        <v>437.08332640533098</v>
      </c>
      <c r="I175" s="5">
        <v>0</v>
      </c>
      <c r="J175" s="21">
        <f t="shared" si="6"/>
        <v>0</v>
      </c>
    </row>
    <row r="176" spans="1:10" x14ac:dyDescent="0.25">
      <c r="A176" s="23"/>
      <c r="B176" s="20">
        <f t="shared" si="5"/>
        <v>170</v>
      </c>
      <c r="C176" s="19" t="s">
        <v>508</v>
      </c>
      <c r="D176" s="19"/>
      <c r="E176" s="19" t="s">
        <v>73</v>
      </c>
      <c r="F176" s="19" t="s">
        <v>74</v>
      </c>
      <c r="G176" s="19" t="s">
        <v>62</v>
      </c>
      <c r="H176" s="5">
        <v>432.62908886836328</v>
      </c>
      <c r="I176" s="5">
        <v>360.12599999999998</v>
      </c>
      <c r="J176" s="21">
        <f t="shared" si="6"/>
        <v>0.83241282027981267</v>
      </c>
    </row>
    <row r="177" spans="1:10" x14ac:dyDescent="0.25">
      <c r="A177" s="23"/>
      <c r="B177" s="20">
        <f t="shared" si="5"/>
        <v>171</v>
      </c>
      <c r="C177" s="19" t="s">
        <v>509</v>
      </c>
      <c r="D177" s="19"/>
      <c r="E177" s="19" t="s">
        <v>69</v>
      </c>
      <c r="F177" s="19" t="s">
        <v>70</v>
      </c>
      <c r="G177" s="19" t="s">
        <v>62</v>
      </c>
      <c r="H177" s="5">
        <v>575.55573692601502</v>
      </c>
      <c r="I177" s="5">
        <v>0</v>
      </c>
      <c r="J177" s="21">
        <f t="shared" si="6"/>
        <v>0</v>
      </c>
    </row>
    <row r="178" spans="1:10" x14ac:dyDescent="0.25">
      <c r="A178" s="23"/>
      <c r="B178" s="20">
        <f t="shared" si="5"/>
        <v>172</v>
      </c>
      <c r="C178" s="19" t="s">
        <v>510</v>
      </c>
      <c r="D178" s="19"/>
      <c r="E178" s="19" t="s">
        <v>65</v>
      </c>
      <c r="F178" s="19" t="s">
        <v>66</v>
      </c>
      <c r="G178" s="19" t="s">
        <v>62</v>
      </c>
      <c r="H178" s="5">
        <v>442.43383936409231</v>
      </c>
      <c r="I178" s="5">
        <v>589.58199999999999</v>
      </c>
      <c r="J178" s="21">
        <f t="shared" si="6"/>
        <v>1.3325879431993786</v>
      </c>
    </row>
    <row r="179" spans="1:10" x14ac:dyDescent="0.25">
      <c r="A179" s="23"/>
      <c r="B179" s="20">
        <f t="shared" si="5"/>
        <v>173</v>
      </c>
      <c r="C179" s="19" t="s">
        <v>511</v>
      </c>
      <c r="D179" s="19"/>
      <c r="E179" s="19" t="s">
        <v>75</v>
      </c>
      <c r="F179" s="19" t="s">
        <v>76</v>
      </c>
      <c r="G179" s="19" t="s">
        <v>62</v>
      </c>
      <c r="H179" s="5">
        <v>261.47549559640731</v>
      </c>
      <c r="I179" s="5">
        <v>662.94299999999998</v>
      </c>
      <c r="J179" s="21">
        <f t="shared" si="6"/>
        <v>2.5353924599621598</v>
      </c>
    </row>
    <row r="180" spans="1:10" x14ac:dyDescent="0.25">
      <c r="A180" s="23"/>
      <c r="B180" s="20">
        <f t="shared" si="5"/>
        <v>174</v>
      </c>
      <c r="C180" s="19" t="s">
        <v>512</v>
      </c>
      <c r="D180" s="19"/>
      <c r="E180" s="19" t="s">
        <v>75</v>
      </c>
      <c r="F180" s="19" t="s">
        <v>76</v>
      </c>
      <c r="G180" s="19" t="s">
        <v>62</v>
      </c>
      <c r="H180" s="5">
        <v>111.86684593462105</v>
      </c>
      <c r="I180" s="5">
        <v>419.06200000000001</v>
      </c>
      <c r="J180" s="21">
        <f t="shared" si="6"/>
        <v>3.7460786214077646</v>
      </c>
    </row>
    <row r="181" spans="1:10" x14ac:dyDescent="0.25">
      <c r="A181" s="23"/>
      <c r="B181" s="20">
        <f t="shared" si="5"/>
        <v>175</v>
      </c>
      <c r="C181" s="19" t="s">
        <v>513</v>
      </c>
      <c r="D181" s="19"/>
      <c r="E181" s="19" t="s">
        <v>71</v>
      </c>
      <c r="F181" s="19" t="s">
        <v>72</v>
      </c>
      <c r="G181" s="19" t="s">
        <v>62</v>
      </c>
      <c r="H181" s="5">
        <v>169.40990444501227</v>
      </c>
      <c r="I181" s="5">
        <v>0</v>
      </c>
      <c r="J181" s="21">
        <f t="shared" si="6"/>
        <v>0</v>
      </c>
    </row>
    <row r="182" spans="1:10" x14ac:dyDescent="0.25">
      <c r="A182" s="23"/>
      <c r="B182" s="20">
        <f t="shared" si="5"/>
        <v>176</v>
      </c>
      <c r="C182" s="19" t="s">
        <v>1417</v>
      </c>
      <c r="D182" s="19"/>
      <c r="E182" s="19" t="s">
        <v>67</v>
      </c>
      <c r="F182" s="19" t="s">
        <v>68</v>
      </c>
      <c r="G182" s="19" t="s">
        <v>62</v>
      </c>
      <c r="H182" s="5">
        <v>161.22767344574592</v>
      </c>
      <c r="I182" s="5">
        <v>0</v>
      </c>
      <c r="J182" s="21">
        <f t="shared" si="6"/>
        <v>0</v>
      </c>
    </row>
    <row r="183" spans="1:10" x14ac:dyDescent="0.25">
      <c r="A183" s="23"/>
      <c r="B183" s="20">
        <f t="shared" si="5"/>
        <v>177</v>
      </c>
      <c r="C183" s="19" t="s">
        <v>514</v>
      </c>
      <c r="D183" s="19"/>
      <c r="E183" s="19" t="s">
        <v>69</v>
      </c>
      <c r="F183" s="19" t="s">
        <v>70</v>
      </c>
      <c r="G183" s="19" t="s">
        <v>62</v>
      </c>
      <c r="H183" s="5">
        <v>382.03329490643199</v>
      </c>
      <c r="I183" s="5">
        <v>1256.115</v>
      </c>
      <c r="J183" s="21">
        <f t="shared" si="6"/>
        <v>3.2879725844514391</v>
      </c>
    </row>
    <row r="184" spans="1:10" x14ac:dyDescent="0.25">
      <c r="A184" s="23"/>
      <c r="B184" s="20">
        <f t="shared" si="5"/>
        <v>178</v>
      </c>
      <c r="C184" s="19" t="s">
        <v>515</v>
      </c>
      <c r="D184" s="19"/>
      <c r="E184" s="19" t="s">
        <v>63</v>
      </c>
      <c r="F184" s="19" t="s">
        <v>64</v>
      </c>
      <c r="G184" s="19" t="s">
        <v>62</v>
      </c>
      <c r="H184" s="5">
        <v>244.35982961470802</v>
      </c>
      <c r="I184" s="5">
        <v>0</v>
      </c>
      <c r="J184" s="21">
        <f t="shared" si="6"/>
        <v>0</v>
      </c>
    </row>
    <row r="185" spans="1:10" x14ac:dyDescent="0.25">
      <c r="A185" s="23"/>
      <c r="B185" s="20">
        <f t="shared" si="5"/>
        <v>179</v>
      </c>
      <c r="C185" s="19" t="s">
        <v>516</v>
      </c>
      <c r="D185" s="19"/>
      <c r="E185" s="19" t="s">
        <v>65</v>
      </c>
      <c r="F185" s="19" t="s">
        <v>66</v>
      </c>
      <c r="G185" s="19" t="s">
        <v>62</v>
      </c>
      <c r="H185" s="5">
        <v>463.08372228526207</v>
      </c>
      <c r="I185" s="5">
        <v>0</v>
      </c>
      <c r="J185" s="21">
        <f t="shared" si="6"/>
        <v>0</v>
      </c>
    </row>
    <row r="186" spans="1:10" x14ac:dyDescent="0.25">
      <c r="A186" s="23"/>
      <c r="B186" s="20">
        <f t="shared" si="5"/>
        <v>180</v>
      </c>
      <c r="C186" s="19" t="s">
        <v>517</v>
      </c>
      <c r="D186" s="19"/>
      <c r="E186" s="19" t="s">
        <v>65</v>
      </c>
      <c r="F186" s="19" t="s">
        <v>66</v>
      </c>
      <c r="G186" s="19" t="s">
        <v>62</v>
      </c>
      <c r="H186" s="5">
        <v>316.30800539677438</v>
      </c>
      <c r="I186" s="5">
        <v>180.59800000000001</v>
      </c>
      <c r="J186" s="21">
        <f t="shared" si="6"/>
        <v>0.57095614691591268</v>
      </c>
    </row>
    <row r="187" spans="1:10" x14ac:dyDescent="0.25">
      <c r="A187" s="23"/>
      <c r="B187" s="20">
        <f t="shared" si="5"/>
        <v>181</v>
      </c>
      <c r="C187" s="19" t="s">
        <v>518</v>
      </c>
      <c r="D187" s="19"/>
      <c r="E187" s="19" t="s">
        <v>71</v>
      </c>
      <c r="F187" s="19" t="s">
        <v>72</v>
      </c>
      <c r="G187" s="19" t="s">
        <v>62</v>
      </c>
      <c r="H187" s="5">
        <v>219.78817670841156</v>
      </c>
      <c r="I187" s="5">
        <v>0</v>
      </c>
      <c r="J187" s="21">
        <f t="shared" si="6"/>
        <v>0</v>
      </c>
    </row>
    <row r="188" spans="1:10" x14ac:dyDescent="0.25">
      <c r="A188" s="23"/>
      <c r="B188" s="20">
        <f t="shared" si="5"/>
        <v>182</v>
      </c>
      <c r="C188" s="19" t="s">
        <v>519</v>
      </c>
      <c r="D188" s="19"/>
      <c r="E188" s="19" t="s">
        <v>73</v>
      </c>
      <c r="F188" s="19" t="s">
        <v>74</v>
      </c>
      <c r="G188" s="19" t="s">
        <v>62</v>
      </c>
      <c r="H188" s="5">
        <v>115.59483939691964</v>
      </c>
      <c r="I188" s="5">
        <v>0</v>
      </c>
      <c r="J188" s="21">
        <f t="shared" si="6"/>
        <v>0</v>
      </c>
    </row>
    <row r="189" spans="1:10" x14ac:dyDescent="0.25">
      <c r="A189" s="23"/>
      <c r="B189" s="20">
        <f t="shared" si="5"/>
        <v>183</v>
      </c>
      <c r="C189" s="19" t="s">
        <v>520</v>
      </c>
      <c r="D189" s="19"/>
      <c r="E189" s="19" t="s">
        <v>60</v>
      </c>
      <c r="F189" s="19" t="s">
        <v>61</v>
      </c>
      <c r="G189" s="19" t="s">
        <v>62</v>
      </c>
      <c r="H189" s="5">
        <v>140.38401400174806</v>
      </c>
      <c r="I189" s="5">
        <v>661.87300000000005</v>
      </c>
      <c r="J189" s="21">
        <f t="shared" si="6"/>
        <v>4.7147319778999792</v>
      </c>
    </row>
    <row r="190" spans="1:10" x14ac:dyDescent="0.25">
      <c r="A190" s="23"/>
      <c r="B190" s="20">
        <f t="shared" si="5"/>
        <v>184</v>
      </c>
      <c r="C190" s="19" t="s">
        <v>521</v>
      </c>
      <c r="D190" s="19"/>
      <c r="E190" s="19" t="s">
        <v>65</v>
      </c>
      <c r="F190" s="19" t="s">
        <v>66</v>
      </c>
      <c r="G190" s="19" t="s">
        <v>62</v>
      </c>
      <c r="H190" s="5">
        <v>334.51250859030176</v>
      </c>
      <c r="I190" s="5">
        <v>180.59800000000001</v>
      </c>
      <c r="J190" s="21">
        <f t="shared" si="6"/>
        <v>0.53988414592050304</v>
      </c>
    </row>
    <row r="191" spans="1:10" x14ac:dyDescent="0.25">
      <c r="A191" s="23"/>
      <c r="B191" s="20">
        <f t="shared" si="5"/>
        <v>185</v>
      </c>
      <c r="C191" s="19" t="s">
        <v>522</v>
      </c>
      <c r="D191" s="19"/>
      <c r="E191" s="19" t="s">
        <v>65</v>
      </c>
      <c r="F191" s="19" t="s">
        <v>66</v>
      </c>
      <c r="G191" s="19" t="s">
        <v>62</v>
      </c>
      <c r="H191" s="5">
        <v>325.41041867244297</v>
      </c>
      <c r="I191" s="5">
        <v>1130.3059999999998</v>
      </c>
      <c r="J191" s="21">
        <f t="shared" si="6"/>
        <v>3.4734782144076402</v>
      </c>
    </row>
    <row r="192" spans="1:10" x14ac:dyDescent="0.25">
      <c r="A192" s="23"/>
      <c r="B192" s="20">
        <f t="shared" si="5"/>
        <v>186</v>
      </c>
      <c r="C192" s="19" t="s">
        <v>523</v>
      </c>
      <c r="D192" s="19"/>
      <c r="E192" s="19" t="s">
        <v>60</v>
      </c>
      <c r="F192" s="19" t="s">
        <v>61</v>
      </c>
      <c r="G192" s="19" t="s">
        <v>62</v>
      </c>
      <c r="H192" s="5">
        <v>57.543058510391205</v>
      </c>
      <c r="I192" s="5">
        <v>417.99199999999996</v>
      </c>
      <c r="J192" s="21">
        <f t="shared" si="6"/>
        <v>7.2639864967295473</v>
      </c>
    </row>
    <row r="193" spans="1:10" x14ac:dyDescent="0.25">
      <c r="A193" s="23"/>
      <c r="B193" s="20">
        <f t="shared" si="5"/>
        <v>187</v>
      </c>
      <c r="C193" s="19" t="s">
        <v>524</v>
      </c>
      <c r="D193" s="19"/>
      <c r="E193" s="19" t="s">
        <v>63</v>
      </c>
      <c r="F193" s="19" t="s">
        <v>64</v>
      </c>
      <c r="G193" s="19" t="s">
        <v>62</v>
      </c>
      <c r="H193" s="5">
        <v>309.06767437209112</v>
      </c>
      <c r="I193" s="5">
        <v>180.59800000000001</v>
      </c>
      <c r="J193" s="21">
        <f t="shared" si="6"/>
        <v>0.58433157193455121</v>
      </c>
    </row>
    <row r="194" spans="1:10" x14ac:dyDescent="0.25">
      <c r="A194" s="23"/>
      <c r="B194" s="20">
        <f t="shared" si="5"/>
        <v>188</v>
      </c>
      <c r="C194" s="19" t="s">
        <v>525</v>
      </c>
      <c r="D194" s="19"/>
      <c r="E194" s="19" t="s">
        <v>71</v>
      </c>
      <c r="F194" s="19" t="s">
        <v>72</v>
      </c>
      <c r="G194" s="19" t="s">
        <v>62</v>
      </c>
      <c r="H194" s="5">
        <v>402.87695435042991</v>
      </c>
      <c r="I194" s="5">
        <v>0</v>
      </c>
      <c r="J194" s="21">
        <f t="shared" si="6"/>
        <v>0</v>
      </c>
    </row>
    <row r="195" spans="1:10" x14ac:dyDescent="0.25">
      <c r="A195" s="23"/>
      <c r="B195" s="20">
        <f t="shared" si="5"/>
        <v>189</v>
      </c>
      <c r="C195" s="19" t="s">
        <v>526</v>
      </c>
      <c r="D195" s="19"/>
      <c r="E195" s="19" t="s">
        <v>69</v>
      </c>
      <c r="F195" s="19" t="s">
        <v>70</v>
      </c>
      <c r="G195" s="19" t="s">
        <v>62</v>
      </c>
      <c r="H195" s="5">
        <v>406.82246951126035</v>
      </c>
      <c r="I195" s="5">
        <v>0</v>
      </c>
      <c r="J195" s="21">
        <f t="shared" si="6"/>
        <v>0</v>
      </c>
    </row>
    <row r="196" spans="1:10" x14ac:dyDescent="0.25">
      <c r="A196" s="23"/>
      <c r="B196" s="20">
        <f t="shared" si="5"/>
        <v>190</v>
      </c>
      <c r="C196" s="19" t="s">
        <v>527</v>
      </c>
      <c r="D196" s="19"/>
      <c r="E196" s="19" t="s">
        <v>69</v>
      </c>
      <c r="F196" s="19" t="s">
        <v>70</v>
      </c>
      <c r="G196" s="19" t="s">
        <v>62</v>
      </c>
      <c r="H196" s="5">
        <v>608.23691967728689</v>
      </c>
      <c r="I196" s="5">
        <v>0</v>
      </c>
      <c r="J196" s="21">
        <f t="shared" si="6"/>
        <v>0</v>
      </c>
    </row>
    <row r="197" spans="1:10" x14ac:dyDescent="0.25">
      <c r="A197" s="23"/>
      <c r="B197" s="20">
        <f t="shared" si="5"/>
        <v>191</v>
      </c>
      <c r="C197" s="19" t="s">
        <v>528</v>
      </c>
      <c r="D197" s="19"/>
      <c r="E197" s="19" t="s">
        <v>67</v>
      </c>
      <c r="F197" s="19" t="s">
        <v>68</v>
      </c>
      <c r="G197" s="19" t="s">
        <v>62</v>
      </c>
      <c r="H197" s="5">
        <v>428.17485133139547</v>
      </c>
      <c r="I197" s="5">
        <v>0</v>
      </c>
      <c r="J197" s="21">
        <f t="shared" si="6"/>
        <v>0</v>
      </c>
    </row>
    <row r="198" spans="1:10" x14ac:dyDescent="0.25">
      <c r="A198" s="23"/>
      <c r="B198" s="20">
        <f t="shared" si="5"/>
        <v>192</v>
      </c>
      <c r="C198" s="19" t="s">
        <v>529</v>
      </c>
      <c r="D198" s="19"/>
      <c r="E198" s="19" t="s">
        <v>67</v>
      </c>
      <c r="F198" s="19" t="s">
        <v>68</v>
      </c>
      <c r="G198" s="19" t="s">
        <v>62</v>
      </c>
      <c r="H198" s="5">
        <v>411.27670704822816</v>
      </c>
      <c r="I198" s="5">
        <v>0</v>
      </c>
      <c r="J198" s="21">
        <f t="shared" si="6"/>
        <v>0</v>
      </c>
    </row>
    <row r="199" spans="1:10" x14ac:dyDescent="0.25">
      <c r="A199" s="23"/>
      <c r="B199" s="20">
        <f t="shared" si="5"/>
        <v>193</v>
      </c>
      <c r="C199" s="19" t="s">
        <v>530</v>
      </c>
      <c r="D199" s="19"/>
      <c r="E199" s="19" t="s">
        <v>69</v>
      </c>
      <c r="F199" s="19" t="s">
        <v>70</v>
      </c>
      <c r="G199" s="19" t="s">
        <v>62</v>
      </c>
      <c r="H199" s="5">
        <v>106.90388602151606</v>
      </c>
      <c r="I199" s="5">
        <v>238.464</v>
      </c>
      <c r="J199" s="21">
        <f t="shared" si="6"/>
        <v>2.2306392113005642</v>
      </c>
    </row>
    <row r="200" spans="1:10" x14ac:dyDescent="0.25">
      <c r="A200" s="23"/>
      <c r="B200" s="20">
        <f t="shared" si="5"/>
        <v>194</v>
      </c>
      <c r="C200" s="19" t="s">
        <v>1418</v>
      </c>
      <c r="D200" s="19"/>
      <c r="E200" s="19" t="s">
        <v>60</v>
      </c>
      <c r="F200" s="19" t="s">
        <v>61</v>
      </c>
      <c r="G200" s="19" t="s">
        <v>62</v>
      </c>
      <c r="H200" s="5">
        <v>224.24241424537936</v>
      </c>
      <c r="I200" s="5">
        <v>179.52799999999999</v>
      </c>
      <c r="J200" s="21">
        <f t="shared" si="6"/>
        <v>0.80059787352962497</v>
      </c>
    </row>
    <row r="201" spans="1:10" x14ac:dyDescent="0.25">
      <c r="A201" s="23"/>
      <c r="B201" s="20">
        <f t="shared" ref="B201:B264" si="7">+B200+1</f>
        <v>195</v>
      </c>
      <c r="C201" s="19" t="s">
        <v>531</v>
      </c>
      <c r="D201" s="19"/>
      <c r="E201" s="19" t="s">
        <v>65</v>
      </c>
      <c r="F201" s="19" t="s">
        <v>66</v>
      </c>
      <c r="G201" s="19" t="s">
        <v>62</v>
      </c>
      <c r="H201" s="5">
        <v>461.14635089743405</v>
      </c>
      <c r="I201" s="5">
        <v>303.49700000000001</v>
      </c>
      <c r="J201" s="21">
        <f t="shared" si="6"/>
        <v>0.65813596791857165</v>
      </c>
    </row>
    <row r="202" spans="1:10" x14ac:dyDescent="0.25">
      <c r="A202" s="23"/>
      <c r="B202" s="20">
        <f t="shared" si="7"/>
        <v>196</v>
      </c>
      <c r="C202" s="19" t="s">
        <v>532</v>
      </c>
      <c r="D202" s="19"/>
      <c r="E202" s="19" t="s">
        <v>73</v>
      </c>
      <c r="F202" s="19" t="s">
        <v>74</v>
      </c>
      <c r="G202" s="19" t="s">
        <v>62</v>
      </c>
      <c r="H202" s="5">
        <v>295.46434595277657</v>
      </c>
      <c r="I202" s="5">
        <v>360.12599999999998</v>
      </c>
      <c r="J202" s="21">
        <f t="shared" si="6"/>
        <v>1.2188475697083199</v>
      </c>
    </row>
    <row r="203" spans="1:10" x14ac:dyDescent="0.25">
      <c r="A203" s="23"/>
      <c r="B203" s="20">
        <f t="shared" si="7"/>
        <v>197</v>
      </c>
      <c r="C203" s="19" t="s">
        <v>533</v>
      </c>
      <c r="D203" s="19"/>
      <c r="E203" s="19" t="s">
        <v>75</v>
      </c>
      <c r="F203" s="19" t="s">
        <v>76</v>
      </c>
      <c r="G203" s="19" t="s">
        <v>62</v>
      </c>
      <c r="H203" s="5">
        <v>534.40173022503939</v>
      </c>
      <c r="I203" s="5">
        <v>0</v>
      </c>
      <c r="J203" s="21">
        <f t="shared" si="6"/>
        <v>0</v>
      </c>
    </row>
    <row r="204" spans="1:10" x14ac:dyDescent="0.25">
      <c r="A204" s="23"/>
      <c r="B204" s="20">
        <f t="shared" si="7"/>
        <v>198</v>
      </c>
      <c r="C204" s="19" t="s">
        <v>534</v>
      </c>
      <c r="D204" s="19"/>
      <c r="E204" s="19" t="s">
        <v>71</v>
      </c>
      <c r="F204" s="19" t="s">
        <v>72</v>
      </c>
      <c r="G204" s="19" t="s">
        <v>62</v>
      </c>
      <c r="H204" s="5">
        <v>402.8769543504298</v>
      </c>
      <c r="I204" s="5">
        <v>902.08699999999999</v>
      </c>
      <c r="J204" s="21">
        <f t="shared" si="6"/>
        <v>2.2391129357460047</v>
      </c>
    </row>
    <row r="205" spans="1:10" x14ac:dyDescent="0.25">
      <c r="A205" s="23"/>
      <c r="B205" s="20">
        <f t="shared" si="7"/>
        <v>199</v>
      </c>
      <c r="C205" s="19" t="s">
        <v>535</v>
      </c>
      <c r="D205" s="19"/>
      <c r="E205" s="19" t="s">
        <v>69</v>
      </c>
      <c r="F205" s="19" t="s">
        <v>70</v>
      </c>
      <c r="G205" s="19" t="s">
        <v>62</v>
      </c>
      <c r="H205" s="5">
        <v>435.84845391646843</v>
      </c>
      <c r="I205" s="5">
        <v>0</v>
      </c>
      <c r="J205" s="21">
        <f t="shared" si="6"/>
        <v>0</v>
      </c>
    </row>
    <row r="206" spans="1:10" x14ac:dyDescent="0.25">
      <c r="A206" s="23"/>
      <c r="B206" s="20">
        <f t="shared" si="7"/>
        <v>200</v>
      </c>
      <c r="C206" s="19" t="s">
        <v>536</v>
      </c>
      <c r="D206" s="19"/>
      <c r="E206" s="19" t="s">
        <v>69</v>
      </c>
      <c r="F206" s="19" t="s">
        <v>70</v>
      </c>
      <c r="G206" s="19" t="s">
        <v>62</v>
      </c>
      <c r="H206" s="5">
        <v>115.08611702078241</v>
      </c>
      <c r="I206" s="5">
        <v>598.58999999999992</v>
      </c>
      <c r="J206" s="21">
        <f t="shared" si="6"/>
        <v>5.2012355225427038</v>
      </c>
    </row>
    <row r="207" spans="1:10" x14ac:dyDescent="0.25">
      <c r="A207" s="23"/>
      <c r="B207" s="20">
        <f t="shared" si="7"/>
        <v>201</v>
      </c>
      <c r="C207" s="19" t="s">
        <v>537</v>
      </c>
      <c r="D207" s="19"/>
      <c r="E207" s="19" t="s">
        <v>73</v>
      </c>
      <c r="F207" s="19" t="s">
        <v>74</v>
      </c>
      <c r="G207" s="19" t="s">
        <v>62</v>
      </c>
      <c r="H207" s="5">
        <v>219.78817670841156</v>
      </c>
      <c r="I207" s="5">
        <v>0</v>
      </c>
      <c r="J207" s="21">
        <f t="shared" si="6"/>
        <v>0</v>
      </c>
    </row>
    <row r="208" spans="1:10" x14ac:dyDescent="0.25">
      <c r="A208" s="23"/>
      <c r="B208" s="20">
        <f t="shared" si="7"/>
        <v>202</v>
      </c>
      <c r="C208" s="19" t="s">
        <v>538</v>
      </c>
      <c r="D208" s="19"/>
      <c r="E208" s="19" t="s">
        <v>69</v>
      </c>
      <c r="F208" s="19" t="s">
        <v>70</v>
      </c>
      <c r="G208" s="19" t="s">
        <v>62</v>
      </c>
      <c r="H208" s="5">
        <v>398.64023851199397</v>
      </c>
      <c r="I208" s="5">
        <v>417.99199999999996</v>
      </c>
      <c r="J208" s="21">
        <f t="shared" si="6"/>
        <v>1.0485444258217393</v>
      </c>
    </row>
    <row r="209" spans="1:10" x14ac:dyDescent="0.25">
      <c r="A209" s="23"/>
      <c r="B209" s="20">
        <f t="shared" si="7"/>
        <v>203</v>
      </c>
      <c r="C209" s="19" t="s">
        <v>539</v>
      </c>
      <c r="D209" s="19"/>
      <c r="E209" s="19" t="s">
        <v>60</v>
      </c>
      <c r="F209" s="19" t="s">
        <v>61</v>
      </c>
      <c r="G209" s="19" t="s">
        <v>62</v>
      </c>
      <c r="H209" s="5">
        <v>374.06858560569759</v>
      </c>
      <c r="I209" s="5">
        <v>238.464</v>
      </c>
      <c r="J209" s="21">
        <f t="shared" si="6"/>
        <v>0.63748737310799686</v>
      </c>
    </row>
    <row r="210" spans="1:10" x14ac:dyDescent="0.25">
      <c r="A210" s="23"/>
      <c r="B210" s="20">
        <f t="shared" si="7"/>
        <v>204</v>
      </c>
      <c r="C210" s="19" t="s">
        <v>540</v>
      </c>
      <c r="D210" s="19"/>
      <c r="E210" s="19" t="s">
        <v>60</v>
      </c>
      <c r="F210" s="19" t="s">
        <v>61</v>
      </c>
      <c r="G210" s="19" t="s">
        <v>62</v>
      </c>
      <c r="H210" s="5">
        <v>478.04440121865753</v>
      </c>
      <c r="I210" s="5">
        <v>0</v>
      </c>
      <c r="J210" s="21">
        <f t="shared" si="6"/>
        <v>0</v>
      </c>
    </row>
    <row r="211" spans="1:10" x14ac:dyDescent="0.25">
      <c r="A211" s="23"/>
      <c r="B211" s="20">
        <f t="shared" si="7"/>
        <v>205</v>
      </c>
      <c r="C211" s="19" t="s">
        <v>541</v>
      </c>
      <c r="D211" s="19"/>
      <c r="E211" s="19" t="s">
        <v>69</v>
      </c>
      <c r="F211" s="19" t="s">
        <v>70</v>
      </c>
      <c r="G211" s="19" t="s">
        <v>62</v>
      </c>
      <c r="H211" s="5">
        <v>302.41193385904631</v>
      </c>
      <c r="I211" s="5">
        <v>417.99199999999996</v>
      </c>
      <c r="J211" s="21">
        <f t="shared" si="6"/>
        <v>1.3821941305888588</v>
      </c>
    </row>
    <row r="212" spans="1:10" x14ac:dyDescent="0.25">
      <c r="A212" s="23"/>
      <c r="B212" s="20">
        <f t="shared" si="7"/>
        <v>206</v>
      </c>
      <c r="C212" s="19" t="s">
        <v>1419</v>
      </c>
      <c r="D212" s="19"/>
      <c r="E212" s="19" t="s">
        <v>73</v>
      </c>
      <c r="F212" s="19" t="s">
        <v>74</v>
      </c>
      <c r="G212" s="19" t="s">
        <v>62</v>
      </c>
      <c r="H212" s="5">
        <v>149.60864966178625</v>
      </c>
      <c r="I212" s="5">
        <v>0</v>
      </c>
      <c r="J212" s="21">
        <f t="shared" si="6"/>
        <v>0</v>
      </c>
    </row>
    <row r="213" spans="1:10" x14ac:dyDescent="0.25">
      <c r="A213" s="23"/>
      <c r="B213" s="20">
        <f t="shared" si="7"/>
        <v>207</v>
      </c>
      <c r="C213" s="19" t="s">
        <v>1420</v>
      </c>
      <c r="D213" s="19"/>
      <c r="E213" s="19" t="s">
        <v>67</v>
      </c>
      <c r="F213" s="19" t="s">
        <v>68</v>
      </c>
      <c r="G213" s="19" t="s">
        <v>62</v>
      </c>
      <c r="H213" s="5">
        <v>211.09722333300797</v>
      </c>
      <c r="I213" s="5">
        <v>417.99199999999996</v>
      </c>
      <c r="J213" s="21">
        <f t="shared" si="6"/>
        <v>1.9800923640791495</v>
      </c>
    </row>
    <row r="214" spans="1:10" x14ac:dyDescent="0.25">
      <c r="A214" s="23"/>
      <c r="B214" s="20">
        <f t="shared" si="7"/>
        <v>208</v>
      </c>
      <c r="C214" s="19" t="s">
        <v>542</v>
      </c>
      <c r="D214" s="19"/>
      <c r="E214" s="19" t="s">
        <v>73</v>
      </c>
      <c r="F214" s="19" t="s">
        <v>74</v>
      </c>
      <c r="G214" s="19" t="s">
        <v>62</v>
      </c>
      <c r="H214" s="5">
        <v>354.65366913533427</v>
      </c>
      <c r="I214" s="5">
        <v>0</v>
      </c>
      <c r="J214" s="21">
        <f t="shared" si="6"/>
        <v>0</v>
      </c>
    </row>
    <row r="215" spans="1:10" x14ac:dyDescent="0.25">
      <c r="A215" s="23"/>
      <c r="B215" s="20">
        <f t="shared" si="7"/>
        <v>209</v>
      </c>
      <c r="C215" s="19" t="s">
        <v>543</v>
      </c>
      <c r="D215" s="19"/>
      <c r="E215" s="19" t="s">
        <v>60</v>
      </c>
      <c r="F215" s="19" t="s">
        <v>61</v>
      </c>
      <c r="G215" s="19" t="s">
        <v>62</v>
      </c>
      <c r="H215" s="5">
        <v>135.92977646478028</v>
      </c>
      <c r="I215" s="5">
        <v>419.06200000000001</v>
      </c>
      <c r="J215" s="21">
        <f t="shared" si="6"/>
        <v>3.0829301047852451</v>
      </c>
    </row>
    <row r="216" spans="1:10" x14ac:dyDescent="0.25">
      <c r="A216" s="23"/>
      <c r="B216" s="20">
        <f t="shared" si="7"/>
        <v>210</v>
      </c>
      <c r="C216" s="19" t="s">
        <v>1421</v>
      </c>
      <c r="D216" s="19"/>
      <c r="E216" s="19" t="s">
        <v>71</v>
      </c>
      <c r="F216" s="19" t="s">
        <v>72</v>
      </c>
      <c r="G216" s="19" t="s">
        <v>62</v>
      </c>
      <c r="H216" s="5">
        <v>273.60324175650419</v>
      </c>
      <c r="I216" s="5">
        <v>0</v>
      </c>
      <c r="J216" s="21">
        <f t="shared" si="6"/>
        <v>0</v>
      </c>
    </row>
    <row r="217" spans="1:10" x14ac:dyDescent="0.25">
      <c r="A217" s="23"/>
      <c r="B217" s="20">
        <f t="shared" si="7"/>
        <v>211</v>
      </c>
      <c r="C217" s="19" t="s">
        <v>544</v>
      </c>
      <c r="D217" s="19"/>
      <c r="E217" s="19" t="s">
        <v>63</v>
      </c>
      <c r="F217" s="19" t="s">
        <v>64</v>
      </c>
      <c r="G217" s="19" t="s">
        <v>62</v>
      </c>
      <c r="H217" s="5">
        <v>461.65470317595657</v>
      </c>
      <c r="I217" s="5">
        <v>0</v>
      </c>
      <c r="J217" s="21">
        <f t="shared" si="6"/>
        <v>0</v>
      </c>
    </row>
    <row r="218" spans="1:10" x14ac:dyDescent="0.25">
      <c r="A218" s="23"/>
      <c r="B218" s="20">
        <f t="shared" si="7"/>
        <v>212</v>
      </c>
      <c r="C218" s="19" t="s">
        <v>1422</v>
      </c>
      <c r="D218" s="19"/>
      <c r="E218" s="19" t="s">
        <v>63</v>
      </c>
      <c r="F218" s="19" t="s">
        <v>64</v>
      </c>
      <c r="G218" s="19" t="s">
        <v>62</v>
      </c>
      <c r="H218" s="5">
        <v>271.81271364397742</v>
      </c>
      <c r="I218" s="5">
        <v>0</v>
      </c>
      <c r="J218" s="21">
        <f t="shared" si="6"/>
        <v>0</v>
      </c>
    </row>
    <row r="219" spans="1:10" x14ac:dyDescent="0.25">
      <c r="A219" s="23"/>
      <c r="B219" s="20">
        <f t="shared" si="7"/>
        <v>213</v>
      </c>
      <c r="C219" s="19" t="s">
        <v>1423</v>
      </c>
      <c r="D219" s="19"/>
      <c r="E219" s="19" t="s">
        <v>65</v>
      </c>
      <c r="F219" s="19" t="s">
        <v>66</v>
      </c>
      <c r="G219" s="19" t="s">
        <v>62</v>
      </c>
      <c r="H219" s="5">
        <v>288.20213555100753</v>
      </c>
      <c r="I219" s="5">
        <v>0</v>
      </c>
      <c r="J219" s="21">
        <f t="shared" si="6"/>
        <v>0</v>
      </c>
    </row>
    <row r="220" spans="1:10" x14ac:dyDescent="0.25">
      <c r="A220" s="23"/>
      <c r="B220" s="20">
        <f t="shared" si="7"/>
        <v>214</v>
      </c>
      <c r="C220" s="19" t="s">
        <v>545</v>
      </c>
      <c r="D220" s="19"/>
      <c r="E220" s="19" t="s">
        <v>69</v>
      </c>
      <c r="F220" s="19" t="s">
        <v>70</v>
      </c>
      <c r="G220" s="19" t="s">
        <v>62</v>
      </c>
      <c r="H220" s="5">
        <v>252.75958231250632</v>
      </c>
      <c r="I220" s="5">
        <v>598.58999999999992</v>
      </c>
      <c r="J220" s="21">
        <f t="shared" si="6"/>
        <v>2.3682188209185937</v>
      </c>
    </row>
    <row r="221" spans="1:10" x14ac:dyDescent="0.25">
      <c r="A221" s="23"/>
      <c r="B221" s="20">
        <f t="shared" si="7"/>
        <v>215</v>
      </c>
      <c r="C221" s="19" t="s">
        <v>546</v>
      </c>
      <c r="D221" s="19"/>
      <c r="E221" s="19" t="s">
        <v>67</v>
      </c>
      <c r="F221" s="19" t="s">
        <v>68</v>
      </c>
      <c r="G221" s="19" t="s">
        <v>62</v>
      </c>
      <c r="H221" s="5">
        <v>140.38401400174806</v>
      </c>
      <c r="I221" s="5">
        <v>179.52799999999999</v>
      </c>
      <c r="J221" s="21">
        <f t="shared" si="6"/>
        <v>1.2788350673443809</v>
      </c>
    </row>
    <row r="222" spans="1:10" x14ac:dyDescent="0.25">
      <c r="A222" s="23"/>
      <c r="B222" s="20">
        <f t="shared" si="7"/>
        <v>216</v>
      </c>
      <c r="C222" s="19" t="s">
        <v>547</v>
      </c>
      <c r="D222" s="19"/>
      <c r="E222" s="19" t="s">
        <v>67</v>
      </c>
      <c r="F222" s="19" t="s">
        <v>68</v>
      </c>
      <c r="G222" s="19" t="s">
        <v>62</v>
      </c>
      <c r="H222" s="5">
        <v>552.70312571074794</v>
      </c>
      <c r="I222" s="5">
        <v>0</v>
      </c>
      <c r="J222" s="21">
        <f t="shared" si="6"/>
        <v>0</v>
      </c>
    </row>
    <row r="223" spans="1:10" x14ac:dyDescent="0.25">
      <c r="A223" s="23"/>
      <c r="B223" s="20">
        <f t="shared" si="7"/>
        <v>217</v>
      </c>
      <c r="C223" s="19" t="s">
        <v>1424</v>
      </c>
      <c r="D223" s="19"/>
      <c r="E223" s="19" t="s">
        <v>73</v>
      </c>
      <c r="F223" s="19" t="s">
        <v>74</v>
      </c>
      <c r="G223" s="19" t="s">
        <v>62</v>
      </c>
      <c r="H223" s="5">
        <v>166.1906333588509</v>
      </c>
      <c r="I223" s="5">
        <v>179.52799999999999</v>
      </c>
      <c r="J223" s="21">
        <f t="shared" si="6"/>
        <v>1.0802534196518168</v>
      </c>
    </row>
    <row r="224" spans="1:10" x14ac:dyDescent="0.25">
      <c r="A224" s="23"/>
      <c r="B224" s="20">
        <f t="shared" si="7"/>
        <v>218</v>
      </c>
      <c r="C224" s="19" t="s">
        <v>1425</v>
      </c>
      <c r="D224" s="19"/>
      <c r="E224" s="19" t="s">
        <v>63</v>
      </c>
      <c r="F224" s="19" t="s">
        <v>64</v>
      </c>
      <c r="G224" s="19" t="s">
        <v>62</v>
      </c>
      <c r="H224" s="5">
        <v>242.7868232007132</v>
      </c>
      <c r="I224" s="5">
        <v>410.05399999999997</v>
      </c>
      <c r="J224" s="21">
        <f t="shared" si="6"/>
        <v>1.6889466841493539</v>
      </c>
    </row>
    <row r="225" spans="1:10" x14ac:dyDescent="0.25">
      <c r="A225" s="23"/>
      <c r="B225" s="20">
        <f t="shared" si="7"/>
        <v>219</v>
      </c>
      <c r="C225" s="19" t="s">
        <v>548</v>
      </c>
      <c r="D225" s="19"/>
      <c r="E225" s="19" t="s">
        <v>73</v>
      </c>
      <c r="F225" s="19" t="s">
        <v>74</v>
      </c>
      <c r="G225" s="19" t="s">
        <v>62</v>
      </c>
      <c r="H225" s="5">
        <v>111.86684593462105</v>
      </c>
      <c r="I225" s="5">
        <v>0</v>
      </c>
      <c r="J225" s="21">
        <f t="shared" si="6"/>
        <v>0</v>
      </c>
    </row>
    <row r="226" spans="1:10" x14ac:dyDescent="0.25">
      <c r="A226" s="23"/>
      <c r="B226" s="20">
        <f t="shared" si="7"/>
        <v>220</v>
      </c>
      <c r="C226" s="19" t="s">
        <v>549</v>
      </c>
      <c r="D226" s="19"/>
      <c r="E226" s="19" t="s">
        <v>73</v>
      </c>
      <c r="F226" s="19" t="s">
        <v>74</v>
      </c>
      <c r="G226" s="19" t="s">
        <v>62</v>
      </c>
      <c r="H226" s="5">
        <v>169.9186268211495</v>
      </c>
      <c r="I226" s="5">
        <v>482.34500000000003</v>
      </c>
      <c r="J226" s="21">
        <f t="shared" si="6"/>
        <v>2.838682309430971</v>
      </c>
    </row>
    <row r="227" spans="1:10" x14ac:dyDescent="0.25">
      <c r="A227" s="23"/>
      <c r="B227" s="20">
        <f t="shared" si="7"/>
        <v>221</v>
      </c>
      <c r="C227" s="19" t="s">
        <v>550</v>
      </c>
      <c r="D227" s="19"/>
      <c r="E227" s="19" t="s">
        <v>73</v>
      </c>
      <c r="F227" s="19" t="s">
        <v>74</v>
      </c>
      <c r="G227" s="19" t="s">
        <v>62</v>
      </c>
      <c r="H227" s="5">
        <v>115.59483939691964</v>
      </c>
      <c r="I227" s="5">
        <v>0</v>
      </c>
      <c r="J227" s="21">
        <f t="shared" si="6"/>
        <v>0</v>
      </c>
    </row>
    <row r="228" spans="1:10" x14ac:dyDescent="0.25">
      <c r="A228" s="23"/>
      <c r="B228" s="20">
        <f t="shared" si="7"/>
        <v>222</v>
      </c>
      <c r="C228" s="19" t="s">
        <v>1426</v>
      </c>
      <c r="D228" s="19"/>
      <c r="E228" s="19" t="s">
        <v>71</v>
      </c>
      <c r="F228" s="19" t="s">
        <v>72</v>
      </c>
      <c r="G228" s="19" t="s">
        <v>62</v>
      </c>
      <c r="H228" s="5">
        <v>0</v>
      </c>
      <c r="I228" s="5">
        <v>0</v>
      </c>
      <c r="J228" s="21">
        <f t="shared" si="6"/>
        <v>0</v>
      </c>
    </row>
    <row r="229" spans="1:10" x14ac:dyDescent="0.25">
      <c r="A229" s="23"/>
      <c r="B229" s="20">
        <f t="shared" si="7"/>
        <v>223</v>
      </c>
      <c r="C229" s="19" t="s">
        <v>551</v>
      </c>
      <c r="D229" s="19"/>
      <c r="E229" s="19" t="s">
        <v>63</v>
      </c>
      <c r="F229" s="19" t="s">
        <v>64</v>
      </c>
      <c r="G229" s="19" t="s">
        <v>62</v>
      </c>
      <c r="H229" s="5">
        <v>132.71050537861893</v>
      </c>
      <c r="I229" s="5">
        <v>424.47900000000004</v>
      </c>
      <c r="J229" s="21">
        <f t="shared" si="6"/>
        <v>3.1985335206807832</v>
      </c>
    </row>
    <row r="230" spans="1:10" x14ac:dyDescent="0.25">
      <c r="A230" s="23"/>
      <c r="B230" s="20">
        <f t="shared" si="7"/>
        <v>224</v>
      </c>
      <c r="C230" s="19" t="s">
        <v>1427</v>
      </c>
      <c r="D230" s="19"/>
      <c r="E230" s="19" t="s">
        <v>71</v>
      </c>
      <c r="F230" s="19" t="s">
        <v>72</v>
      </c>
      <c r="G230" s="19" t="s">
        <v>62</v>
      </c>
      <c r="H230" s="5">
        <v>190.25356388901017</v>
      </c>
      <c r="I230" s="5">
        <v>0</v>
      </c>
      <c r="J230" s="21">
        <f t="shared" si="6"/>
        <v>0</v>
      </c>
    </row>
    <row r="231" spans="1:10" x14ac:dyDescent="0.25">
      <c r="A231" s="23"/>
      <c r="B231" s="20">
        <f t="shared" si="7"/>
        <v>225</v>
      </c>
      <c r="C231" s="19" t="s">
        <v>552</v>
      </c>
      <c r="D231" s="19"/>
      <c r="E231" s="19" t="s">
        <v>75</v>
      </c>
      <c r="F231" s="19" t="s">
        <v>76</v>
      </c>
      <c r="G231" s="19" t="s">
        <v>62</v>
      </c>
      <c r="H231" s="5">
        <v>190.76228626514737</v>
      </c>
      <c r="I231" s="5">
        <v>0</v>
      </c>
      <c r="J231" s="21">
        <f t="shared" si="6"/>
        <v>0</v>
      </c>
    </row>
    <row r="232" spans="1:10" x14ac:dyDescent="0.25">
      <c r="A232" s="23"/>
      <c r="B232" s="20">
        <f t="shared" si="7"/>
        <v>226</v>
      </c>
      <c r="C232" s="19" t="s">
        <v>553</v>
      </c>
      <c r="D232" s="19"/>
      <c r="E232" s="19" t="s">
        <v>65</v>
      </c>
      <c r="F232" s="19" t="s">
        <v>66</v>
      </c>
      <c r="G232" s="19" t="s">
        <v>62</v>
      </c>
      <c r="H232" s="5">
        <v>88.917712524787319</v>
      </c>
      <c r="I232" s="5">
        <v>0</v>
      </c>
      <c r="J232" s="21">
        <f t="shared" si="6"/>
        <v>0</v>
      </c>
    </row>
    <row r="233" spans="1:10" x14ac:dyDescent="0.25">
      <c r="A233" s="23"/>
      <c r="B233" s="20">
        <f t="shared" si="7"/>
        <v>227</v>
      </c>
      <c r="C233" s="19" t="s">
        <v>554</v>
      </c>
      <c r="D233" s="19"/>
      <c r="E233" s="19" t="s">
        <v>60</v>
      </c>
      <c r="F233" s="19" t="s">
        <v>61</v>
      </c>
      <c r="G233" s="19" t="s">
        <v>62</v>
      </c>
      <c r="H233" s="5">
        <v>265.92973313337512</v>
      </c>
      <c r="I233" s="5">
        <v>906.82400000000007</v>
      </c>
      <c r="J233" s="21">
        <f t="shared" si="6"/>
        <v>3.4100135750716865</v>
      </c>
    </row>
    <row r="234" spans="1:10" x14ac:dyDescent="0.25">
      <c r="A234" s="23"/>
      <c r="B234" s="20">
        <f t="shared" si="7"/>
        <v>228</v>
      </c>
      <c r="C234" s="19" t="s">
        <v>555</v>
      </c>
      <c r="D234" s="19"/>
      <c r="E234" s="19" t="s">
        <v>63</v>
      </c>
      <c r="F234" s="19" t="s">
        <v>64</v>
      </c>
      <c r="G234" s="19" t="s">
        <v>62</v>
      </c>
      <c r="H234" s="5">
        <v>240.12283764060135</v>
      </c>
      <c r="I234" s="5">
        <v>0</v>
      </c>
      <c r="J234" s="21">
        <f t="shared" si="6"/>
        <v>0</v>
      </c>
    </row>
    <row r="235" spans="1:10" x14ac:dyDescent="0.25">
      <c r="A235" s="23"/>
      <c r="B235" s="20">
        <f t="shared" si="7"/>
        <v>229</v>
      </c>
      <c r="C235" s="19" t="s">
        <v>556</v>
      </c>
      <c r="D235" s="19"/>
      <c r="E235" s="19" t="s">
        <v>67</v>
      </c>
      <c r="F235" s="19" t="s">
        <v>68</v>
      </c>
      <c r="G235" s="19" t="s">
        <v>62</v>
      </c>
      <c r="H235" s="5">
        <v>135.92977646478028</v>
      </c>
      <c r="I235" s="5">
        <v>487.762</v>
      </c>
      <c r="J235" s="21">
        <f t="shared" si="6"/>
        <v>3.5883381308022697</v>
      </c>
    </row>
    <row r="236" spans="1:10" x14ac:dyDescent="0.25">
      <c r="A236" s="23"/>
      <c r="B236" s="20">
        <f t="shared" si="7"/>
        <v>230</v>
      </c>
      <c r="C236" s="19" t="s">
        <v>557</v>
      </c>
      <c r="D236" s="19"/>
      <c r="E236" s="19" t="s">
        <v>63</v>
      </c>
      <c r="F236" s="19" t="s">
        <v>64</v>
      </c>
      <c r="G236" s="19" t="s">
        <v>62</v>
      </c>
      <c r="H236" s="5">
        <v>197.41835013600203</v>
      </c>
      <c r="I236" s="5">
        <v>487.762</v>
      </c>
      <c r="J236" s="21">
        <f t="shared" si="6"/>
        <v>2.4707024431314486</v>
      </c>
    </row>
    <row r="237" spans="1:10" x14ac:dyDescent="0.25">
      <c r="A237" s="23"/>
      <c r="B237" s="20">
        <f t="shared" si="7"/>
        <v>231</v>
      </c>
      <c r="C237" s="19" t="s">
        <v>558</v>
      </c>
      <c r="D237" s="19"/>
      <c r="E237" s="19" t="s">
        <v>63</v>
      </c>
      <c r="F237" s="19" t="s">
        <v>64</v>
      </c>
      <c r="G237" s="19" t="s">
        <v>62</v>
      </c>
      <c r="H237" s="5">
        <v>577.78294872183994</v>
      </c>
      <c r="I237" s="5">
        <v>0</v>
      </c>
      <c r="J237" s="21">
        <f t="shared" si="6"/>
        <v>0</v>
      </c>
    </row>
    <row r="238" spans="1:10" x14ac:dyDescent="0.25">
      <c r="A238" s="23"/>
      <c r="B238" s="20">
        <f t="shared" si="7"/>
        <v>232</v>
      </c>
      <c r="C238" s="19" t="s">
        <v>559</v>
      </c>
      <c r="D238" s="19"/>
      <c r="E238" s="19" t="s">
        <v>60</v>
      </c>
      <c r="F238" s="19" t="s">
        <v>61</v>
      </c>
      <c r="G238" s="19" t="s">
        <v>62</v>
      </c>
      <c r="H238" s="5">
        <v>270.38397067034282</v>
      </c>
      <c r="I238" s="5">
        <v>0</v>
      </c>
      <c r="J238" s="21">
        <f t="shared" ref="J238:J301" si="8">+IFERROR(I238/H238,0)</f>
        <v>0</v>
      </c>
    </row>
    <row r="239" spans="1:10" x14ac:dyDescent="0.25">
      <c r="A239" s="23"/>
      <c r="B239" s="20">
        <f t="shared" si="7"/>
        <v>233</v>
      </c>
      <c r="C239" s="19" t="s">
        <v>560</v>
      </c>
      <c r="D239" s="19"/>
      <c r="E239" s="19" t="s">
        <v>73</v>
      </c>
      <c r="F239" s="19" t="s">
        <v>74</v>
      </c>
      <c r="G239" s="19" t="s">
        <v>62</v>
      </c>
      <c r="H239" s="5">
        <v>104.19333731149194</v>
      </c>
      <c r="I239" s="5">
        <v>180.59800000000001</v>
      </c>
      <c r="J239" s="21">
        <f t="shared" si="8"/>
        <v>1.7332970097703269</v>
      </c>
    </row>
    <row r="240" spans="1:10" x14ac:dyDescent="0.25">
      <c r="A240" s="23"/>
      <c r="B240" s="20">
        <f t="shared" si="7"/>
        <v>234</v>
      </c>
      <c r="C240" s="19" t="s">
        <v>561</v>
      </c>
      <c r="D240" s="19"/>
      <c r="E240" s="19" t="s">
        <v>69</v>
      </c>
      <c r="F240" s="19" t="s">
        <v>70</v>
      </c>
      <c r="G240" s="19" t="s">
        <v>62</v>
      </c>
      <c r="H240" s="5">
        <v>324.70775809457274</v>
      </c>
      <c r="I240" s="5">
        <v>0</v>
      </c>
      <c r="J240" s="21">
        <f t="shared" si="8"/>
        <v>0</v>
      </c>
    </row>
    <row r="241" spans="1:10" x14ac:dyDescent="0.25">
      <c r="A241" s="23"/>
      <c r="B241" s="20">
        <f t="shared" si="7"/>
        <v>235</v>
      </c>
      <c r="C241" s="19" t="s">
        <v>562</v>
      </c>
      <c r="D241" s="19"/>
      <c r="E241" s="19" t="s">
        <v>69</v>
      </c>
      <c r="F241" s="19" t="s">
        <v>70</v>
      </c>
      <c r="G241" s="19" t="s">
        <v>62</v>
      </c>
      <c r="H241" s="5">
        <v>773.62937657778468</v>
      </c>
      <c r="I241" s="5">
        <v>715.39200000000005</v>
      </c>
      <c r="J241" s="21">
        <f t="shared" si="8"/>
        <v>0.9247218650933311</v>
      </c>
    </row>
    <row r="242" spans="1:10" x14ac:dyDescent="0.25">
      <c r="A242" s="23"/>
      <c r="B242" s="20">
        <f t="shared" si="7"/>
        <v>236</v>
      </c>
      <c r="C242" s="19" t="s">
        <v>563</v>
      </c>
      <c r="D242" s="19"/>
      <c r="E242" s="19" t="s">
        <v>67</v>
      </c>
      <c r="F242" s="19" t="s">
        <v>68</v>
      </c>
      <c r="G242" s="19" t="s">
        <v>62</v>
      </c>
      <c r="H242" s="5">
        <v>243.85110723857082</v>
      </c>
      <c r="I242" s="5">
        <v>0</v>
      </c>
      <c r="J242" s="21">
        <f t="shared" si="8"/>
        <v>0</v>
      </c>
    </row>
    <row r="243" spans="1:10" x14ac:dyDescent="0.25">
      <c r="A243" s="23"/>
      <c r="B243" s="20">
        <f t="shared" si="7"/>
        <v>237</v>
      </c>
      <c r="C243" s="19" t="s">
        <v>1428</v>
      </c>
      <c r="D243" s="19"/>
      <c r="E243" s="19" t="s">
        <v>63</v>
      </c>
      <c r="F243" s="19" t="s">
        <v>64</v>
      </c>
      <c r="G243" s="19" t="s">
        <v>62</v>
      </c>
      <c r="H243" s="5">
        <v>187.0342928028488</v>
      </c>
      <c r="I243" s="5">
        <v>0</v>
      </c>
      <c r="J243" s="21">
        <f t="shared" si="8"/>
        <v>0</v>
      </c>
    </row>
    <row r="244" spans="1:10" x14ac:dyDescent="0.25">
      <c r="A244" s="23"/>
      <c r="B244" s="20">
        <f t="shared" si="7"/>
        <v>238</v>
      </c>
      <c r="C244" s="19" t="s">
        <v>1429</v>
      </c>
      <c r="D244" s="19"/>
      <c r="E244" s="19" t="s">
        <v>60</v>
      </c>
      <c r="F244" s="19" t="s">
        <v>61</v>
      </c>
      <c r="G244" s="19" t="s">
        <v>62</v>
      </c>
      <c r="H244" s="5">
        <v>168.53939692998281</v>
      </c>
      <c r="I244" s="5">
        <v>598.58999999999992</v>
      </c>
      <c r="J244" s="21">
        <f t="shared" si="8"/>
        <v>3.5516325019762305</v>
      </c>
    </row>
    <row r="245" spans="1:10" x14ac:dyDescent="0.25">
      <c r="A245" s="23"/>
      <c r="B245" s="20">
        <f t="shared" si="7"/>
        <v>239</v>
      </c>
      <c r="C245" s="19" t="s">
        <v>564</v>
      </c>
      <c r="D245" s="19"/>
      <c r="E245" s="19" t="s">
        <v>60</v>
      </c>
      <c r="F245" s="19" t="s">
        <v>61</v>
      </c>
      <c r="G245" s="19" t="s">
        <v>62</v>
      </c>
      <c r="H245" s="5">
        <v>193.98155735130871</v>
      </c>
      <c r="I245" s="5">
        <v>243.881</v>
      </c>
      <c r="J245" s="21">
        <f t="shared" si="8"/>
        <v>1.2572380762894966</v>
      </c>
    </row>
    <row r="246" spans="1:10" x14ac:dyDescent="0.25">
      <c r="A246" s="23"/>
      <c r="B246" s="20">
        <f t="shared" si="7"/>
        <v>240</v>
      </c>
      <c r="C246" s="19" t="s">
        <v>565</v>
      </c>
      <c r="D246" s="19"/>
      <c r="E246" s="19" t="s">
        <v>65</v>
      </c>
      <c r="F246" s="19" t="s">
        <v>66</v>
      </c>
      <c r="G246" s="19" t="s">
        <v>62</v>
      </c>
      <c r="H246" s="5">
        <v>425.1493567680622</v>
      </c>
      <c r="I246" s="5">
        <v>180.59800000000001</v>
      </c>
      <c r="J246" s="21">
        <f t="shared" si="8"/>
        <v>0.42478718860798892</v>
      </c>
    </row>
    <row r="247" spans="1:10" x14ac:dyDescent="0.25">
      <c r="A247" s="23"/>
      <c r="B247" s="20">
        <f t="shared" si="7"/>
        <v>241</v>
      </c>
      <c r="C247" s="19" t="s">
        <v>566</v>
      </c>
      <c r="D247" s="19"/>
      <c r="E247" s="19" t="s">
        <v>67</v>
      </c>
      <c r="F247" s="19" t="s">
        <v>68</v>
      </c>
      <c r="G247" s="19" t="s">
        <v>62</v>
      </c>
      <c r="H247" s="5">
        <v>28.517168067126985</v>
      </c>
      <c r="I247" s="5">
        <v>0</v>
      </c>
      <c r="J247" s="21">
        <f t="shared" si="8"/>
        <v>0</v>
      </c>
    </row>
    <row r="248" spans="1:10" x14ac:dyDescent="0.25">
      <c r="A248" s="23"/>
      <c r="B248" s="20">
        <f t="shared" si="7"/>
        <v>242</v>
      </c>
      <c r="C248" s="19" t="s">
        <v>567</v>
      </c>
      <c r="D248" s="19"/>
      <c r="E248" s="19" t="s">
        <v>67</v>
      </c>
      <c r="F248" s="19" t="s">
        <v>68</v>
      </c>
      <c r="G248" s="19" t="s">
        <v>62</v>
      </c>
      <c r="H248" s="5">
        <v>140.38401400174806</v>
      </c>
      <c r="I248" s="5">
        <v>0</v>
      </c>
      <c r="J248" s="21">
        <f t="shared" si="8"/>
        <v>0</v>
      </c>
    </row>
    <row r="249" spans="1:10" x14ac:dyDescent="0.25">
      <c r="A249" s="23"/>
      <c r="B249" s="20">
        <f t="shared" si="7"/>
        <v>243</v>
      </c>
      <c r="C249" s="19" t="s">
        <v>568</v>
      </c>
      <c r="D249" s="19"/>
      <c r="E249" s="19" t="s">
        <v>73</v>
      </c>
      <c r="F249" s="19" t="s">
        <v>74</v>
      </c>
      <c r="G249" s="19" t="s">
        <v>62</v>
      </c>
      <c r="H249" s="5">
        <v>270.38397067034282</v>
      </c>
      <c r="I249" s="5">
        <v>0</v>
      </c>
      <c r="J249" s="21">
        <f t="shared" si="8"/>
        <v>0</v>
      </c>
    </row>
    <row r="250" spans="1:10" x14ac:dyDescent="0.25">
      <c r="A250" s="23"/>
      <c r="B250" s="20">
        <f t="shared" si="7"/>
        <v>244</v>
      </c>
      <c r="C250" s="19" t="s">
        <v>1430</v>
      </c>
      <c r="D250" s="19"/>
      <c r="E250" s="19" t="s">
        <v>60</v>
      </c>
      <c r="F250" s="19" t="s">
        <v>61</v>
      </c>
      <c r="G250" s="19" t="s">
        <v>62</v>
      </c>
      <c r="H250" s="5">
        <v>111.86684593462105</v>
      </c>
      <c r="I250" s="5">
        <v>0</v>
      </c>
      <c r="J250" s="21">
        <f t="shared" si="8"/>
        <v>0</v>
      </c>
    </row>
    <row r="251" spans="1:10" x14ac:dyDescent="0.25">
      <c r="A251" s="23"/>
      <c r="B251" s="20">
        <f t="shared" si="7"/>
        <v>245</v>
      </c>
      <c r="C251" s="19" t="s">
        <v>569</v>
      </c>
      <c r="D251" s="19"/>
      <c r="E251" s="19" t="s">
        <v>73</v>
      </c>
      <c r="F251" s="19" t="s">
        <v>74</v>
      </c>
      <c r="G251" s="19" t="s">
        <v>62</v>
      </c>
      <c r="H251" s="5">
        <v>191.99725271595378</v>
      </c>
      <c r="I251" s="5">
        <v>419.06200000000001</v>
      </c>
      <c r="J251" s="21">
        <f t="shared" si="8"/>
        <v>2.1826458143126262</v>
      </c>
    </row>
    <row r="252" spans="1:10" x14ac:dyDescent="0.25">
      <c r="A252" s="23"/>
      <c r="B252" s="20">
        <f t="shared" si="7"/>
        <v>246</v>
      </c>
      <c r="C252" s="19" t="s">
        <v>570</v>
      </c>
      <c r="D252" s="19"/>
      <c r="E252" s="19" t="s">
        <v>65</v>
      </c>
      <c r="F252" s="19" t="s">
        <v>66</v>
      </c>
      <c r="G252" s="19" t="s">
        <v>62</v>
      </c>
      <c r="H252" s="5">
        <v>305.48661814703757</v>
      </c>
      <c r="I252" s="5">
        <v>171.59</v>
      </c>
      <c r="J252" s="21">
        <f t="shared" si="8"/>
        <v>0.5616939983846031</v>
      </c>
    </row>
    <row r="253" spans="1:10" x14ac:dyDescent="0.25">
      <c r="A253" s="23"/>
      <c r="B253" s="20">
        <f t="shared" si="7"/>
        <v>247</v>
      </c>
      <c r="C253" s="19" t="s">
        <v>571</v>
      </c>
      <c r="D253" s="19"/>
      <c r="E253" s="19" t="s">
        <v>69</v>
      </c>
      <c r="F253" s="19" t="s">
        <v>70</v>
      </c>
      <c r="G253" s="19" t="s">
        <v>62</v>
      </c>
      <c r="H253" s="5">
        <v>300.13610518827625</v>
      </c>
      <c r="I253" s="5">
        <v>419.06200000000001</v>
      </c>
      <c r="J253" s="21">
        <f t="shared" si="8"/>
        <v>1.3962398816934112</v>
      </c>
    </row>
    <row r="254" spans="1:10" x14ac:dyDescent="0.25">
      <c r="A254" s="23"/>
      <c r="B254" s="20">
        <f t="shared" si="7"/>
        <v>248</v>
      </c>
      <c r="C254" s="19" t="s">
        <v>572</v>
      </c>
      <c r="D254" s="19"/>
      <c r="E254" s="19" t="s">
        <v>75</v>
      </c>
      <c r="F254" s="19" t="s">
        <v>76</v>
      </c>
      <c r="G254" s="19" t="s">
        <v>62</v>
      </c>
      <c r="H254" s="5">
        <v>289.9926636635343</v>
      </c>
      <c r="I254" s="5">
        <v>179.52799999999999</v>
      </c>
      <c r="J254" s="21">
        <f t="shared" si="8"/>
        <v>0.6190777302156113</v>
      </c>
    </row>
    <row r="255" spans="1:10" x14ac:dyDescent="0.25">
      <c r="A255" s="23"/>
      <c r="B255" s="20">
        <f t="shared" si="7"/>
        <v>249</v>
      </c>
      <c r="C255" s="19" t="s">
        <v>1431</v>
      </c>
      <c r="D255" s="19"/>
      <c r="E255" s="19" t="s">
        <v>73</v>
      </c>
      <c r="F255" s="19" t="s">
        <v>74</v>
      </c>
      <c r="G255" s="19" t="s">
        <v>62</v>
      </c>
      <c r="H255" s="5">
        <v>57.543058510391205</v>
      </c>
      <c r="I255" s="5">
        <v>0</v>
      </c>
      <c r="J255" s="21">
        <f t="shared" si="8"/>
        <v>0</v>
      </c>
    </row>
    <row r="256" spans="1:10" x14ac:dyDescent="0.25">
      <c r="A256" s="23"/>
      <c r="B256" s="20">
        <f t="shared" si="7"/>
        <v>250</v>
      </c>
      <c r="C256" s="19" t="s">
        <v>1432</v>
      </c>
      <c r="D256" s="19"/>
      <c r="E256" s="19" t="s">
        <v>63</v>
      </c>
      <c r="F256" s="19" t="s">
        <v>64</v>
      </c>
      <c r="G256" s="19" t="s">
        <v>62</v>
      </c>
      <c r="H256" s="5">
        <v>57.543058510391205</v>
      </c>
      <c r="I256" s="5">
        <v>180.59800000000001</v>
      </c>
      <c r="J256" s="21">
        <f t="shared" si="8"/>
        <v>3.1384845483558608</v>
      </c>
    </row>
    <row r="257" spans="1:10" x14ac:dyDescent="0.25">
      <c r="A257" s="23"/>
      <c r="B257" s="20">
        <f t="shared" si="7"/>
        <v>251</v>
      </c>
      <c r="C257" s="19" t="s">
        <v>573</v>
      </c>
      <c r="D257" s="19"/>
      <c r="E257" s="19" t="s">
        <v>69</v>
      </c>
      <c r="F257" s="19" t="s">
        <v>70</v>
      </c>
      <c r="G257" s="19" t="s">
        <v>62</v>
      </c>
      <c r="H257" s="5">
        <v>406.82246951126035</v>
      </c>
      <c r="I257" s="5">
        <v>476.928</v>
      </c>
      <c r="J257" s="21">
        <f t="shared" si="8"/>
        <v>1.1723246274301455</v>
      </c>
    </row>
    <row r="258" spans="1:10" x14ac:dyDescent="0.25">
      <c r="A258" s="23"/>
      <c r="B258" s="20">
        <f t="shared" si="7"/>
        <v>252</v>
      </c>
      <c r="C258" s="19" t="s">
        <v>574</v>
      </c>
      <c r="D258" s="19"/>
      <c r="E258" s="19" t="s">
        <v>67</v>
      </c>
      <c r="F258" s="19" t="s">
        <v>68</v>
      </c>
      <c r="G258" s="19" t="s">
        <v>62</v>
      </c>
      <c r="H258" s="5">
        <v>302.41133436556561</v>
      </c>
      <c r="I258" s="5">
        <v>0</v>
      </c>
      <c r="J258" s="21">
        <f t="shared" si="8"/>
        <v>0</v>
      </c>
    </row>
    <row r="259" spans="1:10" x14ac:dyDescent="0.25">
      <c r="A259" s="23"/>
      <c r="B259" s="20">
        <f t="shared" si="7"/>
        <v>253</v>
      </c>
      <c r="C259" s="19" t="s">
        <v>1433</v>
      </c>
      <c r="D259" s="19"/>
      <c r="E259" s="19" t="s">
        <v>65</v>
      </c>
      <c r="F259" s="19" t="s">
        <v>66</v>
      </c>
      <c r="G259" s="19" t="s">
        <v>62</v>
      </c>
      <c r="H259" s="5">
        <v>0</v>
      </c>
      <c r="I259" s="5">
        <v>238.464</v>
      </c>
      <c r="J259" s="21">
        <f t="shared" si="8"/>
        <v>0</v>
      </c>
    </row>
    <row r="260" spans="1:10" x14ac:dyDescent="0.25">
      <c r="A260" s="23"/>
      <c r="B260" s="20">
        <f t="shared" si="7"/>
        <v>254</v>
      </c>
      <c r="C260" s="19" t="s">
        <v>575</v>
      </c>
      <c r="D260" s="19"/>
      <c r="E260" s="19" t="s">
        <v>73</v>
      </c>
      <c r="F260" s="19" t="s">
        <v>74</v>
      </c>
      <c r="G260" s="19" t="s">
        <v>62</v>
      </c>
      <c r="H260" s="5">
        <v>373.85078777149482</v>
      </c>
      <c r="I260" s="5">
        <v>359.05599999999998</v>
      </c>
      <c r="J260" s="21">
        <f t="shared" si="8"/>
        <v>0.96042595533986752</v>
      </c>
    </row>
    <row r="261" spans="1:10" x14ac:dyDescent="0.25">
      <c r="A261" s="23"/>
      <c r="B261" s="20">
        <f t="shared" si="7"/>
        <v>255</v>
      </c>
      <c r="C261" s="19" t="s">
        <v>576</v>
      </c>
      <c r="D261" s="19"/>
      <c r="E261" s="19" t="s">
        <v>60</v>
      </c>
      <c r="F261" s="19" t="s">
        <v>61</v>
      </c>
      <c r="G261" s="19" t="s">
        <v>62</v>
      </c>
      <c r="H261" s="5">
        <v>293.72065712583287</v>
      </c>
      <c r="I261" s="5">
        <v>238.464</v>
      </c>
      <c r="J261" s="21">
        <f t="shared" si="8"/>
        <v>0.81187343897926667</v>
      </c>
    </row>
    <row r="262" spans="1:10" x14ac:dyDescent="0.25">
      <c r="A262" s="23"/>
      <c r="B262" s="20">
        <f t="shared" si="7"/>
        <v>256</v>
      </c>
      <c r="C262" s="19" t="s">
        <v>577</v>
      </c>
      <c r="D262" s="19"/>
      <c r="E262" s="19" t="s">
        <v>75</v>
      </c>
      <c r="F262" s="19" t="s">
        <v>76</v>
      </c>
      <c r="G262" s="19" t="s">
        <v>62</v>
      </c>
      <c r="H262" s="5">
        <v>324.70775809457274</v>
      </c>
      <c r="I262" s="5">
        <v>0</v>
      </c>
      <c r="J262" s="21">
        <f t="shared" si="8"/>
        <v>0</v>
      </c>
    </row>
    <row r="263" spans="1:10" x14ac:dyDescent="0.25">
      <c r="A263" s="23"/>
      <c r="B263" s="20">
        <f t="shared" si="7"/>
        <v>257</v>
      </c>
      <c r="C263" s="19" t="s">
        <v>578</v>
      </c>
      <c r="D263" s="19"/>
      <c r="E263" s="19" t="s">
        <v>71</v>
      </c>
      <c r="F263" s="19" t="s">
        <v>72</v>
      </c>
      <c r="G263" s="19" t="s">
        <v>62</v>
      </c>
      <c r="H263" s="5">
        <v>406.82246951126035</v>
      </c>
      <c r="I263" s="5">
        <v>0</v>
      </c>
      <c r="J263" s="21">
        <f t="shared" si="8"/>
        <v>0</v>
      </c>
    </row>
    <row r="264" spans="1:10" x14ac:dyDescent="0.25">
      <c r="A264" s="23"/>
      <c r="B264" s="20">
        <f t="shared" si="7"/>
        <v>258</v>
      </c>
      <c r="C264" s="19" t="s">
        <v>579</v>
      </c>
      <c r="D264" s="19"/>
      <c r="E264" s="19" t="s">
        <v>65</v>
      </c>
      <c r="F264" s="19" t="s">
        <v>66</v>
      </c>
      <c r="G264" s="19" t="s">
        <v>62</v>
      </c>
      <c r="H264" s="5">
        <v>197.56528737324703</v>
      </c>
      <c r="I264" s="5">
        <v>0</v>
      </c>
      <c r="J264" s="21">
        <f t="shared" si="8"/>
        <v>0</v>
      </c>
    </row>
    <row r="265" spans="1:10" x14ac:dyDescent="0.25">
      <c r="A265" s="23"/>
      <c r="B265" s="20">
        <f t="shared" ref="B265:B328" si="9">+B264+1</f>
        <v>259</v>
      </c>
      <c r="C265" s="19" t="s">
        <v>580</v>
      </c>
      <c r="D265" s="19"/>
      <c r="E265" s="19" t="s">
        <v>69</v>
      </c>
      <c r="F265" s="19" t="s">
        <v>70</v>
      </c>
      <c r="G265" s="19" t="s">
        <v>62</v>
      </c>
      <c r="H265" s="5">
        <v>107.41260839765329</v>
      </c>
      <c r="I265" s="5">
        <v>243.881</v>
      </c>
      <c r="J265" s="21">
        <f t="shared" si="8"/>
        <v>2.2705062621431344</v>
      </c>
    </row>
    <row r="266" spans="1:10" x14ac:dyDescent="0.25">
      <c r="A266" s="23"/>
      <c r="B266" s="20">
        <f t="shared" si="9"/>
        <v>260</v>
      </c>
      <c r="C266" s="19" t="s">
        <v>581</v>
      </c>
      <c r="D266" s="19"/>
      <c r="E266" s="19" t="s">
        <v>67</v>
      </c>
      <c r="F266" s="19" t="s">
        <v>68</v>
      </c>
      <c r="G266" s="19" t="s">
        <v>62</v>
      </c>
      <c r="H266" s="5">
        <v>356.95291962399824</v>
      </c>
      <c r="I266" s="5">
        <v>0</v>
      </c>
      <c r="J266" s="21">
        <f t="shared" si="8"/>
        <v>0</v>
      </c>
    </row>
    <row r="267" spans="1:10" x14ac:dyDescent="0.25">
      <c r="A267" s="23"/>
      <c r="B267" s="20">
        <f t="shared" si="9"/>
        <v>261</v>
      </c>
      <c r="C267" s="19" t="s">
        <v>1434</v>
      </c>
      <c r="D267" s="19"/>
      <c r="E267" s="19" t="s">
        <v>65</v>
      </c>
      <c r="F267" s="19" t="s">
        <v>66</v>
      </c>
      <c r="G267" s="19" t="s">
        <v>62</v>
      </c>
      <c r="H267" s="5">
        <v>367.09729974586298</v>
      </c>
      <c r="I267" s="5">
        <v>0</v>
      </c>
      <c r="J267" s="21">
        <f t="shared" si="8"/>
        <v>0</v>
      </c>
    </row>
    <row r="268" spans="1:10" x14ac:dyDescent="0.25">
      <c r="A268" s="23"/>
      <c r="B268" s="20">
        <f t="shared" si="9"/>
        <v>262</v>
      </c>
      <c r="C268" s="19" t="s">
        <v>1435</v>
      </c>
      <c r="D268" s="19"/>
      <c r="E268" s="19" t="s">
        <v>69</v>
      </c>
      <c r="F268" s="19" t="s">
        <v>70</v>
      </c>
      <c r="G268" s="19" t="s">
        <v>62</v>
      </c>
      <c r="H268" s="5">
        <v>247.28790002326411</v>
      </c>
      <c r="I268" s="5">
        <v>1315.0520000000001</v>
      </c>
      <c r="J268" s="21">
        <f t="shared" si="8"/>
        <v>5.3178986916718687</v>
      </c>
    </row>
    <row r="269" spans="1:10" x14ac:dyDescent="0.25">
      <c r="A269" s="23"/>
      <c r="B269" s="20">
        <f t="shared" si="9"/>
        <v>263</v>
      </c>
      <c r="C269" s="19" t="s">
        <v>1436</v>
      </c>
      <c r="D269" s="19"/>
      <c r="E269" s="19" t="s">
        <v>60</v>
      </c>
      <c r="F269" s="19" t="s">
        <v>61</v>
      </c>
      <c r="G269" s="19" t="s">
        <v>62</v>
      </c>
      <c r="H269" s="5">
        <v>298.90113873746981</v>
      </c>
      <c r="I269" s="5">
        <v>0</v>
      </c>
      <c r="J269" s="21">
        <f t="shared" si="8"/>
        <v>0</v>
      </c>
    </row>
    <row r="270" spans="1:10" x14ac:dyDescent="0.25">
      <c r="A270" s="23"/>
      <c r="B270" s="20">
        <f t="shared" si="9"/>
        <v>264</v>
      </c>
      <c r="C270" s="19" t="s">
        <v>1437</v>
      </c>
      <c r="D270" s="19"/>
      <c r="E270" s="19" t="s">
        <v>67</v>
      </c>
      <c r="F270" s="19" t="s">
        <v>68</v>
      </c>
      <c r="G270" s="19" t="s">
        <v>62</v>
      </c>
      <c r="H270" s="5">
        <v>223.22496949310488</v>
      </c>
      <c r="I270" s="5">
        <v>179.52799999999999</v>
      </c>
      <c r="J270" s="21">
        <f t="shared" si="8"/>
        <v>0.80424694606373492</v>
      </c>
    </row>
    <row r="271" spans="1:10" x14ac:dyDescent="0.25">
      <c r="A271" s="23"/>
      <c r="B271" s="20">
        <f t="shared" si="9"/>
        <v>265</v>
      </c>
      <c r="C271" s="19" t="s">
        <v>582</v>
      </c>
      <c r="D271" s="19"/>
      <c r="E271" s="19" t="s">
        <v>60</v>
      </c>
      <c r="F271" s="19" t="s">
        <v>61</v>
      </c>
      <c r="G271" s="19" t="s">
        <v>62</v>
      </c>
      <c r="H271" s="5">
        <v>223.73369186924211</v>
      </c>
      <c r="I271" s="5">
        <v>0</v>
      </c>
      <c r="J271" s="21">
        <f t="shared" si="8"/>
        <v>0</v>
      </c>
    </row>
    <row r="272" spans="1:10" x14ac:dyDescent="0.25">
      <c r="A272" s="23"/>
      <c r="B272" s="20">
        <f t="shared" si="9"/>
        <v>266</v>
      </c>
      <c r="C272" s="19" t="s">
        <v>1438</v>
      </c>
      <c r="D272" s="19"/>
      <c r="E272" s="19" t="s">
        <v>60</v>
      </c>
      <c r="F272" s="19" t="s">
        <v>61</v>
      </c>
      <c r="G272" s="19" t="s">
        <v>62</v>
      </c>
      <c r="H272" s="5">
        <v>303.35537627443762</v>
      </c>
      <c r="I272" s="5">
        <v>0</v>
      </c>
      <c r="J272" s="21">
        <f t="shared" si="8"/>
        <v>0</v>
      </c>
    </row>
    <row r="273" spans="1:10" x14ac:dyDescent="0.25">
      <c r="A273" s="23"/>
      <c r="B273" s="20">
        <f t="shared" si="9"/>
        <v>267</v>
      </c>
      <c r="C273" s="19" t="s">
        <v>583</v>
      </c>
      <c r="D273" s="19"/>
      <c r="E273" s="19" t="s">
        <v>69</v>
      </c>
      <c r="F273" s="19" t="s">
        <v>70</v>
      </c>
      <c r="G273" s="19" t="s">
        <v>62</v>
      </c>
      <c r="H273" s="5">
        <v>136.4384988409175</v>
      </c>
      <c r="I273" s="5">
        <v>419.06200000000001</v>
      </c>
      <c r="J273" s="21">
        <f t="shared" si="8"/>
        <v>3.0714351415476329</v>
      </c>
    </row>
    <row r="274" spans="1:10" x14ac:dyDescent="0.25">
      <c r="A274" s="23"/>
      <c r="B274" s="20">
        <f t="shared" si="9"/>
        <v>268</v>
      </c>
      <c r="C274" s="19" t="s">
        <v>584</v>
      </c>
      <c r="D274" s="19"/>
      <c r="E274" s="19" t="s">
        <v>75</v>
      </c>
      <c r="F274" s="19" t="s">
        <v>76</v>
      </c>
      <c r="G274" s="19" t="s">
        <v>62</v>
      </c>
      <c r="H274" s="5">
        <v>161.73639582188315</v>
      </c>
      <c r="I274" s="5">
        <v>0</v>
      </c>
      <c r="J274" s="21">
        <f t="shared" si="8"/>
        <v>0</v>
      </c>
    </row>
    <row r="275" spans="1:10" x14ac:dyDescent="0.25">
      <c r="A275" s="23"/>
      <c r="B275" s="20">
        <f t="shared" si="9"/>
        <v>269</v>
      </c>
      <c r="C275" s="19" t="s">
        <v>585</v>
      </c>
      <c r="D275" s="19"/>
      <c r="E275" s="19" t="s">
        <v>69</v>
      </c>
      <c r="F275" s="19" t="s">
        <v>70</v>
      </c>
      <c r="G275" s="19" t="s">
        <v>62</v>
      </c>
      <c r="H275" s="5">
        <v>169.9186268211495</v>
      </c>
      <c r="I275" s="5">
        <v>726.226</v>
      </c>
      <c r="J275" s="21">
        <f t="shared" si="8"/>
        <v>4.2739634470116128</v>
      </c>
    </row>
    <row r="276" spans="1:10" x14ac:dyDescent="0.25">
      <c r="A276" s="23"/>
      <c r="B276" s="20">
        <f t="shared" si="9"/>
        <v>270</v>
      </c>
      <c r="C276" s="19" t="s">
        <v>586</v>
      </c>
      <c r="D276" s="19"/>
      <c r="E276" s="19" t="s">
        <v>75</v>
      </c>
      <c r="F276" s="19" t="s">
        <v>76</v>
      </c>
      <c r="G276" s="19" t="s">
        <v>62</v>
      </c>
      <c r="H276" s="5">
        <v>349.27941100086917</v>
      </c>
      <c r="I276" s="5">
        <v>0</v>
      </c>
      <c r="J276" s="21">
        <f t="shared" si="8"/>
        <v>0</v>
      </c>
    </row>
    <row r="277" spans="1:10" x14ac:dyDescent="0.25">
      <c r="A277" s="23"/>
      <c r="B277" s="20">
        <f t="shared" si="9"/>
        <v>271</v>
      </c>
      <c r="C277" s="19" t="s">
        <v>1439</v>
      </c>
      <c r="D277" s="19"/>
      <c r="E277" s="19" t="s">
        <v>63</v>
      </c>
      <c r="F277" s="19" t="s">
        <v>64</v>
      </c>
      <c r="G277" s="19" t="s">
        <v>62</v>
      </c>
      <c r="H277" s="5">
        <v>82.840955491356837</v>
      </c>
      <c r="I277" s="5">
        <v>0</v>
      </c>
      <c r="J277" s="21">
        <f t="shared" si="8"/>
        <v>0</v>
      </c>
    </row>
    <row r="278" spans="1:10" x14ac:dyDescent="0.25">
      <c r="A278" s="23"/>
      <c r="B278" s="20">
        <f t="shared" si="9"/>
        <v>272</v>
      </c>
      <c r="C278" s="19" t="s">
        <v>587</v>
      </c>
      <c r="D278" s="19"/>
      <c r="E278" s="19" t="s">
        <v>69</v>
      </c>
      <c r="F278" s="19" t="s">
        <v>70</v>
      </c>
      <c r="G278" s="19" t="s">
        <v>62</v>
      </c>
      <c r="H278" s="5">
        <v>111.86684593462105</v>
      </c>
      <c r="I278" s="5">
        <v>179.52799999999999</v>
      </c>
      <c r="J278" s="21">
        <f t="shared" si="8"/>
        <v>1.6048365223859311</v>
      </c>
    </row>
    <row r="279" spans="1:10" x14ac:dyDescent="0.25">
      <c r="A279" s="23"/>
      <c r="B279" s="20">
        <f t="shared" si="9"/>
        <v>273</v>
      </c>
      <c r="C279" s="19" t="s">
        <v>1440</v>
      </c>
      <c r="D279" s="19"/>
      <c r="E279" s="19" t="s">
        <v>65</v>
      </c>
      <c r="F279" s="19" t="s">
        <v>66</v>
      </c>
      <c r="G279" s="19" t="s">
        <v>62</v>
      </c>
      <c r="H279" s="5">
        <v>167.6193763324855</v>
      </c>
      <c r="I279" s="5">
        <v>171.59</v>
      </c>
      <c r="J279" s="21">
        <f t="shared" si="8"/>
        <v>1.0236883333800173</v>
      </c>
    </row>
    <row r="280" spans="1:10" x14ac:dyDescent="0.25">
      <c r="A280" s="23"/>
      <c r="B280" s="20">
        <f t="shared" si="9"/>
        <v>274</v>
      </c>
      <c r="C280" s="19" t="s">
        <v>588</v>
      </c>
      <c r="D280" s="19"/>
      <c r="E280" s="19" t="s">
        <v>73</v>
      </c>
      <c r="F280" s="19" t="s">
        <v>74</v>
      </c>
      <c r="G280" s="19" t="s">
        <v>62</v>
      </c>
      <c r="H280" s="5">
        <v>364.62642824712742</v>
      </c>
      <c r="I280" s="5">
        <v>0</v>
      </c>
      <c r="J280" s="21">
        <f t="shared" si="8"/>
        <v>0</v>
      </c>
    </row>
    <row r="281" spans="1:10" x14ac:dyDescent="0.25">
      <c r="A281" s="23"/>
      <c r="B281" s="20">
        <f t="shared" si="9"/>
        <v>275</v>
      </c>
      <c r="C281" s="19" t="s">
        <v>589</v>
      </c>
      <c r="D281" s="19"/>
      <c r="E281" s="19" t="s">
        <v>63</v>
      </c>
      <c r="F281" s="19" t="s">
        <v>64</v>
      </c>
      <c r="G281" s="19" t="s">
        <v>62</v>
      </c>
      <c r="H281" s="5">
        <v>255.61706825977549</v>
      </c>
      <c r="I281" s="5">
        <v>180.59800000000001</v>
      </c>
      <c r="J281" s="21">
        <f t="shared" si="8"/>
        <v>0.70651776592815008</v>
      </c>
    </row>
    <row r="282" spans="1:10" x14ac:dyDescent="0.25">
      <c r="A282" s="23"/>
      <c r="B282" s="20">
        <f t="shared" si="9"/>
        <v>276</v>
      </c>
      <c r="C282" s="19" t="s">
        <v>590</v>
      </c>
      <c r="D282" s="19"/>
      <c r="E282" s="19" t="s">
        <v>60</v>
      </c>
      <c r="F282" s="19" t="s">
        <v>61</v>
      </c>
      <c r="G282" s="19" t="s">
        <v>62</v>
      </c>
      <c r="H282" s="5">
        <v>169.40990444501227</v>
      </c>
      <c r="I282" s="5">
        <v>180.59800000000001</v>
      </c>
      <c r="J282" s="21">
        <f t="shared" si="8"/>
        <v>1.0660415670007017</v>
      </c>
    </row>
    <row r="283" spans="1:10" x14ac:dyDescent="0.25">
      <c r="A283" s="23"/>
      <c r="B283" s="20">
        <f t="shared" si="9"/>
        <v>277</v>
      </c>
      <c r="C283" s="19" t="s">
        <v>591</v>
      </c>
      <c r="D283" s="19"/>
      <c r="E283" s="19" t="s">
        <v>71</v>
      </c>
      <c r="F283" s="19" t="s">
        <v>72</v>
      </c>
      <c r="G283" s="19" t="s">
        <v>62</v>
      </c>
      <c r="H283" s="5">
        <v>245.0860736893772</v>
      </c>
      <c r="I283" s="5">
        <v>0</v>
      </c>
      <c r="J283" s="21">
        <f t="shared" si="8"/>
        <v>0</v>
      </c>
    </row>
    <row r="284" spans="1:10" x14ac:dyDescent="0.25">
      <c r="A284" s="23"/>
      <c r="B284" s="20">
        <f t="shared" si="9"/>
        <v>278</v>
      </c>
      <c r="C284" s="19" t="s">
        <v>592</v>
      </c>
      <c r="D284" s="19"/>
      <c r="E284" s="19" t="s">
        <v>71</v>
      </c>
      <c r="F284" s="19" t="s">
        <v>72</v>
      </c>
      <c r="G284" s="19" t="s">
        <v>62</v>
      </c>
      <c r="H284" s="5">
        <v>294.95562357663931</v>
      </c>
      <c r="I284" s="5">
        <v>0</v>
      </c>
      <c r="J284" s="21">
        <f t="shared" si="8"/>
        <v>0</v>
      </c>
    </row>
    <row r="285" spans="1:10" x14ac:dyDescent="0.25">
      <c r="A285" s="23"/>
      <c r="B285" s="20">
        <f t="shared" si="9"/>
        <v>279</v>
      </c>
      <c r="C285" s="19" t="s">
        <v>593</v>
      </c>
      <c r="D285" s="19"/>
      <c r="E285" s="19" t="s">
        <v>63</v>
      </c>
      <c r="F285" s="19" t="s">
        <v>64</v>
      </c>
      <c r="G285" s="19" t="s">
        <v>62</v>
      </c>
      <c r="H285" s="5">
        <v>377.79657906799622</v>
      </c>
      <c r="I285" s="5">
        <v>0</v>
      </c>
      <c r="J285" s="21">
        <f t="shared" si="8"/>
        <v>0</v>
      </c>
    </row>
    <row r="286" spans="1:10" x14ac:dyDescent="0.25">
      <c r="A286" s="23"/>
      <c r="B286" s="20">
        <f t="shared" si="9"/>
        <v>280</v>
      </c>
      <c r="C286" s="19" t="s">
        <v>594</v>
      </c>
      <c r="D286" s="19"/>
      <c r="E286" s="19" t="s">
        <v>63</v>
      </c>
      <c r="F286" s="19" t="s">
        <v>64</v>
      </c>
      <c r="G286" s="19" t="s">
        <v>62</v>
      </c>
      <c r="H286" s="5">
        <v>590.41996952941588</v>
      </c>
      <c r="I286" s="5">
        <v>0</v>
      </c>
      <c r="J286" s="21">
        <f t="shared" si="8"/>
        <v>0</v>
      </c>
    </row>
    <row r="287" spans="1:10" x14ac:dyDescent="0.25">
      <c r="A287" s="23"/>
      <c r="B287" s="20">
        <f t="shared" si="9"/>
        <v>281</v>
      </c>
      <c r="C287" s="19" t="s">
        <v>595</v>
      </c>
      <c r="D287" s="19"/>
      <c r="E287" s="19" t="s">
        <v>60</v>
      </c>
      <c r="F287" s="19" t="s">
        <v>61</v>
      </c>
      <c r="G287" s="19" t="s">
        <v>62</v>
      </c>
      <c r="H287" s="5">
        <v>115.59483939691964</v>
      </c>
      <c r="I287" s="5">
        <v>0</v>
      </c>
      <c r="J287" s="21">
        <f t="shared" si="8"/>
        <v>0</v>
      </c>
    </row>
    <row r="288" spans="1:10" x14ac:dyDescent="0.25">
      <c r="A288" s="23"/>
      <c r="B288" s="20">
        <f t="shared" si="9"/>
        <v>282</v>
      </c>
      <c r="C288" s="19" t="s">
        <v>596</v>
      </c>
      <c r="D288" s="19"/>
      <c r="E288" s="19" t="s">
        <v>69</v>
      </c>
      <c r="F288" s="19" t="s">
        <v>70</v>
      </c>
      <c r="G288" s="19" t="s">
        <v>62</v>
      </c>
      <c r="H288" s="5">
        <v>0</v>
      </c>
      <c r="I288" s="5">
        <v>0</v>
      </c>
      <c r="J288" s="21">
        <f t="shared" si="8"/>
        <v>0</v>
      </c>
    </row>
    <row r="289" spans="1:10" x14ac:dyDescent="0.25">
      <c r="A289" s="23"/>
      <c r="B289" s="20">
        <f t="shared" si="9"/>
        <v>283</v>
      </c>
      <c r="C289" s="19" t="s">
        <v>597</v>
      </c>
      <c r="D289" s="19"/>
      <c r="E289" s="19" t="s">
        <v>75</v>
      </c>
      <c r="F289" s="19" t="s">
        <v>76</v>
      </c>
      <c r="G289" s="19" t="s">
        <v>62</v>
      </c>
      <c r="H289" s="5">
        <v>245.0860736893772</v>
      </c>
      <c r="I289" s="5">
        <v>1086.3519999999999</v>
      </c>
      <c r="J289" s="21">
        <f t="shared" si="8"/>
        <v>4.4325325533463218</v>
      </c>
    </row>
    <row r="290" spans="1:10" x14ac:dyDescent="0.25">
      <c r="A290" s="23"/>
      <c r="B290" s="20">
        <f t="shared" si="9"/>
        <v>284</v>
      </c>
      <c r="C290" s="19" t="s">
        <v>598</v>
      </c>
      <c r="D290" s="19"/>
      <c r="E290" s="19" t="s">
        <v>65</v>
      </c>
      <c r="F290" s="19" t="s">
        <v>66</v>
      </c>
      <c r="G290" s="19" t="s">
        <v>62</v>
      </c>
      <c r="H290" s="5">
        <v>297.30438714777119</v>
      </c>
      <c r="I290" s="5">
        <v>171.59</v>
      </c>
      <c r="J290" s="21">
        <f t="shared" si="8"/>
        <v>0.57715259988650447</v>
      </c>
    </row>
    <row r="291" spans="1:10" x14ac:dyDescent="0.25">
      <c r="A291" s="23"/>
      <c r="B291" s="20">
        <f t="shared" si="9"/>
        <v>285</v>
      </c>
      <c r="C291" s="19" t="s">
        <v>599</v>
      </c>
      <c r="D291" s="19"/>
      <c r="E291" s="19" t="s">
        <v>63</v>
      </c>
      <c r="F291" s="19" t="s">
        <v>64</v>
      </c>
      <c r="G291" s="19" t="s">
        <v>62</v>
      </c>
      <c r="H291" s="5">
        <v>144.62072984018386</v>
      </c>
      <c r="I291" s="5">
        <v>419.06200000000001</v>
      </c>
      <c r="J291" s="21">
        <f t="shared" si="8"/>
        <v>2.8976620465343603</v>
      </c>
    </row>
    <row r="292" spans="1:10" x14ac:dyDescent="0.25">
      <c r="A292" s="23"/>
      <c r="B292" s="20">
        <f t="shared" si="9"/>
        <v>286</v>
      </c>
      <c r="C292" s="19" t="s">
        <v>1441</v>
      </c>
      <c r="D292" s="19"/>
      <c r="E292" s="19" t="s">
        <v>63</v>
      </c>
      <c r="F292" s="19" t="s">
        <v>64</v>
      </c>
      <c r="G292" s="19" t="s">
        <v>62</v>
      </c>
      <c r="H292" s="5">
        <v>277.33123521880276</v>
      </c>
      <c r="I292" s="5">
        <v>0</v>
      </c>
      <c r="J292" s="21">
        <f t="shared" si="8"/>
        <v>0</v>
      </c>
    </row>
    <row r="293" spans="1:10" x14ac:dyDescent="0.25">
      <c r="A293" s="23"/>
      <c r="B293" s="20">
        <f t="shared" si="9"/>
        <v>287</v>
      </c>
      <c r="C293" s="19" t="s">
        <v>1442</v>
      </c>
      <c r="D293" s="19"/>
      <c r="E293" s="19" t="s">
        <v>63</v>
      </c>
      <c r="F293" s="19" t="s">
        <v>64</v>
      </c>
      <c r="G293" s="19" t="s">
        <v>62</v>
      </c>
      <c r="H293" s="5">
        <v>282.75500643573577</v>
      </c>
      <c r="I293" s="5">
        <v>419.06200000000001</v>
      </c>
      <c r="J293" s="21">
        <f t="shared" si="8"/>
        <v>1.4820674805460745</v>
      </c>
    </row>
    <row r="294" spans="1:10" x14ac:dyDescent="0.25">
      <c r="A294" s="23"/>
      <c r="B294" s="20">
        <f t="shared" si="9"/>
        <v>288</v>
      </c>
      <c r="C294" s="19" t="s">
        <v>600</v>
      </c>
      <c r="D294" s="19"/>
      <c r="E294" s="19" t="s">
        <v>63</v>
      </c>
      <c r="F294" s="19" t="s">
        <v>64</v>
      </c>
      <c r="G294" s="19" t="s">
        <v>62</v>
      </c>
      <c r="H294" s="5">
        <v>373.34234153102841</v>
      </c>
      <c r="I294" s="5">
        <v>894.91999999999985</v>
      </c>
      <c r="J294" s="21">
        <f t="shared" si="8"/>
        <v>2.3970493042124534</v>
      </c>
    </row>
    <row r="295" spans="1:10" x14ac:dyDescent="0.25">
      <c r="A295" s="23"/>
      <c r="B295" s="20">
        <f t="shared" si="9"/>
        <v>289</v>
      </c>
      <c r="C295" s="19" t="s">
        <v>601</v>
      </c>
      <c r="D295" s="19"/>
      <c r="E295" s="19" t="s">
        <v>75</v>
      </c>
      <c r="F295" s="19" t="s">
        <v>76</v>
      </c>
      <c r="G295" s="19" t="s">
        <v>62</v>
      </c>
      <c r="H295" s="5">
        <v>299.40986111360706</v>
      </c>
      <c r="I295" s="5">
        <v>0</v>
      </c>
      <c r="J295" s="21">
        <f t="shared" si="8"/>
        <v>0</v>
      </c>
    </row>
    <row r="296" spans="1:10" x14ac:dyDescent="0.25">
      <c r="A296" s="23"/>
      <c r="B296" s="20">
        <f t="shared" si="9"/>
        <v>290</v>
      </c>
      <c r="C296" s="19" t="s">
        <v>1443</v>
      </c>
      <c r="D296" s="19"/>
      <c r="E296" s="19" t="s">
        <v>67</v>
      </c>
      <c r="F296" s="19" t="s">
        <v>68</v>
      </c>
      <c r="G296" s="19" t="s">
        <v>62</v>
      </c>
      <c r="H296" s="5">
        <v>161.22767344574592</v>
      </c>
      <c r="I296" s="5">
        <v>0</v>
      </c>
      <c r="J296" s="21">
        <f t="shared" si="8"/>
        <v>0</v>
      </c>
    </row>
    <row r="297" spans="1:10" x14ac:dyDescent="0.25">
      <c r="A297" s="23"/>
      <c r="B297" s="20">
        <f t="shared" si="9"/>
        <v>291</v>
      </c>
      <c r="C297" s="19" t="s">
        <v>1218</v>
      </c>
      <c r="D297" s="19"/>
      <c r="E297" s="19" t="s">
        <v>67</v>
      </c>
      <c r="F297" s="19" t="s">
        <v>68</v>
      </c>
      <c r="G297" s="19" t="s">
        <v>62</v>
      </c>
      <c r="H297" s="5">
        <v>161.73639582188315</v>
      </c>
      <c r="I297" s="5">
        <v>0</v>
      </c>
      <c r="J297" s="21">
        <f t="shared" si="8"/>
        <v>0</v>
      </c>
    </row>
    <row r="298" spans="1:10" x14ac:dyDescent="0.25">
      <c r="A298" s="23"/>
      <c r="B298" s="20">
        <f t="shared" si="9"/>
        <v>292</v>
      </c>
      <c r="C298" s="19" t="s">
        <v>1222</v>
      </c>
      <c r="D298" s="19"/>
      <c r="E298" s="19" t="s">
        <v>73</v>
      </c>
      <c r="F298" s="19" t="s">
        <v>74</v>
      </c>
      <c r="G298" s="19" t="s">
        <v>62</v>
      </c>
      <c r="H298" s="5">
        <v>190.76228626514737</v>
      </c>
      <c r="I298" s="5">
        <v>238.464</v>
      </c>
      <c r="J298" s="21">
        <f t="shared" si="8"/>
        <v>1.2500584086550017</v>
      </c>
    </row>
    <row r="299" spans="1:10" x14ac:dyDescent="0.25">
      <c r="A299" s="23"/>
      <c r="B299" s="20">
        <f t="shared" si="9"/>
        <v>293</v>
      </c>
      <c r="C299" s="19" t="s">
        <v>1217</v>
      </c>
      <c r="D299" s="19"/>
      <c r="E299" s="19" t="s">
        <v>75</v>
      </c>
      <c r="F299" s="19" t="s">
        <v>76</v>
      </c>
      <c r="G299" s="19" t="s">
        <v>62</v>
      </c>
      <c r="H299" s="5">
        <v>408.05743596206673</v>
      </c>
      <c r="I299" s="5">
        <v>541.79300000000001</v>
      </c>
      <c r="J299" s="21">
        <f t="shared" si="8"/>
        <v>1.3277371081907337</v>
      </c>
    </row>
    <row r="300" spans="1:10" x14ac:dyDescent="0.25">
      <c r="A300" s="23"/>
      <c r="B300" s="20">
        <f t="shared" si="9"/>
        <v>294</v>
      </c>
      <c r="C300" s="19" t="s">
        <v>1214</v>
      </c>
      <c r="D300" s="19"/>
      <c r="E300" s="19" t="s">
        <v>60</v>
      </c>
      <c r="F300" s="19" t="s">
        <v>61</v>
      </c>
      <c r="G300" s="19" t="s">
        <v>62</v>
      </c>
      <c r="H300" s="5">
        <v>169.40990444501227</v>
      </c>
      <c r="I300" s="5">
        <v>179.52799999999999</v>
      </c>
      <c r="J300" s="21">
        <f t="shared" si="8"/>
        <v>1.0597255254238804</v>
      </c>
    </row>
    <row r="301" spans="1:10" x14ac:dyDescent="0.25">
      <c r="A301" s="23"/>
      <c r="B301" s="20">
        <f t="shared" si="9"/>
        <v>295</v>
      </c>
      <c r="C301" s="19" t="s">
        <v>1221</v>
      </c>
      <c r="D301" s="19"/>
      <c r="E301" s="19" t="s">
        <v>60</v>
      </c>
      <c r="F301" s="19" t="s">
        <v>61</v>
      </c>
      <c r="G301" s="19" t="s">
        <v>62</v>
      </c>
      <c r="H301" s="5">
        <v>82.840955491356837</v>
      </c>
      <c r="I301" s="5">
        <v>238.464</v>
      </c>
      <c r="J301" s="21">
        <f t="shared" si="8"/>
        <v>2.8785761654436737</v>
      </c>
    </row>
    <row r="302" spans="1:10" x14ac:dyDescent="0.25">
      <c r="A302" s="23"/>
      <c r="B302" s="20">
        <f t="shared" si="9"/>
        <v>296</v>
      </c>
      <c r="C302" s="19" t="s">
        <v>1223</v>
      </c>
      <c r="D302" s="19"/>
      <c r="E302" s="19" t="s">
        <v>63</v>
      </c>
      <c r="F302" s="19" t="s">
        <v>64</v>
      </c>
      <c r="G302" s="19" t="s">
        <v>62</v>
      </c>
      <c r="H302" s="5">
        <v>354.14494675919707</v>
      </c>
      <c r="I302" s="5">
        <v>523.77800000000002</v>
      </c>
      <c r="J302" s="21">
        <f t="shared" ref="J302:J365" si="10">+IFERROR(I302/H302,0)</f>
        <v>1.4789932901573941</v>
      </c>
    </row>
    <row r="303" spans="1:10" x14ac:dyDescent="0.25">
      <c r="A303" s="23"/>
      <c r="B303" s="20">
        <f t="shared" si="9"/>
        <v>297</v>
      </c>
      <c r="C303" s="19" t="s">
        <v>1224</v>
      </c>
      <c r="D303" s="19"/>
      <c r="E303" s="19" t="s">
        <v>60</v>
      </c>
      <c r="F303" s="19" t="s">
        <v>61</v>
      </c>
      <c r="G303" s="19" t="s">
        <v>62</v>
      </c>
      <c r="H303" s="5">
        <v>219.27945433227436</v>
      </c>
      <c r="I303" s="5">
        <v>0</v>
      </c>
      <c r="J303" s="21">
        <f t="shared" si="10"/>
        <v>0</v>
      </c>
    </row>
    <row r="304" spans="1:10" x14ac:dyDescent="0.25">
      <c r="A304" s="23"/>
      <c r="B304" s="20">
        <f t="shared" si="9"/>
        <v>298</v>
      </c>
      <c r="C304" s="19" t="s">
        <v>1220</v>
      </c>
      <c r="D304" s="19"/>
      <c r="E304" s="19" t="s">
        <v>69</v>
      </c>
      <c r="F304" s="19" t="s">
        <v>70</v>
      </c>
      <c r="G304" s="19" t="s">
        <v>62</v>
      </c>
      <c r="H304" s="5">
        <v>357.67916369866748</v>
      </c>
      <c r="I304" s="5">
        <v>238.464</v>
      </c>
      <c r="J304" s="21">
        <f t="shared" si="10"/>
        <v>0.66669804730615456</v>
      </c>
    </row>
    <row r="305" spans="1:10" x14ac:dyDescent="0.25">
      <c r="A305" s="23"/>
      <c r="B305" s="20">
        <f t="shared" si="9"/>
        <v>299</v>
      </c>
      <c r="C305" s="19" t="s">
        <v>1444</v>
      </c>
      <c r="D305" s="19"/>
      <c r="E305" s="19" t="s">
        <v>63</v>
      </c>
      <c r="F305" s="19" t="s">
        <v>64</v>
      </c>
      <c r="G305" s="19" t="s">
        <v>62</v>
      </c>
      <c r="H305" s="5">
        <v>86.568948953655422</v>
      </c>
      <c r="I305" s="5">
        <v>419.06200000000001</v>
      </c>
      <c r="J305" s="21">
        <f t="shared" si="10"/>
        <v>4.8407888170658548</v>
      </c>
    </row>
    <row r="306" spans="1:10" x14ac:dyDescent="0.25">
      <c r="A306" s="23"/>
      <c r="B306" s="20">
        <f t="shared" si="9"/>
        <v>300</v>
      </c>
      <c r="C306" s="19" t="s">
        <v>1227</v>
      </c>
      <c r="D306" s="19"/>
      <c r="E306" s="19" t="s">
        <v>75</v>
      </c>
      <c r="F306" s="19" t="s">
        <v>76</v>
      </c>
      <c r="G306" s="19" t="s">
        <v>62</v>
      </c>
      <c r="H306" s="5">
        <v>29.025890443264217</v>
      </c>
      <c r="I306" s="5">
        <v>419.06200000000001</v>
      </c>
      <c r="J306" s="21">
        <f t="shared" si="10"/>
        <v>14.437524348103093</v>
      </c>
    </row>
    <row r="307" spans="1:10" x14ac:dyDescent="0.25">
      <c r="A307" s="23"/>
      <c r="B307" s="20">
        <f t="shared" si="9"/>
        <v>301</v>
      </c>
      <c r="C307" s="19" t="s">
        <v>1445</v>
      </c>
      <c r="D307" s="19"/>
      <c r="E307" s="19" t="s">
        <v>69</v>
      </c>
      <c r="F307" s="19" t="s">
        <v>70</v>
      </c>
      <c r="G307" s="19" t="s">
        <v>62</v>
      </c>
      <c r="H307" s="5">
        <v>156.77343590877814</v>
      </c>
      <c r="I307" s="5">
        <v>238.464</v>
      </c>
      <c r="J307" s="21">
        <f t="shared" si="10"/>
        <v>1.5210740175316129</v>
      </c>
    </row>
    <row r="308" spans="1:10" x14ac:dyDescent="0.25">
      <c r="A308" s="23"/>
      <c r="B308" s="20">
        <f t="shared" si="9"/>
        <v>302</v>
      </c>
      <c r="C308" s="19" t="s">
        <v>1446</v>
      </c>
      <c r="D308" s="19"/>
      <c r="E308" s="19" t="s">
        <v>63</v>
      </c>
      <c r="F308" s="19" t="s">
        <v>64</v>
      </c>
      <c r="G308" s="19" t="s">
        <v>62</v>
      </c>
      <c r="H308" s="5">
        <v>321.36731767793043</v>
      </c>
      <c r="I308" s="5">
        <v>0</v>
      </c>
      <c r="J308" s="21">
        <f t="shared" si="10"/>
        <v>0</v>
      </c>
    </row>
    <row r="309" spans="1:10" x14ac:dyDescent="0.25">
      <c r="A309" s="23"/>
      <c r="B309" s="20">
        <f t="shared" si="9"/>
        <v>303</v>
      </c>
      <c r="C309" s="19" t="s">
        <v>1236</v>
      </c>
      <c r="D309" s="19"/>
      <c r="E309" s="19" t="s">
        <v>65</v>
      </c>
      <c r="F309" s="19" t="s">
        <v>66</v>
      </c>
      <c r="G309" s="19" t="s">
        <v>62</v>
      </c>
      <c r="H309" s="5">
        <v>326.33027759103544</v>
      </c>
      <c r="I309" s="5">
        <v>351.11799999999999</v>
      </c>
      <c r="J309" s="21">
        <f t="shared" si="10"/>
        <v>1.075959002615225</v>
      </c>
    </row>
    <row r="310" spans="1:10" x14ac:dyDescent="0.25">
      <c r="A310" s="23"/>
      <c r="B310" s="20">
        <f t="shared" si="9"/>
        <v>304</v>
      </c>
      <c r="C310" s="19" t="s">
        <v>1447</v>
      </c>
      <c r="D310" s="19"/>
      <c r="E310" s="19" t="s">
        <v>63</v>
      </c>
      <c r="F310" s="19" t="s">
        <v>64</v>
      </c>
      <c r="G310" s="19" t="s">
        <v>62</v>
      </c>
      <c r="H310" s="5">
        <v>300.83876576614654</v>
      </c>
      <c r="I310" s="5">
        <v>360.12599999999998</v>
      </c>
      <c r="J310" s="21">
        <f t="shared" si="10"/>
        <v>1.1970731201574589</v>
      </c>
    </row>
    <row r="311" spans="1:10" x14ac:dyDescent="0.25">
      <c r="A311" s="23"/>
      <c r="B311" s="20">
        <f t="shared" si="9"/>
        <v>305</v>
      </c>
      <c r="C311" s="19" t="s">
        <v>1448</v>
      </c>
      <c r="D311" s="19"/>
      <c r="E311" s="19" t="s">
        <v>63</v>
      </c>
      <c r="F311" s="19" t="s">
        <v>64</v>
      </c>
      <c r="G311" s="19" t="s">
        <v>62</v>
      </c>
      <c r="H311" s="5">
        <v>219.78817670841156</v>
      </c>
      <c r="I311" s="5">
        <v>0</v>
      </c>
      <c r="J311" s="21">
        <f t="shared" si="10"/>
        <v>0</v>
      </c>
    </row>
    <row r="312" spans="1:10" x14ac:dyDescent="0.25">
      <c r="A312" s="23"/>
      <c r="B312" s="20">
        <f t="shared" si="9"/>
        <v>306</v>
      </c>
      <c r="C312" s="19" t="s">
        <v>1232</v>
      </c>
      <c r="D312" s="19"/>
      <c r="E312" s="19" t="s">
        <v>69</v>
      </c>
      <c r="F312" s="19" t="s">
        <v>70</v>
      </c>
      <c r="G312" s="19" t="s">
        <v>62</v>
      </c>
      <c r="H312" s="5">
        <v>195.21652380211515</v>
      </c>
      <c r="I312" s="5">
        <v>419.06200000000001</v>
      </c>
      <c r="J312" s="21">
        <f t="shared" si="10"/>
        <v>2.1466523009332446</v>
      </c>
    </row>
    <row r="313" spans="1:10" x14ac:dyDescent="0.25">
      <c r="A313" s="23"/>
      <c r="B313" s="20">
        <f t="shared" si="9"/>
        <v>307</v>
      </c>
      <c r="C313" s="19" t="s">
        <v>1235</v>
      </c>
      <c r="D313" s="19"/>
      <c r="E313" s="19" t="s">
        <v>60</v>
      </c>
      <c r="F313" s="19" t="s">
        <v>61</v>
      </c>
      <c r="G313" s="19" t="s">
        <v>62</v>
      </c>
      <c r="H313" s="5">
        <v>248.30534477553854</v>
      </c>
      <c r="I313" s="5">
        <v>179.52799999999999</v>
      </c>
      <c r="J313" s="21">
        <f t="shared" si="10"/>
        <v>0.72301303124299865</v>
      </c>
    </row>
    <row r="314" spans="1:10" x14ac:dyDescent="0.25">
      <c r="A314" s="23"/>
      <c r="B314" s="20">
        <f t="shared" si="9"/>
        <v>308</v>
      </c>
      <c r="C314" s="19" t="s">
        <v>1245</v>
      </c>
      <c r="D314" s="19"/>
      <c r="E314" s="19" t="s">
        <v>73</v>
      </c>
      <c r="F314" s="19" t="s">
        <v>74</v>
      </c>
      <c r="G314" s="19" t="s">
        <v>62</v>
      </c>
      <c r="H314" s="5">
        <v>494.40918657500009</v>
      </c>
      <c r="I314" s="5">
        <v>0</v>
      </c>
      <c r="J314" s="21">
        <f t="shared" si="10"/>
        <v>0</v>
      </c>
    </row>
    <row r="315" spans="1:10" x14ac:dyDescent="0.25">
      <c r="A315" s="23"/>
      <c r="B315" s="20">
        <f t="shared" si="9"/>
        <v>309</v>
      </c>
      <c r="C315" s="19" t="s">
        <v>1449</v>
      </c>
      <c r="D315" s="19"/>
      <c r="E315" s="19" t="s">
        <v>63</v>
      </c>
      <c r="F315" s="19" t="s">
        <v>64</v>
      </c>
      <c r="G315" s="19" t="s">
        <v>62</v>
      </c>
      <c r="H315" s="5">
        <v>0</v>
      </c>
      <c r="I315" s="5">
        <v>0</v>
      </c>
      <c r="J315" s="21">
        <f t="shared" si="10"/>
        <v>0</v>
      </c>
    </row>
    <row r="316" spans="1:10" x14ac:dyDescent="0.25">
      <c r="A316" s="23"/>
      <c r="B316" s="20">
        <f t="shared" si="9"/>
        <v>310</v>
      </c>
      <c r="C316" s="19" t="s">
        <v>1257</v>
      </c>
      <c r="D316" s="19"/>
      <c r="E316" s="19" t="s">
        <v>63</v>
      </c>
      <c r="F316" s="19" t="s">
        <v>64</v>
      </c>
      <c r="G316" s="19" t="s">
        <v>62</v>
      </c>
      <c r="H316" s="5">
        <v>137.35851943841485</v>
      </c>
      <c r="I316" s="5">
        <v>351.11799999999999</v>
      </c>
      <c r="J316" s="21">
        <f t="shared" si="10"/>
        <v>2.5562156714817017</v>
      </c>
    </row>
    <row r="317" spans="1:10" x14ac:dyDescent="0.25">
      <c r="A317" s="23"/>
      <c r="B317" s="20">
        <f t="shared" si="9"/>
        <v>311</v>
      </c>
      <c r="C317" s="19" t="s">
        <v>1450</v>
      </c>
      <c r="D317" s="19"/>
      <c r="E317" s="19" t="s">
        <v>65</v>
      </c>
      <c r="F317" s="19" t="s">
        <v>66</v>
      </c>
      <c r="G317" s="19" t="s">
        <v>62</v>
      </c>
      <c r="H317" s="5">
        <v>297.30438714777119</v>
      </c>
      <c r="I317" s="5">
        <v>180.59800000000001</v>
      </c>
      <c r="J317" s="21">
        <f t="shared" si="10"/>
        <v>0.6074515136913744</v>
      </c>
    </row>
    <row r="318" spans="1:10" x14ac:dyDescent="0.25">
      <c r="A318" s="23"/>
      <c r="B318" s="20">
        <f t="shared" si="9"/>
        <v>312</v>
      </c>
      <c r="C318" s="19" t="s">
        <v>1451</v>
      </c>
      <c r="D318" s="19"/>
      <c r="E318" s="19" t="s">
        <v>67</v>
      </c>
      <c r="F318" s="19" t="s">
        <v>68</v>
      </c>
      <c r="G318" s="19" t="s">
        <v>62</v>
      </c>
      <c r="H318" s="5">
        <v>431.393846281886</v>
      </c>
      <c r="I318" s="5">
        <v>0</v>
      </c>
      <c r="J318" s="21">
        <f t="shared" si="10"/>
        <v>0</v>
      </c>
    </row>
    <row r="319" spans="1:10" x14ac:dyDescent="0.25">
      <c r="A319" s="23"/>
      <c r="B319" s="20">
        <f t="shared" si="9"/>
        <v>313</v>
      </c>
      <c r="C319" s="19" t="s">
        <v>1259</v>
      </c>
      <c r="D319" s="19"/>
      <c r="E319" s="19" t="s">
        <v>71</v>
      </c>
      <c r="F319" s="19" t="s">
        <v>72</v>
      </c>
      <c r="G319" s="19" t="s">
        <v>62</v>
      </c>
      <c r="H319" s="5">
        <v>465.3829727739261</v>
      </c>
      <c r="I319" s="5">
        <v>0</v>
      </c>
      <c r="J319" s="21">
        <f t="shared" si="10"/>
        <v>0</v>
      </c>
    </row>
    <row r="320" spans="1:10" x14ac:dyDescent="0.25">
      <c r="A320" s="23"/>
      <c r="B320" s="20">
        <f t="shared" si="9"/>
        <v>314</v>
      </c>
      <c r="C320" s="19" t="s">
        <v>607</v>
      </c>
      <c r="D320" s="19"/>
      <c r="E320" s="19" t="s">
        <v>60</v>
      </c>
      <c r="F320" s="19" t="s">
        <v>61</v>
      </c>
      <c r="G320" s="19" t="s">
        <v>62</v>
      </c>
      <c r="H320" s="5">
        <v>302.62913219976843</v>
      </c>
      <c r="I320" s="5">
        <v>0</v>
      </c>
      <c r="J320" s="21">
        <f t="shared" si="10"/>
        <v>0</v>
      </c>
    </row>
    <row r="321" spans="1:10" x14ac:dyDescent="0.25">
      <c r="A321" s="23"/>
      <c r="B321" s="20">
        <f t="shared" si="9"/>
        <v>315</v>
      </c>
      <c r="C321" s="19" t="s">
        <v>934</v>
      </c>
      <c r="D321" s="19"/>
      <c r="E321" s="19" t="s">
        <v>71</v>
      </c>
      <c r="F321" s="19" t="s">
        <v>72</v>
      </c>
      <c r="G321" s="19" t="s">
        <v>62</v>
      </c>
      <c r="H321" s="5">
        <v>620.17182791167841</v>
      </c>
      <c r="I321" s="5">
        <v>0</v>
      </c>
      <c r="J321" s="21">
        <f t="shared" si="10"/>
        <v>0</v>
      </c>
    </row>
    <row r="322" spans="1:10" x14ac:dyDescent="0.25">
      <c r="A322" s="23"/>
      <c r="B322" s="20">
        <f t="shared" si="9"/>
        <v>316</v>
      </c>
      <c r="C322" s="19" t="s">
        <v>1229</v>
      </c>
      <c r="D322" s="19"/>
      <c r="E322" s="19" t="s">
        <v>60</v>
      </c>
      <c r="F322" s="19" t="s">
        <v>61</v>
      </c>
      <c r="G322" s="19" t="s">
        <v>62</v>
      </c>
      <c r="H322" s="5">
        <v>166.1906333588509</v>
      </c>
      <c r="I322" s="5">
        <v>0</v>
      </c>
      <c r="J322" s="21">
        <f t="shared" si="10"/>
        <v>0</v>
      </c>
    </row>
    <row r="323" spans="1:10" x14ac:dyDescent="0.25">
      <c r="A323" s="23"/>
      <c r="B323" s="20">
        <f t="shared" si="9"/>
        <v>317</v>
      </c>
      <c r="C323" s="19" t="s">
        <v>1346</v>
      </c>
      <c r="D323" s="19"/>
      <c r="E323" s="19" t="s">
        <v>63</v>
      </c>
      <c r="F323" s="19" t="s">
        <v>64</v>
      </c>
      <c r="G323" s="19" t="s">
        <v>62</v>
      </c>
      <c r="H323" s="5">
        <v>173.64662028344807</v>
      </c>
      <c r="I323" s="5">
        <v>0</v>
      </c>
      <c r="J323" s="21">
        <f t="shared" si="10"/>
        <v>0</v>
      </c>
    </row>
    <row r="324" spans="1:10" x14ac:dyDescent="0.25">
      <c r="A324" s="23"/>
      <c r="B324" s="20">
        <f t="shared" si="9"/>
        <v>318</v>
      </c>
      <c r="C324" s="19" t="s">
        <v>1215</v>
      </c>
      <c r="D324" s="19"/>
      <c r="E324" s="19" t="s">
        <v>60</v>
      </c>
      <c r="F324" s="19" t="s">
        <v>61</v>
      </c>
      <c r="G324" s="19" t="s">
        <v>62</v>
      </c>
      <c r="H324" s="5">
        <v>265.42101075723787</v>
      </c>
      <c r="I324" s="5">
        <v>0</v>
      </c>
      <c r="J324" s="21">
        <f t="shared" si="10"/>
        <v>0</v>
      </c>
    </row>
    <row r="325" spans="1:10" x14ac:dyDescent="0.25">
      <c r="A325" s="23"/>
      <c r="B325" s="20">
        <f t="shared" si="9"/>
        <v>319</v>
      </c>
      <c r="C325" s="19" t="s">
        <v>1339</v>
      </c>
      <c r="D325" s="19"/>
      <c r="E325" s="19" t="s">
        <v>65</v>
      </c>
      <c r="F325" s="19" t="s">
        <v>66</v>
      </c>
      <c r="G325" s="19" t="s">
        <v>62</v>
      </c>
      <c r="H325" s="5">
        <v>187.54301517898602</v>
      </c>
      <c r="I325" s="5">
        <v>238.464</v>
      </c>
      <c r="J325" s="21">
        <f t="shared" si="10"/>
        <v>1.2715162959943689</v>
      </c>
    </row>
    <row r="326" spans="1:10" x14ac:dyDescent="0.25">
      <c r="A326" s="23"/>
      <c r="B326" s="20">
        <f t="shared" si="9"/>
        <v>320</v>
      </c>
      <c r="C326" s="19" t="s">
        <v>1337</v>
      </c>
      <c r="D326" s="19"/>
      <c r="E326" s="19" t="s">
        <v>71</v>
      </c>
      <c r="F326" s="19" t="s">
        <v>72</v>
      </c>
      <c r="G326" s="19" t="s">
        <v>62</v>
      </c>
      <c r="H326" s="5">
        <v>191.68230686264471</v>
      </c>
      <c r="I326" s="5">
        <v>1799.2190000000001</v>
      </c>
      <c r="J326" s="21">
        <f t="shared" si="10"/>
        <v>9.3864636201883798</v>
      </c>
    </row>
    <row r="327" spans="1:10" x14ac:dyDescent="0.25">
      <c r="A327" s="23"/>
      <c r="B327" s="20">
        <f t="shared" si="9"/>
        <v>321</v>
      </c>
      <c r="C327" s="19" t="s">
        <v>1452</v>
      </c>
      <c r="D327" s="19"/>
      <c r="E327" s="19" t="s">
        <v>65</v>
      </c>
      <c r="F327" s="19" t="s">
        <v>66</v>
      </c>
      <c r="G327" s="19" t="s">
        <v>62</v>
      </c>
      <c r="H327" s="5">
        <v>296.38436655027391</v>
      </c>
      <c r="I327" s="5">
        <v>238.464</v>
      </c>
      <c r="J327" s="21">
        <f t="shared" si="10"/>
        <v>0.80457684990463485</v>
      </c>
    </row>
    <row r="328" spans="1:10" x14ac:dyDescent="0.25">
      <c r="A328" s="23"/>
      <c r="B328" s="20">
        <f t="shared" si="9"/>
        <v>322</v>
      </c>
      <c r="C328" s="19" t="s">
        <v>1352</v>
      </c>
      <c r="D328" s="19"/>
      <c r="E328" s="19" t="s">
        <v>63</v>
      </c>
      <c r="F328" s="19" t="s">
        <v>64</v>
      </c>
      <c r="G328" s="19" t="s">
        <v>62</v>
      </c>
      <c r="H328" s="5">
        <v>485.71790984178665</v>
      </c>
      <c r="I328" s="5">
        <v>417.99199999999996</v>
      </c>
      <c r="J328" s="21">
        <f t="shared" si="10"/>
        <v>0.86056534365008874</v>
      </c>
    </row>
    <row r="329" spans="1:10" x14ac:dyDescent="0.25">
      <c r="A329" s="23"/>
      <c r="B329" s="20">
        <f t="shared" ref="B329:B392" si="11">+B328+1</f>
        <v>323</v>
      </c>
      <c r="C329" s="19" t="s">
        <v>1351</v>
      </c>
      <c r="D329" s="19"/>
      <c r="E329" s="19" t="s">
        <v>67</v>
      </c>
      <c r="F329" s="19" t="s">
        <v>68</v>
      </c>
      <c r="G329" s="19" t="s">
        <v>62</v>
      </c>
      <c r="H329" s="5">
        <v>194.49027972744591</v>
      </c>
      <c r="I329" s="5">
        <v>238.464</v>
      </c>
      <c r="J329" s="21">
        <f t="shared" si="10"/>
        <v>1.2260972647793906</v>
      </c>
    </row>
    <row r="330" spans="1:10" x14ac:dyDescent="0.25">
      <c r="A330" s="23"/>
      <c r="B330" s="20">
        <f t="shared" si="11"/>
        <v>324</v>
      </c>
      <c r="C330" s="19" t="s">
        <v>1329</v>
      </c>
      <c r="D330" s="19"/>
      <c r="E330" s="19" t="s">
        <v>67</v>
      </c>
      <c r="F330" s="19" t="s">
        <v>68</v>
      </c>
      <c r="G330" s="19" t="s">
        <v>62</v>
      </c>
      <c r="H330" s="5">
        <v>57.034336134253969</v>
      </c>
      <c r="I330" s="5">
        <v>415.471</v>
      </c>
      <c r="J330" s="21">
        <f t="shared" si="10"/>
        <v>7.2845767683175389</v>
      </c>
    </row>
    <row r="331" spans="1:10" x14ac:dyDescent="0.25">
      <c r="A331" s="23"/>
      <c r="B331" s="20">
        <f t="shared" si="11"/>
        <v>325</v>
      </c>
      <c r="C331" s="19" t="s">
        <v>1341</v>
      </c>
      <c r="D331" s="19"/>
      <c r="E331" s="19" t="s">
        <v>63</v>
      </c>
      <c r="F331" s="19" t="s">
        <v>64</v>
      </c>
      <c r="G331" s="19" t="s">
        <v>62</v>
      </c>
      <c r="H331" s="5">
        <v>170.32992504250961</v>
      </c>
      <c r="I331" s="5">
        <v>0</v>
      </c>
      <c r="J331" s="21">
        <f t="shared" si="10"/>
        <v>0</v>
      </c>
    </row>
    <row r="332" spans="1:10" x14ac:dyDescent="0.25">
      <c r="A332" s="23"/>
      <c r="B332" s="20">
        <f t="shared" si="11"/>
        <v>326</v>
      </c>
      <c r="C332" s="19" t="s">
        <v>1332</v>
      </c>
      <c r="D332" s="19"/>
      <c r="E332" s="19" t="s">
        <v>67</v>
      </c>
      <c r="F332" s="19" t="s">
        <v>68</v>
      </c>
      <c r="G332" s="19" t="s">
        <v>62</v>
      </c>
      <c r="H332" s="5">
        <v>111.35812355848383</v>
      </c>
      <c r="I332" s="5">
        <v>179.52799999999999</v>
      </c>
      <c r="J332" s="21">
        <f t="shared" si="10"/>
        <v>1.6121679699973952</v>
      </c>
    </row>
    <row r="333" spans="1:10" x14ac:dyDescent="0.25">
      <c r="A333" s="23"/>
      <c r="B333" s="20">
        <f t="shared" si="11"/>
        <v>327</v>
      </c>
      <c r="C333" s="19" t="s">
        <v>1343</v>
      </c>
      <c r="D333" s="19"/>
      <c r="E333" s="19" t="s">
        <v>67</v>
      </c>
      <c r="F333" s="19" t="s">
        <v>68</v>
      </c>
      <c r="G333" s="19" t="s">
        <v>62</v>
      </c>
      <c r="H333" s="5">
        <v>220.1994749297717</v>
      </c>
      <c r="I333" s="5">
        <v>171.59</v>
      </c>
      <c r="J333" s="21">
        <f t="shared" si="10"/>
        <v>0.77924799800147238</v>
      </c>
    </row>
    <row r="334" spans="1:10" x14ac:dyDescent="0.25">
      <c r="A334" s="23"/>
      <c r="B334" s="20">
        <f t="shared" si="11"/>
        <v>328</v>
      </c>
      <c r="C334" s="19" t="s">
        <v>1453</v>
      </c>
      <c r="D334" s="19"/>
      <c r="E334" s="19" t="s">
        <v>69</v>
      </c>
      <c r="F334" s="19" t="s">
        <v>70</v>
      </c>
      <c r="G334" s="19" t="s">
        <v>62</v>
      </c>
      <c r="H334" s="5">
        <v>348.04444455006274</v>
      </c>
      <c r="I334" s="5">
        <v>0</v>
      </c>
      <c r="J334" s="21">
        <f t="shared" si="10"/>
        <v>0</v>
      </c>
    </row>
    <row r="335" spans="1:10" x14ac:dyDescent="0.25">
      <c r="A335" s="23"/>
      <c r="B335" s="20">
        <f t="shared" si="11"/>
        <v>329</v>
      </c>
      <c r="C335" s="19" t="s">
        <v>1350</v>
      </c>
      <c r="D335" s="19"/>
      <c r="E335" s="19" t="s">
        <v>63</v>
      </c>
      <c r="F335" s="19" t="s">
        <v>64</v>
      </c>
      <c r="G335" s="19" t="s">
        <v>62</v>
      </c>
      <c r="H335" s="5">
        <v>377.79657906799622</v>
      </c>
      <c r="I335" s="5">
        <v>0</v>
      </c>
      <c r="J335" s="21">
        <f t="shared" si="10"/>
        <v>0</v>
      </c>
    </row>
    <row r="336" spans="1:10" x14ac:dyDescent="0.25">
      <c r="A336" s="23"/>
      <c r="B336" s="20">
        <f t="shared" si="11"/>
        <v>330</v>
      </c>
      <c r="C336" s="19" t="s">
        <v>1333</v>
      </c>
      <c r="D336" s="19"/>
      <c r="E336" s="19" t="s">
        <v>63</v>
      </c>
      <c r="F336" s="19" t="s">
        <v>64</v>
      </c>
      <c r="G336" s="19" t="s">
        <v>62</v>
      </c>
      <c r="H336" s="5">
        <v>165.68191098271367</v>
      </c>
      <c r="I336" s="5">
        <v>419.06200000000001</v>
      </c>
      <c r="J336" s="21">
        <f t="shared" si="10"/>
        <v>2.5293165531131674</v>
      </c>
    </row>
    <row r="337" spans="1:10" x14ac:dyDescent="0.25">
      <c r="A337" s="23"/>
      <c r="B337" s="20">
        <f t="shared" si="11"/>
        <v>331</v>
      </c>
      <c r="C337" s="19" t="s">
        <v>1331</v>
      </c>
      <c r="D337" s="19"/>
      <c r="E337" s="19" t="s">
        <v>65</v>
      </c>
      <c r="F337" s="19" t="s">
        <v>66</v>
      </c>
      <c r="G337" s="19" t="s">
        <v>62</v>
      </c>
      <c r="H337" s="5">
        <v>197.56528737324703</v>
      </c>
      <c r="I337" s="5">
        <v>0</v>
      </c>
      <c r="J337" s="21">
        <f t="shared" si="10"/>
        <v>0</v>
      </c>
    </row>
    <row r="338" spans="1:10" x14ac:dyDescent="0.25">
      <c r="A338" s="23"/>
      <c r="B338" s="20">
        <f t="shared" si="11"/>
        <v>332</v>
      </c>
      <c r="C338" s="19" t="s">
        <v>1342</v>
      </c>
      <c r="D338" s="19"/>
      <c r="E338" s="19" t="s">
        <v>65</v>
      </c>
      <c r="F338" s="19" t="s">
        <v>66</v>
      </c>
      <c r="G338" s="19" t="s">
        <v>62</v>
      </c>
      <c r="H338" s="5">
        <v>246.5148166630118</v>
      </c>
      <c r="I338" s="5">
        <v>0</v>
      </c>
      <c r="J338" s="21">
        <f t="shared" si="10"/>
        <v>0</v>
      </c>
    </row>
    <row r="339" spans="1:10" x14ac:dyDescent="0.25">
      <c r="A339" s="23"/>
      <c r="B339" s="20">
        <f t="shared" si="11"/>
        <v>333</v>
      </c>
      <c r="C339" s="19" t="s">
        <v>1347</v>
      </c>
      <c r="D339" s="19"/>
      <c r="E339" s="19" t="s">
        <v>73</v>
      </c>
      <c r="F339" s="19" t="s">
        <v>74</v>
      </c>
      <c r="G339" s="19" t="s">
        <v>62</v>
      </c>
      <c r="H339" s="5">
        <v>54.323787424229856</v>
      </c>
      <c r="I339" s="5">
        <v>0</v>
      </c>
      <c r="J339" s="21">
        <f t="shared" si="10"/>
        <v>0</v>
      </c>
    </row>
    <row r="340" spans="1:10" x14ac:dyDescent="0.25">
      <c r="A340" s="23"/>
      <c r="B340" s="20">
        <f t="shared" si="11"/>
        <v>334</v>
      </c>
      <c r="C340" s="19" t="s">
        <v>1348</v>
      </c>
      <c r="D340" s="19"/>
      <c r="E340" s="19" t="s">
        <v>69</v>
      </c>
      <c r="F340" s="19" t="s">
        <v>70</v>
      </c>
      <c r="G340" s="19" t="s">
        <v>62</v>
      </c>
      <c r="H340" s="5">
        <v>341.09690386593189</v>
      </c>
      <c r="I340" s="5">
        <v>599.65899999999999</v>
      </c>
      <c r="J340" s="21">
        <f t="shared" si="10"/>
        <v>1.7580312022875937</v>
      </c>
    </row>
    <row r="341" spans="1:10" x14ac:dyDescent="0.25">
      <c r="A341" s="23"/>
      <c r="B341" s="20">
        <f t="shared" si="11"/>
        <v>335</v>
      </c>
      <c r="C341" s="19" t="s">
        <v>1335</v>
      </c>
      <c r="D341" s="19"/>
      <c r="E341" s="19" t="s">
        <v>65</v>
      </c>
      <c r="F341" s="19" t="s">
        <v>66</v>
      </c>
      <c r="G341" s="19" t="s">
        <v>62</v>
      </c>
      <c r="H341" s="5">
        <v>267.35847610700966</v>
      </c>
      <c r="I341" s="5">
        <v>0</v>
      </c>
      <c r="J341" s="21">
        <f t="shared" si="10"/>
        <v>0</v>
      </c>
    </row>
    <row r="342" spans="1:10" x14ac:dyDescent="0.25">
      <c r="A342" s="23"/>
      <c r="B342" s="20">
        <f t="shared" si="11"/>
        <v>336</v>
      </c>
      <c r="C342" s="19" t="s">
        <v>1454</v>
      </c>
      <c r="D342" s="19"/>
      <c r="E342" s="19" t="s">
        <v>69</v>
      </c>
      <c r="F342" s="19" t="s">
        <v>70</v>
      </c>
      <c r="G342" s="19" t="s">
        <v>62</v>
      </c>
      <c r="H342" s="5">
        <v>161.73639582188315</v>
      </c>
      <c r="I342" s="5">
        <v>1319.3989999999999</v>
      </c>
      <c r="J342" s="21">
        <f t="shared" si="10"/>
        <v>8.1577123893191352</v>
      </c>
    </row>
    <row r="343" spans="1:10" x14ac:dyDescent="0.25">
      <c r="A343" s="23"/>
      <c r="B343" s="20">
        <f t="shared" si="11"/>
        <v>337</v>
      </c>
      <c r="C343" s="19" t="s">
        <v>1344</v>
      </c>
      <c r="D343" s="19"/>
      <c r="E343" s="19" t="s">
        <v>60</v>
      </c>
      <c r="F343" s="19" t="s">
        <v>61</v>
      </c>
      <c r="G343" s="19" t="s">
        <v>62</v>
      </c>
      <c r="H343" s="5">
        <v>0</v>
      </c>
      <c r="I343" s="5">
        <v>0</v>
      </c>
      <c r="J343" s="21">
        <f t="shared" si="10"/>
        <v>0</v>
      </c>
    </row>
    <row r="344" spans="1:10" x14ac:dyDescent="0.25">
      <c r="A344" s="23"/>
      <c r="B344" s="20">
        <f t="shared" si="11"/>
        <v>338</v>
      </c>
      <c r="C344" s="19" t="s">
        <v>1338</v>
      </c>
      <c r="D344" s="19"/>
      <c r="E344" s="19" t="s">
        <v>69</v>
      </c>
      <c r="F344" s="19" t="s">
        <v>70</v>
      </c>
      <c r="G344" s="19" t="s">
        <v>62</v>
      </c>
      <c r="H344" s="5">
        <v>428.90109540606466</v>
      </c>
      <c r="I344" s="5">
        <v>180.59800000000001</v>
      </c>
      <c r="J344" s="21">
        <f t="shared" si="10"/>
        <v>0.42107143566284855</v>
      </c>
    </row>
    <row r="345" spans="1:10" x14ac:dyDescent="0.25">
      <c r="A345" s="23"/>
      <c r="B345" s="20">
        <f t="shared" si="11"/>
        <v>339</v>
      </c>
      <c r="C345" s="19" t="s">
        <v>1349</v>
      </c>
      <c r="D345" s="19"/>
      <c r="E345" s="19" t="s">
        <v>69</v>
      </c>
      <c r="F345" s="19" t="s">
        <v>70</v>
      </c>
      <c r="G345" s="19" t="s">
        <v>62</v>
      </c>
      <c r="H345" s="5">
        <v>293.72065712583287</v>
      </c>
      <c r="I345" s="5">
        <v>0</v>
      </c>
      <c r="J345" s="21">
        <f t="shared" si="10"/>
        <v>0</v>
      </c>
    </row>
    <row r="346" spans="1:10" x14ac:dyDescent="0.25">
      <c r="A346" s="23"/>
      <c r="B346" s="20">
        <f t="shared" si="11"/>
        <v>340</v>
      </c>
      <c r="C346" s="19" t="s">
        <v>1334</v>
      </c>
      <c r="D346" s="19"/>
      <c r="E346" s="19" t="s">
        <v>69</v>
      </c>
      <c r="F346" s="19" t="s">
        <v>70</v>
      </c>
      <c r="G346" s="19" t="s">
        <v>62</v>
      </c>
      <c r="H346" s="5">
        <v>111.86684593462105</v>
      </c>
      <c r="I346" s="5">
        <v>180.59800000000001</v>
      </c>
      <c r="J346" s="21">
        <f t="shared" si="10"/>
        <v>1.6144014653416427</v>
      </c>
    </row>
    <row r="347" spans="1:10" x14ac:dyDescent="0.25">
      <c r="A347" s="23"/>
      <c r="B347" s="20">
        <f t="shared" si="11"/>
        <v>341</v>
      </c>
      <c r="C347" s="19" t="s">
        <v>1345</v>
      </c>
      <c r="D347" s="19"/>
      <c r="E347" s="19" t="s">
        <v>63</v>
      </c>
      <c r="F347" s="19" t="s">
        <v>64</v>
      </c>
      <c r="G347" s="19" t="s">
        <v>62</v>
      </c>
      <c r="H347" s="5">
        <v>195.21652380211515</v>
      </c>
      <c r="I347" s="5">
        <v>483.02499999999998</v>
      </c>
      <c r="J347" s="21">
        <f t="shared" si="10"/>
        <v>2.4743038683017797</v>
      </c>
    </row>
    <row r="348" spans="1:10" x14ac:dyDescent="0.25">
      <c r="A348" s="23"/>
      <c r="B348" s="20">
        <f t="shared" si="11"/>
        <v>342</v>
      </c>
      <c r="C348" s="19" t="s">
        <v>1330</v>
      </c>
      <c r="D348" s="19"/>
      <c r="E348" s="19" t="s">
        <v>67</v>
      </c>
      <c r="F348" s="19" t="s">
        <v>68</v>
      </c>
      <c r="G348" s="19" t="s">
        <v>62</v>
      </c>
      <c r="H348" s="5">
        <v>231.19009611359294</v>
      </c>
      <c r="I348" s="5">
        <v>179.52799999999999</v>
      </c>
      <c r="J348" s="21">
        <f t="shared" si="10"/>
        <v>0.77653845479518591</v>
      </c>
    </row>
    <row r="349" spans="1:10" x14ac:dyDescent="0.25">
      <c r="A349" s="23"/>
      <c r="B349" s="20">
        <f t="shared" si="11"/>
        <v>343</v>
      </c>
      <c r="C349" s="19" t="s">
        <v>1455</v>
      </c>
      <c r="D349" s="19"/>
      <c r="E349" s="19" t="s">
        <v>67</v>
      </c>
      <c r="F349" s="19" t="s">
        <v>68</v>
      </c>
      <c r="G349" s="19" t="s">
        <v>62</v>
      </c>
      <c r="H349" s="5">
        <v>244.57735131324</v>
      </c>
      <c r="I349" s="5">
        <v>180.59800000000001</v>
      </c>
      <c r="J349" s="21">
        <f t="shared" si="10"/>
        <v>0.73840851996430745</v>
      </c>
    </row>
    <row r="350" spans="1:10" x14ac:dyDescent="0.25">
      <c r="A350" s="23"/>
      <c r="B350" s="20">
        <f t="shared" si="11"/>
        <v>344</v>
      </c>
      <c r="C350" s="19" t="s">
        <v>1340</v>
      </c>
      <c r="D350" s="19"/>
      <c r="E350" s="19" t="s">
        <v>63</v>
      </c>
      <c r="F350" s="19" t="s">
        <v>64</v>
      </c>
      <c r="G350" s="19" t="s">
        <v>62</v>
      </c>
      <c r="H350" s="5">
        <v>249.03158885020775</v>
      </c>
      <c r="I350" s="5">
        <v>0</v>
      </c>
      <c r="J350" s="21">
        <f t="shared" si="10"/>
        <v>0</v>
      </c>
    </row>
    <row r="351" spans="1:10" x14ac:dyDescent="0.25">
      <c r="A351" s="23"/>
      <c r="B351" s="20">
        <f t="shared" si="11"/>
        <v>345</v>
      </c>
      <c r="C351" s="19" t="s">
        <v>1336</v>
      </c>
      <c r="D351" s="19"/>
      <c r="E351" s="19" t="s">
        <v>60</v>
      </c>
      <c r="F351" s="19" t="s">
        <v>61</v>
      </c>
      <c r="G351" s="19" t="s">
        <v>62</v>
      </c>
      <c r="H351" s="5">
        <v>295.36664566232855</v>
      </c>
      <c r="I351" s="5">
        <v>482.34500000000003</v>
      </c>
      <c r="J351" s="21">
        <f t="shared" si="10"/>
        <v>1.6330381479546963</v>
      </c>
    </row>
    <row r="352" spans="1:10" x14ac:dyDescent="0.25">
      <c r="A352" s="23"/>
      <c r="B352" s="20">
        <f t="shared" si="11"/>
        <v>346</v>
      </c>
      <c r="C352" s="19" t="s">
        <v>1265</v>
      </c>
      <c r="D352" s="19"/>
      <c r="E352" s="19" t="s">
        <v>63</v>
      </c>
      <c r="F352" s="19" t="s">
        <v>64</v>
      </c>
      <c r="G352" s="19" t="s">
        <v>62</v>
      </c>
      <c r="H352" s="5">
        <v>220.51442078308077</v>
      </c>
      <c r="I352" s="5">
        <v>662.94299999999998</v>
      </c>
      <c r="J352" s="21">
        <f t="shared" si="10"/>
        <v>3.0063476014211994</v>
      </c>
    </row>
    <row r="353" spans="1:10" x14ac:dyDescent="0.25">
      <c r="A353" s="23"/>
      <c r="B353" s="20">
        <f t="shared" si="11"/>
        <v>347</v>
      </c>
      <c r="C353" s="19" t="s">
        <v>1456</v>
      </c>
      <c r="D353" s="19"/>
      <c r="E353" s="19" t="s">
        <v>60</v>
      </c>
      <c r="F353" s="19" t="s">
        <v>61</v>
      </c>
      <c r="G353" s="19" t="s">
        <v>62</v>
      </c>
      <c r="H353" s="5">
        <v>49.869549887262089</v>
      </c>
      <c r="I353" s="5">
        <v>419.06200000000001</v>
      </c>
      <c r="J353" s="21">
        <f t="shared" si="10"/>
        <v>8.4031638734930461</v>
      </c>
    </row>
    <row r="354" spans="1:10" x14ac:dyDescent="0.25">
      <c r="A354" s="23"/>
      <c r="B354" s="20">
        <f t="shared" si="11"/>
        <v>348</v>
      </c>
      <c r="C354" s="19" t="s">
        <v>1266</v>
      </c>
      <c r="D354" s="19"/>
      <c r="E354" s="19" t="s">
        <v>69</v>
      </c>
      <c r="F354" s="19" t="s">
        <v>70</v>
      </c>
      <c r="G354" s="19" t="s">
        <v>62</v>
      </c>
      <c r="H354" s="5">
        <v>57.543058510391205</v>
      </c>
      <c r="I354" s="5">
        <v>0</v>
      </c>
      <c r="J354" s="21">
        <f t="shared" si="10"/>
        <v>0</v>
      </c>
    </row>
    <row r="355" spans="1:10" x14ac:dyDescent="0.25">
      <c r="A355" s="23"/>
      <c r="B355" s="20">
        <f t="shared" si="11"/>
        <v>349</v>
      </c>
      <c r="C355" s="19" t="s">
        <v>1457</v>
      </c>
      <c r="D355" s="19"/>
      <c r="E355" s="19" t="s">
        <v>63</v>
      </c>
      <c r="F355" s="19" t="s">
        <v>64</v>
      </c>
      <c r="G355" s="19" t="s">
        <v>62</v>
      </c>
      <c r="H355" s="5">
        <v>249.03158885020775</v>
      </c>
      <c r="I355" s="5">
        <v>179.52799999999999</v>
      </c>
      <c r="J355" s="21">
        <f t="shared" si="10"/>
        <v>0.72090452793113691</v>
      </c>
    </row>
    <row r="356" spans="1:10" x14ac:dyDescent="0.25">
      <c r="A356" s="23"/>
      <c r="B356" s="20">
        <f t="shared" si="11"/>
        <v>350</v>
      </c>
      <c r="C356" s="19" t="s">
        <v>1458</v>
      </c>
      <c r="D356" s="19"/>
      <c r="E356" s="19" t="s">
        <v>63</v>
      </c>
      <c r="F356" s="19" t="s">
        <v>64</v>
      </c>
      <c r="G356" s="19" t="s">
        <v>62</v>
      </c>
      <c r="H356" s="5">
        <v>346.25391643753596</v>
      </c>
      <c r="I356" s="5">
        <v>0</v>
      </c>
      <c r="J356" s="21">
        <f t="shared" si="10"/>
        <v>0</v>
      </c>
    </row>
    <row r="357" spans="1:10" x14ac:dyDescent="0.25">
      <c r="A357" s="23"/>
      <c r="B357" s="20">
        <f t="shared" si="11"/>
        <v>351</v>
      </c>
      <c r="C357" s="19" t="s">
        <v>1459</v>
      </c>
      <c r="D357" s="19"/>
      <c r="E357" s="19" t="s">
        <v>71</v>
      </c>
      <c r="F357" s="19" t="s">
        <v>72</v>
      </c>
      <c r="G357" s="19" t="s">
        <v>62</v>
      </c>
      <c r="H357" s="5">
        <v>319.52727648293575</v>
      </c>
      <c r="I357" s="5">
        <v>0</v>
      </c>
      <c r="J357" s="21">
        <f t="shared" si="10"/>
        <v>0</v>
      </c>
    </row>
    <row r="358" spans="1:10" x14ac:dyDescent="0.25">
      <c r="A358" s="23"/>
      <c r="B358" s="20">
        <f t="shared" si="11"/>
        <v>352</v>
      </c>
      <c r="C358" s="19" t="s">
        <v>1268</v>
      </c>
      <c r="D358" s="19"/>
      <c r="E358" s="19" t="s">
        <v>69</v>
      </c>
      <c r="F358" s="19" t="s">
        <v>70</v>
      </c>
      <c r="G358" s="19" t="s">
        <v>62</v>
      </c>
      <c r="H358" s="5">
        <v>332.16374501916988</v>
      </c>
      <c r="I358" s="5">
        <v>0</v>
      </c>
      <c r="J358" s="21">
        <f t="shared" si="10"/>
        <v>0</v>
      </c>
    </row>
    <row r="359" spans="1:10" x14ac:dyDescent="0.25">
      <c r="A359" s="23"/>
      <c r="B359" s="20">
        <f t="shared" si="11"/>
        <v>353</v>
      </c>
      <c r="C359" s="19" t="s">
        <v>1269</v>
      </c>
      <c r="D359" s="19"/>
      <c r="E359" s="19" t="s">
        <v>69</v>
      </c>
      <c r="F359" s="19" t="s">
        <v>70</v>
      </c>
      <c r="G359" s="19" t="s">
        <v>62</v>
      </c>
      <c r="H359" s="5">
        <v>194.70780142597789</v>
      </c>
      <c r="I359" s="5">
        <v>0</v>
      </c>
      <c r="J359" s="21">
        <f t="shared" si="10"/>
        <v>0</v>
      </c>
    </row>
    <row r="360" spans="1:10" x14ac:dyDescent="0.25">
      <c r="A360" s="23"/>
      <c r="B360" s="20">
        <f t="shared" si="11"/>
        <v>354</v>
      </c>
      <c r="C360" s="19" t="s">
        <v>1263</v>
      </c>
      <c r="D360" s="19"/>
      <c r="E360" s="19" t="s">
        <v>71</v>
      </c>
      <c r="F360" s="19" t="s">
        <v>72</v>
      </c>
      <c r="G360" s="19" t="s">
        <v>62</v>
      </c>
      <c r="H360" s="5">
        <v>373.85106390716567</v>
      </c>
      <c r="I360" s="5">
        <v>0</v>
      </c>
      <c r="J360" s="21">
        <f t="shared" si="10"/>
        <v>0</v>
      </c>
    </row>
    <row r="361" spans="1:10" x14ac:dyDescent="0.25">
      <c r="A361" s="23"/>
      <c r="B361" s="20">
        <f t="shared" si="11"/>
        <v>355</v>
      </c>
      <c r="C361" s="19" t="s">
        <v>1460</v>
      </c>
      <c r="D361" s="19"/>
      <c r="E361" s="19" t="s">
        <v>63</v>
      </c>
      <c r="F361" s="19" t="s">
        <v>64</v>
      </c>
      <c r="G361" s="19" t="s">
        <v>62</v>
      </c>
      <c r="H361" s="5">
        <v>270.57774719317104</v>
      </c>
      <c r="I361" s="5">
        <v>0</v>
      </c>
      <c r="J361" s="21">
        <f t="shared" si="10"/>
        <v>0</v>
      </c>
    </row>
    <row r="362" spans="1:10" x14ac:dyDescent="0.25">
      <c r="A362" s="23"/>
      <c r="B362" s="20">
        <f t="shared" si="11"/>
        <v>356</v>
      </c>
      <c r="C362" s="19" t="s">
        <v>1277</v>
      </c>
      <c r="D362" s="19"/>
      <c r="E362" s="19" t="s">
        <v>60</v>
      </c>
      <c r="F362" s="19" t="s">
        <v>61</v>
      </c>
      <c r="G362" s="19" t="s">
        <v>62</v>
      </c>
      <c r="H362" s="5">
        <v>220.51442078308077</v>
      </c>
      <c r="I362" s="5">
        <v>419.06200000000001</v>
      </c>
      <c r="J362" s="21">
        <f t="shared" si="10"/>
        <v>1.9003836507011476</v>
      </c>
    </row>
    <row r="363" spans="1:10" x14ac:dyDescent="0.25">
      <c r="A363" s="23"/>
      <c r="B363" s="20">
        <f t="shared" si="11"/>
        <v>357</v>
      </c>
      <c r="C363" s="19" t="s">
        <v>1281</v>
      </c>
      <c r="D363" s="19"/>
      <c r="E363" s="19" t="s">
        <v>60</v>
      </c>
      <c r="F363" s="19" t="s">
        <v>61</v>
      </c>
      <c r="G363" s="19" t="s">
        <v>62</v>
      </c>
      <c r="H363" s="5">
        <v>356.95291962399824</v>
      </c>
      <c r="I363" s="5">
        <v>0</v>
      </c>
      <c r="J363" s="21">
        <f t="shared" si="10"/>
        <v>0</v>
      </c>
    </row>
    <row r="364" spans="1:10" x14ac:dyDescent="0.25">
      <c r="A364" s="23"/>
      <c r="B364" s="20">
        <f t="shared" si="11"/>
        <v>358</v>
      </c>
      <c r="C364" s="19" t="s">
        <v>1283</v>
      </c>
      <c r="D364" s="19"/>
      <c r="E364" s="19" t="s">
        <v>73</v>
      </c>
      <c r="F364" s="19" t="s">
        <v>74</v>
      </c>
      <c r="G364" s="19" t="s">
        <v>62</v>
      </c>
      <c r="H364" s="5">
        <v>432.62908886836328</v>
      </c>
      <c r="I364" s="5">
        <v>668.36</v>
      </c>
      <c r="J364" s="21">
        <f t="shared" si="10"/>
        <v>1.5448799380278448</v>
      </c>
    </row>
    <row r="365" spans="1:10" x14ac:dyDescent="0.25">
      <c r="A365" s="23"/>
      <c r="B365" s="20">
        <f t="shared" si="11"/>
        <v>359</v>
      </c>
      <c r="C365" s="19" t="s">
        <v>1286</v>
      </c>
      <c r="D365" s="19"/>
      <c r="E365" s="19" t="s">
        <v>67</v>
      </c>
      <c r="F365" s="19" t="s">
        <v>68</v>
      </c>
      <c r="G365" s="19" t="s">
        <v>62</v>
      </c>
      <c r="H365" s="5">
        <v>57.034336134253969</v>
      </c>
      <c r="I365" s="5">
        <v>243.881</v>
      </c>
      <c r="J365" s="21">
        <f t="shared" si="10"/>
        <v>4.2760381996193466</v>
      </c>
    </row>
    <row r="366" spans="1:10" x14ac:dyDescent="0.25">
      <c r="A366" s="23"/>
      <c r="B366" s="20">
        <f t="shared" si="11"/>
        <v>360</v>
      </c>
      <c r="C366" s="19" t="s">
        <v>1282</v>
      </c>
      <c r="D366" s="19"/>
      <c r="E366" s="19" t="s">
        <v>63</v>
      </c>
      <c r="F366" s="19" t="s">
        <v>64</v>
      </c>
      <c r="G366" s="19" t="s">
        <v>62</v>
      </c>
      <c r="H366" s="5">
        <v>1085.2650074997466</v>
      </c>
      <c r="I366" s="5">
        <v>0</v>
      </c>
      <c r="J366" s="21">
        <f t="shared" ref="J366:J429" si="12">+IFERROR(I366/H366,0)</f>
        <v>0</v>
      </c>
    </row>
    <row r="367" spans="1:10" x14ac:dyDescent="0.25">
      <c r="A367" s="23"/>
      <c r="B367" s="20">
        <f t="shared" si="11"/>
        <v>361</v>
      </c>
      <c r="C367" s="19" t="s">
        <v>1270</v>
      </c>
      <c r="D367" s="19"/>
      <c r="E367" s="19" t="s">
        <v>60</v>
      </c>
      <c r="F367" s="19" t="s">
        <v>61</v>
      </c>
      <c r="G367" s="19" t="s">
        <v>62</v>
      </c>
      <c r="H367" s="5">
        <v>411.27670704822816</v>
      </c>
      <c r="I367" s="5">
        <v>180.59800000000001</v>
      </c>
      <c r="J367" s="21">
        <f t="shared" si="12"/>
        <v>0.43911555627881033</v>
      </c>
    </row>
    <row r="368" spans="1:10" x14ac:dyDescent="0.25">
      <c r="A368" s="23"/>
      <c r="B368" s="20">
        <f t="shared" si="11"/>
        <v>362</v>
      </c>
      <c r="C368" s="19" t="s">
        <v>627</v>
      </c>
      <c r="D368" s="19"/>
      <c r="E368" s="19" t="s">
        <v>73</v>
      </c>
      <c r="F368" s="19" t="s">
        <v>74</v>
      </c>
      <c r="G368" s="19" t="s">
        <v>62</v>
      </c>
      <c r="H368" s="5">
        <v>28.517168067126985</v>
      </c>
      <c r="I368" s="5">
        <v>0</v>
      </c>
      <c r="J368" s="21">
        <f t="shared" si="12"/>
        <v>0</v>
      </c>
    </row>
    <row r="369" spans="1:10" x14ac:dyDescent="0.25">
      <c r="A369" s="23"/>
      <c r="B369" s="20">
        <f t="shared" si="11"/>
        <v>363</v>
      </c>
      <c r="C369" s="19" t="s">
        <v>1461</v>
      </c>
      <c r="D369" s="19"/>
      <c r="E369" s="19" t="s">
        <v>65</v>
      </c>
      <c r="F369" s="19" t="s">
        <v>66</v>
      </c>
      <c r="G369" s="19" t="s">
        <v>62</v>
      </c>
      <c r="H369" s="5">
        <v>275.54070710627605</v>
      </c>
      <c r="I369" s="5">
        <v>171.59</v>
      </c>
      <c r="J369" s="21">
        <f t="shared" si="12"/>
        <v>0.62273920177543041</v>
      </c>
    </row>
    <row r="370" spans="1:10" x14ac:dyDescent="0.25">
      <c r="A370" s="23"/>
      <c r="B370" s="20">
        <f t="shared" si="11"/>
        <v>364</v>
      </c>
      <c r="C370" s="19" t="s">
        <v>1290</v>
      </c>
      <c r="D370" s="19"/>
      <c r="E370" s="19" t="s">
        <v>63</v>
      </c>
      <c r="F370" s="19" t="s">
        <v>64</v>
      </c>
      <c r="G370" s="19" t="s">
        <v>62</v>
      </c>
      <c r="H370" s="5">
        <v>28.517168067126985</v>
      </c>
      <c r="I370" s="5">
        <v>243.881</v>
      </c>
      <c r="J370" s="21">
        <f t="shared" si="12"/>
        <v>8.5520763992386932</v>
      </c>
    </row>
    <row r="371" spans="1:10" x14ac:dyDescent="0.25">
      <c r="A371" s="23"/>
      <c r="B371" s="20">
        <f t="shared" si="11"/>
        <v>365</v>
      </c>
      <c r="C371" s="19" t="s">
        <v>1289</v>
      </c>
      <c r="D371" s="19"/>
      <c r="E371" s="19" t="s">
        <v>69</v>
      </c>
      <c r="F371" s="19" t="s">
        <v>70</v>
      </c>
      <c r="G371" s="19" t="s">
        <v>62</v>
      </c>
      <c r="H371" s="5">
        <v>331.14630026689542</v>
      </c>
      <c r="I371" s="5">
        <v>238.464</v>
      </c>
      <c r="J371" s="21">
        <f t="shared" si="12"/>
        <v>0.72011675748092041</v>
      </c>
    </row>
    <row r="372" spans="1:10" x14ac:dyDescent="0.25">
      <c r="A372" s="23"/>
      <c r="B372" s="20">
        <f t="shared" si="11"/>
        <v>366</v>
      </c>
      <c r="C372" s="19" t="s">
        <v>633</v>
      </c>
      <c r="D372" s="19"/>
      <c r="E372" s="19" t="s">
        <v>69</v>
      </c>
      <c r="F372" s="19" t="s">
        <v>70</v>
      </c>
      <c r="G372" s="19" t="s">
        <v>62</v>
      </c>
      <c r="H372" s="5">
        <v>265.42101075723787</v>
      </c>
      <c r="I372" s="5">
        <v>964.69</v>
      </c>
      <c r="J372" s="21">
        <f t="shared" si="12"/>
        <v>3.6345653166181893</v>
      </c>
    </row>
    <row r="373" spans="1:10" x14ac:dyDescent="0.25">
      <c r="A373" s="23"/>
      <c r="B373" s="20">
        <f t="shared" si="11"/>
        <v>367</v>
      </c>
      <c r="C373" s="19" t="s">
        <v>630</v>
      </c>
      <c r="D373" s="19"/>
      <c r="E373" s="19" t="s">
        <v>60</v>
      </c>
      <c r="F373" s="19" t="s">
        <v>61</v>
      </c>
      <c r="G373" s="19" t="s">
        <v>62</v>
      </c>
      <c r="H373" s="5">
        <v>428.17485133139547</v>
      </c>
      <c r="I373" s="5">
        <v>180.59800000000001</v>
      </c>
      <c r="J373" s="21">
        <f t="shared" si="12"/>
        <v>0.42178563135699476</v>
      </c>
    </row>
    <row r="374" spans="1:10" x14ac:dyDescent="0.25">
      <c r="A374" s="23"/>
      <c r="B374" s="20">
        <f t="shared" si="11"/>
        <v>368</v>
      </c>
      <c r="C374" s="19" t="s">
        <v>1267</v>
      </c>
      <c r="D374" s="19"/>
      <c r="E374" s="19" t="s">
        <v>69</v>
      </c>
      <c r="F374" s="19" t="s">
        <v>70</v>
      </c>
      <c r="G374" s="19" t="s">
        <v>62</v>
      </c>
      <c r="H374" s="5">
        <v>57.543058510391205</v>
      </c>
      <c r="I374" s="5">
        <v>598.58999999999992</v>
      </c>
      <c r="J374" s="21">
        <f t="shared" si="12"/>
        <v>10.402471045085408</v>
      </c>
    </row>
    <row r="375" spans="1:10" x14ac:dyDescent="0.25">
      <c r="A375" s="23"/>
      <c r="B375" s="20">
        <f t="shared" si="11"/>
        <v>369</v>
      </c>
      <c r="C375" s="19" t="s">
        <v>629</v>
      </c>
      <c r="D375" s="19"/>
      <c r="E375" s="19" t="s">
        <v>69</v>
      </c>
      <c r="F375" s="19" t="s">
        <v>70</v>
      </c>
      <c r="G375" s="19" t="s">
        <v>62</v>
      </c>
      <c r="H375" s="5">
        <v>194.70780142597789</v>
      </c>
      <c r="I375" s="5">
        <v>657.52600000000007</v>
      </c>
      <c r="J375" s="21">
        <f t="shared" si="12"/>
        <v>3.3769884677680566</v>
      </c>
    </row>
    <row r="376" spans="1:10" x14ac:dyDescent="0.25">
      <c r="A376" s="23"/>
      <c r="B376" s="20">
        <f t="shared" si="11"/>
        <v>370</v>
      </c>
      <c r="C376" s="19" t="s">
        <v>638</v>
      </c>
      <c r="D376" s="19"/>
      <c r="E376" s="19" t="s">
        <v>71</v>
      </c>
      <c r="F376" s="19" t="s">
        <v>72</v>
      </c>
      <c r="G376" s="19" t="s">
        <v>62</v>
      </c>
      <c r="H376" s="5">
        <v>382.75953898110112</v>
      </c>
      <c r="I376" s="5">
        <v>179.52799999999999</v>
      </c>
      <c r="J376" s="21">
        <f t="shared" si="12"/>
        <v>0.46903599183419503</v>
      </c>
    </row>
    <row r="377" spans="1:10" x14ac:dyDescent="0.25">
      <c r="A377" s="23"/>
      <c r="B377" s="20">
        <f t="shared" si="11"/>
        <v>371</v>
      </c>
      <c r="C377" s="19" t="s">
        <v>631</v>
      </c>
      <c r="D377" s="19"/>
      <c r="E377" s="19" t="s">
        <v>69</v>
      </c>
      <c r="F377" s="19" t="s">
        <v>70</v>
      </c>
      <c r="G377" s="19" t="s">
        <v>62</v>
      </c>
      <c r="H377" s="5">
        <v>86.568948953655422</v>
      </c>
      <c r="I377" s="5">
        <v>598.58999999999992</v>
      </c>
      <c r="J377" s="21">
        <f t="shared" si="12"/>
        <v>6.9146039917898774</v>
      </c>
    </row>
    <row r="378" spans="1:10" x14ac:dyDescent="0.25">
      <c r="A378" s="23"/>
      <c r="B378" s="20">
        <f t="shared" si="11"/>
        <v>372</v>
      </c>
      <c r="C378" s="19" t="s">
        <v>644</v>
      </c>
      <c r="D378" s="19"/>
      <c r="E378" s="19" t="s">
        <v>63</v>
      </c>
      <c r="F378" s="19" t="s">
        <v>64</v>
      </c>
      <c r="G378" s="19" t="s">
        <v>62</v>
      </c>
      <c r="H378" s="5">
        <v>86.568948953655422</v>
      </c>
      <c r="I378" s="5">
        <v>0</v>
      </c>
      <c r="J378" s="21">
        <f t="shared" si="12"/>
        <v>0</v>
      </c>
    </row>
    <row r="379" spans="1:10" x14ac:dyDescent="0.25">
      <c r="A379" s="23"/>
      <c r="B379" s="20">
        <f t="shared" si="11"/>
        <v>373</v>
      </c>
      <c r="C379" s="19" t="s">
        <v>642</v>
      </c>
      <c r="D379" s="19"/>
      <c r="E379" s="19" t="s">
        <v>73</v>
      </c>
      <c r="F379" s="19" t="s">
        <v>74</v>
      </c>
      <c r="G379" s="19" t="s">
        <v>62</v>
      </c>
      <c r="H379" s="5">
        <v>207.15170817217745</v>
      </c>
      <c r="I379" s="5">
        <v>423.40899999999999</v>
      </c>
      <c r="J379" s="21">
        <f t="shared" si="12"/>
        <v>2.0439561118563252</v>
      </c>
    </row>
    <row r="380" spans="1:10" x14ac:dyDescent="0.25">
      <c r="A380" s="23"/>
      <c r="B380" s="20">
        <f t="shared" si="11"/>
        <v>374</v>
      </c>
      <c r="C380" s="19" t="s">
        <v>639</v>
      </c>
      <c r="D380" s="19"/>
      <c r="E380" s="19" t="s">
        <v>65</v>
      </c>
      <c r="F380" s="19" t="s">
        <v>66</v>
      </c>
      <c r="G380" s="19" t="s">
        <v>62</v>
      </c>
      <c r="H380" s="5">
        <v>161.73639582188315</v>
      </c>
      <c r="I380" s="5">
        <v>417.99199999999996</v>
      </c>
      <c r="J380" s="21">
        <f t="shared" si="12"/>
        <v>2.5844028357125359</v>
      </c>
    </row>
    <row r="381" spans="1:10" x14ac:dyDescent="0.25">
      <c r="A381" s="23"/>
      <c r="B381" s="20">
        <f t="shared" si="11"/>
        <v>375</v>
      </c>
      <c r="C381" s="19" t="s">
        <v>637</v>
      </c>
      <c r="D381" s="19"/>
      <c r="E381" s="19" t="s">
        <v>60</v>
      </c>
      <c r="F381" s="19" t="s">
        <v>61</v>
      </c>
      <c r="G381" s="19" t="s">
        <v>62</v>
      </c>
      <c r="H381" s="5">
        <v>169.40990444501227</v>
      </c>
      <c r="I381" s="5">
        <v>0</v>
      </c>
      <c r="J381" s="21">
        <f t="shared" si="12"/>
        <v>0</v>
      </c>
    </row>
    <row r="382" spans="1:10" x14ac:dyDescent="0.25">
      <c r="A382" s="23"/>
      <c r="B382" s="20">
        <f t="shared" si="11"/>
        <v>376</v>
      </c>
      <c r="C382" s="19" t="s">
        <v>1462</v>
      </c>
      <c r="D382" s="19"/>
      <c r="E382" s="19" t="s">
        <v>63</v>
      </c>
      <c r="F382" s="19" t="s">
        <v>64</v>
      </c>
      <c r="G382" s="19" t="s">
        <v>62</v>
      </c>
      <c r="H382" s="5">
        <v>86.060226577518193</v>
      </c>
      <c r="I382" s="5">
        <v>0</v>
      </c>
      <c r="J382" s="21">
        <f t="shared" si="12"/>
        <v>0</v>
      </c>
    </row>
    <row r="383" spans="1:10" x14ac:dyDescent="0.25">
      <c r="A383" s="23"/>
      <c r="B383" s="20">
        <f t="shared" si="11"/>
        <v>377</v>
      </c>
      <c r="C383" s="19" t="s">
        <v>648</v>
      </c>
      <c r="D383" s="19"/>
      <c r="E383" s="19" t="s">
        <v>69</v>
      </c>
      <c r="F383" s="19" t="s">
        <v>70</v>
      </c>
      <c r="G383" s="19" t="s">
        <v>62</v>
      </c>
      <c r="H383" s="5">
        <v>191.48853033981652</v>
      </c>
      <c r="I383" s="5">
        <v>901.40699999999993</v>
      </c>
      <c r="J383" s="21">
        <f t="shared" si="12"/>
        <v>4.7073681039817812</v>
      </c>
    </row>
    <row r="384" spans="1:10" x14ac:dyDescent="0.25">
      <c r="A384" s="23"/>
      <c r="B384" s="20">
        <f t="shared" si="11"/>
        <v>378</v>
      </c>
      <c r="C384" s="19" t="s">
        <v>1288</v>
      </c>
      <c r="D384" s="19"/>
      <c r="E384" s="19" t="s">
        <v>69</v>
      </c>
      <c r="F384" s="19" t="s">
        <v>70</v>
      </c>
      <c r="G384" s="19" t="s">
        <v>62</v>
      </c>
      <c r="H384" s="5">
        <v>334.9238068116619</v>
      </c>
      <c r="I384" s="5">
        <v>0</v>
      </c>
      <c r="J384" s="21">
        <f t="shared" si="12"/>
        <v>0</v>
      </c>
    </row>
    <row r="385" spans="1:10" x14ac:dyDescent="0.25">
      <c r="A385" s="23"/>
      <c r="B385" s="20">
        <f t="shared" si="11"/>
        <v>379</v>
      </c>
      <c r="C385" s="19" t="s">
        <v>655</v>
      </c>
      <c r="D385" s="19"/>
      <c r="E385" s="19" t="s">
        <v>71</v>
      </c>
      <c r="F385" s="19" t="s">
        <v>72</v>
      </c>
      <c r="G385" s="19" t="s">
        <v>62</v>
      </c>
      <c r="H385" s="5">
        <v>115.08611702078241</v>
      </c>
      <c r="I385" s="5">
        <v>238.464</v>
      </c>
      <c r="J385" s="21">
        <f t="shared" si="12"/>
        <v>2.0720483597247252</v>
      </c>
    </row>
    <row r="386" spans="1:10" x14ac:dyDescent="0.25">
      <c r="A386" s="23"/>
      <c r="B386" s="20">
        <f t="shared" si="11"/>
        <v>380</v>
      </c>
      <c r="C386" s="19" t="s">
        <v>641</v>
      </c>
      <c r="D386" s="19"/>
      <c r="E386" s="19" t="s">
        <v>63</v>
      </c>
      <c r="F386" s="19" t="s">
        <v>64</v>
      </c>
      <c r="G386" s="19" t="s">
        <v>62</v>
      </c>
      <c r="H386" s="5">
        <v>385.97881006726254</v>
      </c>
      <c r="I386" s="5">
        <v>417.99199999999996</v>
      </c>
      <c r="J386" s="21">
        <f t="shared" si="12"/>
        <v>1.082940278320353</v>
      </c>
    </row>
    <row r="387" spans="1:10" x14ac:dyDescent="0.25">
      <c r="A387" s="23"/>
      <c r="B387" s="20">
        <f t="shared" si="11"/>
        <v>381</v>
      </c>
      <c r="C387" s="19" t="s">
        <v>1189</v>
      </c>
      <c r="D387" s="19"/>
      <c r="E387" s="19" t="s">
        <v>73</v>
      </c>
      <c r="F387" s="19" t="s">
        <v>74</v>
      </c>
      <c r="G387" s="19" t="s">
        <v>62</v>
      </c>
      <c r="H387" s="5">
        <v>373.85106390716567</v>
      </c>
      <c r="I387" s="5">
        <v>0</v>
      </c>
      <c r="J387" s="21">
        <f t="shared" si="12"/>
        <v>0</v>
      </c>
    </row>
    <row r="388" spans="1:10" x14ac:dyDescent="0.25">
      <c r="A388" s="23"/>
      <c r="B388" s="20">
        <f t="shared" si="11"/>
        <v>382</v>
      </c>
      <c r="C388" s="19" t="s">
        <v>1463</v>
      </c>
      <c r="D388" s="19"/>
      <c r="E388" s="19" t="s">
        <v>69</v>
      </c>
      <c r="F388" s="19" t="s">
        <v>70</v>
      </c>
      <c r="G388" s="19" t="s">
        <v>62</v>
      </c>
      <c r="H388" s="5">
        <v>57.034336134253969</v>
      </c>
      <c r="I388" s="5">
        <v>0</v>
      </c>
      <c r="J388" s="21">
        <f t="shared" si="12"/>
        <v>0</v>
      </c>
    </row>
    <row r="389" spans="1:10" x14ac:dyDescent="0.25">
      <c r="A389" s="23"/>
      <c r="B389" s="20">
        <f t="shared" si="11"/>
        <v>383</v>
      </c>
      <c r="C389" s="19" t="s">
        <v>1464</v>
      </c>
      <c r="D389" s="19"/>
      <c r="E389" s="19" t="s">
        <v>63</v>
      </c>
      <c r="F389" s="19" t="s">
        <v>64</v>
      </c>
      <c r="G389" s="19" t="s">
        <v>62</v>
      </c>
      <c r="H389" s="5">
        <v>86.568948953655422</v>
      </c>
      <c r="I389" s="5">
        <v>0</v>
      </c>
      <c r="J389" s="21">
        <f t="shared" si="12"/>
        <v>0</v>
      </c>
    </row>
    <row r="390" spans="1:10" x14ac:dyDescent="0.25">
      <c r="A390" s="23"/>
      <c r="B390" s="20">
        <f t="shared" si="11"/>
        <v>384</v>
      </c>
      <c r="C390" s="19" t="s">
        <v>1465</v>
      </c>
      <c r="D390" s="19"/>
      <c r="E390" s="19" t="s">
        <v>60</v>
      </c>
      <c r="F390" s="19" t="s">
        <v>61</v>
      </c>
      <c r="G390" s="19" t="s">
        <v>62</v>
      </c>
      <c r="H390" s="5">
        <v>224.24241424537936</v>
      </c>
      <c r="I390" s="5">
        <v>0</v>
      </c>
      <c r="J390" s="21">
        <f t="shared" si="12"/>
        <v>0</v>
      </c>
    </row>
    <row r="391" spans="1:10" x14ac:dyDescent="0.25">
      <c r="A391" s="23"/>
      <c r="B391" s="20">
        <f t="shared" si="11"/>
        <v>385</v>
      </c>
      <c r="C391" s="19" t="s">
        <v>659</v>
      </c>
      <c r="D391" s="19"/>
      <c r="E391" s="19" t="s">
        <v>71</v>
      </c>
      <c r="F391" s="19" t="s">
        <v>72</v>
      </c>
      <c r="G391" s="19" t="s">
        <v>62</v>
      </c>
      <c r="H391" s="5">
        <v>78.38671795438907</v>
      </c>
      <c r="I391" s="5">
        <v>0</v>
      </c>
      <c r="J391" s="21">
        <f t="shared" si="12"/>
        <v>0</v>
      </c>
    </row>
    <row r="392" spans="1:10" x14ac:dyDescent="0.25">
      <c r="A392" s="23"/>
      <c r="B392" s="20">
        <f t="shared" si="11"/>
        <v>386</v>
      </c>
      <c r="C392" s="19" t="s">
        <v>653</v>
      </c>
      <c r="D392" s="19"/>
      <c r="E392" s="19" t="s">
        <v>60</v>
      </c>
      <c r="F392" s="19" t="s">
        <v>61</v>
      </c>
      <c r="G392" s="19" t="s">
        <v>62</v>
      </c>
      <c r="H392" s="5">
        <v>57.034336134253969</v>
      </c>
      <c r="I392" s="5">
        <v>179.52800000000002</v>
      </c>
      <c r="J392" s="21">
        <f t="shared" si="12"/>
        <v>3.1477178865974067</v>
      </c>
    </row>
    <row r="393" spans="1:10" x14ac:dyDescent="0.25">
      <c r="A393" s="23"/>
      <c r="B393" s="20">
        <f t="shared" ref="B393:B456" si="13">+B392+1</f>
        <v>387</v>
      </c>
      <c r="C393" s="19" t="s">
        <v>1466</v>
      </c>
      <c r="D393" s="19"/>
      <c r="E393" s="19" t="s">
        <v>67</v>
      </c>
      <c r="F393" s="19" t="s">
        <v>68</v>
      </c>
      <c r="G393" s="19" t="s">
        <v>62</v>
      </c>
      <c r="H393" s="5">
        <v>140.38401400174806</v>
      </c>
      <c r="I393" s="5">
        <v>0</v>
      </c>
      <c r="J393" s="21">
        <f t="shared" si="12"/>
        <v>0</v>
      </c>
    </row>
    <row r="394" spans="1:10" x14ac:dyDescent="0.25">
      <c r="A394" s="23"/>
      <c r="B394" s="20">
        <f t="shared" si="13"/>
        <v>388</v>
      </c>
      <c r="C394" s="19" t="s">
        <v>654</v>
      </c>
      <c r="D394" s="19"/>
      <c r="E394" s="19" t="s">
        <v>73</v>
      </c>
      <c r="F394" s="19" t="s">
        <v>74</v>
      </c>
      <c r="G394" s="19" t="s">
        <v>62</v>
      </c>
      <c r="H394" s="5">
        <v>111.86684593462105</v>
      </c>
      <c r="I394" s="5">
        <v>0</v>
      </c>
      <c r="J394" s="21">
        <f t="shared" si="12"/>
        <v>0</v>
      </c>
    </row>
    <row r="395" spans="1:10" x14ac:dyDescent="0.25">
      <c r="A395" s="23"/>
      <c r="B395" s="20">
        <f t="shared" si="13"/>
        <v>389</v>
      </c>
      <c r="C395" s="19" t="s">
        <v>660</v>
      </c>
      <c r="D395" s="19"/>
      <c r="E395" s="19" t="s">
        <v>71</v>
      </c>
      <c r="F395" s="19" t="s">
        <v>72</v>
      </c>
      <c r="G395" s="19" t="s">
        <v>62</v>
      </c>
      <c r="H395" s="5">
        <v>169.9186268211495</v>
      </c>
      <c r="I395" s="5">
        <v>0</v>
      </c>
      <c r="J395" s="21">
        <f t="shared" si="12"/>
        <v>0</v>
      </c>
    </row>
    <row r="396" spans="1:10" x14ac:dyDescent="0.25">
      <c r="A396" s="23"/>
      <c r="B396" s="20">
        <f t="shared" si="13"/>
        <v>390</v>
      </c>
      <c r="C396" s="19" t="s">
        <v>649</v>
      </c>
      <c r="D396" s="19"/>
      <c r="E396" s="19" t="s">
        <v>69</v>
      </c>
      <c r="F396" s="19" t="s">
        <v>70</v>
      </c>
      <c r="G396" s="19" t="s">
        <v>62</v>
      </c>
      <c r="H396" s="5">
        <v>241.35808022707863</v>
      </c>
      <c r="I396" s="5">
        <v>180.59800000000001</v>
      </c>
      <c r="J396" s="21">
        <f t="shared" si="12"/>
        <v>0.74825752603802087</v>
      </c>
    </row>
    <row r="397" spans="1:10" x14ac:dyDescent="0.25">
      <c r="A397" s="23"/>
      <c r="B397" s="20">
        <f t="shared" si="13"/>
        <v>391</v>
      </c>
      <c r="C397" s="19" t="s">
        <v>1467</v>
      </c>
      <c r="D397" s="19"/>
      <c r="E397" s="19" t="s">
        <v>67</v>
      </c>
      <c r="F397" s="19" t="s">
        <v>68</v>
      </c>
      <c r="G397" s="19" t="s">
        <v>62</v>
      </c>
      <c r="H397" s="5">
        <v>140.38401400174806</v>
      </c>
      <c r="I397" s="5">
        <v>0</v>
      </c>
      <c r="J397" s="21">
        <f t="shared" si="12"/>
        <v>0</v>
      </c>
    </row>
    <row r="398" spans="1:10" x14ac:dyDescent="0.25">
      <c r="A398" s="23"/>
      <c r="B398" s="20">
        <f t="shared" si="13"/>
        <v>392</v>
      </c>
      <c r="C398" s="19" t="s">
        <v>640</v>
      </c>
      <c r="D398" s="19"/>
      <c r="E398" s="19" t="s">
        <v>69</v>
      </c>
      <c r="F398" s="19" t="s">
        <v>70</v>
      </c>
      <c r="G398" s="19" t="s">
        <v>62</v>
      </c>
      <c r="H398" s="5">
        <v>372.61609745635917</v>
      </c>
      <c r="I398" s="5">
        <v>598.58999999999992</v>
      </c>
      <c r="J398" s="21">
        <f t="shared" si="12"/>
        <v>1.6064523354901672</v>
      </c>
    </row>
    <row r="399" spans="1:10" x14ac:dyDescent="0.25">
      <c r="A399" s="23"/>
      <c r="B399" s="20">
        <f t="shared" si="13"/>
        <v>393</v>
      </c>
      <c r="C399" s="19" t="s">
        <v>1468</v>
      </c>
      <c r="D399" s="19"/>
      <c r="E399" s="19" t="s">
        <v>75</v>
      </c>
      <c r="F399" s="19" t="s">
        <v>76</v>
      </c>
      <c r="G399" s="19" t="s">
        <v>62</v>
      </c>
      <c r="H399" s="5">
        <v>382.75953898110112</v>
      </c>
      <c r="I399" s="5">
        <v>0</v>
      </c>
      <c r="J399" s="21">
        <f t="shared" si="12"/>
        <v>0</v>
      </c>
    </row>
    <row r="400" spans="1:10" x14ac:dyDescent="0.25">
      <c r="A400" s="23"/>
      <c r="B400" s="20">
        <f t="shared" si="13"/>
        <v>394</v>
      </c>
      <c r="C400" s="19" t="s">
        <v>675</v>
      </c>
      <c r="D400" s="19"/>
      <c r="E400" s="19" t="s">
        <v>69</v>
      </c>
      <c r="F400" s="19" t="s">
        <v>70</v>
      </c>
      <c r="G400" s="19" t="s">
        <v>62</v>
      </c>
      <c r="H400" s="5">
        <v>265.92945699770422</v>
      </c>
      <c r="I400" s="5">
        <v>0</v>
      </c>
      <c r="J400" s="21">
        <f t="shared" si="12"/>
        <v>0</v>
      </c>
    </row>
    <row r="401" spans="1:10" x14ac:dyDescent="0.25">
      <c r="A401" s="23"/>
      <c r="B401" s="20">
        <f t="shared" si="13"/>
        <v>395</v>
      </c>
      <c r="C401" s="19" t="s">
        <v>676</v>
      </c>
      <c r="D401" s="19"/>
      <c r="E401" s="19" t="s">
        <v>60</v>
      </c>
      <c r="F401" s="19" t="s">
        <v>61</v>
      </c>
      <c r="G401" s="19" t="s">
        <v>62</v>
      </c>
      <c r="H401" s="5">
        <v>174.05791850480819</v>
      </c>
      <c r="I401" s="5">
        <v>0</v>
      </c>
      <c r="J401" s="21">
        <f t="shared" si="12"/>
        <v>0</v>
      </c>
    </row>
    <row r="402" spans="1:10" x14ac:dyDescent="0.25">
      <c r="A402" s="23"/>
      <c r="B402" s="20">
        <f t="shared" si="13"/>
        <v>396</v>
      </c>
      <c r="C402" s="19" t="s">
        <v>1302</v>
      </c>
      <c r="D402" s="19"/>
      <c r="E402" s="19" t="s">
        <v>75</v>
      </c>
      <c r="F402" s="19" t="s">
        <v>76</v>
      </c>
      <c r="G402" s="19" t="s">
        <v>62</v>
      </c>
      <c r="H402" s="5">
        <v>0</v>
      </c>
      <c r="I402" s="5">
        <v>0</v>
      </c>
      <c r="J402" s="21">
        <f t="shared" si="12"/>
        <v>0</v>
      </c>
    </row>
    <row r="403" spans="1:10" x14ac:dyDescent="0.25">
      <c r="A403" s="23"/>
      <c r="B403" s="20">
        <f t="shared" si="13"/>
        <v>397</v>
      </c>
      <c r="C403" s="19" t="s">
        <v>681</v>
      </c>
      <c r="D403" s="19"/>
      <c r="E403" s="19" t="s">
        <v>60</v>
      </c>
      <c r="F403" s="19" t="s">
        <v>61</v>
      </c>
      <c r="G403" s="19" t="s">
        <v>62</v>
      </c>
      <c r="H403" s="5">
        <v>185.79932635204233</v>
      </c>
      <c r="I403" s="5">
        <v>487.762</v>
      </c>
      <c r="J403" s="21">
        <f t="shared" si="12"/>
        <v>2.6252086569776654</v>
      </c>
    </row>
    <row r="404" spans="1:10" x14ac:dyDescent="0.25">
      <c r="A404" s="23"/>
      <c r="B404" s="20">
        <f t="shared" si="13"/>
        <v>398</v>
      </c>
      <c r="C404" s="19" t="s">
        <v>680</v>
      </c>
      <c r="D404" s="19"/>
      <c r="E404" s="19" t="s">
        <v>60</v>
      </c>
      <c r="F404" s="19" t="s">
        <v>61</v>
      </c>
      <c r="G404" s="19" t="s">
        <v>62</v>
      </c>
      <c r="H404" s="5">
        <v>194.70789538792172</v>
      </c>
      <c r="I404" s="5">
        <v>0</v>
      </c>
      <c r="J404" s="21">
        <f t="shared" si="12"/>
        <v>0</v>
      </c>
    </row>
    <row r="405" spans="1:10" x14ac:dyDescent="0.25">
      <c r="A405" s="23"/>
      <c r="B405" s="20">
        <f t="shared" si="13"/>
        <v>399</v>
      </c>
      <c r="C405" s="19" t="s">
        <v>682</v>
      </c>
      <c r="D405" s="19"/>
      <c r="E405" s="19" t="s">
        <v>75</v>
      </c>
      <c r="F405" s="19" t="s">
        <v>76</v>
      </c>
      <c r="G405" s="19" t="s">
        <v>62</v>
      </c>
      <c r="H405" s="5">
        <v>216.06018324611301</v>
      </c>
      <c r="I405" s="5">
        <v>1205.5839999999998</v>
      </c>
      <c r="J405" s="21">
        <f t="shared" si="12"/>
        <v>5.5798527145870533</v>
      </c>
    </row>
    <row r="406" spans="1:10" x14ac:dyDescent="0.25">
      <c r="A406" s="23"/>
      <c r="B406" s="20">
        <f t="shared" si="13"/>
        <v>400</v>
      </c>
      <c r="C406" s="19" t="s">
        <v>685</v>
      </c>
      <c r="D406" s="19"/>
      <c r="E406" s="19" t="s">
        <v>75</v>
      </c>
      <c r="F406" s="19" t="s">
        <v>76</v>
      </c>
      <c r="G406" s="19" t="s">
        <v>62</v>
      </c>
      <c r="H406" s="5">
        <v>407.33091575172682</v>
      </c>
      <c r="I406" s="5">
        <v>1989.6759999999999</v>
      </c>
      <c r="J406" s="21">
        <f t="shared" si="12"/>
        <v>4.8846672890715022</v>
      </c>
    </row>
    <row r="407" spans="1:10" x14ac:dyDescent="0.25">
      <c r="A407" s="23"/>
      <c r="B407" s="20">
        <f t="shared" si="13"/>
        <v>401</v>
      </c>
      <c r="C407" s="19" t="s">
        <v>687</v>
      </c>
      <c r="D407" s="19"/>
      <c r="E407" s="19" t="s">
        <v>73</v>
      </c>
      <c r="F407" s="19" t="s">
        <v>74</v>
      </c>
      <c r="G407" s="19" t="s">
        <v>62</v>
      </c>
      <c r="H407" s="5">
        <v>86.568948953655422</v>
      </c>
      <c r="I407" s="5">
        <v>417.99199999999996</v>
      </c>
      <c r="J407" s="21">
        <f t="shared" si="12"/>
        <v>4.8284287270690029</v>
      </c>
    </row>
    <row r="408" spans="1:10" x14ac:dyDescent="0.25">
      <c r="A408" s="23"/>
      <c r="B408" s="20">
        <f t="shared" si="13"/>
        <v>402</v>
      </c>
      <c r="C408" s="19" t="s">
        <v>690</v>
      </c>
      <c r="D408" s="19"/>
      <c r="E408" s="19" t="s">
        <v>69</v>
      </c>
      <c r="F408" s="19" t="s">
        <v>70</v>
      </c>
      <c r="G408" s="19" t="s">
        <v>62</v>
      </c>
      <c r="H408" s="5">
        <v>565.84831662311956</v>
      </c>
      <c r="I408" s="5">
        <v>0</v>
      </c>
      <c r="J408" s="21">
        <f t="shared" si="12"/>
        <v>0</v>
      </c>
    </row>
    <row r="409" spans="1:10" x14ac:dyDescent="0.25">
      <c r="A409" s="23"/>
      <c r="B409" s="20">
        <f t="shared" si="13"/>
        <v>403</v>
      </c>
      <c r="C409" s="19" t="s">
        <v>688</v>
      </c>
      <c r="D409" s="19"/>
      <c r="E409" s="19" t="s">
        <v>75</v>
      </c>
      <c r="F409" s="19" t="s">
        <v>76</v>
      </c>
      <c r="G409" s="19" t="s">
        <v>62</v>
      </c>
      <c r="H409" s="5">
        <v>183.08877764201824</v>
      </c>
      <c r="I409" s="5">
        <v>419.06200000000001</v>
      </c>
      <c r="J409" s="21">
        <f t="shared" si="12"/>
        <v>2.2888459106945653</v>
      </c>
    </row>
    <row r="410" spans="1:10" x14ac:dyDescent="0.25">
      <c r="A410" s="23"/>
      <c r="B410" s="20">
        <f t="shared" si="13"/>
        <v>404</v>
      </c>
      <c r="C410" s="19" t="s">
        <v>693</v>
      </c>
      <c r="D410" s="19"/>
      <c r="E410" s="19" t="s">
        <v>73</v>
      </c>
      <c r="F410" s="19" t="s">
        <v>74</v>
      </c>
      <c r="G410" s="19" t="s">
        <v>62</v>
      </c>
      <c r="H410" s="5">
        <v>407.33119188739761</v>
      </c>
      <c r="I410" s="5">
        <v>0</v>
      </c>
      <c r="J410" s="21">
        <f t="shared" si="12"/>
        <v>0</v>
      </c>
    </row>
    <row r="411" spans="1:10" x14ac:dyDescent="0.25">
      <c r="A411" s="23"/>
      <c r="B411" s="20">
        <f t="shared" si="13"/>
        <v>405</v>
      </c>
      <c r="C411" s="19" t="s">
        <v>684</v>
      </c>
      <c r="D411" s="19"/>
      <c r="E411" s="19" t="s">
        <v>60</v>
      </c>
      <c r="F411" s="19" t="s">
        <v>61</v>
      </c>
      <c r="G411" s="19" t="s">
        <v>62</v>
      </c>
      <c r="H411" s="5">
        <v>248.3053447755386</v>
      </c>
      <c r="I411" s="5">
        <v>423.40899999999999</v>
      </c>
      <c r="J411" s="21">
        <f t="shared" si="12"/>
        <v>1.7051948695778192</v>
      </c>
    </row>
    <row r="412" spans="1:10" x14ac:dyDescent="0.25">
      <c r="A412" s="23"/>
      <c r="B412" s="20">
        <f t="shared" si="13"/>
        <v>406</v>
      </c>
      <c r="C412" s="19" t="s">
        <v>691</v>
      </c>
      <c r="D412" s="19"/>
      <c r="E412" s="19" t="s">
        <v>65</v>
      </c>
      <c r="F412" s="19" t="s">
        <v>66</v>
      </c>
      <c r="G412" s="19" t="s">
        <v>62</v>
      </c>
      <c r="H412" s="5">
        <v>187.54301517898602</v>
      </c>
      <c r="I412" s="5">
        <v>1247.1080000000002</v>
      </c>
      <c r="J412" s="21">
        <f t="shared" si="12"/>
        <v>6.6497171265471753</v>
      </c>
    </row>
    <row r="413" spans="1:10" x14ac:dyDescent="0.25">
      <c r="A413" s="23"/>
      <c r="B413" s="20">
        <f t="shared" si="13"/>
        <v>407</v>
      </c>
      <c r="C413" s="19" t="s">
        <v>695</v>
      </c>
      <c r="D413" s="19"/>
      <c r="E413" s="19" t="s">
        <v>73</v>
      </c>
      <c r="F413" s="19" t="s">
        <v>74</v>
      </c>
      <c r="G413" s="19" t="s">
        <v>62</v>
      </c>
      <c r="H413" s="5">
        <v>515.2525226611881</v>
      </c>
      <c r="I413" s="5">
        <v>657.52600000000007</v>
      </c>
      <c r="J413" s="21">
        <f t="shared" si="12"/>
        <v>1.2761237860690029</v>
      </c>
    </row>
    <row r="414" spans="1:10" x14ac:dyDescent="0.25">
      <c r="A414" s="23"/>
      <c r="B414" s="20">
        <f t="shared" si="13"/>
        <v>408</v>
      </c>
      <c r="C414" s="19" t="s">
        <v>698</v>
      </c>
      <c r="D414" s="19"/>
      <c r="E414" s="19" t="s">
        <v>67</v>
      </c>
      <c r="F414" s="19" t="s">
        <v>68</v>
      </c>
      <c r="G414" s="19" t="s">
        <v>62</v>
      </c>
      <c r="H414" s="5">
        <v>294.35028504399162</v>
      </c>
      <c r="I414" s="5">
        <v>0</v>
      </c>
      <c r="J414" s="21">
        <f t="shared" si="12"/>
        <v>0</v>
      </c>
    </row>
    <row r="415" spans="1:10" x14ac:dyDescent="0.25">
      <c r="A415" s="23"/>
      <c r="B415" s="20">
        <f t="shared" si="13"/>
        <v>409</v>
      </c>
      <c r="C415" s="19" t="s">
        <v>694</v>
      </c>
      <c r="D415" s="19"/>
      <c r="E415" s="19" t="s">
        <v>69</v>
      </c>
      <c r="F415" s="19" t="s">
        <v>70</v>
      </c>
      <c r="G415" s="19" t="s">
        <v>62</v>
      </c>
      <c r="H415" s="5">
        <v>417.15968755883051</v>
      </c>
      <c r="I415" s="5">
        <v>0</v>
      </c>
      <c r="J415" s="21">
        <f t="shared" si="12"/>
        <v>0</v>
      </c>
    </row>
    <row r="416" spans="1:10" x14ac:dyDescent="0.25">
      <c r="A416" s="23"/>
      <c r="B416" s="20">
        <f t="shared" si="13"/>
        <v>410</v>
      </c>
      <c r="C416" s="19" t="s">
        <v>692</v>
      </c>
      <c r="D416" s="19"/>
      <c r="E416" s="19" t="s">
        <v>71</v>
      </c>
      <c r="F416" s="19" t="s">
        <v>72</v>
      </c>
      <c r="G416" s="19" t="s">
        <v>62</v>
      </c>
      <c r="H416" s="5">
        <v>402.87695435042991</v>
      </c>
      <c r="I416" s="5">
        <v>0</v>
      </c>
      <c r="J416" s="21">
        <f t="shared" si="12"/>
        <v>0</v>
      </c>
    </row>
    <row r="417" spans="1:10" x14ac:dyDescent="0.25">
      <c r="A417" s="23"/>
      <c r="B417" s="20">
        <f t="shared" si="13"/>
        <v>411</v>
      </c>
      <c r="C417" s="19" t="s">
        <v>700</v>
      </c>
      <c r="D417" s="19"/>
      <c r="E417" s="19" t="s">
        <v>73</v>
      </c>
      <c r="F417" s="19" t="s">
        <v>74</v>
      </c>
      <c r="G417" s="19" t="s">
        <v>62</v>
      </c>
      <c r="H417" s="5">
        <v>220.51442078308077</v>
      </c>
      <c r="I417" s="5">
        <v>0</v>
      </c>
      <c r="J417" s="21">
        <f t="shared" si="12"/>
        <v>0</v>
      </c>
    </row>
    <row r="418" spans="1:10" x14ac:dyDescent="0.25">
      <c r="A418" s="23"/>
      <c r="B418" s="20">
        <f t="shared" si="13"/>
        <v>412</v>
      </c>
      <c r="C418" s="19" t="s">
        <v>702</v>
      </c>
      <c r="D418" s="19"/>
      <c r="E418" s="19" t="s">
        <v>71</v>
      </c>
      <c r="F418" s="19" t="s">
        <v>72</v>
      </c>
      <c r="G418" s="19" t="s">
        <v>62</v>
      </c>
      <c r="H418" s="5">
        <v>427.66612895525822</v>
      </c>
      <c r="I418" s="5">
        <v>419.06200000000001</v>
      </c>
      <c r="J418" s="21">
        <f t="shared" si="12"/>
        <v>0.97988120084170061</v>
      </c>
    </row>
    <row r="419" spans="1:10" x14ac:dyDescent="0.25">
      <c r="A419" s="23"/>
      <c r="B419" s="20">
        <f t="shared" si="13"/>
        <v>413</v>
      </c>
      <c r="C419" s="19" t="s">
        <v>689</v>
      </c>
      <c r="D419" s="19"/>
      <c r="E419" s="19" t="s">
        <v>75</v>
      </c>
      <c r="F419" s="19" t="s">
        <v>76</v>
      </c>
      <c r="G419" s="19" t="s">
        <v>62</v>
      </c>
      <c r="H419" s="5">
        <v>373.85106390716567</v>
      </c>
      <c r="I419" s="5">
        <v>0</v>
      </c>
      <c r="J419" s="21">
        <f t="shared" si="12"/>
        <v>0</v>
      </c>
    </row>
    <row r="420" spans="1:10" x14ac:dyDescent="0.25">
      <c r="A420" s="23"/>
      <c r="B420" s="20">
        <f t="shared" si="13"/>
        <v>414</v>
      </c>
      <c r="C420" s="19" t="s">
        <v>1469</v>
      </c>
      <c r="D420" s="19"/>
      <c r="E420" s="19" t="s">
        <v>67</v>
      </c>
      <c r="F420" s="19" t="s">
        <v>68</v>
      </c>
      <c r="G420" s="19" t="s">
        <v>62</v>
      </c>
      <c r="H420" s="5">
        <v>0</v>
      </c>
      <c r="I420" s="5">
        <v>0</v>
      </c>
      <c r="J420" s="21">
        <f t="shared" si="12"/>
        <v>0</v>
      </c>
    </row>
    <row r="421" spans="1:10" x14ac:dyDescent="0.25">
      <c r="A421" s="23"/>
      <c r="B421" s="20">
        <f t="shared" si="13"/>
        <v>415</v>
      </c>
      <c r="C421" s="19" t="s">
        <v>706</v>
      </c>
      <c r="D421" s="19"/>
      <c r="E421" s="19" t="s">
        <v>73</v>
      </c>
      <c r="F421" s="19" t="s">
        <v>74</v>
      </c>
      <c r="G421" s="19" t="s">
        <v>62</v>
      </c>
      <c r="H421" s="5">
        <v>265.20348905870588</v>
      </c>
      <c r="I421" s="5">
        <v>423.40899999999999</v>
      </c>
      <c r="J421" s="21">
        <f t="shared" si="12"/>
        <v>1.5965438520541992</v>
      </c>
    </row>
    <row r="422" spans="1:10" x14ac:dyDescent="0.25">
      <c r="A422" s="23"/>
      <c r="B422" s="20">
        <f t="shared" si="13"/>
        <v>416</v>
      </c>
      <c r="C422" s="19" t="s">
        <v>1300</v>
      </c>
      <c r="D422" s="19"/>
      <c r="E422" s="19" t="s">
        <v>75</v>
      </c>
      <c r="F422" s="19" t="s">
        <v>76</v>
      </c>
      <c r="G422" s="19" t="s">
        <v>62</v>
      </c>
      <c r="H422" s="5">
        <v>732.95906454141152</v>
      </c>
      <c r="I422" s="5">
        <v>419.06200000000001</v>
      </c>
      <c r="J422" s="21">
        <f t="shared" si="12"/>
        <v>0.57173997876974669</v>
      </c>
    </row>
    <row r="423" spans="1:10" x14ac:dyDescent="0.25">
      <c r="A423" s="23"/>
      <c r="B423" s="20">
        <f t="shared" si="13"/>
        <v>417</v>
      </c>
      <c r="C423" s="19" t="s">
        <v>713</v>
      </c>
      <c r="D423" s="19"/>
      <c r="E423" s="19" t="s">
        <v>63</v>
      </c>
      <c r="F423" s="19" t="s">
        <v>64</v>
      </c>
      <c r="G423" s="19" t="s">
        <v>62</v>
      </c>
      <c r="H423" s="5">
        <v>211.09722333300797</v>
      </c>
      <c r="I423" s="5">
        <v>0</v>
      </c>
      <c r="J423" s="21">
        <f t="shared" si="12"/>
        <v>0</v>
      </c>
    </row>
    <row r="424" spans="1:10" x14ac:dyDescent="0.25">
      <c r="A424" s="23"/>
      <c r="B424" s="20">
        <f t="shared" si="13"/>
        <v>418</v>
      </c>
      <c r="C424" s="19" t="s">
        <v>699</v>
      </c>
      <c r="D424" s="19"/>
      <c r="E424" s="19" t="s">
        <v>63</v>
      </c>
      <c r="F424" s="19" t="s">
        <v>64</v>
      </c>
      <c r="G424" s="19" t="s">
        <v>62</v>
      </c>
      <c r="H424" s="5">
        <v>371.55181341850164</v>
      </c>
      <c r="I424" s="5">
        <v>238.464</v>
      </c>
      <c r="J424" s="21">
        <f t="shared" si="12"/>
        <v>0.64180550703275219</v>
      </c>
    </row>
    <row r="425" spans="1:10" x14ac:dyDescent="0.25">
      <c r="A425" s="23"/>
      <c r="B425" s="20">
        <f t="shared" si="13"/>
        <v>419</v>
      </c>
      <c r="C425" s="19" t="s">
        <v>1470</v>
      </c>
      <c r="D425" s="19"/>
      <c r="E425" s="19" t="s">
        <v>73</v>
      </c>
      <c r="F425" s="19" t="s">
        <v>74</v>
      </c>
      <c r="G425" s="19" t="s">
        <v>62</v>
      </c>
      <c r="H425" s="5">
        <v>274.11196413264145</v>
      </c>
      <c r="I425" s="5">
        <v>0</v>
      </c>
      <c r="J425" s="21">
        <f t="shared" si="12"/>
        <v>0</v>
      </c>
    </row>
    <row r="426" spans="1:10" x14ac:dyDescent="0.25">
      <c r="A426" s="23"/>
      <c r="B426" s="20">
        <f t="shared" si="13"/>
        <v>420</v>
      </c>
      <c r="C426" s="19" t="s">
        <v>707</v>
      </c>
      <c r="D426" s="19"/>
      <c r="E426" s="19" t="s">
        <v>69</v>
      </c>
      <c r="F426" s="19" t="s">
        <v>70</v>
      </c>
      <c r="G426" s="19" t="s">
        <v>62</v>
      </c>
      <c r="H426" s="5">
        <v>432.62908886836328</v>
      </c>
      <c r="I426" s="5">
        <v>0</v>
      </c>
      <c r="J426" s="21">
        <f t="shared" si="12"/>
        <v>0</v>
      </c>
    </row>
    <row r="427" spans="1:10" x14ac:dyDescent="0.25">
      <c r="A427" s="23"/>
      <c r="B427" s="20">
        <f t="shared" si="13"/>
        <v>421</v>
      </c>
      <c r="C427" s="19" t="s">
        <v>712</v>
      </c>
      <c r="D427" s="19"/>
      <c r="E427" s="19" t="s">
        <v>65</v>
      </c>
      <c r="F427" s="19" t="s">
        <v>66</v>
      </c>
      <c r="G427" s="19" t="s">
        <v>62</v>
      </c>
      <c r="H427" s="5">
        <v>404.3056973240644</v>
      </c>
      <c r="I427" s="5">
        <v>171.59</v>
      </c>
      <c r="J427" s="21">
        <f t="shared" si="12"/>
        <v>0.42440658426454214</v>
      </c>
    </row>
    <row r="428" spans="1:10" x14ac:dyDescent="0.25">
      <c r="A428" s="23"/>
      <c r="B428" s="20">
        <f t="shared" si="13"/>
        <v>422</v>
      </c>
      <c r="C428" s="19" t="s">
        <v>711</v>
      </c>
      <c r="D428" s="19"/>
      <c r="E428" s="19" t="s">
        <v>65</v>
      </c>
      <c r="F428" s="19" t="s">
        <v>66</v>
      </c>
      <c r="G428" s="19" t="s">
        <v>62</v>
      </c>
      <c r="H428" s="5">
        <v>275.54070710627605</v>
      </c>
      <c r="I428" s="5">
        <v>770.18000000000006</v>
      </c>
      <c r="J428" s="21">
        <f t="shared" si="12"/>
        <v>2.7951586830433066</v>
      </c>
    </row>
    <row r="429" spans="1:10" x14ac:dyDescent="0.25">
      <c r="A429" s="23"/>
      <c r="B429" s="20">
        <f t="shared" si="13"/>
        <v>423</v>
      </c>
      <c r="C429" s="19" t="s">
        <v>1301</v>
      </c>
      <c r="D429" s="19"/>
      <c r="E429" s="19" t="s">
        <v>75</v>
      </c>
      <c r="F429" s="19" t="s">
        <v>76</v>
      </c>
      <c r="G429" s="19" t="s">
        <v>62</v>
      </c>
      <c r="H429" s="5">
        <v>403.60292228942819</v>
      </c>
      <c r="I429" s="5">
        <v>1094.7560000000001</v>
      </c>
      <c r="J429" s="21">
        <f t="shared" si="12"/>
        <v>2.7124580609823687</v>
      </c>
    </row>
    <row r="430" spans="1:10" x14ac:dyDescent="0.25">
      <c r="A430" s="23"/>
      <c r="B430" s="20">
        <f t="shared" si="13"/>
        <v>424</v>
      </c>
      <c r="C430" s="19" t="s">
        <v>1471</v>
      </c>
      <c r="D430" s="19"/>
      <c r="E430" s="19" t="s">
        <v>60</v>
      </c>
      <c r="F430" s="19" t="s">
        <v>61</v>
      </c>
      <c r="G430" s="19" t="s">
        <v>62</v>
      </c>
      <c r="H430" s="5">
        <v>0</v>
      </c>
      <c r="I430" s="5">
        <v>0</v>
      </c>
      <c r="J430" s="21">
        <f t="shared" ref="J430:J493" si="14">+IFERROR(I430/H430,0)</f>
        <v>0</v>
      </c>
    </row>
    <row r="431" spans="1:10" x14ac:dyDescent="0.25">
      <c r="A431" s="23"/>
      <c r="B431" s="20">
        <f t="shared" si="13"/>
        <v>425</v>
      </c>
      <c r="C431" s="19" t="s">
        <v>715</v>
      </c>
      <c r="D431" s="19"/>
      <c r="E431" s="19" t="s">
        <v>65</v>
      </c>
      <c r="F431" s="19" t="s">
        <v>66</v>
      </c>
      <c r="G431" s="19" t="s">
        <v>62</v>
      </c>
      <c r="H431" s="5">
        <v>375.27980688080009</v>
      </c>
      <c r="I431" s="5">
        <v>1426.636</v>
      </c>
      <c r="J431" s="21">
        <f t="shared" si="14"/>
        <v>3.8015261515340248</v>
      </c>
    </row>
    <row r="432" spans="1:10" x14ac:dyDescent="0.25">
      <c r="A432" s="23"/>
      <c r="B432" s="20">
        <f t="shared" si="13"/>
        <v>426</v>
      </c>
      <c r="C432" s="19" t="s">
        <v>701</v>
      </c>
      <c r="D432" s="19"/>
      <c r="E432" s="19" t="s">
        <v>65</v>
      </c>
      <c r="F432" s="19" t="s">
        <v>66</v>
      </c>
      <c r="G432" s="19" t="s">
        <v>62</v>
      </c>
      <c r="H432" s="5">
        <v>776.94683299110875</v>
      </c>
      <c r="I432" s="5">
        <v>360.12599999999998</v>
      </c>
      <c r="J432" s="21">
        <f t="shared" si="14"/>
        <v>0.46351434191909652</v>
      </c>
    </row>
    <row r="433" spans="1:10" x14ac:dyDescent="0.25">
      <c r="A433" s="23"/>
      <c r="B433" s="20">
        <f t="shared" si="13"/>
        <v>427</v>
      </c>
      <c r="C433" s="19" t="s">
        <v>1472</v>
      </c>
      <c r="D433" s="19"/>
      <c r="E433" s="19" t="s">
        <v>65</v>
      </c>
      <c r="F433" s="19" t="s">
        <v>66</v>
      </c>
      <c r="G433" s="19" t="s">
        <v>62</v>
      </c>
      <c r="H433" s="5">
        <v>354.43614743680234</v>
      </c>
      <c r="I433" s="5">
        <v>179.52799999999999</v>
      </c>
      <c r="J433" s="21">
        <f t="shared" si="14"/>
        <v>0.50651718595381323</v>
      </c>
    </row>
    <row r="434" spans="1:10" x14ac:dyDescent="0.25">
      <c r="A434" s="23"/>
      <c r="B434" s="20">
        <f t="shared" si="13"/>
        <v>428</v>
      </c>
      <c r="C434" s="19" t="s">
        <v>719</v>
      </c>
      <c r="D434" s="19"/>
      <c r="E434" s="19" t="s">
        <v>63</v>
      </c>
      <c r="F434" s="19" t="s">
        <v>64</v>
      </c>
      <c r="G434" s="19" t="s">
        <v>62</v>
      </c>
      <c r="H434" s="5">
        <v>323.98151401990356</v>
      </c>
      <c r="I434" s="5">
        <v>0</v>
      </c>
      <c r="J434" s="21">
        <f t="shared" si="14"/>
        <v>0</v>
      </c>
    </row>
    <row r="435" spans="1:10" x14ac:dyDescent="0.25">
      <c r="A435" s="23"/>
      <c r="B435" s="20">
        <f t="shared" si="13"/>
        <v>429</v>
      </c>
      <c r="C435" s="19" t="s">
        <v>704</v>
      </c>
      <c r="D435" s="19"/>
      <c r="E435" s="19" t="s">
        <v>67</v>
      </c>
      <c r="F435" s="19" t="s">
        <v>68</v>
      </c>
      <c r="G435" s="19" t="s">
        <v>62</v>
      </c>
      <c r="H435" s="5">
        <v>465.60049447245797</v>
      </c>
      <c r="I435" s="5">
        <v>0</v>
      </c>
      <c r="J435" s="21">
        <f t="shared" si="14"/>
        <v>0</v>
      </c>
    </row>
    <row r="436" spans="1:10" x14ac:dyDescent="0.25">
      <c r="A436" s="23"/>
      <c r="B436" s="20">
        <f t="shared" si="13"/>
        <v>430</v>
      </c>
      <c r="C436" s="19" t="s">
        <v>724</v>
      </c>
      <c r="D436" s="19"/>
      <c r="E436" s="19" t="s">
        <v>63</v>
      </c>
      <c r="F436" s="19" t="s">
        <v>64</v>
      </c>
      <c r="G436" s="19" t="s">
        <v>62</v>
      </c>
      <c r="H436" s="5">
        <v>614.53241314204286</v>
      </c>
      <c r="I436" s="5">
        <v>419.06200000000001</v>
      </c>
      <c r="J436" s="21">
        <f t="shared" si="14"/>
        <v>0.68192009247710439</v>
      </c>
    </row>
    <row r="437" spans="1:10" x14ac:dyDescent="0.25">
      <c r="A437" s="23"/>
      <c r="B437" s="20">
        <f t="shared" si="13"/>
        <v>431</v>
      </c>
      <c r="C437" s="19" t="s">
        <v>744</v>
      </c>
      <c r="D437" s="19"/>
      <c r="E437" s="19" t="s">
        <v>63</v>
      </c>
      <c r="F437" s="19" t="s">
        <v>64</v>
      </c>
      <c r="G437" s="19" t="s">
        <v>62</v>
      </c>
      <c r="H437" s="5">
        <v>563.5490661344553</v>
      </c>
      <c r="I437" s="5">
        <v>419.06200000000001</v>
      </c>
      <c r="J437" s="21">
        <f t="shared" si="14"/>
        <v>0.74361226942396774</v>
      </c>
    </row>
    <row r="438" spans="1:10" x14ac:dyDescent="0.25">
      <c r="A438" s="23"/>
      <c r="B438" s="20">
        <f t="shared" si="13"/>
        <v>432</v>
      </c>
      <c r="C438" s="19" t="s">
        <v>709</v>
      </c>
      <c r="D438" s="19"/>
      <c r="E438" s="19" t="s">
        <v>67</v>
      </c>
      <c r="F438" s="19" t="s">
        <v>68</v>
      </c>
      <c r="G438" s="19" t="s">
        <v>62</v>
      </c>
      <c r="H438" s="5">
        <v>106.90388602151606</v>
      </c>
      <c r="I438" s="5">
        <v>0</v>
      </c>
      <c r="J438" s="21">
        <f t="shared" si="14"/>
        <v>0</v>
      </c>
    </row>
    <row r="439" spans="1:10" x14ac:dyDescent="0.25">
      <c r="A439" s="23"/>
      <c r="B439" s="20">
        <f t="shared" si="13"/>
        <v>433</v>
      </c>
      <c r="C439" s="19" t="s">
        <v>730</v>
      </c>
      <c r="D439" s="19"/>
      <c r="E439" s="19" t="s">
        <v>75</v>
      </c>
      <c r="F439" s="19" t="s">
        <v>76</v>
      </c>
      <c r="G439" s="19" t="s">
        <v>62</v>
      </c>
      <c r="H439" s="5">
        <v>278.5662016696092</v>
      </c>
      <c r="I439" s="5">
        <v>0</v>
      </c>
      <c r="J439" s="21">
        <f t="shared" si="14"/>
        <v>0</v>
      </c>
    </row>
    <row r="440" spans="1:10" x14ac:dyDescent="0.25">
      <c r="A440" s="23"/>
      <c r="B440" s="20">
        <f t="shared" si="13"/>
        <v>434</v>
      </c>
      <c r="C440" s="19" t="s">
        <v>710</v>
      </c>
      <c r="D440" s="19"/>
      <c r="E440" s="19" t="s">
        <v>69</v>
      </c>
      <c r="F440" s="19" t="s">
        <v>70</v>
      </c>
      <c r="G440" s="19" t="s">
        <v>62</v>
      </c>
      <c r="H440" s="5">
        <v>224.24241424537936</v>
      </c>
      <c r="I440" s="5">
        <v>598.58999999999992</v>
      </c>
      <c r="J440" s="21">
        <f t="shared" si="14"/>
        <v>2.6693879568429333</v>
      </c>
    </row>
    <row r="441" spans="1:10" x14ac:dyDescent="0.25">
      <c r="A441" s="23"/>
      <c r="B441" s="20">
        <f t="shared" si="13"/>
        <v>435</v>
      </c>
      <c r="C441" s="19" t="s">
        <v>749</v>
      </c>
      <c r="D441" s="19"/>
      <c r="E441" s="19" t="s">
        <v>73</v>
      </c>
      <c r="F441" s="19" t="s">
        <v>74</v>
      </c>
      <c r="G441" s="19" t="s">
        <v>62</v>
      </c>
      <c r="H441" s="5">
        <v>307.59209211287344</v>
      </c>
      <c r="I441" s="5">
        <v>0</v>
      </c>
      <c r="J441" s="21">
        <f t="shared" si="14"/>
        <v>0</v>
      </c>
    </row>
    <row r="442" spans="1:10" x14ac:dyDescent="0.25">
      <c r="A442" s="23"/>
      <c r="B442" s="20">
        <f t="shared" si="13"/>
        <v>436</v>
      </c>
      <c r="C442" s="19" t="s">
        <v>1473</v>
      </c>
      <c r="D442" s="19"/>
      <c r="E442" s="19" t="s">
        <v>65</v>
      </c>
      <c r="F442" s="19" t="s">
        <v>66</v>
      </c>
      <c r="G442" s="19" t="s">
        <v>62</v>
      </c>
      <c r="H442" s="5">
        <v>108.64757484845971</v>
      </c>
      <c r="I442" s="5">
        <v>238.464</v>
      </c>
      <c r="J442" s="21">
        <f t="shared" si="14"/>
        <v>2.1948396025645911</v>
      </c>
    </row>
    <row r="443" spans="1:10" x14ac:dyDescent="0.25">
      <c r="A443" s="23"/>
      <c r="B443" s="20">
        <f t="shared" si="13"/>
        <v>437</v>
      </c>
      <c r="C443" s="19" t="s">
        <v>735</v>
      </c>
      <c r="D443" s="19"/>
      <c r="E443" s="19" t="s">
        <v>67</v>
      </c>
      <c r="F443" s="19" t="s">
        <v>68</v>
      </c>
      <c r="G443" s="19" t="s">
        <v>62</v>
      </c>
      <c r="H443" s="5">
        <v>227.97040770767794</v>
      </c>
      <c r="I443" s="5">
        <v>0</v>
      </c>
      <c r="J443" s="21">
        <f t="shared" si="14"/>
        <v>0</v>
      </c>
    </row>
    <row r="444" spans="1:10" x14ac:dyDescent="0.25">
      <c r="A444" s="23"/>
      <c r="B444" s="20">
        <f t="shared" si="13"/>
        <v>438</v>
      </c>
      <c r="C444" s="19" t="s">
        <v>755</v>
      </c>
      <c r="D444" s="19"/>
      <c r="E444" s="19" t="s">
        <v>65</v>
      </c>
      <c r="F444" s="19" t="s">
        <v>66</v>
      </c>
      <c r="G444" s="19" t="s">
        <v>62</v>
      </c>
      <c r="H444" s="5">
        <v>364.45841963106335</v>
      </c>
      <c r="I444" s="5">
        <v>0</v>
      </c>
      <c r="J444" s="21">
        <f t="shared" si="14"/>
        <v>0</v>
      </c>
    </row>
    <row r="445" spans="1:10" x14ac:dyDescent="0.25">
      <c r="A445" s="23"/>
      <c r="B445" s="20">
        <f t="shared" si="13"/>
        <v>439</v>
      </c>
      <c r="C445" s="19" t="s">
        <v>731</v>
      </c>
      <c r="D445" s="19"/>
      <c r="E445" s="19" t="s">
        <v>65</v>
      </c>
      <c r="F445" s="19" t="s">
        <v>66</v>
      </c>
      <c r="G445" s="19" t="s">
        <v>62</v>
      </c>
      <c r="H445" s="5">
        <v>218.4089468172449</v>
      </c>
      <c r="I445" s="5">
        <v>0</v>
      </c>
      <c r="J445" s="21">
        <f t="shared" si="14"/>
        <v>0</v>
      </c>
    </row>
    <row r="446" spans="1:10" x14ac:dyDescent="0.25">
      <c r="A446" s="23"/>
      <c r="B446" s="20">
        <f t="shared" si="13"/>
        <v>440</v>
      </c>
      <c r="C446" s="19" t="s">
        <v>737</v>
      </c>
      <c r="D446" s="19"/>
      <c r="E446" s="19" t="s">
        <v>63</v>
      </c>
      <c r="F446" s="19" t="s">
        <v>64</v>
      </c>
      <c r="G446" s="19" t="s">
        <v>62</v>
      </c>
      <c r="H446" s="5">
        <v>299.91858348974426</v>
      </c>
      <c r="I446" s="5">
        <v>171.59</v>
      </c>
      <c r="J446" s="21">
        <f t="shared" si="14"/>
        <v>0.57212193390433086</v>
      </c>
    </row>
    <row r="447" spans="1:10" x14ac:dyDescent="0.25">
      <c r="A447" s="23"/>
      <c r="B447" s="20">
        <f t="shared" si="13"/>
        <v>441</v>
      </c>
      <c r="C447" s="19" t="s">
        <v>748</v>
      </c>
      <c r="D447" s="19"/>
      <c r="E447" s="19" t="s">
        <v>69</v>
      </c>
      <c r="F447" s="19" t="s">
        <v>70</v>
      </c>
      <c r="G447" s="19" t="s">
        <v>62</v>
      </c>
      <c r="H447" s="5">
        <v>399.14896088813128</v>
      </c>
      <c r="I447" s="5">
        <v>837.05400000000009</v>
      </c>
      <c r="J447" s="21">
        <f t="shared" si="14"/>
        <v>2.0970967784495862</v>
      </c>
    </row>
    <row r="448" spans="1:10" x14ac:dyDescent="0.25">
      <c r="A448" s="23"/>
      <c r="B448" s="20">
        <f t="shared" si="13"/>
        <v>442</v>
      </c>
      <c r="C448" s="19" t="s">
        <v>740</v>
      </c>
      <c r="D448" s="19"/>
      <c r="E448" s="19" t="s">
        <v>60</v>
      </c>
      <c r="F448" s="19" t="s">
        <v>61</v>
      </c>
      <c r="G448" s="19" t="s">
        <v>62</v>
      </c>
      <c r="H448" s="5">
        <v>399.14896088813128</v>
      </c>
      <c r="I448" s="5">
        <v>0</v>
      </c>
      <c r="J448" s="21">
        <f t="shared" si="14"/>
        <v>0</v>
      </c>
    </row>
    <row r="449" spans="1:10" x14ac:dyDescent="0.25">
      <c r="A449" s="23"/>
      <c r="B449" s="20">
        <f t="shared" si="13"/>
        <v>443</v>
      </c>
      <c r="C449" s="19" t="s">
        <v>745</v>
      </c>
      <c r="D449" s="19"/>
      <c r="E449" s="19" t="s">
        <v>63</v>
      </c>
      <c r="F449" s="19" t="s">
        <v>64</v>
      </c>
      <c r="G449" s="19" t="s">
        <v>62</v>
      </c>
      <c r="H449" s="5">
        <v>242.7868232007132</v>
      </c>
      <c r="I449" s="5">
        <v>0</v>
      </c>
      <c r="J449" s="21">
        <f t="shared" si="14"/>
        <v>0</v>
      </c>
    </row>
    <row r="450" spans="1:10" x14ac:dyDescent="0.25">
      <c r="A450" s="23"/>
      <c r="B450" s="20">
        <f t="shared" si="13"/>
        <v>444</v>
      </c>
      <c r="C450" s="19" t="s">
        <v>761</v>
      </c>
      <c r="D450" s="19"/>
      <c r="E450" s="19" t="s">
        <v>67</v>
      </c>
      <c r="F450" s="19" t="s">
        <v>68</v>
      </c>
      <c r="G450" s="19" t="s">
        <v>62</v>
      </c>
      <c r="H450" s="5">
        <v>435.84835995452454</v>
      </c>
      <c r="I450" s="5">
        <v>0</v>
      </c>
      <c r="J450" s="21">
        <f t="shared" si="14"/>
        <v>0</v>
      </c>
    </row>
    <row r="451" spans="1:10" x14ac:dyDescent="0.25">
      <c r="A451" s="23"/>
      <c r="B451" s="20">
        <f t="shared" si="13"/>
        <v>445</v>
      </c>
      <c r="C451" s="19" t="s">
        <v>736</v>
      </c>
      <c r="D451" s="19"/>
      <c r="E451" s="19" t="s">
        <v>69</v>
      </c>
      <c r="F451" s="19" t="s">
        <v>70</v>
      </c>
      <c r="G451" s="19" t="s">
        <v>62</v>
      </c>
      <c r="H451" s="5">
        <v>165.46438928418172</v>
      </c>
      <c r="I451" s="5">
        <v>419.06200000000001</v>
      </c>
      <c r="J451" s="21">
        <f t="shared" si="14"/>
        <v>2.5326416264726879</v>
      </c>
    </row>
    <row r="452" spans="1:10" x14ac:dyDescent="0.25">
      <c r="A452" s="23"/>
      <c r="B452" s="20">
        <f t="shared" si="13"/>
        <v>446</v>
      </c>
      <c r="C452" s="19" t="s">
        <v>703</v>
      </c>
      <c r="D452" s="19"/>
      <c r="E452" s="19" t="s">
        <v>69</v>
      </c>
      <c r="F452" s="19" t="s">
        <v>70</v>
      </c>
      <c r="G452" s="19" t="s">
        <v>62</v>
      </c>
      <c r="H452" s="5">
        <v>298.68361703893788</v>
      </c>
      <c r="I452" s="5">
        <v>0</v>
      </c>
      <c r="J452" s="21">
        <f t="shared" si="14"/>
        <v>0</v>
      </c>
    </row>
    <row r="453" spans="1:10" x14ac:dyDescent="0.25">
      <c r="A453" s="23"/>
      <c r="B453" s="20">
        <f t="shared" si="13"/>
        <v>447</v>
      </c>
      <c r="C453" s="19" t="s">
        <v>764</v>
      </c>
      <c r="D453" s="19"/>
      <c r="E453" s="19" t="s">
        <v>60</v>
      </c>
      <c r="F453" s="19" t="s">
        <v>61</v>
      </c>
      <c r="G453" s="19" t="s">
        <v>62</v>
      </c>
      <c r="H453" s="5">
        <v>244.57735131324</v>
      </c>
      <c r="I453" s="5">
        <v>0</v>
      </c>
      <c r="J453" s="21">
        <f t="shared" si="14"/>
        <v>0</v>
      </c>
    </row>
    <row r="454" spans="1:10" x14ac:dyDescent="0.25">
      <c r="A454" s="23"/>
      <c r="B454" s="20">
        <f t="shared" si="13"/>
        <v>448</v>
      </c>
      <c r="C454" s="19" t="s">
        <v>743</v>
      </c>
      <c r="D454" s="19"/>
      <c r="E454" s="19" t="s">
        <v>65</v>
      </c>
      <c r="F454" s="19" t="s">
        <v>66</v>
      </c>
      <c r="G454" s="19" t="s">
        <v>62</v>
      </c>
      <c r="H454" s="5">
        <v>493.22373320666151</v>
      </c>
      <c r="I454" s="5">
        <v>590.65200000000004</v>
      </c>
      <c r="J454" s="21">
        <f t="shared" si="14"/>
        <v>1.1975336145321214</v>
      </c>
    </row>
    <row r="455" spans="1:10" x14ac:dyDescent="0.25">
      <c r="A455" s="23"/>
      <c r="B455" s="20">
        <f t="shared" si="13"/>
        <v>449</v>
      </c>
      <c r="C455" s="19" t="s">
        <v>732</v>
      </c>
      <c r="D455" s="19"/>
      <c r="E455" s="19" t="s">
        <v>65</v>
      </c>
      <c r="F455" s="19" t="s">
        <v>66</v>
      </c>
      <c r="G455" s="19" t="s">
        <v>62</v>
      </c>
      <c r="H455" s="5">
        <v>439.11714412315382</v>
      </c>
      <c r="I455" s="5">
        <v>0</v>
      </c>
      <c r="J455" s="21">
        <f t="shared" si="14"/>
        <v>0</v>
      </c>
    </row>
    <row r="456" spans="1:10" x14ac:dyDescent="0.25">
      <c r="A456" s="23"/>
      <c r="B456" s="20">
        <f t="shared" si="13"/>
        <v>450</v>
      </c>
      <c r="C456" s="19" t="s">
        <v>729</v>
      </c>
      <c r="D456" s="19"/>
      <c r="E456" s="19" t="s">
        <v>69</v>
      </c>
      <c r="F456" s="19" t="s">
        <v>70</v>
      </c>
      <c r="G456" s="19" t="s">
        <v>62</v>
      </c>
      <c r="H456" s="5">
        <v>219.78817670841156</v>
      </c>
      <c r="I456" s="5">
        <v>656.45600000000002</v>
      </c>
      <c r="J456" s="21">
        <f t="shared" si="14"/>
        <v>2.9867666670300772</v>
      </c>
    </row>
    <row r="457" spans="1:10" x14ac:dyDescent="0.25">
      <c r="A457" s="23"/>
      <c r="B457" s="20">
        <f t="shared" ref="B457:B520" si="15">+B456+1</f>
        <v>451</v>
      </c>
      <c r="C457" s="19" t="s">
        <v>1474</v>
      </c>
      <c r="D457" s="19"/>
      <c r="E457" s="19" t="s">
        <v>75</v>
      </c>
      <c r="F457" s="19" t="s">
        <v>76</v>
      </c>
      <c r="G457" s="19" t="s">
        <v>62</v>
      </c>
      <c r="H457" s="5">
        <v>382.75953898110112</v>
      </c>
      <c r="I457" s="5">
        <v>482.34500000000003</v>
      </c>
      <c r="J457" s="21">
        <f t="shared" si="14"/>
        <v>1.2601776072883606</v>
      </c>
    </row>
    <row r="458" spans="1:10" x14ac:dyDescent="0.25">
      <c r="A458" s="23"/>
      <c r="B458" s="20">
        <f t="shared" si="15"/>
        <v>452</v>
      </c>
      <c r="C458" s="19" t="s">
        <v>770</v>
      </c>
      <c r="D458" s="19"/>
      <c r="E458" s="19" t="s">
        <v>73</v>
      </c>
      <c r="F458" s="19" t="s">
        <v>74</v>
      </c>
      <c r="G458" s="19" t="s">
        <v>62</v>
      </c>
      <c r="H458" s="5">
        <v>336.61798255613763</v>
      </c>
      <c r="I458" s="5">
        <v>842.471</v>
      </c>
      <c r="J458" s="21">
        <f t="shared" si="14"/>
        <v>2.502751022398221</v>
      </c>
    </row>
    <row r="459" spans="1:10" x14ac:dyDescent="0.25">
      <c r="A459" s="23"/>
      <c r="B459" s="20">
        <f t="shared" si="15"/>
        <v>453</v>
      </c>
      <c r="C459" s="19" t="s">
        <v>766</v>
      </c>
      <c r="D459" s="19"/>
      <c r="E459" s="19" t="s">
        <v>75</v>
      </c>
      <c r="F459" s="19" t="s">
        <v>76</v>
      </c>
      <c r="G459" s="19" t="s">
        <v>62</v>
      </c>
      <c r="H459" s="5">
        <v>194.70780142597789</v>
      </c>
      <c r="I459" s="5">
        <v>238.464</v>
      </c>
      <c r="J459" s="21">
        <f t="shared" si="14"/>
        <v>1.2247275057987694</v>
      </c>
    </row>
    <row r="460" spans="1:10" x14ac:dyDescent="0.25">
      <c r="A460" s="23"/>
      <c r="B460" s="20">
        <f t="shared" si="15"/>
        <v>454</v>
      </c>
      <c r="C460" s="19" t="s">
        <v>765</v>
      </c>
      <c r="D460" s="19"/>
      <c r="E460" s="19" t="s">
        <v>75</v>
      </c>
      <c r="F460" s="19" t="s">
        <v>76</v>
      </c>
      <c r="G460" s="19" t="s">
        <v>62</v>
      </c>
      <c r="H460" s="5">
        <v>220.7081973059089</v>
      </c>
      <c r="I460" s="5">
        <v>0</v>
      </c>
      <c r="J460" s="21">
        <f t="shared" si="14"/>
        <v>0</v>
      </c>
    </row>
    <row r="461" spans="1:10" x14ac:dyDescent="0.25">
      <c r="A461" s="23"/>
      <c r="B461" s="20">
        <f t="shared" si="15"/>
        <v>455</v>
      </c>
      <c r="C461" s="19" t="s">
        <v>1475</v>
      </c>
      <c r="D461" s="19"/>
      <c r="E461" s="19" t="s">
        <v>67</v>
      </c>
      <c r="F461" s="19" t="s">
        <v>68</v>
      </c>
      <c r="G461" s="19" t="s">
        <v>62</v>
      </c>
      <c r="H461" s="5">
        <v>141.81275697538263</v>
      </c>
      <c r="I461" s="5">
        <v>0</v>
      </c>
      <c r="J461" s="21">
        <f t="shared" si="14"/>
        <v>0</v>
      </c>
    </row>
    <row r="462" spans="1:10" x14ac:dyDescent="0.25">
      <c r="A462" s="23"/>
      <c r="B462" s="20">
        <f t="shared" si="15"/>
        <v>456</v>
      </c>
      <c r="C462" s="19" t="s">
        <v>753</v>
      </c>
      <c r="D462" s="19"/>
      <c r="E462" s="19" t="s">
        <v>69</v>
      </c>
      <c r="F462" s="19" t="s">
        <v>70</v>
      </c>
      <c r="G462" s="19" t="s">
        <v>62</v>
      </c>
      <c r="H462" s="5">
        <v>240.63183615240948</v>
      </c>
      <c r="I462" s="5">
        <v>0</v>
      </c>
      <c r="J462" s="21">
        <f t="shared" si="14"/>
        <v>0</v>
      </c>
    </row>
    <row r="463" spans="1:10" x14ac:dyDescent="0.25">
      <c r="A463" s="23"/>
      <c r="B463" s="20">
        <f t="shared" si="15"/>
        <v>457</v>
      </c>
      <c r="C463" s="19" t="s">
        <v>739</v>
      </c>
      <c r="D463" s="19"/>
      <c r="E463" s="19" t="s">
        <v>69</v>
      </c>
      <c r="F463" s="19" t="s">
        <v>70</v>
      </c>
      <c r="G463" s="19" t="s">
        <v>62</v>
      </c>
      <c r="H463" s="5">
        <v>336.64294246463504</v>
      </c>
      <c r="I463" s="5">
        <v>657.52600000000007</v>
      </c>
      <c r="J463" s="21">
        <f t="shared" si="14"/>
        <v>1.9531851616615263</v>
      </c>
    </row>
    <row r="464" spans="1:10" x14ac:dyDescent="0.25">
      <c r="A464" s="23"/>
      <c r="B464" s="20">
        <f t="shared" si="15"/>
        <v>458</v>
      </c>
      <c r="C464" s="19" t="s">
        <v>714</v>
      </c>
      <c r="D464" s="19"/>
      <c r="E464" s="19" t="s">
        <v>63</v>
      </c>
      <c r="F464" s="19" t="s">
        <v>64</v>
      </c>
      <c r="G464" s="19" t="s">
        <v>62</v>
      </c>
      <c r="H464" s="5">
        <v>830.30245113357046</v>
      </c>
      <c r="I464" s="5">
        <v>417.99199999999996</v>
      </c>
      <c r="J464" s="21">
        <f t="shared" si="14"/>
        <v>0.50342137305428447</v>
      </c>
    </row>
    <row r="465" spans="1:10" x14ac:dyDescent="0.25">
      <c r="A465" s="23"/>
      <c r="B465" s="20">
        <f t="shared" si="15"/>
        <v>459</v>
      </c>
      <c r="C465" s="19" t="s">
        <v>769</v>
      </c>
      <c r="D465" s="19"/>
      <c r="E465" s="19" t="s">
        <v>73</v>
      </c>
      <c r="F465" s="19" t="s">
        <v>74</v>
      </c>
      <c r="G465" s="19" t="s">
        <v>62</v>
      </c>
      <c r="H465" s="5">
        <v>315.79928302063718</v>
      </c>
      <c r="I465" s="5">
        <v>656.4559999999999</v>
      </c>
      <c r="J465" s="21">
        <f t="shared" si="14"/>
        <v>2.0787127624893977</v>
      </c>
    </row>
    <row r="466" spans="1:10" x14ac:dyDescent="0.25">
      <c r="A466" s="23"/>
      <c r="B466" s="20">
        <f t="shared" si="15"/>
        <v>460</v>
      </c>
      <c r="C466" s="19" t="s">
        <v>1476</v>
      </c>
      <c r="D466" s="19"/>
      <c r="E466" s="19" t="s">
        <v>65</v>
      </c>
      <c r="F466" s="19" t="s">
        <v>66</v>
      </c>
      <c r="G466" s="19" t="s">
        <v>62</v>
      </c>
      <c r="H466" s="5">
        <v>108.64757484845971</v>
      </c>
      <c r="I466" s="5">
        <v>180.59800000000001</v>
      </c>
      <c r="J466" s="21">
        <f t="shared" si="14"/>
        <v>1.6622368262880773</v>
      </c>
    </row>
    <row r="467" spans="1:10" x14ac:dyDescent="0.25">
      <c r="A467" s="23"/>
      <c r="B467" s="20">
        <f t="shared" si="15"/>
        <v>461</v>
      </c>
      <c r="C467" s="19" t="s">
        <v>1477</v>
      </c>
      <c r="D467" s="19"/>
      <c r="E467" s="19" t="s">
        <v>69</v>
      </c>
      <c r="F467" s="19" t="s">
        <v>70</v>
      </c>
      <c r="G467" s="19" t="s">
        <v>62</v>
      </c>
      <c r="H467" s="5">
        <v>283.62551395076525</v>
      </c>
      <c r="I467" s="5">
        <v>0</v>
      </c>
      <c r="J467" s="21">
        <f t="shared" si="14"/>
        <v>0</v>
      </c>
    </row>
    <row r="468" spans="1:10" x14ac:dyDescent="0.25">
      <c r="A468" s="23"/>
      <c r="B468" s="20">
        <f t="shared" si="15"/>
        <v>462</v>
      </c>
      <c r="C468" s="19" t="s">
        <v>722</v>
      </c>
      <c r="D468" s="19"/>
      <c r="E468" s="19" t="s">
        <v>71</v>
      </c>
      <c r="F468" s="19" t="s">
        <v>72</v>
      </c>
      <c r="G468" s="19" t="s">
        <v>62</v>
      </c>
      <c r="H468" s="5">
        <v>456.6920193985224</v>
      </c>
      <c r="I468" s="5">
        <v>598.58999999999992</v>
      </c>
      <c r="J468" s="21">
        <f t="shared" si="14"/>
        <v>1.310708255397941</v>
      </c>
    </row>
    <row r="469" spans="1:10" x14ac:dyDescent="0.25">
      <c r="A469" s="23"/>
      <c r="B469" s="20">
        <f t="shared" si="15"/>
        <v>463</v>
      </c>
      <c r="C469" s="19" t="s">
        <v>1478</v>
      </c>
      <c r="D469" s="19"/>
      <c r="E469" s="19" t="s">
        <v>65</v>
      </c>
      <c r="F469" s="19" t="s">
        <v>66</v>
      </c>
      <c r="G469" s="19" t="s">
        <v>62</v>
      </c>
      <c r="H469" s="5">
        <v>217.48892621974755</v>
      </c>
      <c r="I469" s="5">
        <v>599.66000000000008</v>
      </c>
      <c r="J469" s="21">
        <f t="shared" si="14"/>
        <v>2.7571978510488053</v>
      </c>
    </row>
    <row r="470" spans="1:10" x14ac:dyDescent="0.25">
      <c r="A470" s="23"/>
      <c r="B470" s="20">
        <f t="shared" si="15"/>
        <v>464</v>
      </c>
      <c r="C470" s="19" t="s">
        <v>746</v>
      </c>
      <c r="D470" s="19"/>
      <c r="E470" s="19" t="s">
        <v>71</v>
      </c>
      <c r="F470" s="19" t="s">
        <v>72</v>
      </c>
      <c r="G470" s="19" t="s">
        <v>62</v>
      </c>
      <c r="H470" s="5">
        <v>306.86633307491905</v>
      </c>
      <c r="I470" s="5">
        <v>0</v>
      </c>
      <c r="J470" s="21">
        <f t="shared" si="14"/>
        <v>0</v>
      </c>
    </row>
    <row r="471" spans="1:10" x14ac:dyDescent="0.25">
      <c r="A471" s="23"/>
      <c r="B471" s="20">
        <f t="shared" si="15"/>
        <v>465</v>
      </c>
      <c r="C471" s="19" t="s">
        <v>723</v>
      </c>
      <c r="D471" s="19"/>
      <c r="E471" s="19" t="s">
        <v>60</v>
      </c>
      <c r="F471" s="19" t="s">
        <v>61</v>
      </c>
      <c r="G471" s="19" t="s">
        <v>62</v>
      </c>
      <c r="H471" s="5">
        <v>216.06018324611301</v>
      </c>
      <c r="I471" s="5">
        <v>0</v>
      </c>
      <c r="J471" s="21">
        <f t="shared" si="14"/>
        <v>0</v>
      </c>
    </row>
    <row r="472" spans="1:10" x14ac:dyDescent="0.25">
      <c r="A472" s="23"/>
      <c r="B472" s="20">
        <f t="shared" si="15"/>
        <v>466</v>
      </c>
      <c r="C472" s="19" t="s">
        <v>776</v>
      </c>
      <c r="D472" s="19"/>
      <c r="E472" s="19" t="s">
        <v>63</v>
      </c>
      <c r="F472" s="19" t="s">
        <v>64</v>
      </c>
      <c r="G472" s="19" t="s">
        <v>62</v>
      </c>
      <c r="H472" s="5">
        <v>132.71050537861893</v>
      </c>
      <c r="I472" s="5">
        <v>419.06200000000001</v>
      </c>
      <c r="J472" s="21">
        <f t="shared" si="14"/>
        <v>3.1577153504496813</v>
      </c>
    </row>
    <row r="473" spans="1:10" x14ac:dyDescent="0.25">
      <c r="A473" s="23"/>
      <c r="B473" s="20">
        <f t="shared" si="15"/>
        <v>467</v>
      </c>
      <c r="C473" s="19" t="s">
        <v>760</v>
      </c>
      <c r="D473" s="19"/>
      <c r="E473" s="19" t="s">
        <v>71</v>
      </c>
      <c r="F473" s="19" t="s">
        <v>72</v>
      </c>
      <c r="G473" s="19" t="s">
        <v>62</v>
      </c>
      <c r="H473" s="5">
        <v>307.59209211287344</v>
      </c>
      <c r="I473" s="5">
        <v>0</v>
      </c>
      <c r="J473" s="21">
        <f t="shared" si="14"/>
        <v>0</v>
      </c>
    </row>
    <row r="474" spans="1:10" x14ac:dyDescent="0.25">
      <c r="A474" s="23"/>
      <c r="B474" s="20">
        <f t="shared" si="15"/>
        <v>468</v>
      </c>
      <c r="C474" s="19" t="s">
        <v>782</v>
      </c>
      <c r="D474" s="19"/>
      <c r="E474" s="19" t="s">
        <v>63</v>
      </c>
      <c r="F474" s="19" t="s">
        <v>64</v>
      </c>
      <c r="G474" s="19" t="s">
        <v>62</v>
      </c>
      <c r="H474" s="5">
        <v>86.060226577518193</v>
      </c>
      <c r="I474" s="5">
        <v>0</v>
      </c>
      <c r="J474" s="21">
        <f t="shared" si="14"/>
        <v>0</v>
      </c>
    </row>
    <row r="475" spans="1:10" x14ac:dyDescent="0.25">
      <c r="A475" s="23"/>
      <c r="B475" s="20">
        <f t="shared" si="15"/>
        <v>469</v>
      </c>
      <c r="C475" s="19" t="s">
        <v>747</v>
      </c>
      <c r="D475" s="19"/>
      <c r="E475" s="19" t="s">
        <v>71</v>
      </c>
      <c r="F475" s="19" t="s">
        <v>72</v>
      </c>
      <c r="G475" s="19" t="s">
        <v>62</v>
      </c>
      <c r="H475" s="5">
        <v>630.38815276443836</v>
      </c>
      <c r="I475" s="5">
        <v>0</v>
      </c>
      <c r="J475" s="21">
        <f t="shared" si="14"/>
        <v>0</v>
      </c>
    </row>
    <row r="476" spans="1:10" x14ac:dyDescent="0.25">
      <c r="A476" s="23"/>
      <c r="B476" s="20">
        <f t="shared" si="15"/>
        <v>470</v>
      </c>
      <c r="C476" s="19" t="s">
        <v>775</v>
      </c>
      <c r="D476" s="19"/>
      <c r="E476" s="19" t="s">
        <v>69</v>
      </c>
      <c r="F476" s="19" t="s">
        <v>70</v>
      </c>
      <c r="G476" s="19" t="s">
        <v>62</v>
      </c>
      <c r="H476" s="5">
        <v>211.60594570914523</v>
      </c>
      <c r="I476" s="5">
        <v>0</v>
      </c>
      <c r="J476" s="21">
        <f t="shared" si="14"/>
        <v>0</v>
      </c>
    </row>
    <row r="477" spans="1:10" x14ac:dyDescent="0.25">
      <c r="A477" s="23"/>
      <c r="B477" s="20">
        <f t="shared" si="15"/>
        <v>471</v>
      </c>
      <c r="C477" s="19" t="s">
        <v>1297</v>
      </c>
      <c r="D477" s="19"/>
      <c r="E477" s="19" t="s">
        <v>65</v>
      </c>
      <c r="F477" s="19" t="s">
        <v>66</v>
      </c>
      <c r="G477" s="19" t="s">
        <v>62</v>
      </c>
      <c r="H477" s="5">
        <v>604.51014094778191</v>
      </c>
      <c r="I477" s="5">
        <v>1180.2340000000002</v>
      </c>
      <c r="J477" s="21">
        <f t="shared" si="14"/>
        <v>1.9523808122549755</v>
      </c>
    </row>
    <row r="478" spans="1:10" x14ac:dyDescent="0.25">
      <c r="A478" s="23"/>
      <c r="B478" s="20">
        <f t="shared" si="15"/>
        <v>472</v>
      </c>
      <c r="C478" s="19" t="s">
        <v>750</v>
      </c>
      <c r="D478" s="19"/>
      <c r="E478" s="19" t="s">
        <v>69</v>
      </c>
      <c r="F478" s="19" t="s">
        <v>70</v>
      </c>
      <c r="G478" s="19" t="s">
        <v>62</v>
      </c>
      <c r="H478" s="5">
        <v>413.62547061936004</v>
      </c>
      <c r="I478" s="5">
        <v>0</v>
      </c>
      <c r="J478" s="21">
        <f t="shared" si="14"/>
        <v>0</v>
      </c>
    </row>
    <row r="479" spans="1:10" x14ac:dyDescent="0.25">
      <c r="A479" s="23"/>
      <c r="B479" s="20">
        <f t="shared" si="15"/>
        <v>473</v>
      </c>
      <c r="C479" s="19" t="s">
        <v>1479</v>
      </c>
      <c r="D479" s="19"/>
      <c r="E479" s="19" t="s">
        <v>63</v>
      </c>
      <c r="F479" s="19" t="s">
        <v>64</v>
      </c>
      <c r="G479" s="19" t="s">
        <v>62</v>
      </c>
      <c r="H479" s="5">
        <v>78.38671795438907</v>
      </c>
      <c r="I479" s="5">
        <v>238.464</v>
      </c>
      <c r="J479" s="21">
        <f t="shared" si="14"/>
        <v>3.0421480350632257</v>
      </c>
    </row>
    <row r="480" spans="1:10" x14ac:dyDescent="0.25">
      <c r="A480" s="23"/>
      <c r="B480" s="20">
        <f t="shared" si="15"/>
        <v>474</v>
      </c>
      <c r="C480" s="19" t="s">
        <v>786</v>
      </c>
      <c r="D480" s="19"/>
      <c r="E480" s="19" t="s">
        <v>63</v>
      </c>
      <c r="F480" s="19" t="s">
        <v>64</v>
      </c>
      <c r="G480" s="19" t="s">
        <v>62</v>
      </c>
      <c r="H480" s="5">
        <v>161.22767344574592</v>
      </c>
      <c r="I480" s="5">
        <v>238.464</v>
      </c>
      <c r="J480" s="21">
        <f t="shared" si="14"/>
        <v>1.4790512999633687</v>
      </c>
    </row>
    <row r="481" spans="1:10" x14ac:dyDescent="0.25">
      <c r="A481" s="23"/>
      <c r="B481" s="20">
        <f t="shared" si="15"/>
        <v>475</v>
      </c>
      <c r="C481" s="19" t="s">
        <v>784</v>
      </c>
      <c r="D481" s="19"/>
      <c r="E481" s="19" t="s">
        <v>75</v>
      </c>
      <c r="F481" s="19" t="s">
        <v>76</v>
      </c>
      <c r="G481" s="19" t="s">
        <v>62</v>
      </c>
      <c r="H481" s="5">
        <v>257.02125805943956</v>
      </c>
      <c r="I481" s="5">
        <v>0</v>
      </c>
      <c r="J481" s="21">
        <f t="shared" si="14"/>
        <v>0</v>
      </c>
    </row>
    <row r="482" spans="1:10" x14ac:dyDescent="0.25">
      <c r="A482" s="23"/>
      <c r="B482" s="20">
        <f t="shared" si="15"/>
        <v>476</v>
      </c>
      <c r="C482" s="19" t="s">
        <v>783</v>
      </c>
      <c r="D482" s="19"/>
      <c r="E482" s="19" t="s">
        <v>71</v>
      </c>
      <c r="F482" s="19" t="s">
        <v>72</v>
      </c>
      <c r="G482" s="19" t="s">
        <v>62</v>
      </c>
      <c r="H482" s="5">
        <v>763.41360399636653</v>
      </c>
      <c r="I482" s="5">
        <v>0</v>
      </c>
      <c r="J482" s="21">
        <f t="shared" si="14"/>
        <v>0</v>
      </c>
    </row>
    <row r="483" spans="1:10" x14ac:dyDescent="0.25">
      <c r="A483" s="23"/>
      <c r="B483" s="20">
        <f t="shared" si="15"/>
        <v>477</v>
      </c>
      <c r="C483" s="19" t="s">
        <v>789</v>
      </c>
      <c r="D483" s="19"/>
      <c r="E483" s="19" t="s">
        <v>73</v>
      </c>
      <c r="F483" s="19" t="s">
        <v>74</v>
      </c>
      <c r="G483" s="19" t="s">
        <v>62</v>
      </c>
      <c r="H483" s="5">
        <v>78.38671795438907</v>
      </c>
      <c r="I483" s="5">
        <v>0</v>
      </c>
      <c r="J483" s="21">
        <f t="shared" si="14"/>
        <v>0</v>
      </c>
    </row>
    <row r="484" spans="1:10" x14ac:dyDescent="0.25">
      <c r="A484" s="23"/>
      <c r="B484" s="20">
        <f t="shared" si="15"/>
        <v>478</v>
      </c>
      <c r="C484" s="19" t="s">
        <v>779</v>
      </c>
      <c r="D484" s="19"/>
      <c r="E484" s="19" t="s">
        <v>67</v>
      </c>
      <c r="F484" s="19" t="s">
        <v>68</v>
      </c>
      <c r="G484" s="19" t="s">
        <v>62</v>
      </c>
      <c r="H484" s="5">
        <v>383.87339616480199</v>
      </c>
      <c r="I484" s="5">
        <v>0</v>
      </c>
      <c r="J484" s="21">
        <f t="shared" si="14"/>
        <v>0</v>
      </c>
    </row>
    <row r="485" spans="1:10" x14ac:dyDescent="0.25">
      <c r="A485" s="23"/>
      <c r="B485" s="20">
        <f t="shared" si="15"/>
        <v>479</v>
      </c>
      <c r="C485" s="19" t="s">
        <v>787</v>
      </c>
      <c r="D485" s="19"/>
      <c r="E485" s="19" t="s">
        <v>67</v>
      </c>
      <c r="F485" s="19" t="s">
        <v>68</v>
      </c>
      <c r="G485" s="19" t="s">
        <v>62</v>
      </c>
      <c r="H485" s="5">
        <v>144.62072984018386</v>
      </c>
      <c r="I485" s="5">
        <v>901.40699999999993</v>
      </c>
      <c r="J485" s="21">
        <f t="shared" si="14"/>
        <v>6.2329031321866406</v>
      </c>
    </row>
    <row r="486" spans="1:10" x14ac:dyDescent="0.25">
      <c r="A486" s="23"/>
      <c r="B486" s="20">
        <f t="shared" si="15"/>
        <v>480</v>
      </c>
      <c r="C486" s="19" t="s">
        <v>785</v>
      </c>
      <c r="D486" s="19"/>
      <c r="E486" s="19" t="s">
        <v>69</v>
      </c>
      <c r="F486" s="19" t="s">
        <v>70</v>
      </c>
      <c r="G486" s="19" t="s">
        <v>62</v>
      </c>
      <c r="H486" s="5">
        <v>377.57905736946418</v>
      </c>
      <c r="I486" s="5">
        <v>657.52600000000007</v>
      </c>
      <c r="J486" s="21">
        <f t="shared" si="14"/>
        <v>1.7414260329502478</v>
      </c>
    </row>
    <row r="487" spans="1:10" x14ac:dyDescent="0.25">
      <c r="A487" s="23"/>
      <c r="B487" s="20">
        <f t="shared" si="15"/>
        <v>481</v>
      </c>
      <c r="C487" s="19" t="s">
        <v>758</v>
      </c>
      <c r="D487" s="19"/>
      <c r="E487" s="19" t="s">
        <v>67</v>
      </c>
      <c r="F487" s="19" t="s">
        <v>68</v>
      </c>
      <c r="G487" s="19" t="s">
        <v>62</v>
      </c>
      <c r="H487" s="5">
        <v>221.62821790340624</v>
      </c>
      <c r="I487" s="5">
        <v>0</v>
      </c>
      <c r="J487" s="21">
        <f t="shared" si="14"/>
        <v>0</v>
      </c>
    </row>
    <row r="488" spans="1:10" x14ac:dyDescent="0.25">
      <c r="A488" s="23"/>
      <c r="B488" s="20">
        <f t="shared" si="15"/>
        <v>482</v>
      </c>
      <c r="C488" s="19" t="s">
        <v>812</v>
      </c>
      <c r="D488" s="19"/>
      <c r="E488" s="19" t="s">
        <v>67</v>
      </c>
      <c r="F488" s="19" t="s">
        <v>68</v>
      </c>
      <c r="G488" s="19" t="s">
        <v>62</v>
      </c>
      <c r="H488" s="5">
        <v>190.76228626514737</v>
      </c>
      <c r="I488" s="5">
        <v>179.52799999999999</v>
      </c>
      <c r="J488" s="21">
        <f t="shared" si="14"/>
        <v>0.94110845238281304</v>
      </c>
    </row>
    <row r="489" spans="1:10" x14ac:dyDescent="0.25">
      <c r="A489" s="23"/>
      <c r="B489" s="20">
        <f t="shared" si="15"/>
        <v>483</v>
      </c>
      <c r="C489" s="19" t="s">
        <v>720</v>
      </c>
      <c r="D489" s="19"/>
      <c r="E489" s="19" t="s">
        <v>63</v>
      </c>
      <c r="F489" s="19" t="s">
        <v>64</v>
      </c>
      <c r="G489" s="19" t="s">
        <v>62</v>
      </c>
      <c r="H489" s="5">
        <v>169.9186268211495</v>
      </c>
      <c r="I489" s="5">
        <v>0</v>
      </c>
      <c r="J489" s="21">
        <f t="shared" si="14"/>
        <v>0</v>
      </c>
    </row>
    <row r="490" spans="1:10" x14ac:dyDescent="0.25">
      <c r="A490" s="23"/>
      <c r="B490" s="20">
        <f t="shared" si="15"/>
        <v>484</v>
      </c>
      <c r="C490" s="19" t="s">
        <v>718</v>
      </c>
      <c r="D490" s="19"/>
      <c r="E490" s="19" t="s">
        <v>65</v>
      </c>
      <c r="F490" s="19" t="s">
        <v>66</v>
      </c>
      <c r="G490" s="19" t="s">
        <v>62</v>
      </c>
      <c r="H490" s="5">
        <v>435.17162896232321</v>
      </c>
      <c r="I490" s="5">
        <v>0</v>
      </c>
      <c r="J490" s="21">
        <f t="shared" si="14"/>
        <v>0</v>
      </c>
    </row>
    <row r="491" spans="1:10" x14ac:dyDescent="0.25">
      <c r="A491" s="23"/>
      <c r="B491" s="20">
        <f t="shared" si="15"/>
        <v>485</v>
      </c>
      <c r="C491" s="19" t="s">
        <v>796</v>
      </c>
      <c r="D491" s="19"/>
      <c r="E491" s="19" t="s">
        <v>71</v>
      </c>
      <c r="F491" s="19" t="s">
        <v>72</v>
      </c>
      <c r="G491" s="19" t="s">
        <v>62</v>
      </c>
      <c r="H491" s="5">
        <v>485.91168636461481</v>
      </c>
      <c r="I491" s="5">
        <v>0</v>
      </c>
      <c r="J491" s="21">
        <f t="shared" si="14"/>
        <v>0</v>
      </c>
    </row>
    <row r="492" spans="1:10" x14ac:dyDescent="0.25">
      <c r="A492" s="23"/>
      <c r="B492" s="20">
        <f t="shared" si="15"/>
        <v>486</v>
      </c>
      <c r="C492" s="19" t="s">
        <v>821</v>
      </c>
      <c r="D492" s="19"/>
      <c r="E492" s="19" t="s">
        <v>67</v>
      </c>
      <c r="F492" s="19" t="s">
        <v>68</v>
      </c>
      <c r="G492" s="19" t="s">
        <v>62</v>
      </c>
      <c r="H492" s="5">
        <v>169.40990444501227</v>
      </c>
      <c r="I492" s="5">
        <v>0</v>
      </c>
      <c r="J492" s="21">
        <f t="shared" si="14"/>
        <v>0</v>
      </c>
    </row>
    <row r="493" spans="1:10" x14ac:dyDescent="0.25">
      <c r="A493" s="23"/>
      <c r="B493" s="20">
        <f t="shared" si="15"/>
        <v>487</v>
      </c>
      <c r="C493" s="19" t="s">
        <v>808</v>
      </c>
      <c r="D493" s="19"/>
      <c r="E493" s="19" t="s">
        <v>67</v>
      </c>
      <c r="F493" s="19" t="s">
        <v>68</v>
      </c>
      <c r="G493" s="19" t="s">
        <v>62</v>
      </c>
      <c r="H493" s="5">
        <v>315.29056064449992</v>
      </c>
      <c r="I493" s="5">
        <v>424.47900000000004</v>
      </c>
      <c r="J493" s="21">
        <f t="shared" si="14"/>
        <v>1.3463105242741902</v>
      </c>
    </row>
    <row r="494" spans="1:10" x14ac:dyDescent="0.25">
      <c r="A494" s="23"/>
      <c r="B494" s="20">
        <f t="shared" si="15"/>
        <v>488</v>
      </c>
      <c r="C494" s="19" t="s">
        <v>815</v>
      </c>
      <c r="D494" s="19"/>
      <c r="E494" s="19" t="s">
        <v>60</v>
      </c>
      <c r="F494" s="19" t="s">
        <v>61</v>
      </c>
      <c r="G494" s="19" t="s">
        <v>62</v>
      </c>
      <c r="H494" s="5">
        <v>359.30168319513018</v>
      </c>
      <c r="I494" s="5">
        <v>0</v>
      </c>
      <c r="J494" s="21">
        <f t="shared" ref="J494:J557" si="16">+IFERROR(I494/H494,0)</f>
        <v>0</v>
      </c>
    </row>
    <row r="495" spans="1:10" x14ac:dyDescent="0.25">
      <c r="A495" s="23"/>
      <c r="B495" s="20">
        <f t="shared" si="15"/>
        <v>489</v>
      </c>
      <c r="C495" s="19" t="s">
        <v>817</v>
      </c>
      <c r="D495" s="19"/>
      <c r="E495" s="19" t="s">
        <v>73</v>
      </c>
      <c r="F495" s="19" t="s">
        <v>74</v>
      </c>
      <c r="G495" s="19" t="s">
        <v>62</v>
      </c>
      <c r="H495" s="5">
        <v>644.74375695364574</v>
      </c>
      <c r="I495" s="5">
        <v>0</v>
      </c>
      <c r="J495" s="21">
        <f t="shared" si="16"/>
        <v>0</v>
      </c>
    </row>
    <row r="496" spans="1:10" x14ac:dyDescent="0.25">
      <c r="A496" s="23"/>
      <c r="B496" s="20">
        <f t="shared" si="15"/>
        <v>490</v>
      </c>
      <c r="C496" s="19" t="s">
        <v>805</v>
      </c>
      <c r="D496" s="19"/>
      <c r="E496" s="19" t="s">
        <v>69</v>
      </c>
      <c r="F496" s="19" t="s">
        <v>70</v>
      </c>
      <c r="G496" s="19" t="s">
        <v>62</v>
      </c>
      <c r="H496" s="5">
        <v>330.9291019261733</v>
      </c>
      <c r="I496" s="5">
        <v>0</v>
      </c>
      <c r="J496" s="21">
        <f t="shared" si="16"/>
        <v>0</v>
      </c>
    </row>
    <row r="497" spans="1:10" x14ac:dyDescent="0.25">
      <c r="A497" s="23"/>
      <c r="B497" s="20">
        <f t="shared" si="15"/>
        <v>491</v>
      </c>
      <c r="C497" s="19" t="s">
        <v>794</v>
      </c>
      <c r="D497" s="19"/>
      <c r="E497" s="19" t="s">
        <v>67</v>
      </c>
      <c r="F497" s="19" t="s">
        <v>68</v>
      </c>
      <c r="G497" s="19" t="s">
        <v>62</v>
      </c>
      <c r="H497" s="5">
        <v>452.23722959021291</v>
      </c>
      <c r="I497" s="5">
        <v>487.762</v>
      </c>
      <c r="J497" s="21">
        <f t="shared" si="16"/>
        <v>1.0785533965038157</v>
      </c>
    </row>
    <row r="498" spans="1:10" x14ac:dyDescent="0.25">
      <c r="A498" s="23"/>
      <c r="B498" s="20">
        <f t="shared" si="15"/>
        <v>492</v>
      </c>
      <c r="C498" s="19" t="s">
        <v>803</v>
      </c>
      <c r="D498" s="19"/>
      <c r="E498" s="19" t="s">
        <v>73</v>
      </c>
      <c r="F498" s="19" t="s">
        <v>74</v>
      </c>
      <c r="G498" s="19" t="s">
        <v>62</v>
      </c>
      <c r="H498" s="5">
        <v>378.30530144413336</v>
      </c>
      <c r="I498" s="5">
        <v>0</v>
      </c>
      <c r="J498" s="21">
        <f t="shared" si="16"/>
        <v>0</v>
      </c>
    </row>
    <row r="499" spans="1:10" x14ac:dyDescent="0.25">
      <c r="A499" s="23"/>
      <c r="B499" s="20">
        <f t="shared" si="15"/>
        <v>493</v>
      </c>
      <c r="C499" s="19" t="s">
        <v>816</v>
      </c>
      <c r="D499" s="19"/>
      <c r="E499" s="19" t="s">
        <v>71</v>
      </c>
      <c r="F499" s="19" t="s">
        <v>72</v>
      </c>
      <c r="G499" s="19" t="s">
        <v>62</v>
      </c>
      <c r="H499" s="5">
        <v>428.90109540606466</v>
      </c>
      <c r="I499" s="5">
        <v>1205.5840000000001</v>
      </c>
      <c r="J499" s="21">
        <f t="shared" si="16"/>
        <v>2.8108671507555987</v>
      </c>
    </row>
    <row r="500" spans="1:10" x14ac:dyDescent="0.25">
      <c r="A500" s="23"/>
      <c r="B500" s="20">
        <f t="shared" si="15"/>
        <v>494</v>
      </c>
      <c r="C500" s="19" t="s">
        <v>790</v>
      </c>
      <c r="D500" s="19"/>
      <c r="E500" s="19" t="s">
        <v>71</v>
      </c>
      <c r="F500" s="19" t="s">
        <v>72</v>
      </c>
      <c r="G500" s="19" t="s">
        <v>62</v>
      </c>
      <c r="H500" s="5">
        <v>256.99629815094215</v>
      </c>
      <c r="I500" s="5">
        <v>238.464</v>
      </c>
      <c r="J500" s="21">
        <f t="shared" si="16"/>
        <v>0.92788885176837244</v>
      </c>
    </row>
    <row r="501" spans="1:10" x14ac:dyDescent="0.25">
      <c r="A501" s="23"/>
      <c r="B501" s="20">
        <f t="shared" si="15"/>
        <v>495</v>
      </c>
      <c r="C501" s="19" t="s">
        <v>799</v>
      </c>
      <c r="D501" s="19"/>
      <c r="E501" s="19" t="s">
        <v>71</v>
      </c>
      <c r="F501" s="19" t="s">
        <v>72</v>
      </c>
      <c r="G501" s="19" t="s">
        <v>62</v>
      </c>
      <c r="H501" s="5">
        <v>332.88998909383906</v>
      </c>
      <c r="I501" s="5">
        <v>0</v>
      </c>
      <c r="J501" s="21">
        <f t="shared" si="16"/>
        <v>0</v>
      </c>
    </row>
    <row r="502" spans="1:10" x14ac:dyDescent="0.25">
      <c r="A502" s="23"/>
      <c r="B502" s="20">
        <f t="shared" si="15"/>
        <v>496</v>
      </c>
      <c r="C502" s="19" t="s">
        <v>1480</v>
      </c>
      <c r="D502" s="19"/>
      <c r="E502" s="19" t="s">
        <v>73</v>
      </c>
      <c r="F502" s="19" t="s">
        <v>74</v>
      </c>
      <c r="G502" s="19" t="s">
        <v>62</v>
      </c>
      <c r="H502" s="5">
        <v>140.38401400174806</v>
      </c>
      <c r="I502" s="5">
        <v>0</v>
      </c>
      <c r="J502" s="21">
        <f t="shared" si="16"/>
        <v>0</v>
      </c>
    </row>
    <row r="503" spans="1:10" x14ac:dyDescent="0.25">
      <c r="A503" s="23"/>
      <c r="B503" s="20">
        <f t="shared" si="15"/>
        <v>497</v>
      </c>
      <c r="C503" s="19" t="s">
        <v>814</v>
      </c>
      <c r="D503" s="19"/>
      <c r="E503" s="19" t="s">
        <v>60</v>
      </c>
      <c r="F503" s="19" t="s">
        <v>61</v>
      </c>
      <c r="G503" s="19" t="s">
        <v>62</v>
      </c>
      <c r="H503" s="5">
        <v>294.95562357663931</v>
      </c>
      <c r="I503" s="5">
        <v>0</v>
      </c>
      <c r="J503" s="21">
        <f t="shared" si="16"/>
        <v>0</v>
      </c>
    </row>
    <row r="504" spans="1:10" x14ac:dyDescent="0.25">
      <c r="A504" s="23"/>
      <c r="B504" s="20">
        <f t="shared" si="15"/>
        <v>498</v>
      </c>
      <c r="C504" s="19" t="s">
        <v>807</v>
      </c>
      <c r="D504" s="19"/>
      <c r="E504" s="19" t="s">
        <v>69</v>
      </c>
      <c r="F504" s="19" t="s">
        <v>70</v>
      </c>
      <c r="G504" s="19" t="s">
        <v>62</v>
      </c>
      <c r="H504" s="5">
        <v>373.85106390716567</v>
      </c>
      <c r="I504" s="5">
        <v>0</v>
      </c>
      <c r="J504" s="21">
        <f t="shared" si="16"/>
        <v>0</v>
      </c>
    </row>
    <row r="505" spans="1:10" x14ac:dyDescent="0.25">
      <c r="A505" s="23"/>
      <c r="B505" s="20">
        <f t="shared" si="15"/>
        <v>499</v>
      </c>
      <c r="C505" s="19" t="s">
        <v>800</v>
      </c>
      <c r="D505" s="19"/>
      <c r="E505" s="19" t="s">
        <v>65</v>
      </c>
      <c r="F505" s="19" t="s">
        <v>66</v>
      </c>
      <c r="G505" s="19" t="s">
        <v>62</v>
      </c>
      <c r="H505" s="5">
        <v>267.35847610700966</v>
      </c>
      <c r="I505" s="5">
        <v>0</v>
      </c>
      <c r="J505" s="21">
        <f t="shared" si="16"/>
        <v>0</v>
      </c>
    </row>
    <row r="506" spans="1:10" x14ac:dyDescent="0.25">
      <c r="A506" s="23"/>
      <c r="B506" s="20">
        <f t="shared" si="15"/>
        <v>500</v>
      </c>
      <c r="C506" s="19" t="s">
        <v>1481</v>
      </c>
      <c r="D506" s="19"/>
      <c r="E506" s="19" t="s">
        <v>71</v>
      </c>
      <c r="F506" s="19" t="s">
        <v>72</v>
      </c>
      <c r="G506" s="19" t="s">
        <v>62</v>
      </c>
      <c r="H506" s="5">
        <v>0</v>
      </c>
      <c r="I506" s="5">
        <v>0</v>
      </c>
      <c r="J506" s="21">
        <f t="shared" si="16"/>
        <v>0</v>
      </c>
    </row>
    <row r="507" spans="1:10" x14ac:dyDescent="0.25">
      <c r="A507" s="23"/>
      <c r="B507" s="20">
        <f t="shared" si="15"/>
        <v>501</v>
      </c>
      <c r="C507" s="19" t="s">
        <v>780</v>
      </c>
      <c r="D507" s="19"/>
      <c r="E507" s="19" t="s">
        <v>71</v>
      </c>
      <c r="F507" s="19" t="s">
        <v>72</v>
      </c>
      <c r="G507" s="19" t="s">
        <v>62</v>
      </c>
      <c r="H507" s="5">
        <v>265.92973313337512</v>
      </c>
      <c r="I507" s="5">
        <v>0</v>
      </c>
      <c r="J507" s="21">
        <f t="shared" si="16"/>
        <v>0</v>
      </c>
    </row>
    <row r="508" spans="1:10" x14ac:dyDescent="0.25">
      <c r="A508" s="23"/>
      <c r="B508" s="20">
        <f t="shared" si="15"/>
        <v>502</v>
      </c>
      <c r="C508" s="19" t="s">
        <v>846</v>
      </c>
      <c r="D508" s="19"/>
      <c r="E508" s="19" t="s">
        <v>65</v>
      </c>
      <c r="F508" s="19" t="s">
        <v>66</v>
      </c>
      <c r="G508" s="19" t="s">
        <v>62</v>
      </c>
      <c r="H508" s="5">
        <v>138.59348588922126</v>
      </c>
      <c r="I508" s="5">
        <v>360.12599999999998</v>
      </c>
      <c r="J508" s="21">
        <f t="shared" si="16"/>
        <v>2.5984338130282056</v>
      </c>
    </row>
    <row r="509" spans="1:10" x14ac:dyDescent="0.25">
      <c r="A509" s="23"/>
      <c r="B509" s="20">
        <f t="shared" si="15"/>
        <v>503</v>
      </c>
      <c r="C509" s="19" t="s">
        <v>849</v>
      </c>
      <c r="D509" s="19"/>
      <c r="E509" s="19" t="s">
        <v>75</v>
      </c>
      <c r="F509" s="19" t="s">
        <v>76</v>
      </c>
      <c r="G509" s="19" t="s">
        <v>62</v>
      </c>
      <c r="H509" s="5">
        <v>303.13785457590564</v>
      </c>
      <c r="I509" s="5">
        <v>0</v>
      </c>
      <c r="J509" s="21">
        <f t="shared" si="16"/>
        <v>0</v>
      </c>
    </row>
    <row r="510" spans="1:10" x14ac:dyDescent="0.25">
      <c r="A510" s="23"/>
      <c r="B510" s="20">
        <f t="shared" si="15"/>
        <v>504</v>
      </c>
      <c r="C510" s="19" t="s">
        <v>848</v>
      </c>
      <c r="D510" s="19"/>
      <c r="E510" s="19" t="s">
        <v>71</v>
      </c>
      <c r="F510" s="19" t="s">
        <v>72</v>
      </c>
      <c r="G510" s="19" t="s">
        <v>62</v>
      </c>
      <c r="H510" s="5">
        <v>403.60319842509904</v>
      </c>
      <c r="I510" s="5">
        <v>0</v>
      </c>
      <c r="J510" s="21">
        <f t="shared" si="16"/>
        <v>0</v>
      </c>
    </row>
    <row r="511" spans="1:10" x14ac:dyDescent="0.25">
      <c r="A511" s="23"/>
      <c r="B511" s="20">
        <f t="shared" si="15"/>
        <v>505</v>
      </c>
      <c r="C511" s="19" t="s">
        <v>1482</v>
      </c>
      <c r="D511" s="19"/>
      <c r="E511" s="19" t="s">
        <v>65</v>
      </c>
      <c r="F511" s="19" t="s">
        <v>66</v>
      </c>
      <c r="G511" s="19" t="s">
        <v>62</v>
      </c>
      <c r="H511" s="5">
        <v>634.26172319437364</v>
      </c>
      <c r="I511" s="5">
        <v>531.71600000000001</v>
      </c>
      <c r="J511" s="21">
        <f t="shared" si="16"/>
        <v>0.83832269953495553</v>
      </c>
    </row>
    <row r="512" spans="1:10" x14ac:dyDescent="0.25">
      <c r="A512" s="23"/>
      <c r="B512" s="20">
        <f t="shared" si="15"/>
        <v>506</v>
      </c>
      <c r="C512" s="19" t="s">
        <v>841</v>
      </c>
      <c r="D512" s="19"/>
      <c r="E512" s="19" t="s">
        <v>69</v>
      </c>
      <c r="F512" s="19" t="s">
        <v>70</v>
      </c>
      <c r="G512" s="19" t="s">
        <v>62</v>
      </c>
      <c r="H512" s="5">
        <v>167.11065395634824</v>
      </c>
      <c r="I512" s="5">
        <v>0</v>
      </c>
      <c r="J512" s="21">
        <f t="shared" si="16"/>
        <v>0</v>
      </c>
    </row>
    <row r="513" spans="1:10" x14ac:dyDescent="0.25">
      <c r="A513" s="23"/>
      <c r="B513" s="20">
        <f t="shared" si="15"/>
        <v>507</v>
      </c>
      <c r="C513" s="19" t="s">
        <v>847</v>
      </c>
      <c r="D513" s="19"/>
      <c r="E513" s="19" t="s">
        <v>69</v>
      </c>
      <c r="F513" s="19" t="s">
        <v>70</v>
      </c>
      <c r="G513" s="19" t="s">
        <v>62</v>
      </c>
      <c r="H513" s="5">
        <v>269.65772659567369</v>
      </c>
      <c r="I513" s="5">
        <v>0</v>
      </c>
      <c r="J513" s="21">
        <f t="shared" si="16"/>
        <v>0</v>
      </c>
    </row>
    <row r="514" spans="1:10" x14ac:dyDescent="0.25">
      <c r="A514" s="23"/>
      <c r="B514" s="20">
        <f t="shared" si="15"/>
        <v>508</v>
      </c>
      <c r="C514" s="19" t="s">
        <v>838</v>
      </c>
      <c r="D514" s="19"/>
      <c r="E514" s="19" t="s">
        <v>69</v>
      </c>
      <c r="F514" s="19" t="s">
        <v>70</v>
      </c>
      <c r="G514" s="19" t="s">
        <v>62</v>
      </c>
      <c r="H514" s="5">
        <v>349.27941100086912</v>
      </c>
      <c r="I514" s="5">
        <v>0</v>
      </c>
      <c r="J514" s="21">
        <f t="shared" si="16"/>
        <v>0</v>
      </c>
    </row>
    <row r="515" spans="1:10" x14ac:dyDescent="0.25">
      <c r="A515" s="23"/>
      <c r="B515" s="20">
        <f t="shared" si="15"/>
        <v>509</v>
      </c>
      <c r="C515" s="19" t="s">
        <v>832</v>
      </c>
      <c r="D515" s="19"/>
      <c r="E515" s="19" t="s">
        <v>67</v>
      </c>
      <c r="F515" s="19" t="s">
        <v>68</v>
      </c>
      <c r="G515" s="19" t="s">
        <v>62</v>
      </c>
      <c r="H515" s="5">
        <v>469.11096623622461</v>
      </c>
      <c r="I515" s="5">
        <v>0</v>
      </c>
      <c r="J515" s="21">
        <f t="shared" si="16"/>
        <v>0</v>
      </c>
    </row>
    <row r="516" spans="1:10" x14ac:dyDescent="0.25">
      <c r="A516" s="23"/>
      <c r="B516" s="20">
        <f t="shared" si="15"/>
        <v>510</v>
      </c>
      <c r="C516" s="19" t="s">
        <v>1483</v>
      </c>
      <c r="D516" s="19"/>
      <c r="E516" s="19" t="s">
        <v>73</v>
      </c>
      <c r="F516" s="19" t="s">
        <v>74</v>
      </c>
      <c r="G516" s="19" t="s">
        <v>62</v>
      </c>
      <c r="H516" s="5">
        <v>87.488969551152763</v>
      </c>
      <c r="I516" s="5">
        <v>0</v>
      </c>
      <c r="J516" s="21">
        <f t="shared" si="16"/>
        <v>0</v>
      </c>
    </row>
    <row r="517" spans="1:10" x14ac:dyDescent="0.25">
      <c r="A517" s="23"/>
      <c r="B517" s="20">
        <f t="shared" si="15"/>
        <v>511</v>
      </c>
      <c r="C517" s="19" t="s">
        <v>860</v>
      </c>
      <c r="D517" s="19"/>
      <c r="E517" s="19" t="s">
        <v>71</v>
      </c>
      <c r="F517" s="19" t="s">
        <v>72</v>
      </c>
      <c r="G517" s="19" t="s">
        <v>62</v>
      </c>
      <c r="H517" s="5">
        <v>378.30530144413336</v>
      </c>
      <c r="I517" s="5">
        <v>837.05399999999986</v>
      </c>
      <c r="J517" s="21">
        <f t="shared" si="16"/>
        <v>2.2126414745039269</v>
      </c>
    </row>
    <row r="518" spans="1:10" x14ac:dyDescent="0.25">
      <c r="A518" s="23"/>
      <c r="B518" s="20">
        <f t="shared" si="15"/>
        <v>512</v>
      </c>
      <c r="C518" s="19" t="s">
        <v>859</v>
      </c>
      <c r="D518" s="19"/>
      <c r="E518" s="19" t="s">
        <v>63</v>
      </c>
      <c r="F518" s="19" t="s">
        <v>64</v>
      </c>
      <c r="G518" s="19" t="s">
        <v>62</v>
      </c>
      <c r="H518" s="5">
        <v>187.0342928028488</v>
      </c>
      <c r="I518" s="5">
        <v>360.12599999999998</v>
      </c>
      <c r="J518" s="21">
        <f t="shared" si="16"/>
        <v>1.9254543891563545</v>
      </c>
    </row>
    <row r="519" spans="1:10" x14ac:dyDescent="0.25">
      <c r="A519" s="23"/>
      <c r="B519" s="20">
        <f t="shared" si="15"/>
        <v>513</v>
      </c>
      <c r="C519" s="19" t="s">
        <v>1298</v>
      </c>
      <c r="D519" s="19"/>
      <c r="E519" s="19" t="s">
        <v>63</v>
      </c>
      <c r="F519" s="19" t="s">
        <v>64</v>
      </c>
      <c r="G519" s="19" t="s">
        <v>62</v>
      </c>
      <c r="H519" s="5">
        <v>295.68186765130849</v>
      </c>
      <c r="I519" s="5">
        <v>0</v>
      </c>
      <c r="J519" s="21">
        <f t="shared" si="16"/>
        <v>0</v>
      </c>
    </row>
    <row r="520" spans="1:10" x14ac:dyDescent="0.25">
      <c r="A520" s="23"/>
      <c r="B520" s="20">
        <f t="shared" si="15"/>
        <v>514</v>
      </c>
      <c r="C520" s="19" t="s">
        <v>854</v>
      </c>
      <c r="D520" s="19"/>
      <c r="E520" s="19" t="s">
        <v>75</v>
      </c>
      <c r="F520" s="19" t="s">
        <v>76</v>
      </c>
      <c r="G520" s="19" t="s">
        <v>62</v>
      </c>
      <c r="H520" s="5">
        <v>324.70775809457274</v>
      </c>
      <c r="I520" s="5">
        <v>0</v>
      </c>
      <c r="J520" s="21">
        <f t="shared" si="16"/>
        <v>0</v>
      </c>
    </row>
    <row r="521" spans="1:10" x14ac:dyDescent="0.25">
      <c r="A521" s="23"/>
      <c r="B521" s="20">
        <f t="shared" ref="B521:B584" si="17">+B520+1</f>
        <v>515</v>
      </c>
      <c r="C521" s="19" t="s">
        <v>861</v>
      </c>
      <c r="D521" s="19"/>
      <c r="E521" s="19" t="s">
        <v>63</v>
      </c>
      <c r="F521" s="19" t="s">
        <v>64</v>
      </c>
      <c r="G521" s="19" t="s">
        <v>62</v>
      </c>
      <c r="H521" s="5">
        <v>249.03158885020775</v>
      </c>
      <c r="I521" s="5">
        <v>0</v>
      </c>
      <c r="J521" s="21">
        <f t="shared" si="16"/>
        <v>0</v>
      </c>
    </row>
    <row r="522" spans="1:10" x14ac:dyDescent="0.25">
      <c r="A522" s="23"/>
      <c r="B522" s="20">
        <f t="shared" si="17"/>
        <v>516</v>
      </c>
      <c r="C522" s="19" t="s">
        <v>862</v>
      </c>
      <c r="D522" s="19"/>
      <c r="E522" s="19" t="s">
        <v>69</v>
      </c>
      <c r="F522" s="19" t="s">
        <v>70</v>
      </c>
      <c r="G522" s="19" t="s">
        <v>62</v>
      </c>
      <c r="H522" s="5">
        <v>453.47247217669025</v>
      </c>
      <c r="I522" s="5">
        <v>0</v>
      </c>
      <c r="J522" s="21">
        <f t="shared" si="16"/>
        <v>0</v>
      </c>
    </row>
    <row r="523" spans="1:10" x14ac:dyDescent="0.25">
      <c r="A523" s="23"/>
      <c r="B523" s="20">
        <f t="shared" si="17"/>
        <v>517</v>
      </c>
      <c r="C523" s="19" t="s">
        <v>871</v>
      </c>
      <c r="D523" s="19"/>
      <c r="E523" s="19" t="s">
        <v>63</v>
      </c>
      <c r="F523" s="19" t="s">
        <v>64</v>
      </c>
      <c r="G523" s="19" t="s">
        <v>62</v>
      </c>
      <c r="H523" s="5">
        <v>334.36557135305674</v>
      </c>
      <c r="I523" s="5">
        <v>0</v>
      </c>
      <c r="J523" s="21">
        <f t="shared" si="16"/>
        <v>0</v>
      </c>
    </row>
    <row r="524" spans="1:10" x14ac:dyDescent="0.25">
      <c r="A524" s="23"/>
      <c r="B524" s="20">
        <f t="shared" si="17"/>
        <v>518</v>
      </c>
      <c r="C524" s="19" t="s">
        <v>823</v>
      </c>
      <c r="D524" s="19"/>
      <c r="E524" s="19" t="s">
        <v>73</v>
      </c>
      <c r="F524" s="19" t="s">
        <v>74</v>
      </c>
      <c r="G524" s="19" t="s">
        <v>62</v>
      </c>
      <c r="H524" s="5">
        <v>248.8140671516758</v>
      </c>
      <c r="I524" s="5">
        <v>0</v>
      </c>
      <c r="J524" s="21">
        <f t="shared" si="16"/>
        <v>0</v>
      </c>
    </row>
    <row r="525" spans="1:10" x14ac:dyDescent="0.25">
      <c r="A525" s="23"/>
      <c r="B525" s="20">
        <f t="shared" si="17"/>
        <v>519</v>
      </c>
      <c r="C525" s="19" t="s">
        <v>875</v>
      </c>
      <c r="D525" s="19"/>
      <c r="E525" s="19" t="s">
        <v>67</v>
      </c>
      <c r="F525" s="19" t="s">
        <v>68</v>
      </c>
      <c r="G525" s="19" t="s">
        <v>62</v>
      </c>
      <c r="H525" s="5">
        <v>193.98155735130871</v>
      </c>
      <c r="I525" s="5">
        <v>424.47900000000004</v>
      </c>
      <c r="J525" s="21">
        <f t="shared" si="16"/>
        <v>2.1882441083368085</v>
      </c>
    </row>
    <row r="526" spans="1:10" x14ac:dyDescent="0.25">
      <c r="A526" s="23"/>
      <c r="B526" s="20">
        <f t="shared" si="17"/>
        <v>520</v>
      </c>
      <c r="C526" s="19" t="s">
        <v>927</v>
      </c>
      <c r="D526" s="19"/>
      <c r="E526" s="19" t="s">
        <v>63</v>
      </c>
      <c r="F526" s="19" t="s">
        <v>64</v>
      </c>
      <c r="G526" s="19" t="s">
        <v>62</v>
      </c>
      <c r="H526" s="5">
        <v>274.11196413264145</v>
      </c>
      <c r="I526" s="5">
        <v>599.66000000000008</v>
      </c>
      <c r="J526" s="21">
        <f t="shared" si="16"/>
        <v>2.1876462120049145</v>
      </c>
    </row>
    <row r="527" spans="1:10" x14ac:dyDescent="0.25">
      <c r="A527" s="23"/>
      <c r="B527" s="20">
        <f t="shared" si="17"/>
        <v>521</v>
      </c>
      <c r="C527" s="19" t="s">
        <v>874</v>
      </c>
      <c r="D527" s="19"/>
      <c r="E527" s="19" t="s">
        <v>69</v>
      </c>
      <c r="F527" s="19" t="s">
        <v>70</v>
      </c>
      <c r="G527" s="19" t="s">
        <v>62</v>
      </c>
      <c r="H527" s="5">
        <v>386.51249235189709</v>
      </c>
      <c r="I527" s="5">
        <v>842.471</v>
      </c>
      <c r="J527" s="21">
        <f t="shared" si="16"/>
        <v>2.1796734042763597</v>
      </c>
    </row>
    <row r="528" spans="1:10" x14ac:dyDescent="0.25">
      <c r="A528" s="23"/>
      <c r="B528" s="20">
        <f t="shared" si="17"/>
        <v>522</v>
      </c>
      <c r="C528" s="19" t="s">
        <v>813</v>
      </c>
      <c r="D528" s="19"/>
      <c r="E528" s="19" t="s">
        <v>60</v>
      </c>
      <c r="F528" s="19" t="s">
        <v>61</v>
      </c>
      <c r="G528" s="19" t="s">
        <v>62</v>
      </c>
      <c r="H528" s="5">
        <v>191.68230686264471</v>
      </c>
      <c r="I528" s="5">
        <v>0</v>
      </c>
      <c r="J528" s="21">
        <f t="shared" si="16"/>
        <v>0</v>
      </c>
    </row>
    <row r="529" spans="1:10" x14ac:dyDescent="0.25">
      <c r="A529" s="23"/>
      <c r="B529" s="20">
        <f t="shared" si="17"/>
        <v>523</v>
      </c>
      <c r="C529" s="19" t="s">
        <v>857</v>
      </c>
      <c r="D529" s="19"/>
      <c r="E529" s="19" t="s">
        <v>69</v>
      </c>
      <c r="F529" s="19" t="s">
        <v>70</v>
      </c>
      <c r="G529" s="19" t="s">
        <v>62</v>
      </c>
      <c r="H529" s="5">
        <v>428.17485133139547</v>
      </c>
      <c r="I529" s="5">
        <v>0</v>
      </c>
      <c r="J529" s="21">
        <f t="shared" si="16"/>
        <v>0</v>
      </c>
    </row>
    <row r="530" spans="1:10" x14ac:dyDescent="0.25">
      <c r="A530" s="23"/>
      <c r="B530" s="20">
        <f t="shared" si="17"/>
        <v>524</v>
      </c>
      <c r="C530" s="19" t="s">
        <v>1089</v>
      </c>
      <c r="D530" s="19"/>
      <c r="E530" s="19" t="s">
        <v>63</v>
      </c>
      <c r="F530" s="19" t="s">
        <v>64</v>
      </c>
      <c r="G530" s="19" t="s">
        <v>62</v>
      </c>
      <c r="H530" s="5">
        <v>345.5514175385706</v>
      </c>
      <c r="I530" s="5">
        <v>180.59800000000001</v>
      </c>
      <c r="J530" s="21">
        <f t="shared" si="16"/>
        <v>0.52263712673047158</v>
      </c>
    </row>
    <row r="531" spans="1:10" x14ac:dyDescent="0.25">
      <c r="A531" s="23"/>
      <c r="B531" s="20">
        <f t="shared" si="17"/>
        <v>525</v>
      </c>
      <c r="C531" s="19" t="s">
        <v>870</v>
      </c>
      <c r="D531" s="19"/>
      <c r="E531" s="19" t="s">
        <v>60</v>
      </c>
      <c r="F531" s="19" t="s">
        <v>61</v>
      </c>
      <c r="G531" s="19" t="s">
        <v>62</v>
      </c>
      <c r="H531" s="5">
        <v>535.80612562489353</v>
      </c>
      <c r="I531" s="5">
        <v>598.59</v>
      </c>
      <c r="J531" s="21">
        <f t="shared" si="16"/>
        <v>1.1171764774094057</v>
      </c>
    </row>
    <row r="532" spans="1:10" x14ac:dyDescent="0.25">
      <c r="A532" s="23"/>
      <c r="B532" s="20">
        <f t="shared" si="17"/>
        <v>526</v>
      </c>
      <c r="C532" s="19" t="s">
        <v>882</v>
      </c>
      <c r="D532" s="19"/>
      <c r="E532" s="19" t="s">
        <v>63</v>
      </c>
      <c r="F532" s="19" t="s">
        <v>64</v>
      </c>
      <c r="G532" s="19" t="s">
        <v>62</v>
      </c>
      <c r="H532" s="5">
        <v>195.21652380211515</v>
      </c>
      <c r="I532" s="5">
        <v>0</v>
      </c>
      <c r="J532" s="21">
        <f t="shared" si="16"/>
        <v>0</v>
      </c>
    </row>
    <row r="533" spans="1:10" x14ac:dyDescent="0.25">
      <c r="A533" s="23"/>
      <c r="B533" s="20">
        <f t="shared" si="17"/>
        <v>527</v>
      </c>
      <c r="C533" s="19" t="s">
        <v>877</v>
      </c>
      <c r="D533" s="19"/>
      <c r="E533" s="19" t="s">
        <v>71</v>
      </c>
      <c r="F533" s="19" t="s">
        <v>72</v>
      </c>
      <c r="G533" s="19" t="s">
        <v>62</v>
      </c>
      <c r="H533" s="5">
        <v>215.33393917144383</v>
      </c>
      <c r="I533" s="5">
        <v>0</v>
      </c>
      <c r="J533" s="21">
        <f t="shared" si="16"/>
        <v>0</v>
      </c>
    </row>
    <row r="534" spans="1:10" x14ac:dyDescent="0.25">
      <c r="A534" s="23"/>
      <c r="B534" s="20">
        <f t="shared" si="17"/>
        <v>528</v>
      </c>
      <c r="C534" s="19" t="s">
        <v>917</v>
      </c>
      <c r="D534" s="19"/>
      <c r="E534" s="19" t="s">
        <v>75</v>
      </c>
      <c r="F534" s="19" t="s">
        <v>76</v>
      </c>
      <c r="G534" s="19" t="s">
        <v>62</v>
      </c>
      <c r="H534" s="5">
        <v>328.43575155687131</v>
      </c>
      <c r="I534" s="5">
        <v>0</v>
      </c>
      <c r="J534" s="21">
        <f t="shared" si="16"/>
        <v>0</v>
      </c>
    </row>
    <row r="535" spans="1:10" x14ac:dyDescent="0.25">
      <c r="A535" s="23"/>
      <c r="B535" s="20">
        <f t="shared" si="17"/>
        <v>529</v>
      </c>
      <c r="C535" s="19" t="s">
        <v>853</v>
      </c>
      <c r="D535" s="19"/>
      <c r="E535" s="19" t="s">
        <v>65</v>
      </c>
      <c r="F535" s="19" t="s">
        <v>66</v>
      </c>
      <c r="G535" s="19" t="s">
        <v>62</v>
      </c>
      <c r="H535" s="5">
        <v>247.43483726050914</v>
      </c>
      <c r="I535" s="5">
        <v>598.58999999999992</v>
      </c>
      <c r="J535" s="21">
        <f t="shared" si="16"/>
        <v>2.4191823860670874</v>
      </c>
    </row>
    <row r="536" spans="1:10" x14ac:dyDescent="0.25">
      <c r="A536" s="23"/>
      <c r="B536" s="20">
        <f t="shared" si="17"/>
        <v>530</v>
      </c>
      <c r="C536" s="19" t="s">
        <v>883</v>
      </c>
      <c r="D536" s="19"/>
      <c r="E536" s="19" t="s">
        <v>65</v>
      </c>
      <c r="F536" s="19" t="s">
        <v>66</v>
      </c>
      <c r="G536" s="19" t="s">
        <v>62</v>
      </c>
      <c r="H536" s="5">
        <v>949.11678688140171</v>
      </c>
      <c r="I536" s="5">
        <v>0</v>
      </c>
      <c r="J536" s="21">
        <f t="shared" si="16"/>
        <v>0</v>
      </c>
    </row>
    <row r="537" spans="1:10" x14ac:dyDescent="0.25">
      <c r="A537" s="23"/>
      <c r="B537" s="20">
        <f t="shared" si="17"/>
        <v>531</v>
      </c>
      <c r="C537" s="19" t="s">
        <v>889</v>
      </c>
      <c r="D537" s="19"/>
      <c r="E537" s="19" t="s">
        <v>69</v>
      </c>
      <c r="F537" s="19" t="s">
        <v>70</v>
      </c>
      <c r="G537" s="19" t="s">
        <v>62</v>
      </c>
      <c r="H537" s="5">
        <v>430.59500736208099</v>
      </c>
      <c r="I537" s="5">
        <v>417.99199999999996</v>
      </c>
      <c r="J537" s="21">
        <f t="shared" si="16"/>
        <v>0.97073118093196253</v>
      </c>
    </row>
    <row r="538" spans="1:10" x14ac:dyDescent="0.25">
      <c r="A538" s="23"/>
      <c r="B538" s="20">
        <f t="shared" si="17"/>
        <v>532</v>
      </c>
      <c r="C538" s="19" t="s">
        <v>887</v>
      </c>
      <c r="D538" s="19"/>
      <c r="E538" s="19" t="s">
        <v>73</v>
      </c>
      <c r="F538" s="19" t="s">
        <v>74</v>
      </c>
      <c r="G538" s="19" t="s">
        <v>62</v>
      </c>
      <c r="H538" s="5">
        <v>474.29144784786155</v>
      </c>
      <c r="I538" s="5">
        <v>0</v>
      </c>
      <c r="J538" s="21">
        <f t="shared" si="16"/>
        <v>0</v>
      </c>
    </row>
    <row r="539" spans="1:10" x14ac:dyDescent="0.25">
      <c r="A539" s="23"/>
      <c r="B539" s="20">
        <f t="shared" si="17"/>
        <v>533</v>
      </c>
      <c r="C539" s="19" t="s">
        <v>879</v>
      </c>
      <c r="D539" s="19"/>
      <c r="E539" s="19" t="s">
        <v>63</v>
      </c>
      <c r="F539" s="19" t="s">
        <v>64</v>
      </c>
      <c r="G539" s="19" t="s">
        <v>62</v>
      </c>
      <c r="H539" s="5">
        <v>602.54787736841774</v>
      </c>
      <c r="I539" s="5">
        <v>0</v>
      </c>
      <c r="J539" s="21">
        <f t="shared" si="16"/>
        <v>0</v>
      </c>
    </row>
    <row r="540" spans="1:10" x14ac:dyDescent="0.25">
      <c r="A540" s="23"/>
      <c r="B540" s="20">
        <f t="shared" si="17"/>
        <v>534</v>
      </c>
      <c r="C540" s="19" t="s">
        <v>873</v>
      </c>
      <c r="D540" s="19"/>
      <c r="E540" s="19" t="s">
        <v>69</v>
      </c>
      <c r="F540" s="19" t="s">
        <v>70</v>
      </c>
      <c r="G540" s="19" t="s">
        <v>62</v>
      </c>
      <c r="H540" s="5">
        <v>290.50138603967156</v>
      </c>
      <c r="I540" s="5">
        <v>0</v>
      </c>
      <c r="J540" s="21">
        <f t="shared" si="16"/>
        <v>0</v>
      </c>
    </row>
    <row r="541" spans="1:10" x14ac:dyDescent="0.25">
      <c r="A541" s="23"/>
      <c r="B541" s="20">
        <f t="shared" si="17"/>
        <v>535</v>
      </c>
      <c r="C541" s="19" t="s">
        <v>1484</v>
      </c>
      <c r="D541" s="19"/>
      <c r="E541" s="19" t="s">
        <v>71</v>
      </c>
      <c r="F541" s="19" t="s">
        <v>72</v>
      </c>
      <c r="G541" s="19" t="s">
        <v>62</v>
      </c>
      <c r="H541" s="5">
        <v>0</v>
      </c>
      <c r="I541" s="5">
        <v>0</v>
      </c>
      <c r="J541" s="21">
        <f t="shared" si="16"/>
        <v>0</v>
      </c>
    </row>
    <row r="542" spans="1:10" x14ac:dyDescent="0.25">
      <c r="A542" s="23"/>
      <c r="B542" s="20">
        <f t="shared" si="17"/>
        <v>536</v>
      </c>
      <c r="C542" s="19" t="s">
        <v>1485</v>
      </c>
      <c r="D542" s="19"/>
      <c r="E542" s="19" t="s">
        <v>69</v>
      </c>
      <c r="F542" s="19" t="s">
        <v>70</v>
      </c>
      <c r="G542" s="19" t="s">
        <v>62</v>
      </c>
      <c r="H542" s="5">
        <v>0</v>
      </c>
      <c r="I542" s="5">
        <v>0</v>
      </c>
      <c r="J542" s="21">
        <f t="shared" si="16"/>
        <v>0</v>
      </c>
    </row>
    <row r="543" spans="1:10" x14ac:dyDescent="0.25">
      <c r="A543" s="23"/>
      <c r="B543" s="20">
        <f t="shared" si="17"/>
        <v>537</v>
      </c>
      <c r="C543" s="19" t="s">
        <v>881</v>
      </c>
      <c r="D543" s="19"/>
      <c r="E543" s="19" t="s">
        <v>65</v>
      </c>
      <c r="F543" s="19" t="s">
        <v>66</v>
      </c>
      <c r="G543" s="19" t="s">
        <v>62</v>
      </c>
      <c r="H543" s="5">
        <v>642.4445064649816</v>
      </c>
      <c r="I543" s="5">
        <v>779.18700000000001</v>
      </c>
      <c r="J543" s="21">
        <f t="shared" si="16"/>
        <v>1.2128471675902983</v>
      </c>
    </row>
    <row r="544" spans="1:10" x14ac:dyDescent="0.25">
      <c r="A544" s="23"/>
      <c r="B544" s="20">
        <f t="shared" si="17"/>
        <v>538</v>
      </c>
      <c r="C544" s="19" t="s">
        <v>725</v>
      </c>
      <c r="D544" s="19"/>
      <c r="E544" s="19" t="s">
        <v>63</v>
      </c>
      <c r="F544" s="19" t="s">
        <v>64</v>
      </c>
      <c r="G544" s="19" t="s">
        <v>62</v>
      </c>
      <c r="H544" s="5">
        <v>187.0342928028488</v>
      </c>
      <c r="I544" s="5">
        <v>0</v>
      </c>
      <c r="J544" s="21">
        <f t="shared" si="16"/>
        <v>0</v>
      </c>
    </row>
    <row r="545" spans="1:10" x14ac:dyDescent="0.25">
      <c r="A545" s="23"/>
      <c r="B545" s="20">
        <f t="shared" si="17"/>
        <v>539</v>
      </c>
      <c r="C545" s="19" t="s">
        <v>869</v>
      </c>
      <c r="D545" s="19"/>
      <c r="E545" s="19" t="s">
        <v>63</v>
      </c>
      <c r="F545" s="19" t="s">
        <v>64</v>
      </c>
      <c r="G545" s="19" t="s">
        <v>62</v>
      </c>
      <c r="H545" s="5">
        <v>57.034336134253969</v>
      </c>
      <c r="I545" s="5">
        <v>238.464</v>
      </c>
      <c r="J545" s="21">
        <f t="shared" si="16"/>
        <v>4.1810603254621226</v>
      </c>
    </row>
    <row r="546" spans="1:10" x14ac:dyDescent="0.25">
      <c r="A546" s="23"/>
      <c r="B546" s="20">
        <f t="shared" si="17"/>
        <v>540</v>
      </c>
      <c r="C546" s="19" t="s">
        <v>866</v>
      </c>
      <c r="D546" s="19"/>
      <c r="E546" s="19" t="s">
        <v>69</v>
      </c>
      <c r="F546" s="19" t="s">
        <v>70</v>
      </c>
      <c r="G546" s="19" t="s">
        <v>62</v>
      </c>
      <c r="H546" s="5">
        <v>248.8140671516758</v>
      </c>
      <c r="I546" s="5">
        <v>0</v>
      </c>
      <c r="J546" s="21">
        <f t="shared" si="16"/>
        <v>0</v>
      </c>
    </row>
    <row r="547" spans="1:10" x14ac:dyDescent="0.25">
      <c r="A547" s="23"/>
      <c r="B547" s="20">
        <f t="shared" si="17"/>
        <v>541</v>
      </c>
      <c r="C547" s="19" t="s">
        <v>876</v>
      </c>
      <c r="D547" s="19"/>
      <c r="E547" s="19" t="s">
        <v>60</v>
      </c>
      <c r="F547" s="19" t="s">
        <v>61</v>
      </c>
      <c r="G547" s="19" t="s">
        <v>62</v>
      </c>
      <c r="H547" s="5">
        <v>509.99917006874455</v>
      </c>
      <c r="I547" s="5">
        <v>0</v>
      </c>
      <c r="J547" s="21">
        <f t="shared" si="16"/>
        <v>0</v>
      </c>
    </row>
    <row r="548" spans="1:10" x14ac:dyDescent="0.25">
      <c r="A548" s="23"/>
      <c r="B548" s="20">
        <f t="shared" si="17"/>
        <v>542</v>
      </c>
      <c r="C548" s="19" t="s">
        <v>880</v>
      </c>
      <c r="D548" s="19"/>
      <c r="E548" s="19" t="s">
        <v>60</v>
      </c>
      <c r="F548" s="19" t="s">
        <v>61</v>
      </c>
      <c r="G548" s="19" t="s">
        <v>62</v>
      </c>
      <c r="H548" s="5">
        <v>273.60324175650419</v>
      </c>
      <c r="I548" s="5">
        <v>0</v>
      </c>
      <c r="J548" s="21">
        <f t="shared" si="16"/>
        <v>0</v>
      </c>
    </row>
    <row r="549" spans="1:10" x14ac:dyDescent="0.25">
      <c r="A549" s="23"/>
      <c r="B549" s="20">
        <f t="shared" si="17"/>
        <v>543</v>
      </c>
      <c r="C549" s="19" t="s">
        <v>872</v>
      </c>
      <c r="D549" s="19"/>
      <c r="E549" s="19" t="s">
        <v>73</v>
      </c>
      <c r="F549" s="19" t="s">
        <v>74</v>
      </c>
      <c r="G549" s="19" t="s">
        <v>62</v>
      </c>
      <c r="H549" s="5">
        <v>332.16374501916988</v>
      </c>
      <c r="I549" s="5">
        <v>0</v>
      </c>
      <c r="J549" s="21">
        <f t="shared" si="16"/>
        <v>0</v>
      </c>
    </row>
    <row r="550" spans="1:10" x14ac:dyDescent="0.25">
      <c r="A550" s="23"/>
      <c r="B550" s="20">
        <f t="shared" si="17"/>
        <v>544</v>
      </c>
      <c r="C550" s="19" t="s">
        <v>858</v>
      </c>
      <c r="D550" s="19"/>
      <c r="E550" s="19" t="s">
        <v>63</v>
      </c>
      <c r="F550" s="19" t="s">
        <v>64</v>
      </c>
      <c r="G550" s="19" t="s">
        <v>62</v>
      </c>
      <c r="H550" s="5">
        <v>487.55767490111054</v>
      </c>
      <c r="I550" s="5">
        <v>0</v>
      </c>
      <c r="J550" s="21">
        <f t="shared" si="16"/>
        <v>0</v>
      </c>
    </row>
    <row r="551" spans="1:10" x14ac:dyDescent="0.25">
      <c r="A551" s="23"/>
      <c r="B551" s="20">
        <f t="shared" si="17"/>
        <v>545</v>
      </c>
      <c r="C551" s="19" t="s">
        <v>1486</v>
      </c>
      <c r="D551" s="19"/>
      <c r="E551" s="19" t="s">
        <v>67</v>
      </c>
      <c r="F551" s="19" t="s">
        <v>68</v>
      </c>
      <c r="G551" s="19" t="s">
        <v>62</v>
      </c>
      <c r="H551" s="5">
        <v>0</v>
      </c>
      <c r="I551" s="5">
        <v>0</v>
      </c>
      <c r="J551" s="21">
        <f t="shared" si="16"/>
        <v>0</v>
      </c>
    </row>
    <row r="552" spans="1:10" x14ac:dyDescent="0.25">
      <c r="A552" s="23"/>
      <c r="B552" s="20">
        <f t="shared" si="17"/>
        <v>546</v>
      </c>
      <c r="C552" s="19" t="s">
        <v>897</v>
      </c>
      <c r="D552" s="19"/>
      <c r="E552" s="19" t="s">
        <v>69</v>
      </c>
      <c r="F552" s="19" t="s">
        <v>70</v>
      </c>
      <c r="G552" s="19" t="s">
        <v>62</v>
      </c>
      <c r="H552" s="5">
        <v>161.73639582188315</v>
      </c>
      <c r="I552" s="5">
        <v>0</v>
      </c>
      <c r="J552" s="21">
        <f t="shared" si="16"/>
        <v>0</v>
      </c>
    </row>
    <row r="553" spans="1:10" x14ac:dyDescent="0.25">
      <c r="A553" s="23"/>
      <c r="B553" s="20">
        <f t="shared" si="17"/>
        <v>547</v>
      </c>
      <c r="C553" s="19" t="s">
        <v>825</v>
      </c>
      <c r="D553" s="19"/>
      <c r="E553" s="19" t="s">
        <v>69</v>
      </c>
      <c r="F553" s="19" t="s">
        <v>70</v>
      </c>
      <c r="G553" s="19" t="s">
        <v>62</v>
      </c>
      <c r="H553" s="5">
        <v>141.3040345992454</v>
      </c>
      <c r="I553" s="5">
        <v>828.04600000000005</v>
      </c>
      <c r="J553" s="21">
        <f t="shared" si="16"/>
        <v>5.8600308359802629</v>
      </c>
    </row>
    <row r="554" spans="1:10" x14ac:dyDescent="0.25">
      <c r="A554" s="23"/>
      <c r="B554" s="20">
        <f t="shared" si="17"/>
        <v>548</v>
      </c>
      <c r="C554" s="19" t="s">
        <v>885</v>
      </c>
      <c r="D554" s="19"/>
      <c r="E554" s="19" t="s">
        <v>73</v>
      </c>
      <c r="F554" s="19" t="s">
        <v>74</v>
      </c>
      <c r="G554" s="19" t="s">
        <v>62</v>
      </c>
      <c r="H554" s="5">
        <v>252.2508599363691</v>
      </c>
      <c r="I554" s="5">
        <v>0</v>
      </c>
      <c r="J554" s="21">
        <f t="shared" si="16"/>
        <v>0</v>
      </c>
    </row>
    <row r="555" spans="1:10" x14ac:dyDescent="0.25">
      <c r="A555" s="23"/>
      <c r="B555" s="20">
        <f t="shared" si="17"/>
        <v>549</v>
      </c>
      <c r="C555" s="19" t="s">
        <v>924</v>
      </c>
      <c r="D555" s="19"/>
      <c r="E555" s="19" t="s">
        <v>75</v>
      </c>
      <c r="F555" s="19" t="s">
        <v>76</v>
      </c>
      <c r="G555" s="19" t="s">
        <v>62</v>
      </c>
      <c r="H555" s="5">
        <v>265.20321292303504</v>
      </c>
      <c r="I555" s="5">
        <v>0</v>
      </c>
      <c r="J555" s="21">
        <f t="shared" si="16"/>
        <v>0</v>
      </c>
    </row>
    <row r="556" spans="1:10" x14ac:dyDescent="0.25">
      <c r="A556" s="23"/>
      <c r="B556" s="20">
        <f t="shared" si="17"/>
        <v>550</v>
      </c>
      <c r="C556" s="19" t="s">
        <v>925</v>
      </c>
      <c r="D556" s="19"/>
      <c r="E556" s="19" t="s">
        <v>75</v>
      </c>
      <c r="F556" s="19" t="s">
        <v>76</v>
      </c>
      <c r="G556" s="19" t="s">
        <v>62</v>
      </c>
      <c r="H556" s="5">
        <v>161.73639582188315</v>
      </c>
      <c r="I556" s="5">
        <v>0</v>
      </c>
      <c r="J556" s="21">
        <f t="shared" si="16"/>
        <v>0</v>
      </c>
    </row>
    <row r="557" spans="1:10" x14ac:dyDescent="0.25">
      <c r="A557" s="23"/>
      <c r="B557" s="20">
        <f t="shared" si="17"/>
        <v>551</v>
      </c>
      <c r="C557" s="19" t="s">
        <v>923</v>
      </c>
      <c r="D557" s="19"/>
      <c r="E557" s="19" t="s">
        <v>71</v>
      </c>
      <c r="F557" s="19" t="s">
        <v>72</v>
      </c>
      <c r="G557" s="19" t="s">
        <v>62</v>
      </c>
      <c r="H557" s="5">
        <v>536.09618210518602</v>
      </c>
      <c r="I557" s="5">
        <v>0</v>
      </c>
      <c r="J557" s="21">
        <f t="shared" si="16"/>
        <v>0</v>
      </c>
    </row>
    <row r="558" spans="1:10" x14ac:dyDescent="0.25">
      <c r="A558" s="23"/>
      <c r="B558" s="20">
        <f t="shared" si="17"/>
        <v>552</v>
      </c>
      <c r="C558" s="19" t="s">
        <v>907</v>
      </c>
      <c r="D558" s="19"/>
      <c r="E558" s="19" t="s">
        <v>65</v>
      </c>
      <c r="F558" s="19" t="s">
        <v>66</v>
      </c>
      <c r="G558" s="19" t="s">
        <v>62</v>
      </c>
      <c r="H558" s="5">
        <v>425.87560084273144</v>
      </c>
      <c r="I558" s="5">
        <v>0</v>
      </c>
      <c r="J558" s="21">
        <f t="shared" ref="J558:J621" si="18">+IFERROR(I558/H558,0)</f>
        <v>0</v>
      </c>
    </row>
    <row r="559" spans="1:10" x14ac:dyDescent="0.25">
      <c r="A559" s="23"/>
      <c r="B559" s="20">
        <f t="shared" si="17"/>
        <v>553</v>
      </c>
      <c r="C559" s="19" t="s">
        <v>913</v>
      </c>
      <c r="D559" s="19"/>
      <c r="E559" s="19" t="s">
        <v>69</v>
      </c>
      <c r="F559" s="19" t="s">
        <v>70</v>
      </c>
      <c r="G559" s="19" t="s">
        <v>62</v>
      </c>
      <c r="H559" s="5">
        <v>157.28215828491537</v>
      </c>
      <c r="I559" s="5">
        <v>419.06200000000001</v>
      </c>
      <c r="J559" s="21">
        <f t="shared" si="18"/>
        <v>2.6643962962466001</v>
      </c>
    </row>
    <row r="560" spans="1:10" x14ac:dyDescent="0.25">
      <c r="A560" s="23"/>
      <c r="B560" s="20">
        <f t="shared" si="17"/>
        <v>554</v>
      </c>
      <c r="C560" s="19" t="s">
        <v>922</v>
      </c>
      <c r="D560" s="19"/>
      <c r="E560" s="19" t="s">
        <v>71</v>
      </c>
      <c r="F560" s="19" t="s">
        <v>72</v>
      </c>
      <c r="G560" s="19" t="s">
        <v>62</v>
      </c>
      <c r="H560" s="5">
        <v>0</v>
      </c>
      <c r="I560" s="5">
        <v>0</v>
      </c>
      <c r="J560" s="21">
        <f t="shared" si="18"/>
        <v>0</v>
      </c>
    </row>
    <row r="561" spans="1:10" x14ac:dyDescent="0.25">
      <c r="A561" s="23"/>
      <c r="B561" s="20">
        <f t="shared" si="17"/>
        <v>555</v>
      </c>
      <c r="C561" s="19" t="s">
        <v>1149</v>
      </c>
      <c r="D561" s="19"/>
      <c r="E561" s="19" t="s">
        <v>60</v>
      </c>
      <c r="F561" s="19" t="s">
        <v>61</v>
      </c>
      <c r="G561" s="19" t="s">
        <v>62</v>
      </c>
      <c r="H561" s="5">
        <v>348.77068862473192</v>
      </c>
      <c r="I561" s="5">
        <v>180.59800000000001</v>
      </c>
      <c r="J561" s="21">
        <f t="shared" si="18"/>
        <v>0.51781300978052858</v>
      </c>
    </row>
    <row r="562" spans="1:10" x14ac:dyDescent="0.25">
      <c r="A562" s="23"/>
      <c r="B562" s="20">
        <f t="shared" si="17"/>
        <v>556</v>
      </c>
      <c r="C562" s="19" t="s">
        <v>886</v>
      </c>
      <c r="D562" s="19"/>
      <c r="E562" s="19" t="s">
        <v>67</v>
      </c>
      <c r="F562" s="19" t="s">
        <v>68</v>
      </c>
      <c r="G562" s="19" t="s">
        <v>62</v>
      </c>
      <c r="H562" s="5">
        <v>193.98155735130871</v>
      </c>
      <c r="I562" s="5">
        <v>238.464</v>
      </c>
      <c r="J562" s="21">
        <f t="shared" si="18"/>
        <v>1.2293127411495708</v>
      </c>
    </row>
    <row r="563" spans="1:10" x14ac:dyDescent="0.25">
      <c r="A563" s="23"/>
      <c r="B563" s="20">
        <f t="shared" si="17"/>
        <v>557</v>
      </c>
      <c r="C563" s="19" t="s">
        <v>908</v>
      </c>
      <c r="D563" s="19"/>
      <c r="E563" s="19" t="s">
        <v>67</v>
      </c>
      <c r="F563" s="19" t="s">
        <v>68</v>
      </c>
      <c r="G563" s="19" t="s">
        <v>62</v>
      </c>
      <c r="H563" s="5">
        <v>389.1980811534238</v>
      </c>
      <c r="I563" s="5">
        <v>180.59800000000001</v>
      </c>
      <c r="J563" s="21">
        <f t="shared" si="18"/>
        <v>0.46402592598807646</v>
      </c>
    </row>
    <row r="564" spans="1:10" x14ac:dyDescent="0.25">
      <c r="A564" s="23"/>
      <c r="B564" s="20">
        <f t="shared" si="17"/>
        <v>558</v>
      </c>
      <c r="C564" s="19" t="s">
        <v>910</v>
      </c>
      <c r="D564" s="19"/>
      <c r="E564" s="19" t="s">
        <v>75</v>
      </c>
      <c r="F564" s="19" t="s">
        <v>76</v>
      </c>
      <c r="G564" s="19" t="s">
        <v>62</v>
      </c>
      <c r="H564" s="5">
        <v>589.71727843355904</v>
      </c>
      <c r="I564" s="5">
        <v>1151.385</v>
      </c>
      <c r="J564" s="21">
        <f t="shared" si="18"/>
        <v>1.9524355858427196</v>
      </c>
    </row>
    <row r="565" spans="1:10" x14ac:dyDescent="0.25">
      <c r="A565" s="23"/>
      <c r="B565" s="20">
        <f t="shared" si="17"/>
        <v>559</v>
      </c>
      <c r="C565" s="19" t="s">
        <v>1299</v>
      </c>
      <c r="D565" s="19"/>
      <c r="E565" s="19" t="s">
        <v>63</v>
      </c>
      <c r="F565" s="19" t="s">
        <v>64</v>
      </c>
      <c r="G565" s="19" t="s">
        <v>62</v>
      </c>
      <c r="H565" s="5">
        <v>218.77073195613713</v>
      </c>
      <c r="I565" s="5">
        <v>843.54099999999994</v>
      </c>
      <c r="J565" s="21">
        <f t="shared" si="18"/>
        <v>3.8558219943658978</v>
      </c>
    </row>
    <row r="566" spans="1:10" x14ac:dyDescent="0.25">
      <c r="A566" s="23"/>
      <c r="B566" s="20">
        <f t="shared" si="17"/>
        <v>560</v>
      </c>
      <c r="C566" s="19" t="s">
        <v>928</v>
      </c>
      <c r="D566" s="19"/>
      <c r="E566" s="19" t="s">
        <v>67</v>
      </c>
      <c r="F566" s="19" t="s">
        <v>68</v>
      </c>
      <c r="G566" s="19" t="s">
        <v>62</v>
      </c>
      <c r="H566" s="5">
        <v>135.92977646478028</v>
      </c>
      <c r="I566" s="5">
        <v>1693.346</v>
      </c>
      <c r="J566" s="21">
        <f t="shared" si="18"/>
        <v>12.457505956678668</v>
      </c>
    </row>
    <row r="567" spans="1:10" x14ac:dyDescent="0.25">
      <c r="A567" s="23"/>
      <c r="B567" s="20">
        <f t="shared" si="17"/>
        <v>561</v>
      </c>
      <c r="C567" s="19" t="s">
        <v>1487</v>
      </c>
      <c r="D567" s="19"/>
      <c r="E567" s="19" t="s">
        <v>75</v>
      </c>
      <c r="F567" s="19" t="s">
        <v>76</v>
      </c>
      <c r="G567" s="19" t="s">
        <v>62</v>
      </c>
      <c r="H567" s="5">
        <v>137.16474291558669</v>
      </c>
      <c r="I567" s="5">
        <v>906.82400000000007</v>
      </c>
      <c r="J567" s="21">
        <f t="shared" si="18"/>
        <v>6.611203292657164</v>
      </c>
    </row>
    <row r="568" spans="1:10" x14ac:dyDescent="0.25">
      <c r="A568" s="23"/>
      <c r="B568" s="20">
        <f t="shared" si="17"/>
        <v>562</v>
      </c>
      <c r="C568" s="19" t="s">
        <v>903</v>
      </c>
      <c r="D568" s="19"/>
      <c r="E568" s="19" t="s">
        <v>67</v>
      </c>
      <c r="F568" s="19" t="s">
        <v>68</v>
      </c>
      <c r="G568" s="19" t="s">
        <v>62</v>
      </c>
      <c r="H568" s="5">
        <v>403.60319842509904</v>
      </c>
      <c r="I568" s="5">
        <v>419.06200000000001</v>
      </c>
      <c r="J568" s="21">
        <f t="shared" si="18"/>
        <v>1.0383019798535364</v>
      </c>
    </row>
    <row r="569" spans="1:10" x14ac:dyDescent="0.25">
      <c r="A569" s="23"/>
      <c r="B569" s="20">
        <f t="shared" si="17"/>
        <v>563</v>
      </c>
      <c r="C569" s="19" t="s">
        <v>893</v>
      </c>
      <c r="D569" s="19"/>
      <c r="E569" s="19" t="s">
        <v>60</v>
      </c>
      <c r="F569" s="19" t="s">
        <v>61</v>
      </c>
      <c r="G569" s="19" t="s">
        <v>62</v>
      </c>
      <c r="H569" s="5">
        <v>507.0699010694849</v>
      </c>
      <c r="I569" s="5">
        <v>0</v>
      </c>
      <c r="J569" s="21">
        <f t="shared" si="18"/>
        <v>0</v>
      </c>
    </row>
    <row r="570" spans="1:10" x14ac:dyDescent="0.25">
      <c r="A570" s="23"/>
      <c r="B570" s="20">
        <f t="shared" si="17"/>
        <v>564</v>
      </c>
      <c r="C570" s="19" t="s">
        <v>930</v>
      </c>
      <c r="D570" s="19"/>
      <c r="E570" s="19" t="s">
        <v>71</v>
      </c>
      <c r="F570" s="19" t="s">
        <v>72</v>
      </c>
      <c r="G570" s="19" t="s">
        <v>62</v>
      </c>
      <c r="H570" s="5">
        <v>787.59770385700676</v>
      </c>
      <c r="I570" s="5">
        <v>0</v>
      </c>
      <c r="J570" s="21">
        <f t="shared" si="18"/>
        <v>0</v>
      </c>
    </row>
    <row r="571" spans="1:10" x14ac:dyDescent="0.25">
      <c r="A571" s="23"/>
      <c r="B571" s="20">
        <f t="shared" si="17"/>
        <v>565</v>
      </c>
      <c r="C571" s="19" t="s">
        <v>905</v>
      </c>
      <c r="D571" s="19"/>
      <c r="E571" s="19" t="s">
        <v>60</v>
      </c>
      <c r="F571" s="19" t="s">
        <v>61</v>
      </c>
      <c r="G571" s="19" t="s">
        <v>62</v>
      </c>
      <c r="H571" s="5">
        <v>116.00613761827975</v>
      </c>
      <c r="I571" s="5">
        <v>0</v>
      </c>
      <c r="J571" s="21">
        <f t="shared" si="18"/>
        <v>0</v>
      </c>
    </row>
    <row r="572" spans="1:10" x14ac:dyDescent="0.25">
      <c r="A572" s="23"/>
      <c r="B572" s="20">
        <f t="shared" si="17"/>
        <v>566</v>
      </c>
      <c r="C572" s="19" t="s">
        <v>888</v>
      </c>
      <c r="D572" s="19"/>
      <c r="E572" s="19" t="s">
        <v>71</v>
      </c>
      <c r="F572" s="19" t="s">
        <v>72</v>
      </c>
      <c r="G572" s="19" t="s">
        <v>62</v>
      </c>
      <c r="H572" s="5">
        <v>141.3040345992454</v>
      </c>
      <c r="I572" s="5">
        <v>0</v>
      </c>
      <c r="J572" s="21">
        <f t="shared" si="18"/>
        <v>0</v>
      </c>
    </row>
    <row r="573" spans="1:10" x14ac:dyDescent="0.25">
      <c r="A573" s="23"/>
      <c r="B573" s="20">
        <f t="shared" si="17"/>
        <v>567</v>
      </c>
      <c r="C573" s="19" t="s">
        <v>904</v>
      </c>
      <c r="D573" s="19"/>
      <c r="E573" s="19" t="s">
        <v>73</v>
      </c>
      <c r="F573" s="19" t="s">
        <v>74</v>
      </c>
      <c r="G573" s="19" t="s">
        <v>62</v>
      </c>
      <c r="H573" s="5">
        <v>418.2734846791559</v>
      </c>
      <c r="I573" s="5">
        <v>0</v>
      </c>
      <c r="J573" s="21">
        <f t="shared" si="18"/>
        <v>0</v>
      </c>
    </row>
    <row r="574" spans="1:10" x14ac:dyDescent="0.25">
      <c r="A574" s="23"/>
      <c r="B574" s="20">
        <f t="shared" si="17"/>
        <v>568</v>
      </c>
      <c r="C574" s="19" t="s">
        <v>1488</v>
      </c>
      <c r="D574" s="19"/>
      <c r="E574" s="19" t="s">
        <v>63</v>
      </c>
      <c r="F574" s="19" t="s">
        <v>64</v>
      </c>
      <c r="G574" s="19" t="s">
        <v>62</v>
      </c>
      <c r="H574" s="5">
        <v>502.83329968781516</v>
      </c>
      <c r="I574" s="5">
        <v>0</v>
      </c>
      <c r="J574" s="21">
        <f t="shared" si="18"/>
        <v>0</v>
      </c>
    </row>
    <row r="575" spans="1:10" x14ac:dyDescent="0.25">
      <c r="A575" s="23"/>
      <c r="B575" s="20">
        <f t="shared" si="17"/>
        <v>569</v>
      </c>
      <c r="C575" s="19" t="s">
        <v>900</v>
      </c>
      <c r="D575" s="19"/>
      <c r="E575" s="19" t="s">
        <v>60</v>
      </c>
      <c r="F575" s="19" t="s">
        <v>61</v>
      </c>
      <c r="G575" s="19" t="s">
        <v>62</v>
      </c>
      <c r="H575" s="5">
        <v>463.68879702945031</v>
      </c>
      <c r="I575" s="5">
        <v>0</v>
      </c>
      <c r="J575" s="21">
        <f t="shared" si="18"/>
        <v>0</v>
      </c>
    </row>
    <row r="576" spans="1:10" x14ac:dyDescent="0.25">
      <c r="A576" s="23"/>
      <c r="B576" s="20">
        <f t="shared" si="17"/>
        <v>570</v>
      </c>
      <c r="C576" s="19" t="s">
        <v>1489</v>
      </c>
      <c r="D576" s="19"/>
      <c r="E576" s="19" t="s">
        <v>60</v>
      </c>
      <c r="F576" s="19" t="s">
        <v>61</v>
      </c>
      <c r="G576" s="19" t="s">
        <v>62</v>
      </c>
      <c r="H576" s="5">
        <v>198.43579488827649</v>
      </c>
      <c r="I576" s="5">
        <v>243.881</v>
      </c>
      <c r="J576" s="21">
        <f t="shared" si="18"/>
        <v>1.2290171747355869</v>
      </c>
    </row>
    <row r="577" spans="1:10" x14ac:dyDescent="0.25">
      <c r="A577" s="23"/>
      <c r="B577" s="20">
        <f t="shared" si="17"/>
        <v>571</v>
      </c>
      <c r="C577" s="19" t="s">
        <v>906</v>
      </c>
      <c r="D577" s="19"/>
      <c r="E577" s="19" t="s">
        <v>75</v>
      </c>
      <c r="F577" s="19" t="s">
        <v>76</v>
      </c>
      <c r="G577" s="19" t="s">
        <v>62</v>
      </c>
      <c r="H577" s="5">
        <v>248.8140671516758</v>
      </c>
      <c r="I577" s="5">
        <v>0</v>
      </c>
      <c r="J577" s="21">
        <f t="shared" si="18"/>
        <v>0</v>
      </c>
    </row>
    <row r="578" spans="1:10" x14ac:dyDescent="0.25">
      <c r="A578" s="23"/>
      <c r="B578" s="20">
        <f t="shared" si="17"/>
        <v>572</v>
      </c>
      <c r="C578" s="19" t="s">
        <v>911</v>
      </c>
      <c r="D578" s="19"/>
      <c r="E578" s="19" t="s">
        <v>71</v>
      </c>
      <c r="F578" s="19" t="s">
        <v>72</v>
      </c>
      <c r="G578" s="19" t="s">
        <v>62</v>
      </c>
      <c r="H578" s="5">
        <v>135.92977646478028</v>
      </c>
      <c r="I578" s="5">
        <v>417.99199999999996</v>
      </c>
      <c r="J578" s="21">
        <f t="shared" si="18"/>
        <v>3.0750583931718793</v>
      </c>
    </row>
    <row r="579" spans="1:10" x14ac:dyDescent="0.25">
      <c r="A579" s="23"/>
      <c r="B579" s="20">
        <f t="shared" si="17"/>
        <v>573</v>
      </c>
      <c r="C579" s="19" t="s">
        <v>837</v>
      </c>
      <c r="D579" s="19"/>
      <c r="E579" s="19" t="s">
        <v>67</v>
      </c>
      <c r="F579" s="19" t="s">
        <v>68</v>
      </c>
      <c r="G579" s="19" t="s">
        <v>62</v>
      </c>
      <c r="H579" s="5">
        <v>144.62072984018386</v>
      </c>
      <c r="I579" s="5">
        <v>0</v>
      </c>
      <c r="J579" s="21">
        <f t="shared" si="18"/>
        <v>0</v>
      </c>
    </row>
    <row r="580" spans="1:10" x14ac:dyDescent="0.25">
      <c r="A580" s="23"/>
      <c r="B580" s="20">
        <f t="shared" si="17"/>
        <v>574</v>
      </c>
      <c r="C580" s="19" t="s">
        <v>820</v>
      </c>
      <c r="D580" s="19"/>
      <c r="E580" s="19" t="s">
        <v>71</v>
      </c>
      <c r="F580" s="19" t="s">
        <v>72</v>
      </c>
      <c r="G580" s="19" t="s">
        <v>62</v>
      </c>
      <c r="H580" s="5">
        <v>306.86584803820426</v>
      </c>
      <c r="I580" s="5">
        <v>0</v>
      </c>
      <c r="J580" s="21">
        <f t="shared" si="18"/>
        <v>0</v>
      </c>
    </row>
    <row r="581" spans="1:10" x14ac:dyDescent="0.25">
      <c r="A581" s="23"/>
      <c r="B581" s="20">
        <f t="shared" si="17"/>
        <v>575</v>
      </c>
      <c r="C581" s="19" t="s">
        <v>791</v>
      </c>
      <c r="D581" s="19"/>
      <c r="E581" s="19" t="s">
        <v>69</v>
      </c>
      <c r="F581" s="19" t="s">
        <v>70</v>
      </c>
      <c r="G581" s="19" t="s">
        <v>62</v>
      </c>
      <c r="H581" s="5">
        <v>519.70676019815585</v>
      </c>
      <c r="I581" s="5">
        <v>0</v>
      </c>
      <c r="J581" s="21">
        <f t="shared" si="18"/>
        <v>0</v>
      </c>
    </row>
    <row r="582" spans="1:10" x14ac:dyDescent="0.25">
      <c r="A582" s="23"/>
      <c r="B582" s="20">
        <f t="shared" si="17"/>
        <v>576</v>
      </c>
      <c r="C582" s="19" t="s">
        <v>836</v>
      </c>
      <c r="D582" s="19"/>
      <c r="E582" s="19" t="s">
        <v>73</v>
      </c>
      <c r="F582" s="19" t="s">
        <v>74</v>
      </c>
      <c r="G582" s="19" t="s">
        <v>62</v>
      </c>
      <c r="H582" s="5">
        <v>57.543058510391205</v>
      </c>
      <c r="I582" s="5">
        <v>0</v>
      </c>
      <c r="J582" s="21">
        <f t="shared" si="18"/>
        <v>0</v>
      </c>
    </row>
    <row r="583" spans="1:10" x14ac:dyDescent="0.25">
      <c r="A583" s="23"/>
      <c r="B583" s="20">
        <f t="shared" si="17"/>
        <v>577</v>
      </c>
      <c r="C583" s="19" t="s">
        <v>842</v>
      </c>
      <c r="D583" s="19"/>
      <c r="E583" s="19" t="s">
        <v>73</v>
      </c>
      <c r="F583" s="19" t="s">
        <v>74</v>
      </c>
      <c r="G583" s="19" t="s">
        <v>62</v>
      </c>
      <c r="H583" s="5">
        <v>510.50708444661507</v>
      </c>
      <c r="I583" s="5">
        <v>541.79300000000001</v>
      </c>
      <c r="J583" s="21">
        <f t="shared" si="18"/>
        <v>1.0612839988054203</v>
      </c>
    </row>
    <row r="584" spans="1:10" x14ac:dyDescent="0.25">
      <c r="A584" s="23"/>
      <c r="B584" s="20">
        <f t="shared" si="17"/>
        <v>578</v>
      </c>
      <c r="C584" s="19" t="s">
        <v>1490</v>
      </c>
      <c r="D584" s="19"/>
      <c r="E584" s="19" t="s">
        <v>65</v>
      </c>
      <c r="F584" s="19" t="s">
        <v>66</v>
      </c>
      <c r="G584" s="19" t="s">
        <v>62</v>
      </c>
      <c r="H584" s="5">
        <v>196.64526677574969</v>
      </c>
      <c r="I584" s="5">
        <v>0</v>
      </c>
      <c r="J584" s="21">
        <f t="shared" si="18"/>
        <v>0</v>
      </c>
    </row>
    <row r="585" spans="1:10" x14ac:dyDescent="0.25">
      <c r="A585" s="23"/>
      <c r="B585" s="20">
        <f t="shared" ref="B585:B622" si="19">+B584+1</f>
        <v>579</v>
      </c>
      <c r="C585" s="19" t="s">
        <v>1491</v>
      </c>
      <c r="D585" s="19"/>
      <c r="E585" s="19" t="s">
        <v>73</v>
      </c>
      <c r="F585" s="19" t="s">
        <v>74</v>
      </c>
      <c r="G585" s="19" t="s">
        <v>62</v>
      </c>
      <c r="H585" s="5">
        <v>0</v>
      </c>
      <c r="I585" s="5">
        <v>0</v>
      </c>
      <c r="J585" s="21">
        <f t="shared" si="18"/>
        <v>0</v>
      </c>
    </row>
    <row r="586" spans="1:10" x14ac:dyDescent="0.25">
      <c r="A586" s="23"/>
      <c r="B586" s="20">
        <f t="shared" si="19"/>
        <v>580</v>
      </c>
      <c r="C586" s="19" t="s">
        <v>334</v>
      </c>
      <c r="D586" s="19"/>
      <c r="E586" s="19" t="s">
        <v>71</v>
      </c>
      <c r="F586" s="19" t="s">
        <v>72</v>
      </c>
      <c r="G586" s="19" t="s">
        <v>62</v>
      </c>
      <c r="H586" s="5">
        <v>5212.0318381281932</v>
      </c>
      <c r="I586" s="5">
        <v>2514.37</v>
      </c>
      <c r="J586" s="21">
        <f t="shared" si="18"/>
        <v>0.48241646983165598</v>
      </c>
    </row>
    <row r="587" spans="1:10" x14ac:dyDescent="0.25">
      <c r="A587" s="23"/>
      <c r="B587" s="20">
        <f t="shared" si="19"/>
        <v>581</v>
      </c>
      <c r="C587" s="19" t="s">
        <v>335</v>
      </c>
      <c r="D587" s="19"/>
      <c r="E587" s="19" t="s">
        <v>75</v>
      </c>
      <c r="F587" s="19" t="s">
        <v>76</v>
      </c>
      <c r="G587" s="19" t="s">
        <v>62</v>
      </c>
      <c r="H587" s="5">
        <v>76.469255861090303</v>
      </c>
      <c r="I587" s="5">
        <v>476.928</v>
      </c>
      <c r="J587" s="21">
        <f t="shared" si="18"/>
        <v>6.2368594362466432</v>
      </c>
    </row>
    <row r="588" spans="1:10" x14ac:dyDescent="0.25">
      <c r="A588" s="23"/>
      <c r="B588" s="20">
        <f t="shared" si="19"/>
        <v>582</v>
      </c>
      <c r="C588" s="19" t="s">
        <v>336</v>
      </c>
      <c r="D588" s="19"/>
      <c r="E588" s="19" t="s">
        <v>73</v>
      </c>
      <c r="F588" s="19" t="s">
        <v>74</v>
      </c>
      <c r="G588" s="19" t="s">
        <v>62</v>
      </c>
      <c r="H588" s="5">
        <v>13422.86762162862</v>
      </c>
      <c r="I588" s="5">
        <v>5014.3204400000004</v>
      </c>
      <c r="J588" s="21">
        <f t="shared" si="18"/>
        <v>0.37356551381914055</v>
      </c>
    </row>
    <row r="589" spans="1:10" x14ac:dyDescent="0.25">
      <c r="A589" s="23"/>
      <c r="B589" s="20">
        <f t="shared" si="19"/>
        <v>583</v>
      </c>
      <c r="C589" s="19" t="s">
        <v>346</v>
      </c>
      <c r="D589" s="19"/>
      <c r="E589" s="19" t="s">
        <v>71</v>
      </c>
      <c r="F589" s="19" t="s">
        <v>72</v>
      </c>
      <c r="G589" s="19" t="s">
        <v>62</v>
      </c>
      <c r="H589" s="5">
        <v>3775.9036029106301</v>
      </c>
      <c r="I589" s="5">
        <v>1083.922</v>
      </c>
      <c r="J589" s="21">
        <f t="shared" si="18"/>
        <v>0.28706294280512512</v>
      </c>
    </row>
    <row r="590" spans="1:10" x14ac:dyDescent="0.25">
      <c r="A590" s="23"/>
      <c r="B590" s="20">
        <f t="shared" si="19"/>
        <v>584</v>
      </c>
      <c r="C590" s="19" t="s">
        <v>348</v>
      </c>
      <c r="D590" s="19"/>
      <c r="E590" s="19" t="s">
        <v>75</v>
      </c>
      <c r="F590" s="19" t="s">
        <v>76</v>
      </c>
      <c r="G590" s="19" t="s">
        <v>62</v>
      </c>
      <c r="H590" s="5">
        <v>7179.8016324764185</v>
      </c>
      <c r="I590" s="5">
        <v>5880.6050000000005</v>
      </c>
      <c r="J590" s="21">
        <f t="shared" si="18"/>
        <v>0.81904839451277345</v>
      </c>
    </row>
    <row r="591" spans="1:10" x14ac:dyDescent="0.25">
      <c r="A591" s="23"/>
      <c r="B591" s="20">
        <f t="shared" si="19"/>
        <v>585</v>
      </c>
      <c r="C591" s="19" t="s">
        <v>351</v>
      </c>
      <c r="D591" s="19"/>
      <c r="E591" s="19" t="s">
        <v>71</v>
      </c>
      <c r="F591" s="19" t="s">
        <v>72</v>
      </c>
      <c r="G591" s="19" t="s">
        <v>62</v>
      </c>
      <c r="H591" s="5">
        <v>1075.3457062766711</v>
      </c>
      <c r="I591" s="5">
        <v>1390.9189999999999</v>
      </c>
      <c r="J591" s="21">
        <f t="shared" si="18"/>
        <v>1.293462178610435</v>
      </c>
    </row>
    <row r="592" spans="1:10" x14ac:dyDescent="0.25">
      <c r="A592" s="23"/>
      <c r="B592" s="20">
        <f t="shared" si="19"/>
        <v>586</v>
      </c>
      <c r="C592" s="19" t="s">
        <v>358</v>
      </c>
      <c r="D592" s="19"/>
      <c r="E592" s="19" t="s">
        <v>69</v>
      </c>
      <c r="F592" s="19" t="s">
        <v>70</v>
      </c>
      <c r="G592" s="19" t="s">
        <v>62</v>
      </c>
      <c r="H592" s="5">
        <v>8558.5565711319759</v>
      </c>
      <c r="I592" s="5">
        <v>0</v>
      </c>
      <c r="J592" s="21">
        <f t="shared" si="18"/>
        <v>0</v>
      </c>
    </row>
    <row r="593" spans="1:10" x14ac:dyDescent="0.25">
      <c r="A593" s="23"/>
      <c r="B593" s="20">
        <f t="shared" si="19"/>
        <v>587</v>
      </c>
      <c r="C593" s="19" t="s">
        <v>385</v>
      </c>
      <c r="D593" s="19"/>
      <c r="E593" s="19" t="s">
        <v>71</v>
      </c>
      <c r="F593" s="19" t="s">
        <v>72</v>
      </c>
      <c r="G593" s="19" t="s">
        <v>62</v>
      </c>
      <c r="H593" s="5">
        <v>137.34217643187588</v>
      </c>
      <c r="I593" s="5">
        <v>179.52799999999999</v>
      </c>
      <c r="J593" s="21">
        <f t="shared" si="18"/>
        <v>1.3071585485544495</v>
      </c>
    </row>
    <row r="594" spans="1:10" x14ac:dyDescent="0.25">
      <c r="A594" s="23"/>
      <c r="B594" s="20">
        <f t="shared" si="19"/>
        <v>588</v>
      </c>
      <c r="C594" s="19" t="s">
        <v>387</v>
      </c>
      <c r="D594" s="19"/>
      <c r="E594" s="19" t="s">
        <v>60</v>
      </c>
      <c r="F594" s="19" t="s">
        <v>61</v>
      </c>
      <c r="G594" s="19" t="s">
        <v>62</v>
      </c>
      <c r="H594" s="5">
        <v>986.88836142930859</v>
      </c>
      <c r="I594" s="5">
        <v>1379.9160000000002</v>
      </c>
      <c r="J594" s="21">
        <f t="shared" si="18"/>
        <v>1.3982493399774929</v>
      </c>
    </row>
    <row r="595" spans="1:10" x14ac:dyDescent="0.25">
      <c r="A595" s="23"/>
      <c r="B595" s="20">
        <f t="shared" si="19"/>
        <v>589</v>
      </c>
      <c r="C595" s="19" t="s">
        <v>446</v>
      </c>
      <c r="D595" s="19"/>
      <c r="E595" s="19" t="s">
        <v>63</v>
      </c>
      <c r="F595" s="19" t="s">
        <v>64</v>
      </c>
      <c r="G595" s="19" t="s">
        <v>62</v>
      </c>
      <c r="H595" s="5">
        <v>2528.8134402446594</v>
      </c>
      <c r="I595" s="5">
        <v>179.52771999999993</v>
      </c>
      <c r="J595" s="21">
        <f t="shared" si="18"/>
        <v>7.0992868490382138E-2</v>
      </c>
    </row>
    <row r="596" spans="1:10" x14ac:dyDescent="0.25">
      <c r="A596" s="23"/>
      <c r="B596" s="20">
        <f t="shared" si="19"/>
        <v>590</v>
      </c>
      <c r="C596" s="19" t="s">
        <v>447</v>
      </c>
      <c r="D596" s="19"/>
      <c r="E596" s="19" t="s">
        <v>75</v>
      </c>
      <c r="F596" s="19" t="s">
        <v>76</v>
      </c>
      <c r="G596" s="19" t="s">
        <v>62</v>
      </c>
      <c r="H596" s="5">
        <v>2051.444241797501</v>
      </c>
      <c r="I596" s="5">
        <v>4456.5029999999997</v>
      </c>
      <c r="J596" s="21">
        <f t="shared" si="18"/>
        <v>2.1723734475450116</v>
      </c>
    </row>
    <row r="597" spans="1:10" x14ac:dyDescent="0.25">
      <c r="A597" s="23"/>
      <c r="B597" s="20">
        <f t="shared" si="19"/>
        <v>591</v>
      </c>
      <c r="C597" s="19" t="s">
        <v>448</v>
      </c>
      <c r="D597" s="19"/>
      <c r="E597" s="19" t="s">
        <v>60</v>
      </c>
      <c r="F597" s="19" t="s">
        <v>61</v>
      </c>
      <c r="G597" s="19" t="s">
        <v>62</v>
      </c>
      <c r="H597" s="5">
        <v>3640.2707197827276</v>
      </c>
      <c r="I597" s="5">
        <v>1908.7876399999996</v>
      </c>
      <c r="J597" s="21">
        <f t="shared" si="18"/>
        <v>0.52435321077272157</v>
      </c>
    </row>
    <row r="598" spans="1:10" x14ac:dyDescent="0.25">
      <c r="A598" s="23"/>
      <c r="B598" s="20">
        <f t="shared" si="19"/>
        <v>592</v>
      </c>
      <c r="C598" s="19" t="s">
        <v>493</v>
      </c>
      <c r="D598" s="19"/>
      <c r="E598" s="19" t="s">
        <v>73</v>
      </c>
      <c r="F598" s="19" t="s">
        <v>74</v>
      </c>
      <c r="G598" s="19" t="s">
        <v>62</v>
      </c>
      <c r="H598" s="5">
        <v>2174.3625976989952</v>
      </c>
      <c r="I598" s="5">
        <v>4721.2619999999997</v>
      </c>
      <c r="J598" s="21">
        <f t="shared" si="18"/>
        <v>2.171331499629475</v>
      </c>
    </row>
    <row r="599" spans="1:10" x14ac:dyDescent="0.25">
      <c r="A599" s="23"/>
      <c r="B599" s="20">
        <f t="shared" si="19"/>
        <v>593</v>
      </c>
      <c r="C599" s="19" t="s">
        <v>494</v>
      </c>
      <c r="D599" s="19"/>
      <c r="E599" s="19" t="s">
        <v>75</v>
      </c>
      <c r="F599" s="19" t="s">
        <v>76</v>
      </c>
      <c r="G599" s="19" t="s">
        <v>62</v>
      </c>
      <c r="H599" s="5">
        <v>4090.2140884152918</v>
      </c>
      <c r="I599" s="5">
        <v>2758.7620000000002</v>
      </c>
      <c r="J599" s="21">
        <f t="shared" si="18"/>
        <v>0.67447863128085106</v>
      </c>
    </row>
    <row r="600" spans="1:10" x14ac:dyDescent="0.25">
      <c r="A600" s="23"/>
      <c r="B600" s="20">
        <f t="shared" si="19"/>
        <v>594</v>
      </c>
      <c r="C600" s="19" t="s">
        <v>1364</v>
      </c>
      <c r="D600" s="19"/>
      <c r="E600" s="19" t="s">
        <v>69</v>
      </c>
      <c r="F600" s="19" t="s">
        <v>70</v>
      </c>
      <c r="G600" s="19" t="s">
        <v>62</v>
      </c>
      <c r="H600" s="5">
        <v>3015.0792976062203</v>
      </c>
      <c r="I600" s="5">
        <v>2345.9660000000003</v>
      </c>
      <c r="J600" s="21">
        <f t="shared" si="18"/>
        <v>0.77807771154229577</v>
      </c>
    </row>
    <row r="601" spans="1:10" x14ac:dyDescent="0.25">
      <c r="A601" s="23"/>
      <c r="B601" s="20">
        <f t="shared" si="19"/>
        <v>595</v>
      </c>
      <c r="C601" s="19" t="s">
        <v>1375</v>
      </c>
      <c r="D601" s="19"/>
      <c r="E601" s="19" t="s">
        <v>75</v>
      </c>
      <c r="F601" s="19" t="s">
        <v>76</v>
      </c>
      <c r="G601" s="19" t="s">
        <v>62</v>
      </c>
      <c r="H601" s="5">
        <v>20956.455551728486</v>
      </c>
      <c r="I601" s="5">
        <v>10271.985000000001</v>
      </c>
      <c r="J601" s="21">
        <f t="shared" si="18"/>
        <v>0.49015850865833888</v>
      </c>
    </row>
    <row r="602" spans="1:10" x14ac:dyDescent="0.25">
      <c r="A602" s="23"/>
      <c r="B602" s="20">
        <f t="shared" si="19"/>
        <v>596</v>
      </c>
      <c r="C602" s="19" t="s">
        <v>1367</v>
      </c>
      <c r="D602" s="19"/>
      <c r="E602" s="19" t="s">
        <v>73</v>
      </c>
      <c r="F602" s="19" t="s">
        <v>74</v>
      </c>
      <c r="G602" s="19" t="s">
        <v>62</v>
      </c>
      <c r="H602" s="5">
        <v>2418.9088679723341</v>
      </c>
      <c r="I602" s="5">
        <v>2072.239</v>
      </c>
      <c r="J602" s="21">
        <f t="shared" si="18"/>
        <v>0.85668336969514181</v>
      </c>
    </row>
    <row r="603" spans="1:10" x14ac:dyDescent="0.25">
      <c r="A603" s="23"/>
      <c r="B603" s="20">
        <f t="shared" si="19"/>
        <v>597</v>
      </c>
      <c r="C603" s="19" t="s">
        <v>1390</v>
      </c>
      <c r="D603" s="19"/>
      <c r="E603" s="19" t="s">
        <v>69</v>
      </c>
      <c r="F603" s="19" t="s">
        <v>70</v>
      </c>
      <c r="G603" s="19" t="s">
        <v>62</v>
      </c>
      <c r="H603" s="5">
        <v>4751.6661581365806</v>
      </c>
      <c r="I603" s="5">
        <v>3058.6309999999994</v>
      </c>
      <c r="J603" s="21">
        <f t="shared" si="18"/>
        <v>0.64369652627268659</v>
      </c>
    </row>
    <row r="604" spans="1:10" x14ac:dyDescent="0.25">
      <c r="A604" s="23"/>
      <c r="B604" s="20">
        <f t="shared" si="19"/>
        <v>598</v>
      </c>
      <c r="C604" s="19" t="s">
        <v>1492</v>
      </c>
      <c r="D604" s="19"/>
      <c r="E604" s="19" t="s">
        <v>65</v>
      </c>
      <c r="F604" s="19" t="s">
        <v>66</v>
      </c>
      <c r="G604" s="19" t="s">
        <v>62</v>
      </c>
      <c r="H604" s="5">
        <v>584.77945021709695</v>
      </c>
      <c r="I604" s="5">
        <v>0</v>
      </c>
      <c r="J604" s="21">
        <f t="shared" si="18"/>
        <v>0</v>
      </c>
    </row>
    <row r="605" spans="1:10" x14ac:dyDescent="0.25">
      <c r="A605" s="23"/>
      <c r="B605" s="20">
        <f t="shared" si="19"/>
        <v>599</v>
      </c>
      <c r="C605" s="19" t="s">
        <v>1493</v>
      </c>
      <c r="D605" s="19"/>
      <c r="E605" s="19" t="s">
        <v>65</v>
      </c>
      <c r="F605" s="19" t="s">
        <v>66</v>
      </c>
      <c r="G605" s="19" t="s">
        <v>62</v>
      </c>
      <c r="H605" s="5">
        <v>343.61476018706549</v>
      </c>
      <c r="I605" s="5">
        <v>0</v>
      </c>
      <c r="J605" s="21">
        <f t="shared" si="18"/>
        <v>0</v>
      </c>
    </row>
    <row r="606" spans="1:10" x14ac:dyDescent="0.25">
      <c r="A606" s="23"/>
      <c r="B606" s="20">
        <f t="shared" si="19"/>
        <v>600</v>
      </c>
      <c r="C606" s="19" t="s">
        <v>1494</v>
      </c>
      <c r="D606" s="19"/>
      <c r="E606" s="19" t="s">
        <v>65</v>
      </c>
      <c r="F606" s="19" t="s">
        <v>66</v>
      </c>
      <c r="G606" s="19" t="s">
        <v>62</v>
      </c>
      <c r="H606" s="5">
        <v>473.29977100235112</v>
      </c>
      <c r="I606" s="5">
        <v>0</v>
      </c>
      <c r="J606" s="21">
        <f t="shared" si="18"/>
        <v>0</v>
      </c>
    </row>
    <row r="607" spans="1:10" x14ac:dyDescent="0.25">
      <c r="A607" s="23"/>
      <c r="B607" s="20">
        <f t="shared" si="19"/>
        <v>601</v>
      </c>
      <c r="C607" s="19" t="s">
        <v>1495</v>
      </c>
      <c r="D607" s="19"/>
      <c r="E607" s="19" t="s">
        <v>65</v>
      </c>
      <c r="F607" s="19" t="s">
        <v>66</v>
      </c>
      <c r="G607" s="19" t="s">
        <v>62</v>
      </c>
      <c r="H607" s="5">
        <v>168.53939692998281</v>
      </c>
      <c r="I607" s="5">
        <v>0</v>
      </c>
      <c r="J607" s="21">
        <f t="shared" si="18"/>
        <v>0</v>
      </c>
    </row>
    <row r="608" spans="1:10" x14ac:dyDescent="0.25">
      <c r="A608" s="23"/>
      <c r="B608" s="20">
        <f t="shared" si="19"/>
        <v>602</v>
      </c>
      <c r="C608" s="19" t="s">
        <v>1496</v>
      </c>
      <c r="D608" s="19"/>
      <c r="E608" s="19" t="s">
        <v>65</v>
      </c>
      <c r="F608" s="19" t="s">
        <v>66</v>
      </c>
      <c r="G608" s="19" t="s">
        <v>62</v>
      </c>
      <c r="H608" s="5">
        <v>275.54070710627599</v>
      </c>
      <c r="I608" s="5">
        <v>352.18799999999999</v>
      </c>
      <c r="J608" s="21">
        <f t="shared" si="18"/>
        <v>1.2781704877608562</v>
      </c>
    </row>
    <row r="609" spans="1:10" x14ac:dyDescent="0.25">
      <c r="A609" s="23"/>
      <c r="B609" s="20">
        <f t="shared" si="19"/>
        <v>603</v>
      </c>
      <c r="C609" s="19" t="s">
        <v>1497</v>
      </c>
      <c r="D609" s="19"/>
      <c r="E609" s="19" t="s">
        <v>65</v>
      </c>
      <c r="F609" s="19" t="s">
        <v>66</v>
      </c>
      <c r="G609" s="19" t="s">
        <v>62</v>
      </c>
      <c r="H609" s="5">
        <v>500.29184372779264</v>
      </c>
      <c r="I609" s="5">
        <v>0</v>
      </c>
      <c r="J609" s="21">
        <f t="shared" si="18"/>
        <v>0</v>
      </c>
    </row>
    <row r="610" spans="1:10" x14ac:dyDescent="0.25">
      <c r="A610" s="23"/>
      <c r="B610" s="20">
        <f t="shared" si="19"/>
        <v>604</v>
      </c>
      <c r="C610" s="19" t="s">
        <v>1498</v>
      </c>
      <c r="D610" s="19"/>
      <c r="E610" s="19" t="s">
        <v>65</v>
      </c>
      <c r="F610" s="19" t="s">
        <v>66</v>
      </c>
      <c r="G610" s="19" t="s">
        <v>62</v>
      </c>
      <c r="H610" s="5">
        <v>255.61706825977549</v>
      </c>
      <c r="I610" s="5">
        <v>0</v>
      </c>
      <c r="J610" s="21">
        <f t="shared" si="18"/>
        <v>0</v>
      </c>
    </row>
    <row r="611" spans="1:10" x14ac:dyDescent="0.25">
      <c r="A611" s="23"/>
      <c r="B611" s="20">
        <f t="shared" si="19"/>
        <v>605</v>
      </c>
      <c r="C611" s="19" t="s">
        <v>1499</v>
      </c>
      <c r="D611" s="19"/>
      <c r="E611" s="19" t="s">
        <v>65</v>
      </c>
      <c r="F611" s="19" t="s">
        <v>66</v>
      </c>
      <c r="G611" s="19" t="s">
        <v>62</v>
      </c>
      <c r="H611" s="5">
        <v>546.65130817706893</v>
      </c>
      <c r="I611" s="5">
        <v>0</v>
      </c>
      <c r="J611" s="21">
        <f t="shared" si="18"/>
        <v>0</v>
      </c>
    </row>
    <row r="612" spans="1:10" x14ac:dyDescent="0.25">
      <c r="A612" s="23"/>
      <c r="B612" s="20">
        <f t="shared" si="19"/>
        <v>606</v>
      </c>
      <c r="C612" s="19" t="s">
        <v>1500</v>
      </c>
      <c r="D612" s="19"/>
      <c r="E612" s="19" t="s">
        <v>65</v>
      </c>
      <c r="F612" s="19" t="s">
        <v>66</v>
      </c>
      <c r="G612" s="19" t="s">
        <v>62</v>
      </c>
      <c r="H612" s="5">
        <v>473.29966938682162</v>
      </c>
      <c r="I612" s="5">
        <v>0</v>
      </c>
      <c r="J612" s="21">
        <f t="shared" si="18"/>
        <v>0</v>
      </c>
    </row>
    <row r="613" spans="1:10" x14ac:dyDescent="0.25">
      <c r="A613" s="23"/>
      <c r="B613" s="20">
        <f t="shared" si="19"/>
        <v>607</v>
      </c>
      <c r="C613" s="19" t="s">
        <v>1501</v>
      </c>
      <c r="D613" s="19"/>
      <c r="E613" s="19" t="s">
        <v>65</v>
      </c>
      <c r="F613" s="19" t="s">
        <v>66</v>
      </c>
      <c r="G613" s="19" t="s">
        <v>62</v>
      </c>
      <c r="H613" s="5">
        <v>275.54070710627599</v>
      </c>
      <c r="I613" s="5">
        <v>0</v>
      </c>
      <c r="J613" s="21">
        <f t="shared" si="18"/>
        <v>0</v>
      </c>
    </row>
    <row r="614" spans="1:10" x14ac:dyDescent="0.25">
      <c r="A614" s="23"/>
      <c r="B614" s="20">
        <f t="shared" si="19"/>
        <v>608</v>
      </c>
      <c r="C614" s="19" t="s">
        <v>1502</v>
      </c>
      <c r="D614" s="19"/>
      <c r="E614" s="19" t="s">
        <v>65</v>
      </c>
      <c r="F614" s="19" t="s">
        <v>66</v>
      </c>
      <c r="G614" s="19" t="s">
        <v>62</v>
      </c>
      <c r="H614" s="5">
        <v>306.40680042343985</v>
      </c>
      <c r="I614" s="5">
        <v>657.52600000000007</v>
      </c>
      <c r="J614" s="21">
        <f t="shared" si="18"/>
        <v>2.1459249569243566</v>
      </c>
    </row>
    <row r="615" spans="1:10" x14ac:dyDescent="0.25">
      <c r="A615" s="23"/>
      <c r="B615" s="20">
        <f t="shared" si="19"/>
        <v>609</v>
      </c>
      <c r="C615" s="19" t="s">
        <v>1503</v>
      </c>
      <c r="D615" s="19"/>
      <c r="E615" s="19" t="s">
        <v>65</v>
      </c>
      <c r="F615" s="19" t="s">
        <v>66</v>
      </c>
      <c r="G615" s="19" t="s">
        <v>62</v>
      </c>
      <c r="H615" s="5">
        <v>196.64526677574972</v>
      </c>
      <c r="I615" s="5">
        <v>0</v>
      </c>
      <c r="J615" s="21">
        <f t="shared" si="18"/>
        <v>0</v>
      </c>
    </row>
    <row r="616" spans="1:10" x14ac:dyDescent="0.25">
      <c r="A616" s="23"/>
      <c r="B616" s="20">
        <f t="shared" si="19"/>
        <v>610</v>
      </c>
      <c r="C616" s="19" t="s">
        <v>1504</v>
      </c>
      <c r="D616" s="19"/>
      <c r="E616" s="19" t="s">
        <v>65</v>
      </c>
      <c r="F616" s="19" t="s">
        <v>66</v>
      </c>
      <c r="G616" s="19" t="s">
        <v>62</v>
      </c>
      <c r="H616" s="5">
        <v>196.64526677574972</v>
      </c>
      <c r="I616" s="5">
        <v>0</v>
      </c>
      <c r="J616" s="21">
        <f t="shared" si="18"/>
        <v>0</v>
      </c>
    </row>
    <row r="617" spans="1:10" x14ac:dyDescent="0.25">
      <c r="A617" s="23"/>
      <c r="B617" s="20">
        <f t="shared" si="19"/>
        <v>611</v>
      </c>
      <c r="C617" s="19" t="s">
        <v>1505</v>
      </c>
      <c r="D617" s="19"/>
      <c r="E617" s="19" t="s">
        <v>65</v>
      </c>
      <c r="F617" s="19" t="s">
        <v>66</v>
      </c>
      <c r="G617" s="19" t="s">
        <v>62</v>
      </c>
      <c r="H617" s="5">
        <v>208.38639848731302</v>
      </c>
      <c r="I617" s="5">
        <v>0</v>
      </c>
      <c r="J617" s="21">
        <f t="shared" si="18"/>
        <v>0</v>
      </c>
    </row>
    <row r="618" spans="1:10" x14ac:dyDescent="0.25">
      <c r="A618" s="23"/>
      <c r="B618" s="20">
        <f t="shared" si="19"/>
        <v>612</v>
      </c>
      <c r="C618" s="19" t="s">
        <v>1506</v>
      </c>
      <c r="D618" s="19"/>
      <c r="E618" s="19" t="s">
        <v>69</v>
      </c>
      <c r="F618" s="19" t="s">
        <v>70</v>
      </c>
      <c r="G618" s="19" t="s">
        <v>62</v>
      </c>
      <c r="H618" s="5">
        <v>259.75652162233911</v>
      </c>
      <c r="I618" s="5">
        <v>0</v>
      </c>
      <c r="J618" s="21">
        <f t="shared" si="18"/>
        <v>0</v>
      </c>
    </row>
    <row r="619" spans="1:10" x14ac:dyDescent="0.25">
      <c r="A619" s="23"/>
      <c r="B619" s="20">
        <f t="shared" si="19"/>
        <v>613</v>
      </c>
      <c r="C619" s="19" t="s">
        <v>1507</v>
      </c>
      <c r="D619" s="19"/>
      <c r="E619" s="19" t="s">
        <v>65</v>
      </c>
      <c r="F619" s="19" t="s">
        <v>66</v>
      </c>
      <c r="G619" s="19" t="s">
        <v>62</v>
      </c>
      <c r="H619" s="5">
        <v>237.41256506624813</v>
      </c>
      <c r="I619" s="5">
        <v>0</v>
      </c>
      <c r="J619" s="21">
        <f t="shared" si="18"/>
        <v>0</v>
      </c>
    </row>
    <row r="620" spans="1:10" x14ac:dyDescent="0.25">
      <c r="A620" s="23"/>
      <c r="B620" s="20">
        <f t="shared" si="19"/>
        <v>614</v>
      </c>
      <c r="C620" s="19" t="s">
        <v>1508</v>
      </c>
      <c r="D620" s="19"/>
      <c r="E620" s="19" t="s">
        <v>65</v>
      </c>
      <c r="F620" s="19" t="s">
        <v>66</v>
      </c>
      <c r="G620" s="19" t="s">
        <v>62</v>
      </c>
      <c r="H620" s="5">
        <v>985.33306979951703</v>
      </c>
      <c r="I620" s="5">
        <v>171.59</v>
      </c>
      <c r="J620" s="21">
        <f t="shared" si="18"/>
        <v>0.17414416024310739</v>
      </c>
    </row>
    <row r="621" spans="1:10" x14ac:dyDescent="0.25">
      <c r="A621" s="23"/>
      <c r="B621" s="20">
        <f t="shared" si="19"/>
        <v>615</v>
      </c>
      <c r="C621" s="19" t="s">
        <v>1509</v>
      </c>
      <c r="D621" s="19"/>
      <c r="E621" s="19" t="s">
        <v>65</v>
      </c>
      <c r="F621" s="19" t="s">
        <v>66</v>
      </c>
      <c r="G621" s="19" t="s">
        <v>62</v>
      </c>
      <c r="H621" s="5">
        <v>581.22176133299774</v>
      </c>
      <c r="I621" s="5">
        <v>351.11799999999999</v>
      </c>
      <c r="J621" s="21">
        <f t="shared" si="18"/>
        <v>0.60410332743690054</v>
      </c>
    </row>
    <row r="622" spans="1:10" x14ac:dyDescent="0.25">
      <c r="A622" s="23"/>
      <c r="B622" s="20">
        <f t="shared" si="19"/>
        <v>616</v>
      </c>
      <c r="C622" s="19" t="s">
        <v>1510</v>
      </c>
      <c r="D622" s="19"/>
      <c r="E622" s="19" t="s">
        <v>69</v>
      </c>
      <c r="F622" s="19" t="s">
        <v>70</v>
      </c>
      <c r="G622" s="19" t="s">
        <v>62</v>
      </c>
      <c r="H622" s="5">
        <v>0</v>
      </c>
      <c r="I622" s="5">
        <v>0</v>
      </c>
      <c r="J622" s="21">
        <f t="shared" ref="J622:J685" si="20">+IFERROR(I622/H622,0)</f>
        <v>0</v>
      </c>
    </row>
    <row r="623" spans="1:10" x14ac:dyDescent="0.25">
      <c r="A623" s="23"/>
      <c r="B623" s="20"/>
      <c r="C623" s="19" t="s">
        <v>1716</v>
      </c>
      <c r="D623" s="19"/>
      <c r="E623" s="19" t="s">
        <v>77</v>
      </c>
      <c r="F623" s="19" t="s">
        <v>78</v>
      </c>
      <c r="G623" s="19" t="s">
        <v>62</v>
      </c>
      <c r="H623" s="5">
        <v>277.54875691733474</v>
      </c>
      <c r="I623" s="5">
        <v>1151.385</v>
      </c>
      <c r="J623" s="21">
        <f t="shared" si="20"/>
        <v>4.1484062576541429</v>
      </c>
    </row>
    <row r="624" spans="1:10" x14ac:dyDescent="0.25">
      <c r="A624" s="23"/>
      <c r="B624" s="20"/>
      <c r="C624" s="19" t="s">
        <v>608</v>
      </c>
      <c r="D624" s="19"/>
      <c r="E624" s="19" t="s">
        <v>77</v>
      </c>
      <c r="F624" s="19" t="s">
        <v>78</v>
      </c>
      <c r="G624" s="19" t="s">
        <v>62</v>
      </c>
      <c r="H624" s="5">
        <v>799.02416585093169</v>
      </c>
      <c r="I624" s="5">
        <v>0</v>
      </c>
      <c r="J624" s="21">
        <f t="shared" si="20"/>
        <v>0</v>
      </c>
    </row>
    <row r="625" spans="1:10" x14ac:dyDescent="0.25">
      <c r="A625" s="23"/>
      <c r="B625" s="20"/>
      <c r="C625" s="19" t="s">
        <v>609</v>
      </c>
      <c r="D625" s="19"/>
      <c r="E625" s="19" t="s">
        <v>77</v>
      </c>
      <c r="F625" s="19" t="s">
        <v>78</v>
      </c>
      <c r="G625" s="19" t="s">
        <v>62</v>
      </c>
      <c r="H625" s="5">
        <v>430.1591559667504</v>
      </c>
      <c r="I625" s="5">
        <v>1445.117</v>
      </c>
      <c r="J625" s="21">
        <f t="shared" si="20"/>
        <v>3.3594937593556691</v>
      </c>
    </row>
    <row r="626" spans="1:10" x14ac:dyDescent="0.25">
      <c r="A626" s="23"/>
      <c r="B626" s="20"/>
      <c r="C626" s="19" t="s">
        <v>610</v>
      </c>
      <c r="D626" s="19"/>
      <c r="E626" s="19" t="s">
        <v>77</v>
      </c>
      <c r="F626" s="19" t="s">
        <v>78</v>
      </c>
      <c r="G626" s="19" t="s">
        <v>62</v>
      </c>
      <c r="H626" s="5">
        <v>223.22496949310488</v>
      </c>
      <c r="I626" s="5">
        <v>1454.8820000000001</v>
      </c>
      <c r="J626" s="21">
        <f t="shared" si="20"/>
        <v>6.5175594079090668</v>
      </c>
    </row>
    <row r="627" spans="1:10" x14ac:dyDescent="0.25">
      <c r="A627" s="23"/>
      <c r="B627" s="20"/>
      <c r="C627" s="19" t="s">
        <v>611</v>
      </c>
      <c r="D627" s="19"/>
      <c r="E627" s="19" t="s">
        <v>77</v>
      </c>
      <c r="F627" s="19" t="s">
        <v>78</v>
      </c>
      <c r="G627" s="19" t="s">
        <v>62</v>
      </c>
      <c r="H627" s="5">
        <v>439.06763104068597</v>
      </c>
      <c r="I627" s="5">
        <v>1205.5840000000001</v>
      </c>
      <c r="J627" s="21">
        <f t="shared" si="20"/>
        <v>2.74578200434066</v>
      </c>
    </row>
    <row r="628" spans="1:10" x14ac:dyDescent="0.25">
      <c r="A628" s="23"/>
      <c r="B628" s="20"/>
      <c r="C628" s="19" t="s">
        <v>612</v>
      </c>
      <c r="D628" s="19"/>
      <c r="E628" s="19" t="s">
        <v>77</v>
      </c>
      <c r="F628" s="19" t="s">
        <v>78</v>
      </c>
      <c r="G628" s="19" t="s">
        <v>62</v>
      </c>
      <c r="H628" s="5">
        <v>476.30071239171389</v>
      </c>
      <c r="I628" s="5">
        <v>1151.385</v>
      </c>
      <c r="J628" s="21">
        <f t="shared" si="20"/>
        <v>2.4173488933459559</v>
      </c>
    </row>
    <row r="629" spans="1:10" x14ac:dyDescent="0.25">
      <c r="A629" s="23"/>
      <c r="B629" s="20"/>
      <c r="C629" s="19" t="s">
        <v>614</v>
      </c>
      <c r="D629" s="19"/>
      <c r="E629" s="19" t="s">
        <v>77</v>
      </c>
      <c r="F629" s="19" t="s">
        <v>78</v>
      </c>
      <c r="G629" s="19" t="s">
        <v>62</v>
      </c>
      <c r="H629" s="5">
        <v>633.09858701769667</v>
      </c>
      <c r="I629" s="5">
        <v>0</v>
      </c>
      <c r="J629" s="21">
        <f t="shared" si="20"/>
        <v>0</v>
      </c>
    </row>
    <row r="630" spans="1:10" x14ac:dyDescent="0.25">
      <c r="A630" s="23"/>
      <c r="B630" s="20"/>
      <c r="C630" s="19" t="s">
        <v>615</v>
      </c>
      <c r="D630" s="19"/>
      <c r="E630" s="19" t="s">
        <v>77</v>
      </c>
      <c r="F630" s="19" t="s">
        <v>78</v>
      </c>
      <c r="G630" s="19" t="s">
        <v>62</v>
      </c>
      <c r="H630" s="5">
        <v>293.21193474969567</v>
      </c>
      <c r="I630" s="5">
        <v>1147.7180000000001</v>
      </c>
      <c r="J630" s="21">
        <f t="shared" si="20"/>
        <v>3.9142949654479962</v>
      </c>
    </row>
    <row r="631" spans="1:10" x14ac:dyDescent="0.25">
      <c r="A631" s="23"/>
      <c r="B631" s="20"/>
      <c r="C631" s="19" t="s">
        <v>616</v>
      </c>
      <c r="D631" s="19"/>
      <c r="E631" s="19" t="s">
        <v>77</v>
      </c>
      <c r="F631" s="19" t="s">
        <v>78</v>
      </c>
      <c r="G631" s="19" t="s">
        <v>62</v>
      </c>
      <c r="H631" s="5">
        <v>335.60053780386318</v>
      </c>
      <c r="I631" s="5">
        <v>1513.818</v>
      </c>
      <c r="J631" s="21">
        <f t="shared" si="20"/>
        <v>4.5107734627193263</v>
      </c>
    </row>
    <row r="632" spans="1:10" x14ac:dyDescent="0.25">
      <c r="A632" s="23"/>
      <c r="B632" s="20"/>
      <c r="C632" s="19" t="s">
        <v>617</v>
      </c>
      <c r="D632" s="19"/>
      <c r="E632" s="19" t="s">
        <v>77</v>
      </c>
      <c r="F632" s="19" t="s">
        <v>78</v>
      </c>
      <c r="G632" s="19" t="s">
        <v>62</v>
      </c>
      <c r="H632" s="5">
        <v>719.69333875304369</v>
      </c>
      <c r="I632" s="5">
        <v>1094.7560000000001</v>
      </c>
      <c r="J632" s="21">
        <f t="shared" si="20"/>
        <v>1.5211423269483058</v>
      </c>
    </row>
    <row r="633" spans="1:10" x14ac:dyDescent="0.25">
      <c r="A633" s="23"/>
      <c r="B633" s="20"/>
      <c r="C633" s="19" t="s">
        <v>618</v>
      </c>
      <c r="D633" s="19"/>
      <c r="E633" s="19" t="s">
        <v>77</v>
      </c>
      <c r="F633" s="19" t="s">
        <v>78</v>
      </c>
      <c r="G633" s="19" t="s">
        <v>62</v>
      </c>
      <c r="H633" s="5">
        <v>439.79387511535509</v>
      </c>
      <c r="I633" s="5">
        <v>484.09500000000003</v>
      </c>
      <c r="J633" s="21">
        <f t="shared" si="20"/>
        <v>1.1007315640151309</v>
      </c>
    </row>
    <row r="634" spans="1:10" x14ac:dyDescent="0.25">
      <c r="A634" s="23"/>
      <c r="B634" s="20"/>
      <c r="C634" s="19" t="s">
        <v>619</v>
      </c>
      <c r="D634" s="19"/>
      <c r="E634" s="19" t="s">
        <v>77</v>
      </c>
      <c r="F634" s="19" t="s">
        <v>78</v>
      </c>
      <c r="G634" s="19" t="s">
        <v>62</v>
      </c>
      <c r="H634" s="5">
        <v>680.93415750823101</v>
      </c>
      <c r="I634" s="5">
        <v>1333.22</v>
      </c>
      <c r="J634" s="21">
        <f t="shared" si="20"/>
        <v>1.9579279219575416</v>
      </c>
    </row>
    <row r="635" spans="1:10" x14ac:dyDescent="0.25">
      <c r="A635" s="23"/>
      <c r="B635" s="20"/>
      <c r="C635" s="19" t="s">
        <v>1717</v>
      </c>
      <c r="D635" s="19"/>
      <c r="E635" s="19" t="s">
        <v>77</v>
      </c>
      <c r="F635" s="19" t="s">
        <v>78</v>
      </c>
      <c r="G635" s="19" t="s">
        <v>62</v>
      </c>
      <c r="H635" s="5">
        <v>189.74484151287291</v>
      </c>
      <c r="I635" s="5">
        <v>1094.7560000000001</v>
      </c>
      <c r="J635" s="21">
        <f t="shared" si="20"/>
        <v>5.7696219368668755</v>
      </c>
    </row>
    <row r="636" spans="1:10" x14ac:dyDescent="0.25">
      <c r="A636" s="23"/>
      <c r="B636" s="20"/>
      <c r="C636" s="19" t="s">
        <v>621</v>
      </c>
      <c r="D636" s="19"/>
      <c r="E636" s="19" t="s">
        <v>77</v>
      </c>
      <c r="F636" s="19" t="s">
        <v>78</v>
      </c>
      <c r="G636" s="19" t="s">
        <v>62</v>
      </c>
      <c r="H636" s="5">
        <v>431.61164411608877</v>
      </c>
      <c r="I636" s="5">
        <v>845.45800000000008</v>
      </c>
      <c r="J636" s="21">
        <f t="shared" si="20"/>
        <v>1.9588396456065045</v>
      </c>
    </row>
    <row r="637" spans="1:10" x14ac:dyDescent="0.25">
      <c r="A637" s="23"/>
      <c r="B637" s="20"/>
      <c r="C637" s="19" t="s">
        <v>623</v>
      </c>
      <c r="D637" s="19"/>
      <c r="E637" s="19" t="s">
        <v>77</v>
      </c>
      <c r="F637" s="19" t="s">
        <v>78</v>
      </c>
      <c r="G637" s="19" t="s">
        <v>62</v>
      </c>
      <c r="H637" s="5">
        <v>132.71050537861893</v>
      </c>
      <c r="I637" s="5">
        <v>1196.576</v>
      </c>
      <c r="J637" s="21">
        <f t="shared" si="20"/>
        <v>9.016437670749621</v>
      </c>
    </row>
    <row r="638" spans="1:10" x14ac:dyDescent="0.25">
      <c r="A638" s="23"/>
      <c r="B638" s="20"/>
      <c r="C638" s="19" t="s">
        <v>624</v>
      </c>
      <c r="D638" s="19"/>
      <c r="E638" s="19" t="s">
        <v>77</v>
      </c>
      <c r="F638" s="19" t="s">
        <v>78</v>
      </c>
      <c r="G638" s="19" t="s">
        <v>62</v>
      </c>
      <c r="H638" s="5">
        <v>140.89273637788529</v>
      </c>
      <c r="I638" s="5">
        <v>606.99400000000003</v>
      </c>
      <c r="J638" s="21">
        <f t="shared" si="20"/>
        <v>4.3081993834798897</v>
      </c>
    </row>
    <row r="639" spans="1:10" x14ac:dyDescent="0.25">
      <c r="A639" s="23"/>
      <c r="B639" s="20"/>
      <c r="C639" s="19" t="s">
        <v>625</v>
      </c>
      <c r="D639" s="19"/>
      <c r="E639" s="19" t="s">
        <v>77</v>
      </c>
      <c r="F639" s="19" t="s">
        <v>78</v>
      </c>
      <c r="G639" s="19" t="s">
        <v>62</v>
      </c>
      <c r="H639" s="5">
        <v>343.08148463695773</v>
      </c>
      <c r="I639" s="5">
        <v>483.02499999999998</v>
      </c>
      <c r="J639" s="21">
        <f t="shared" si="20"/>
        <v>1.4079016840886294</v>
      </c>
    </row>
    <row r="640" spans="1:10" x14ac:dyDescent="0.25">
      <c r="A640" s="23"/>
      <c r="B640" s="20"/>
      <c r="C640" s="19" t="s">
        <v>1718</v>
      </c>
      <c r="D640" s="19"/>
      <c r="E640" s="19" t="s">
        <v>77</v>
      </c>
      <c r="F640" s="19" t="s">
        <v>78</v>
      </c>
      <c r="G640" s="19" t="s">
        <v>62</v>
      </c>
      <c r="H640" s="5">
        <v>140.89273637788529</v>
      </c>
      <c r="I640" s="5">
        <v>303.49700000000001</v>
      </c>
      <c r="J640" s="21">
        <f t="shared" si="20"/>
        <v>2.1540996917399449</v>
      </c>
    </row>
    <row r="641" spans="1:10" x14ac:dyDescent="0.25">
      <c r="A641" s="23"/>
      <c r="B641" s="20"/>
      <c r="C641" s="19" t="s">
        <v>1719</v>
      </c>
      <c r="D641" s="19"/>
      <c r="E641" s="19" t="s">
        <v>77</v>
      </c>
      <c r="F641" s="19" t="s">
        <v>78</v>
      </c>
      <c r="G641" s="19" t="s">
        <v>62</v>
      </c>
      <c r="H641" s="5">
        <v>187.0342928028488</v>
      </c>
      <c r="I641" s="5">
        <v>1094.7559999999999</v>
      </c>
      <c r="J641" s="21">
        <f t="shared" si="20"/>
        <v>5.8532367706171007</v>
      </c>
    </row>
    <row r="642" spans="1:10" x14ac:dyDescent="0.25">
      <c r="A642" s="23"/>
      <c r="B642" s="20"/>
      <c r="C642" s="19" t="s">
        <v>626</v>
      </c>
      <c r="D642" s="19"/>
      <c r="E642" s="19" t="s">
        <v>77</v>
      </c>
      <c r="F642" s="19" t="s">
        <v>78</v>
      </c>
      <c r="G642" s="19" t="s">
        <v>62</v>
      </c>
      <c r="H642" s="5">
        <v>596.30295004001812</v>
      </c>
      <c r="I642" s="5">
        <v>0</v>
      </c>
      <c r="J642" s="21">
        <f t="shared" si="20"/>
        <v>0</v>
      </c>
    </row>
    <row r="643" spans="1:10" x14ac:dyDescent="0.25">
      <c r="A643" s="23"/>
      <c r="B643" s="20"/>
      <c r="C643" s="19" t="s">
        <v>1606</v>
      </c>
      <c r="D643" s="19"/>
      <c r="E643" s="19" t="s">
        <v>77</v>
      </c>
      <c r="F643" s="19" t="s">
        <v>78</v>
      </c>
      <c r="G643" s="19" t="s">
        <v>62</v>
      </c>
      <c r="H643" s="5">
        <v>266.43834105274635</v>
      </c>
      <c r="I643" s="5">
        <v>0</v>
      </c>
      <c r="J643" s="21">
        <f t="shared" si="20"/>
        <v>0</v>
      </c>
    </row>
    <row r="644" spans="1:10" x14ac:dyDescent="0.25">
      <c r="A644" s="23"/>
      <c r="B644" s="20"/>
      <c r="C644" s="19" t="s">
        <v>1720</v>
      </c>
      <c r="D644" s="19"/>
      <c r="E644" s="19" t="s">
        <v>77</v>
      </c>
      <c r="F644" s="19" t="s">
        <v>78</v>
      </c>
      <c r="G644" s="19" t="s">
        <v>62</v>
      </c>
      <c r="H644" s="5">
        <v>28.517168067126985</v>
      </c>
      <c r="I644" s="5">
        <v>1275.354</v>
      </c>
      <c r="J644" s="21">
        <f t="shared" si="20"/>
        <v>44.722322952893684</v>
      </c>
    </row>
    <row r="645" spans="1:10" x14ac:dyDescent="0.25">
      <c r="A645" s="23"/>
      <c r="B645" s="20"/>
      <c r="C645" s="19" t="s">
        <v>628</v>
      </c>
      <c r="D645" s="19"/>
      <c r="E645" s="19" t="s">
        <v>77</v>
      </c>
      <c r="F645" s="19" t="s">
        <v>78</v>
      </c>
      <c r="G645" s="19" t="s">
        <v>62</v>
      </c>
      <c r="H645" s="5">
        <v>82.840955491356837</v>
      </c>
      <c r="I645" s="5">
        <v>850.875</v>
      </c>
      <c r="J645" s="21">
        <f t="shared" si="20"/>
        <v>10.271187662590101</v>
      </c>
    </row>
    <row r="646" spans="1:10" x14ac:dyDescent="0.25">
      <c r="A646" s="23"/>
      <c r="B646" s="20"/>
      <c r="C646" s="19" t="s">
        <v>1607</v>
      </c>
      <c r="D646" s="19"/>
      <c r="E646" s="19" t="s">
        <v>77</v>
      </c>
      <c r="F646" s="19" t="s">
        <v>78</v>
      </c>
      <c r="G646" s="19" t="s">
        <v>62</v>
      </c>
      <c r="H646" s="5">
        <v>84.269698464991407</v>
      </c>
      <c r="I646" s="5">
        <v>419.06200000000001</v>
      </c>
      <c r="J646" s="21">
        <f t="shared" si="20"/>
        <v>4.9728669691881366</v>
      </c>
    </row>
    <row r="647" spans="1:10" x14ac:dyDescent="0.25">
      <c r="A647" s="23"/>
      <c r="B647" s="20"/>
      <c r="C647" s="19" t="s">
        <v>1721</v>
      </c>
      <c r="D647" s="19"/>
      <c r="E647" s="19" t="s">
        <v>77</v>
      </c>
      <c r="F647" s="19" t="s">
        <v>78</v>
      </c>
      <c r="G647" s="19" t="s">
        <v>62</v>
      </c>
      <c r="H647" s="5">
        <v>137.16474291558669</v>
      </c>
      <c r="I647" s="5">
        <v>786.52200000000005</v>
      </c>
      <c r="J647" s="21">
        <f t="shared" si="20"/>
        <v>5.7341411741939972</v>
      </c>
    </row>
    <row r="648" spans="1:10" x14ac:dyDescent="0.25">
      <c r="A648" s="23"/>
      <c r="B648" s="20"/>
      <c r="C648" s="19" t="s">
        <v>636</v>
      </c>
      <c r="D648" s="19"/>
      <c r="E648" s="19" t="s">
        <v>77</v>
      </c>
      <c r="F648" s="19" t="s">
        <v>78</v>
      </c>
      <c r="G648" s="19" t="s">
        <v>62</v>
      </c>
      <c r="H648" s="5">
        <v>262.90423857004191</v>
      </c>
      <c r="I648" s="5">
        <v>238.464</v>
      </c>
      <c r="J648" s="21">
        <f t="shared" si="20"/>
        <v>0.90703748747842783</v>
      </c>
    </row>
    <row r="649" spans="1:10" x14ac:dyDescent="0.25">
      <c r="A649" s="23"/>
      <c r="B649" s="20"/>
      <c r="C649" s="19" t="s">
        <v>1722</v>
      </c>
      <c r="D649" s="19"/>
      <c r="E649" s="19" t="s">
        <v>77</v>
      </c>
      <c r="F649" s="19" t="s">
        <v>78</v>
      </c>
      <c r="G649" s="19" t="s">
        <v>62</v>
      </c>
      <c r="H649" s="5">
        <v>29.025890443264217</v>
      </c>
      <c r="I649" s="5">
        <v>171.59</v>
      </c>
      <c r="J649" s="21">
        <f t="shared" si="20"/>
        <v>5.9116188127079283</v>
      </c>
    </row>
    <row r="650" spans="1:10" x14ac:dyDescent="0.25">
      <c r="A650" s="23"/>
      <c r="B650" s="20"/>
      <c r="C650" s="19" t="s">
        <v>1723</v>
      </c>
      <c r="D650" s="19"/>
      <c r="E650" s="19" t="s">
        <v>77</v>
      </c>
      <c r="F650" s="19" t="s">
        <v>78</v>
      </c>
      <c r="G650" s="19" t="s">
        <v>62</v>
      </c>
      <c r="H650" s="5">
        <v>132.71050537861893</v>
      </c>
      <c r="I650" s="5">
        <v>1094.7560000000001</v>
      </c>
      <c r="J650" s="21">
        <f t="shared" si="20"/>
        <v>8.2492037602953534</v>
      </c>
    </row>
    <row r="651" spans="1:10" x14ac:dyDescent="0.25">
      <c r="A651" s="23"/>
      <c r="B651" s="20"/>
      <c r="C651" s="19" t="s">
        <v>1724</v>
      </c>
      <c r="D651" s="19"/>
      <c r="E651" s="19" t="s">
        <v>77</v>
      </c>
      <c r="F651" s="19" t="s">
        <v>78</v>
      </c>
      <c r="G651" s="19" t="s">
        <v>62</v>
      </c>
      <c r="H651" s="5">
        <v>57.543058510391205</v>
      </c>
      <c r="I651" s="5">
        <v>970.78700000000003</v>
      </c>
      <c r="J651" s="21">
        <f t="shared" si="20"/>
        <v>16.870618718062996</v>
      </c>
    </row>
    <row r="652" spans="1:10" x14ac:dyDescent="0.25">
      <c r="A652" s="23"/>
      <c r="B652" s="20"/>
      <c r="C652" s="19" t="s">
        <v>1608</v>
      </c>
      <c r="D652" s="19"/>
      <c r="E652" s="19" t="s">
        <v>77</v>
      </c>
      <c r="F652" s="19" t="s">
        <v>78</v>
      </c>
      <c r="G652" s="19" t="s">
        <v>62</v>
      </c>
      <c r="H652" s="5">
        <v>217.48892621974755</v>
      </c>
      <c r="I652" s="5">
        <v>180.59800000000001</v>
      </c>
      <c r="J652" s="21">
        <f t="shared" si="20"/>
        <v>0.83037790998851357</v>
      </c>
    </row>
    <row r="653" spans="1:10" x14ac:dyDescent="0.25">
      <c r="A653" s="23"/>
      <c r="B653" s="20"/>
      <c r="C653" s="19" t="s">
        <v>1725</v>
      </c>
      <c r="D653" s="19"/>
      <c r="E653" s="19" t="s">
        <v>77</v>
      </c>
      <c r="F653" s="19" t="s">
        <v>78</v>
      </c>
      <c r="G653" s="19" t="s">
        <v>62</v>
      </c>
      <c r="H653" s="5">
        <v>169.9186268211495</v>
      </c>
      <c r="I653" s="5">
        <v>1455.952</v>
      </c>
      <c r="J653" s="21">
        <f t="shared" si="20"/>
        <v>8.5685249889200499</v>
      </c>
    </row>
    <row r="654" spans="1:10" x14ac:dyDescent="0.25">
      <c r="A654" s="23"/>
      <c r="B654" s="20"/>
      <c r="C654" s="19" t="s">
        <v>1609</v>
      </c>
      <c r="D654" s="19"/>
      <c r="E654" s="19" t="s">
        <v>77</v>
      </c>
      <c r="F654" s="19" t="s">
        <v>78</v>
      </c>
      <c r="G654" s="19" t="s">
        <v>62</v>
      </c>
      <c r="H654" s="5">
        <v>164.44694453190726</v>
      </c>
      <c r="I654" s="5">
        <v>1274.2840000000001</v>
      </c>
      <c r="J654" s="21">
        <f t="shared" si="20"/>
        <v>7.7489065158808934</v>
      </c>
    </row>
    <row r="655" spans="1:10" x14ac:dyDescent="0.25">
      <c r="A655" s="23"/>
      <c r="B655" s="20"/>
      <c r="C655" s="19" t="s">
        <v>1726</v>
      </c>
      <c r="D655" s="19"/>
      <c r="E655" s="19" t="s">
        <v>77</v>
      </c>
      <c r="F655" s="19" t="s">
        <v>78</v>
      </c>
      <c r="G655" s="19" t="s">
        <v>62</v>
      </c>
      <c r="H655" s="5">
        <v>241.35808022707863</v>
      </c>
      <c r="I655" s="5">
        <v>1094.7560000000001</v>
      </c>
      <c r="J655" s="21">
        <f t="shared" si="20"/>
        <v>4.5358166545326055</v>
      </c>
    </row>
    <row r="656" spans="1:10" x14ac:dyDescent="0.25">
      <c r="A656" s="23"/>
      <c r="B656" s="20"/>
      <c r="C656" s="19" t="s">
        <v>643</v>
      </c>
      <c r="D656" s="19"/>
      <c r="E656" s="19" t="s">
        <v>77</v>
      </c>
      <c r="F656" s="19" t="s">
        <v>78</v>
      </c>
      <c r="G656" s="19" t="s">
        <v>62</v>
      </c>
      <c r="H656" s="5">
        <v>299.91858348974426</v>
      </c>
      <c r="I656" s="5">
        <v>1333.22</v>
      </c>
      <c r="J656" s="21">
        <f t="shared" si="20"/>
        <v>4.4452730620661578</v>
      </c>
    </row>
    <row r="657" spans="1:10" x14ac:dyDescent="0.25">
      <c r="A657" s="23"/>
      <c r="B657" s="20"/>
      <c r="C657" s="19" t="s">
        <v>645</v>
      </c>
      <c r="D657" s="19"/>
      <c r="E657" s="19" t="s">
        <v>77</v>
      </c>
      <c r="F657" s="19" t="s">
        <v>78</v>
      </c>
      <c r="G657" s="19" t="s">
        <v>62</v>
      </c>
      <c r="H657" s="5">
        <v>444.27360442341609</v>
      </c>
      <c r="I657" s="5">
        <v>238.464</v>
      </c>
      <c r="J657" s="21">
        <f t="shared" si="20"/>
        <v>0.53675032148146995</v>
      </c>
    </row>
    <row r="658" spans="1:10" x14ac:dyDescent="0.25">
      <c r="A658" s="23"/>
      <c r="B658" s="20"/>
      <c r="C658" s="19" t="s">
        <v>646</v>
      </c>
      <c r="D658" s="19"/>
      <c r="E658" s="19" t="s">
        <v>77</v>
      </c>
      <c r="F658" s="19" t="s">
        <v>78</v>
      </c>
      <c r="G658" s="19" t="s">
        <v>62</v>
      </c>
      <c r="H658" s="5">
        <v>441.34500215226421</v>
      </c>
      <c r="I658" s="5">
        <v>179.52799999999999</v>
      </c>
      <c r="J658" s="21">
        <f t="shared" si="20"/>
        <v>0.4067747433969191</v>
      </c>
    </row>
    <row r="659" spans="1:10" x14ac:dyDescent="0.25">
      <c r="A659" s="23"/>
      <c r="B659" s="20"/>
      <c r="C659" s="19" t="s">
        <v>647</v>
      </c>
      <c r="D659" s="19"/>
      <c r="E659" s="19" t="s">
        <v>77</v>
      </c>
      <c r="F659" s="19" t="s">
        <v>78</v>
      </c>
      <c r="G659" s="19" t="s">
        <v>62</v>
      </c>
      <c r="H659" s="5">
        <v>323.98123788423266</v>
      </c>
      <c r="I659" s="5">
        <v>1275.354</v>
      </c>
      <c r="J659" s="21">
        <f t="shared" si="20"/>
        <v>3.9365057320255032</v>
      </c>
    </row>
    <row r="660" spans="1:10" x14ac:dyDescent="0.25">
      <c r="A660" s="23"/>
      <c r="B660" s="20"/>
      <c r="C660" s="19" t="s">
        <v>650</v>
      </c>
      <c r="D660" s="19"/>
      <c r="E660" s="19" t="s">
        <v>77</v>
      </c>
      <c r="F660" s="19" t="s">
        <v>78</v>
      </c>
      <c r="G660" s="19" t="s">
        <v>62</v>
      </c>
      <c r="H660" s="5">
        <v>157.28188214924452</v>
      </c>
      <c r="I660" s="5">
        <v>1094.7560000000001</v>
      </c>
      <c r="J660" s="21">
        <f t="shared" si="20"/>
        <v>6.9604711301787949</v>
      </c>
    </row>
    <row r="661" spans="1:10" x14ac:dyDescent="0.25">
      <c r="A661" s="23"/>
      <c r="B661" s="20"/>
      <c r="C661" s="19" t="s">
        <v>651</v>
      </c>
      <c r="D661" s="19"/>
      <c r="E661" s="19" t="s">
        <v>77</v>
      </c>
      <c r="F661" s="19" t="s">
        <v>78</v>
      </c>
      <c r="G661" s="19" t="s">
        <v>62</v>
      </c>
      <c r="H661" s="5">
        <v>167.6193763324855</v>
      </c>
      <c r="I661" s="5">
        <v>0</v>
      </c>
      <c r="J661" s="21">
        <f t="shared" si="20"/>
        <v>0</v>
      </c>
    </row>
    <row r="662" spans="1:10" x14ac:dyDescent="0.25">
      <c r="A662" s="23"/>
      <c r="B662" s="20"/>
      <c r="C662" s="19" t="s">
        <v>652</v>
      </c>
      <c r="D662" s="19"/>
      <c r="E662" s="19" t="s">
        <v>77</v>
      </c>
      <c r="F662" s="19" t="s">
        <v>78</v>
      </c>
      <c r="G662" s="19" t="s">
        <v>62</v>
      </c>
      <c r="H662" s="5">
        <v>436.06588165305646</v>
      </c>
      <c r="I662" s="5">
        <v>0</v>
      </c>
      <c r="J662" s="21">
        <f t="shared" si="20"/>
        <v>0</v>
      </c>
    </row>
    <row r="663" spans="1:10" x14ac:dyDescent="0.25">
      <c r="A663" s="23"/>
      <c r="B663" s="20"/>
      <c r="C663" s="19" t="s">
        <v>1727</v>
      </c>
      <c r="D663" s="19"/>
      <c r="E663" s="19" t="s">
        <v>77</v>
      </c>
      <c r="F663" s="19" t="s">
        <v>78</v>
      </c>
      <c r="G663" s="19" t="s">
        <v>62</v>
      </c>
      <c r="H663" s="5">
        <v>157.28215828491537</v>
      </c>
      <c r="I663" s="5">
        <v>487.762</v>
      </c>
      <c r="J663" s="21">
        <f t="shared" si="20"/>
        <v>3.1011909126807824</v>
      </c>
    </row>
    <row r="664" spans="1:10" x14ac:dyDescent="0.25">
      <c r="A664" s="23"/>
      <c r="B664" s="20"/>
      <c r="C664" s="19" t="s">
        <v>1728</v>
      </c>
      <c r="D664" s="19"/>
      <c r="E664" s="19" t="s">
        <v>77</v>
      </c>
      <c r="F664" s="19" t="s">
        <v>78</v>
      </c>
      <c r="G664" s="19" t="s">
        <v>62</v>
      </c>
      <c r="H664" s="5">
        <v>191.48853033981652</v>
      </c>
      <c r="I664" s="5">
        <v>1094.7560000000001</v>
      </c>
      <c r="J664" s="21">
        <f t="shared" si="20"/>
        <v>5.7170839321668012</v>
      </c>
    </row>
    <row r="665" spans="1:10" x14ac:dyDescent="0.25">
      <c r="A665" s="23"/>
      <c r="B665" s="20"/>
      <c r="C665" s="19" t="s">
        <v>658</v>
      </c>
      <c r="D665" s="19"/>
      <c r="E665" s="19" t="s">
        <v>77</v>
      </c>
      <c r="F665" s="19" t="s">
        <v>78</v>
      </c>
      <c r="G665" s="19" t="s">
        <v>62</v>
      </c>
      <c r="H665" s="5">
        <v>245.0860736893772</v>
      </c>
      <c r="I665" s="5">
        <v>1512.748</v>
      </c>
      <c r="J665" s="21">
        <f t="shared" si="20"/>
        <v>6.1723131683004606</v>
      </c>
    </row>
    <row r="666" spans="1:10" x14ac:dyDescent="0.25">
      <c r="A666" s="23"/>
      <c r="B666" s="20"/>
      <c r="C666" s="19" t="s">
        <v>1729</v>
      </c>
      <c r="D666" s="19"/>
      <c r="E666" s="19" t="s">
        <v>77</v>
      </c>
      <c r="F666" s="19" t="s">
        <v>78</v>
      </c>
      <c r="G666" s="19" t="s">
        <v>62</v>
      </c>
      <c r="H666" s="5">
        <v>185.29060397590513</v>
      </c>
      <c r="I666" s="5">
        <v>0</v>
      </c>
      <c r="J666" s="21">
        <f t="shared" si="20"/>
        <v>0</v>
      </c>
    </row>
    <row r="667" spans="1:10" x14ac:dyDescent="0.25">
      <c r="A667" s="23"/>
      <c r="B667" s="20"/>
      <c r="C667" s="19" t="s">
        <v>661</v>
      </c>
      <c r="D667" s="19"/>
      <c r="E667" s="19" t="s">
        <v>77</v>
      </c>
      <c r="F667" s="19" t="s">
        <v>78</v>
      </c>
      <c r="G667" s="19" t="s">
        <v>62</v>
      </c>
      <c r="H667" s="5">
        <v>290.50138603967156</v>
      </c>
      <c r="I667" s="5">
        <v>1274.2840000000001</v>
      </c>
      <c r="J667" s="21">
        <f t="shared" si="20"/>
        <v>4.3864988645044907</v>
      </c>
    </row>
    <row r="668" spans="1:10" x14ac:dyDescent="0.25">
      <c r="A668" s="23"/>
      <c r="B668" s="20"/>
      <c r="C668" s="19" t="s">
        <v>1730</v>
      </c>
      <c r="D668" s="19"/>
      <c r="E668" s="19" t="s">
        <v>69</v>
      </c>
      <c r="F668" s="19" t="s">
        <v>70</v>
      </c>
      <c r="G668" s="19" t="s">
        <v>62</v>
      </c>
      <c r="H668" s="5">
        <v>57.543058510391205</v>
      </c>
      <c r="I668" s="5">
        <v>0</v>
      </c>
      <c r="J668" s="21">
        <f t="shared" si="20"/>
        <v>0</v>
      </c>
    </row>
    <row r="669" spans="1:10" x14ac:dyDescent="0.25">
      <c r="A669" s="23"/>
      <c r="B669" s="20"/>
      <c r="C669" s="19" t="s">
        <v>1613</v>
      </c>
      <c r="D669" s="19"/>
      <c r="E669" s="19" t="s">
        <v>77</v>
      </c>
      <c r="F669" s="19" t="s">
        <v>78</v>
      </c>
      <c r="G669" s="19" t="s">
        <v>62</v>
      </c>
      <c r="H669" s="5">
        <v>189.74484151287291</v>
      </c>
      <c r="I669" s="5">
        <v>1094.7560000000001</v>
      </c>
      <c r="J669" s="21">
        <f t="shared" si="20"/>
        <v>5.7696219368668755</v>
      </c>
    </row>
    <row r="670" spans="1:10" x14ac:dyDescent="0.25">
      <c r="A670" s="23"/>
      <c r="B670" s="20"/>
      <c r="C670" s="19" t="s">
        <v>665</v>
      </c>
      <c r="D670" s="19"/>
      <c r="E670" s="19" t="s">
        <v>75</v>
      </c>
      <c r="F670" s="19" t="s">
        <v>76</v>
      </c>
      <c r="G670" s="19" t="s">
        <v>62</v>
      </c>
      <c r="H670" s="5">
        <v>178.12581772891323</v>
      </c>
      <c r="I670" s="5">
        <v>0</v>
      </c>
      <c r="J670" s="21">
        <f t="shared" si="20"/>
        <v>0</v>
      </c>
    </row>
    <row r="671" spans="1:10" x14ac:dyDescent="0.25">
      <c r="A671" s="23"/>
      <c r="B671" s="20"/>
      <c r="C671" s="19" t="s">
        <v>666</v>
      </c>
      <c r="D671" s="19"/>
      <c r="E671" s="19" t="s">
        <v>73</v>
      </c>
      <c r="F671" s="19" t="s">
        <v>74</v>
      </c>
      <c r="G671" s="19" t="s">
        <v>62</v>
      </c>
      <c r="H671" s="5">
        <v>82.840955491356837</v>
      </c>
      <c r="I671" s="5">
        <v>0</v>
      </c>
      <c r="J671" s="21">
        <f t="shared" si="20"/>
        <v>0</v>
      </c>
    </row>
    <row r="672" spans="1:10" x14ac:dyDescent="0.25">
      <c r="A672" s="23"/>
      <c r="B672" s="20"/>
      <c r="C672" s="19" t="s">
        <v>668</v>
      </c>
      <c r="D672" s="19"/>
      <c r="E672" s="19" t="s">
        <v>65</v>
      </c>
      <c r="F672" s="19" t="s">
        <v>66</v>
      </c>
      <c r="G672" s="19" t="s">
        <v>62</v>
      </c>
      <c r="H672" s="5">
        <v>294.95562357663925</v>
      </c>
      <c r="I672" s="5">
        <v>0</v>
      </c>
      <c r="J672" s="21">
        <f t="shared" si="20"/>
        <v>0</v>
      </c>
    </row>
    <row r="673" spans="1:10" x14ac:dyDescent="0.25">
      <c r="A673" s="23"/>
      <c r="B673" s="20"/>
      <c r="C673" s="19" t="s">
        <v>1617</v>
      </c>
      <c r="D673" s="19"/>
      <c r="E673" s="19" t="s">
        <v>73</v>
      </c>
      <c r="F673" s="19" t="s">
        <v>74</v>
      </c>
      <c r="G673" s="19" t="s">
        <v>62</v>
      </c>
      <c r="H673" s="5">
        <v>270.38397067034282</v>
      </c>
      <c r="I673" s="5">
        <v>0</v>
      </c>
      <c r="J673" s="21">
        <f t="shared" si="20"/>
        <v>0</v>
      </c>
    </row>
    <row r="674" spans="1:10" x14ac:dyDescent="0.25">
      <c r="A674" s="23"/>
      <c r="B674" s="20"/>
      <c r="C674" s="19" t="s">
        <v>1618</v>
      </c>
      <c r="D674" s="19"/>
      <c r="E674" s="19" t="s">
        <v>77</v>
      </c>
      <c r="F674" s="19" t="s">
        <v>78</v>
      </c>
      <c r="G674" s="19" t="s">
        <v>62</v>
      </c>
      <c r="H674" s="5">
        <v>258.25622451024594</v>
      </c>
      <c r="I674" s="5">
        <v>787.5920000000001</v>
      </c>
      <c r="J674" s="21">
        <f t="shared" si="20"/>
        <v>3.0496535039710282</v>
      </c>
    </row>
    <row r="675" spans="1:10" x14ac:dyDescent="0.25">
      <c r="A675" s="23"/>
      <c r="B675" s="20"/>
      <c r="C675" s="19" t="s">
        <v>1619</v>
      </c>
      <c r="D675" s="19"/>
      <c r="E675" s="19" t="s">
        <v>77</v>
      </c>
      <c r="F675" s="19" t="s">
        <v>78</v>
      </c>
      <c r="G675" s="19" t="s">
        <v>62</v>
      </c>
      <c r="H675" s="5">
        <v>348.26196624859466</v>
      </c>
      <c r="I675" s="5">
        <v>1445.1179999999999</v>
      </c>
      <c r="J675" s="21">
        <f t="shared" si="20"/>
        <v>4.1495142738855755</v>
      </c>
    </row>
    <row r="676" spans="1:10" x14ac:dyDescent="0.25">
      <c r="A676" s="23"/>
      <c r="B676" s="20"/>
      <c r="C676" s="19" t="s">
        <v>669</v>
      </c>
      <c r="D676" s="19"/>
      <c r="E676" s="19" t="s">
        <v>77</v>
      </c>
      <c r="F676" s="19" t="s">
        <v>78</v>
      </c>
      <c r="G676" s="19" t="s">
        <v>62</v>
      </c>
      <c r="H676" s="5">
        <v>381.74209422882672</v>
      </c>
      <c r="I676" s="5">
        <v>483.02499999999998</v>
      </c>
      <c r="J676" s="21">
        <f t="shared" si="20"/>
        <v>1.2653176249157934</v>
      </c>
    </row>
    <row r="677" spans="1:10" x14ac:dyDescent="0.25">
      <c r="A677" s="23"/>
      <c r="B677" s="20"/>
      <c r="C677" s="19" t="s">
        <v>1620</v>
      </c>
      <c r="D677" s="19"/>
      <c r="E677" s="19" t="s">
        <v>77</v>
      </c>
      <c r="F677" s="19" t="s">
        <v>78</v>
      </c>
      <c r="G677" s="19" t="s">
        <v>62</v>
      </c>
      <c r="H677" s="5">
        <v>158.51712473572181</v>
      </c>
      <c r="I677" s="5">
        <v>1141.6199999999999</v>
      </c>
      <c r="J677" s="21">
        <f t="shared" si="20"/>
        <v>7.2018717340684644</v>
      </c>
    </row>
    <row r="678" spans="1:10" x14ac:dyDescent="0.25">
      <c r="A678" s="23"/>
      <c r="B678" s="20"/>
      <c r="C678" s="19" t="s">
        <v>1731</v>
      </c>
      <c r="D678" s="19"/>
      <c r="E678" s="19" t="s">
        <v>77</v>
      </c>
      <c r="F678" s="19" t="s">
        <v>78</v>
      </c>
      <c r="G678" s="19" t="s">
        <v>62</v>
      </c>
      <c r="H678" s="5">
        <v>216.5690673011552</v>
      </c>
      <c r="I678" s="5">
        <v>0</v>
      </c>
      <c r="J678" s="21">
        <f t="shared" si="20"/>
        <v>0</v>
      </c>
    </row>
    <row r="679" spans="1:10" x14ac:dyDescent="0.25">
      <c r="A679" s="23"/>
      <c r="B679" s="20"/>
      <c r="C679" s="19" t="s">
        <v>670</v>
      </c>
      <c r="D679" s="19"/>
      <c r="E679" s="19" t="s">
        <v>77</v>
      </c>
      <c r="F679" s="19" t="s">
        <v>78</v>
      </c>
      <c r="G679" s="19" t="s">
        <v>62</v>
      </c>
      <c r="H679" s="5">
        <v>356.44419724786104</v>
      </c>
      <c r="I679" s="5">
        <v>1094.7560000000001</v>
      </c>
      <c r="J679" s="21">
        <f t="shared" si="20"/>
        <v>3.0713250726276748</v>
      </c>
    </row>
    <row r="680" spans="1:10" x14ac:dyDescent="0.25">
      <c r="A680" s="23"/>
      <c r="B680" s="20"/>
      <c r="C680" s="19" t="s">
        <v>671</v>
      </c>
      <c r="D680" s="19"/>
      <c r="E680" s="19" t="s">
        <v>77</v>
      </c>
      <c r="F680" s="19" t="s">
        <v>78</v>
      </c>
      <c r="G680" s="19" t="s">
        <v>62</v>
      </c>
      <c r="H680" s="5">
        <v>140.38401400174806</v>
      </c>
      <c r="I680" s="5">
        <v>1094.7560000000001</v>
      </c>
      <c r="J680" s="21">
        <f t="shared" si="20"/>
        <v>7.7982953243263742</v>
      </c>
    </row>
    <row r="681" spans="1:10" x14ac:dyDescent="0.25">
      <c r="A681" s="23"/>
      <c r="B681" s="20"/>
      <c r="C681" s="19" t="s">
        <v>673</v>
      </c>
      <c r="D681" s="19"/>
      <c r="E681" s="19" t="s">
        <v>77</v>
      </c>
      <c r="F681" s="19" t="s">
        <v>78</v>
      </c>
      <c r="G681" s="19" t="s">
        <v>62</v>
      </c>
      <c r="H681" s="5">
        <v>187.0342928028488</v>
      </c>
      <c r="I681" s="5">
        <v>971.85699999999997</v>
      </c>
      <c r="J681" s="21">
        <f t="shared" si="20"/>
        <v>5.1961433672723638</v>
      </c>
    </row>
    <row r="682" spans="1:10" x14ac:dyDescent="0.25">
      <c r="A682" s="23"/>
      <c r="B682" s="20"/>
      <c r="C682" s="19" t="s">
        <v>674</v>
      </c>
      <c r="D682" s="19"/>
      <c r="E682" s="19" t="s">
        <v>77</v>
      </c>
      <c r="F682" s="19" t="s">
        <v>78</v>
      </c>
      <c r="G682" s="19" t="s">
        <v>62</v>
      </c>
      <c r="H682" s="5">
        <v>316.30800539677443</v>
      </c>
      <c r="I682" s="5">
        <v>657.52600000000007</v>
      </c>
      <c r="J682" s="21">
        <f t="shared" si="20"/>
        <v>2.0787523198320708</v>
      </c>
    </row>
    <row r="683" spans="1:10" x14ac:dyDescent="0.25">
      <c r="A683" s="23"/>
      <c r="B683" s="20"/>
      <c r="C683" s="19" t="s">
        <v>1732</v>
      </c>
      <c r="D683" s="19"/>
      <c r="E683" s="19" t="s">
        <v>77</v>
      </c>
      <c r="F683" s="19" t="s">
        <v>78</v>
      </c>
      <c r="G683" s="19" t="s">
        <v>62</v>
      </c>
      <c r="H683" s="5">
        <v>128.25626784165115</v>
      </c>
      <c r="I683" s="5">
        <v>1094.7560000000001</v>
      </c>
      <c r="J683" s="21">
        <f t="shared" si="20"/>
        <v>8.5356920049444849</v>
      </c>
    </row>
    <row r="684" spans="1:10" x14ac:dyDescent="0.25">
      <c r="A684" s="23"/>
      <c r="B684" s="20"/>
      <c r="C684" s="19" t="s">
        <v>678</v>
      </c>
      <c r="D684" s="19"/>
      <c r="E684" s="19" t="s">
        <v>77</v>
      </c>
      <c r="F684" s="19" t="s">
        <v>78</v>
      </c>
      <c r="G684" s="19" t="s">
        <v>62</v>
      </c>
      <c r="H684" s="5">
        <v>241.35808022707863</v>
      </c>
      <c r="I684" s="5">
        <v>1338.6370000000002</v>
      </c>
      <c r="J684" s="21">
        <f t="shared" si="20"/>
        <v>5.5462696701123946</v>
      </c>
    </row>
    <row r="685" spans="1:10" x14ac:dyDescent="0.25">
      <c r="A685" s="23"/>
      <c r="B685" s="20"/>
      <c r="C685" s="19" t="s">
        <v>679</v>
      </c>
      <c r="D685" s="19"/>
      <c r="E685" s="19" t="s">
        <v>77</v>
      </c>
      <c r="F685" s="19" t="s">
        <v>78</v>
      </c>
      <c r="G685" s="19" t="s">
        <v>62</v>
      </c>
      <c r="H685" s="5">
        <v>436.35708233066185</v>
      </c>
      <c r="I685" s="5">
        <v>1094.7560000000001</v>
      </c>
      <c r="J685" s="21">
        <f t="shared" si="20"/>
        <v>2.5088535154573655</v>
      </c>
    </row>
    <row r="686" spans="1:10" x14ac:dyDescent="0.25">
      <c r="A686" s="23"/>
      <c r="B686" s="20"/>
      <c r="C686" s="19" t="s">
        <v>683</v>
      </c>
      <c r="D686" s="19"/>
      <c r="E686" s="19" t="s">
        <v>77</v>
      </c>
      <c r="F686" s="19" t="s">
        <v>78</v>
      </c>
      <c r="G686" s="19" t="s">
        <v>62</v>
      </c>
      <c r="H686" s="5">
        <v>401.8595095981554</v>
      </c>
      <c r="I686" s="5">
        <v>1274.2840000000001</v>
      </c>
      <c r="J686" s="21">
        <f t="shared" ref="J686:J749" si="21">+IFERROR(I686/H686,0)</f>
        <v>3.1709688823196864</v>
      </c>
    </row>
    <row r="687" spans="1:10" x14ac:dyDescent="0.25">
      <c r="A687" s="23"/>
      <c r="B687" s="20"/>
      <c r="C687" s="19" t="s">
        <v>1733</v>
      </c>
      <c r="D687" s="19"/>
      <c r="E687" s="19" t="s">
        <v>77</v>
      </c>
      <c r="F687" s="19" t="s">
        <v>78</v>
      </c>
      <c r="G687" s="19" t="s">
        <v>62</v>
      </c>
      <c r="H687" s="5">
        <v>78.38671795438907</v>
      </c>
      <c r="I687" s="5">
        <v>1094.7560000000001</v>
      </c>
      <c r="J687" s="21">
        <f t="shared" si="21"/>
        <v>13.96609053892276</v>
      </c>
    </row>
    <row r="688" spans="1:10" x14ac:dyDescent="0.25">
      <c r="A688" s="23"/>
      <c r="B688" s="20"/>
      <c r="C688" s="19" t="s">
        <v>696</v>
      </c>
      <c r="D688" s="19"/>
      <c r="E688" s="19" t="s">
        <v>77</v>
      </c>
      <c r="F688" s="19" t="s">
        <v>78</v>
      </c>
      <c r="G688" s="19" t="s">
        <v>62</v>
      </c>
      <c r="H688" s="5">
        <v>140.38401400174806</v>
      </c>
      <c r="I688" s="5">
        <v>0</v>
      </c>
      <c r="J688" s="21">
        <f t="shared" si="21"/>
        <v>0</v>
      </c>
    </row>
    <row r="689" spans="1:10" x14ac:dyDescent="0.25">
      <c r="A689" s="23"/>
      <c r="B689" s="20"/>
      <c r="C689" s="19" t="s">
        <v>697</v>
      </c>
      <c r="D689" s="19"/>
      <c r="E689" s="19" t="s">
        <v>77</v>
      </c>
      <c r="F689" s="19" t="s">
        <v>78</v>
      </c>
      <c r="G689" s="19" t="s">
        <v>62</v>
      </c>
      <c r="H689" s="5">
        <v>276.82251284266556</v>
      </c>
      <c r="I689" s="5">
        <v>0</v>
      </c>
      <c r="J689" s="21">
        <f t="shared" si="21"/>
        <v>0</v>
      </c>
    </row>
    <row r="690" spans="1:10" x14ac:dyDescent="0.25">
      <c r="A690" s="23"/>
      <c r="B690" s="20"/>
      <c r="C690" s="19" t="s">
        <v>1734</v>
      </c>
      <c r="D690" s="19"/>
      <c r="E690" s="19" t="s">
        <v>77</v>
      </c>
      <c r="F690" s="19" t="s">
        <v>78</v>
      </c>
      <c r="G690" s="19" t="s">
        <v>62</v>
      </c>
      <c r="H690" s="5">
        <v>107.41260839765329</v>
      </c>
      <c r="I690" s="5">
        <v>1274.2840000000001</v>
      </c>
      <c r="J690" s="21">
        <f t="shared" si="21"/>
        <v>11.863448984335811</v>
      </c>
    </row>
    <row r="691" spans="1:10" x14ac:dyDescent="0.25">
      <c r="A691" s="23"/>
      <c r="B691" s="20"/>
      <c r="C691" s="19" t="s">
        <v>708</v>
      </c>
      <c r="D691" s="19"/>
      <c r="E691" s="19" t="s">
        <v>77</v>
      </c>
      <c r="F691" s="19" t="s">
        <v>78</v>
      </c>
      <c r="G691" s="19" t="s">
        <v>62</v>
      </c>
      <c r="H691" s="5">
        <v>276.82251284266556</v>
      </c>
      <c r="I691" s="5">
        <v>1275.354</v>
      </c>
      <c r="J691" s="21">
        <f t="shared" si="21"/>
        <v>4.6071180660254258</v>
      </c>
    </row>
    <row r="692" spans="1:10" x14ac:dyDescent="0.25">
      <c r="A692" s="23"/>
      <c r="B692" s="20"/>
      <c r="C692" s="19" t="s">
        <v>716</v>
      </c>
      <c r="D692" s="19"/>
      <c r="E692" s="19" t="s">
        <v>77</v>
      </c>
      <c r="F692" s="19" t="s">
        <v>78</v>
      </c>
      <c r="G692" s="19" t="s">
        <v>62</v>
      </c>
      <c r="H692" s="5">
        <v>168.90118206887504</v>
      </c>
      <c r="I692" s="5">
        <v>0</v>
      </c>
      <c r="J692" s="21">
        <f t="shared" si="21"/>
        <v>0</v>
      </c>
    </row>
    <row r="693" spans="1:10" x14ac:dyDescent="0.25">
      <c r="A693" s="23"/>
      <c r="B693" s="20"/>
      <c r="C693" s="19" t="s">
        <v>717</v>
      </c>
      <c r="D693" s="19"/>
      <c r="E693" s="19" t="s">
        <v>77</v>
      </c>
      <c r="F693" s="19" t="s">
        <v>78</v>
      </c>
      <c r="G693" s="19" t="s">
        <v>62</v>
      </c>
      <c r="H693" s="5">
        <v>543.98693629117633</v>
      </c>
      <c r="I693" s="5">
        <v>1274.2840000000001</v>
      </c>
      <c r="J693" s="21">
        <f t="shared" si="21"/>
        <v>2.3424900764858116</v>
      </c>
    </row>
    <row r="694" spans="1:10" x14ac:dyDescent="0.25">
      <c r="A694" s="23"/>
      <c r="B694" s="20"/>
      <c r="C694" s="19" t="s">
        <v>721</v>
      </c>
      <c r="D694" s="19"/>
      <c r="E694" s="19" t="s">
        <v>77</v>
      </c>
      <c r="F694" s="19" t="s">
        <v>78</v>
      </c>
      <c r="G694" s="19" t="s">
        <v>62</v>
      </c>
      <c r="H694" s="5">
        <v>208.05904027391401</v>
      </c>
      <c r="I694" s="5">
        <v>791.25900000000001</v>
      </c>
      <c r="J694" s="21">
        <f t="shared" si="21"/>
        <v>3.8030503214774578</v>
      </c>
    </row>
    <row r="695" spans="1:10" x14ac:dyDescent="0.25">
      <c r="A695" s="23"/>
      <c r="B695" s="20"/>
      <c r="C695" s="19" t="s">
        <v>726</v>
      </c>
      <c r="D695" s="19"/>
      <c r="E695" s="19" t="s">
        <v>77</v>
      </c>
      <c r="F695" s="19" t="s">
        <v>78</v>
      </c>
      <c r="G695" s="19" t="s">
        <v>62</v>
      </c>
      <c r="H695" s="5">
        <v>382.75953898110112</v>
      </c>
      <c r="I695" s="5">
        <v>0</v>
      </c>
      <c r="J695" s="21">
        <f t="shared" si="21"/>
        <v>0</v>
      </c>
    </row>
    <row r="696" spans="1:10" x14ac:dyDescent="0.25">
      <c r="A696" s="23"/>
      <c r="B696" s="20"/>
      <c r="C696" s="19" t="s">
        <v>727</v>
      </c>
      <c r="D696" s="19"/>
      <c r="E696" s="19" t="s">
        <v>77</v>
      </c>
      <c r="F696" s="19" t="s">
        <v>78</v>
      </c>
      <c r="G696" s="19" t="s">
        <v>62</v>
      </c>
      <c r="H696" s="5">
        <v>358.18788607480468</v>
      </c>
      <c r="I696" s="5">
        <v>1026.056</v>
      </c>
      <c r="J696" s="21">
        <f t="shared" si="21"/>
        <v>2.8645748220131497</v>
      </c>
    </row>
    <row r="697" spans="1:10" x14ac:dyDescent="0.25">
      <c r="A697" s="23"/>
      <c r="B697" s="20"/>
      <c r="C697" s="19" t="s">
        <v>728</v>
      </c>
      <c r="D697" s="19"/>
      <c r="E697" s="19" t="s">
        <v>77</v>
      </c>
      <c r="F697" s="19" t="s">
        <v>78</v>
      </c>
      <c r="G697" s="19" t="s">
        <v>62</v>
      </c>
      <c r="H697" s="5">
        <v>57.543058510391205</v>
      </c>
      <c r="I697" s="5">
        <v>1694.415</v>
      </c>
      <c r="J697" s="21">
        <f t="shared" si="21"/>
        <v>29.446036478822553</v>
      </c>
    </row>
    <row r="698" spans="1:10" x14ac:dyDescent="0.25">
      <c r="A698" s="23"/>
      <c r="B698" s="20"/>
      <c r="C698" s="19" t="s">
        <v>733</v>
      </c>
      <c r="D698" s="19"/>
      <c r="E698" s="19" t="s">
        <v>77</v>
      </c>
      <c r="F698" s="19" t="s">
        <v>78</v>
      </c>
      <c r="G698" s="19" t="s">
        <v>62</v>
      </c>
      <c r="H698" s="5">
        <v>433.35533294303241</v>
      </c>
      <c r="I698" s="5">
        <v>968.18900000000008</v>
      </c>
      <c r="J698" s="21">
        <f t="shared" si="21"/>
        <v>2.2341688826690298</v>
      </c>
    </row>
    <row r="699" spans="1:10" x14ac:dyDescent="0.25">
      <c r="A699" s="23"/>
      <c r="B699" s="20"/>
      <c r="C699" s="19" t="s">
        <v>734</v>
      </c>
      <c r="D699" s="19"/>
      <c r="E699" s="19" t="s">
        <v>77</v>
      </c>
      <c r="F699" s="19" t="s">
        <v>78</v>
      </c>
      <c r="G699" s="19" t="s">
        <v>62</v>
      </c>
      <c r="H699" s="5">
        <v>178.12554159324239</v>
      </c>
      <c r="I699" s="5">
        <v>1029.723</v>
      </c>
      <c r="J699" s="21">
        <f t="shared" si="21"/>
        <v>5.7808834757197163</v>
      </c>
    </row>
    <row r="700" spans="1:10" x14ac:dyDescent="0.25">
      <c r="A700" s="23"/>
      <c r="B700" s="20"/>
      <c r="C700" s="19" t="s">
        <v>1622</v>
      </c>
      <c r="D700" s="19"/>
      <c r="E700" s="19" t="s">
        <v>77</v>
      </c>
      <c r="F700" s="19" t="s">
        <v>78</v>
      </c>
      <c r="G700" s="19" t="s">
        <v>62</v>
      </c>
      <c r="H700" s="5">
        <v>137.16474291558669</v>
      </c>
      <c r="I700" s="5">
        <v>1694.415</v>
      </c>
      <c r="J700" s="21">
        <f t="shared" si="21"/>
        <v>12.353138014794146</v>
      </c>
    </row>
    <row r="701" spans="1:10" x14ac:dyDescent="0.25">
      <c r="A701" s="23"/>
      <c r="B701" s="20"/>
      <c r="C701" s="19" t="s">
        <v>741</v>
      </c>
      <c r="D701" s="19"/>
      <c r="E701" s="19" t="s">
        <v>77</v>
      </c>
      <c r="F701" s="19" t="s">
        <v>78</v>
      </c>
      <c r="G701" s="19" t="s">
        <v>62</v>
      </c>
      <c r="H701" s="5">
        <v>140.89273637788529</v>
      </c>
      <c r="I701" s="5">
        <v>1024.818</v>
      </c>
      <c r="J701" s="21">
        <f t="shared" si="21"/>
        <v>7.2737461585766798</v>
      </c>
    </row>
    <row r="702" spans="1:10" x14ac:dyDescent="0.25">
      <c r="A702" s="23"/>
      <c r="B702" s="20"/>
      <c r="C702" s="19" t="s">
        <v>742</v>
      </c>
      <c r="D702" s="19"/>
      <c r="E702" s="19" t="s">
        <v>77</v>
      </c>
      <c r="F702" s="19" t="s">
        <v>78</v>
      </c>
      <c r="G702" s="19" t="s">
        <v>62</v>
      </c>
      <c r="H702" s="5">
        <v>257.20234608650691</v>
      </c>
      <c r="I702" s="5">
        <v>1570.4459999999999</v>
      </c>
      <c r="J702" s="21">
        <f t="shared" si="21"/>
        <v>6.1058774303396106</v>
      </c>
    </row>
    <row r="703" spans="1:10" x14ac:dyDescent="0.25">
      <c r="A703" s="23"/>
      <c r="B703" s="20"/>
      <c r="C703" s="19" t="s">
        <v>1735</v>
      </c>
      <c r="D703" s="19"/>
      <c r="E703" s="19" t="s">
        <v>77</v>
      </c>
      <c r="F703" s="19" t="s">
        <v>78</v>
      </c>
      <c r="G703" s="19" t="s">
        <v>62</v>
      </c>
      <c r="H703" s="5">
        <v>619.44530770133827</v>
      </c>
      <c r="I703" s="5">
        <v>0</v>
      </c>
      <c r="J703" s="21">
        <f t="shared" si="21"/>
        <v>0</v>
      </c>
    </row>
    <row r="704" spans="1:10" x14ac:dyDescent="0.25">
      <c r="A704" s="23"/>
      <c r="B704" s="20"/>
      <c r="C704" s="19" t="s">
        <v>1623</v>
      </c>
      <c r="D704" s="19"/>
      <c r="E704" s="19" t="s">
        <v>77</v>
      </c>
      <c r="F704" s="19" t="s">
        <v>78</v>
      </c>
      <c r="G704" s="19" t="s">
        <v>62</v>
      </c>
      <c r="H704" s="5">
        <v>457.926709713658</v>
      </c>
      <c r="I704" s="5">
        <v>844.221</v>
      </c>
      <c r="J704" s="21">
        <f t="shared" si="21"/>
        <v>1.8435723055505808</v>
      </c>
    </row>
    <row r="705" spans="1:10" x14ac:dyDescent="0.25">
      <c r="A705" s="23"/>
      <c r="B705" s="20"/>
      <c r="C705" s="19" t="s">
        <v>1624</v>
      </c>
      <c r="D705" s="19"/>
      <c r="E705" s="19" t="s">
        <v>77</v>
      </c>
      <c r="F705" s="19" t="s">
        <v>78</v>
      </c>
      <c r="G705" s="19" t="s">
        <v>62</v>
      </c>
      <c r="H705" s="5">
        <v>236.90356655444</v>
      </c>
      <c r="I705" s="5">
        <v>1275.354</v>
      </c>
      <c r="J705" s="21">
        <f t="shared" si="21"/>
        <v>5.383430982272384</v>
      </c>
    </row>
    <row r="706" spans="1:10" x14ac:dyDescent="0.25">
      <c r="A706" s="23"/>
      <c r="B706" s="20"/>
      <c r="C706" s="19" t="s">
        <v>751</v>
      </c>
      <c r="D706" s="19"/>
      <c r="E706" s="19" t="s">
        <v>77</v>
      </c>
      <c r="F706" s="19" t="s">
        <v>78</v>
      </c>
      <c r="G706" s="19" t="s">
        <v>62</v>
      </c>
      <c r="H706" s="5">
        <v>111.86684593462105</v>
      </c>
      <c r="I706" s="5">
        <v>1274.2840000000001</v>
      </c>
      <c r="J706" s="21">
        <f t="shared" si="21"/>
        <v>11.391078289136146</v>
      </c>
    </row>
    <row r="707" spans="1:10" x14ac:dyDescent="0.25">
      <c r="A707" s="23"/>
      <c r="B707" s="20"/>
      <c r="C707" s="19" t="s">
        <v>752</v>
      </c>
      <c r="D707" s="19"/>
      <c r="E707" s="19" t="s">
        <v>77</v>
      </c>
      <c r="F707" s="19" t="s">
        <v>78</v>
      </c>
      <c r="G707" s="19" t="s">
        <v>62</v>
      </c>
      <c r="H707" s="5">
        <v>311.32008557517202</v>
      </c>
      <c r="I707" s="5">
        <v>1386.182</v>
      </c>
      <c r="J707" s="21">
        <f t="shared" si="21"/>
        <v>4.4525941763089021</v>
      </c>
    </row>
    <row r="708" spans="1:10" x14ac:dyDescent="0.25">
      <c r="A708" s="23"/>
      <c r="B708" s="20"/>
      <c r="C708" s="19" t="s">
        <v>754</v>
      </c>
      <c r="D708" s="19"/>
      <c r="E708" s="19" t="s">
        <v>77</v>
      </c>
      <c r="F708" s="19" t="s">
        <v>78</v>
      </c>
      <c r="G708" s="19" t="s">
        <v>62</v>
      </c>
      <c r="H708" s="5">
        <v>518.68931544588145</v>
      </c>
      <c r="I708" s="5">
        <v>1444.048</v>
      </c>
      <c r="J708" s="21">
        <f t="shared" si="21"/>
        <v>2.7840326704216984</v>
      </c>
    </row>
    <row r="709" spans="1:10" x14ac:dyDescent="0.25">
      <c r="A709" s="23"/>
      <c r="B709" s="20"/>
      <c r="C709" s="19" t="s">
        <v>756</v>
      </c>
      <c r="D709" s="19"/>
      <c r="E709" s="19" t="s">
        <v>77</v>
      </c>
      <c r="F709" s="19" t="s">
        <v>78</v>
      </c>
      <c r="G709" s="19" t="s">
        <v>62</v>
      </c>
      <c r="H709" s="5">
        <v>514.96132198358282</v>
      </c>
      <c r="I709" s="5">
        <v>967.11999999999989</v>
      </c>
      <c r="J709" s="21">
        <f t="shared" si="21"/>
        <v>1.8780439592525981</v>
      </c>
    </row>
    <row r="710" spans="1:10" x14ac:dyDescent="0.25">
      <c r="A710" s="23"/>
      <c r="B710" s="20"/>
      <c r="C710" s="19" t="s">
        <v>757</v>
      </c>
      <c r="D710" s="19"/>
      <c r="E710" s="19" t="s">
        <v>77</v>
      </c>
      <c r="F710" s="19" t="s">
        <v>78</v>
      </c>
      <c r="G710" s="19" t="s">
        <v>62</v>
      </c>
      <c r="H710" s="5">
        <v>562.12004702514992</v>
      </c>
      <c r="I710" s="5">
        <v>303.49700000000001</v>
      </c>
      <c r="J710" s="21">
        <f t="shared" si="21"/>
        <v>0.53991491960866</v>
      </c>
    </row>
    <row r="711" spans="1:10" x14ac:dyDescent="0.25">
      <c r="A711" s="23"/>
      <c r="B711" s="20"/>
      <c r="C711" s="19" t="s">
        <v>759</v>
      </c>
      <c r="D711" s="19"/>
      <c r="E711" s="19" t="s">
        <v>77</v>
      </c>
      <c r="F711" s="19" t="s">
        <v>78</v>
      </c>
      <c r="G711" s="19" t="s">
        <v>62</v>
      </c>
      <c r="H711" s="5">
        <v>241.35808022707863</v>
      </c>
      <c r="I711" s="5">
        <v>1094.7560000000001</v>
      </c>
      <c r="J711" s="21">
        <f t="shared" si="21"/>
        <v>4.5358166545326055</v>
      </c>
    </row>
    <row r="712" spans="1:10" x14ac:dyDescent="0.25">
      <c r="A712" s="23"/>
      <c r="B712" s="20"/>
      <c r="C712" s="19" t="s">
        <v>762</v>
      </c>
      <c r="D712" s="19"/>
      <c r="E712" s="19" t="s">
        <v>77</v>
      </c>
      <c r="F712" s="19" t="s">
        <v>78</v>
      </c>
      <c r="G712" s="19" t="s">
        <v>62</v>
      </c>
      <c r="H712" s="5">
        <v>435.33963757838734</v>
      </c>
      <c r="I712" s="5">
        <v>1624.646</v>
      </c>
      <c r="J712" s="21">
        <f t="shared" si="21"/>
        <v>3.7319046090937813</v>
      </c>
    </row>
    <row r="713" spans="1:10" x14ac:dyDescent="0.25">
      <c r="A713" s="23"/>
      <c r="B713" s="20"/>
      <c r="C713" s="19" t="s">
        <v>763</v>
      </c>
      <c r="D713" s="19"/>
      <c r="E713" s="19" t="s">
        <v>77</v>
      </c>
      <c r="F713" s="19" t="s">
        <v>78</v>
      </c>
      <c r="G713" s="19" t="s">
        <v>62</v>
      </c>
      <c r="H713" s="5">
        <v>449.8161473096161</v>
      </c>
      <c r="I713" s="5">
        <v>0</v>
      </c>
      <c r="J713" s="21">
        <f t="shared" si="21"/>
        <v>0</v>
      </c>
    </row>
    <row r="714" spans="1:10" x14ac:dyDescent="0.25">
      <c r="A714" s="23"/>
      <c r="B714" s="20"/>
      <c r="C714" s="19" t="s">
        <v>1736</v>
      </c>
      <c r="D714" s="19"/>
      <c r="E714" s="19" t="s">
        <v>77</v>
      </c>
      <c r="F714" s="19" t="s">
        <v>78</v>
      </c>
      <c r="G714" s="19" t="s">
        <v>62</v>
      </c>
      <c r="H714" s="5">
        <v>345.5514175385706</v>
      </c>
      <c r="I714" s="5">
        <v>1268.1869999999999</v>
      </c>
      <c r="J714" s="21">
        <f t="shared" si="21"/>
        <v>3.6700384823582564</v>
      </c>
    </row>
    <row r="715" spans="1:10" x14ac:dyDescent="0.25">
      <c r="A715" s="23"/>
      <c r="B715" s="20"/>
      <c r="C715" s="19" t="s">
        <v>767</v>
      </c>
      <c r="D715" s="19"/>
      <c r="E715" s="19" t="s">
        <v>77</v>
      </c>
      <c r="F715" s="19" t="s">
        <v>78</v>
      </c>
      <c r="G715" s="19" t="s">
        <v>62</v>
      </c>
      <c r="H715" s="5">
        <v>294.95534744096847</v>
      </c>
      <c r="I715" s="5">
        <v>1275.354</v>
      </c>
      <c r="J715" s="21">
        <f t="shared" si="21"/>
        <v>4.3238883819702432</v>
      </c>
    </row>
    <row r="716" spans="1:10" x14ac:dyDescent="0.25">
      <c r="A716" s="23"/>
      <c r="B716" s="20"/>
      <c r="C716" s="19" t="s">
        <v>768</v>
      </c>
      <c r="D716" s="19"/>
      <c r="E716" s="19" t="s">
        <v>77</v>
      </c>
      <c r="F716" s="19" t="s">
        <v>78</v>
      </c>
      <c r="G716" s="19" t="s">
        <v>62</v>
      </c>
      <c r="H716" s="5">
        <v>518.68931544588145</v>
      </c>
      <c r="I716" s="5">
        <v>606.99400000000003</v>
      </c>
      <c r="J716" s="21">
        <f t="shared" si="21"/>
        <v>1.170245813677903</v>
      </c>
    </row>
    <row r="717" spans="1:10" x14ac:dyDescent="0.25">
      <c r="A717" s="23"/>
      <c r="B717" s="20"/>
      <c r="C717" s="19" t="s">
        <v>771</v>
      </c>
      <c r="D717" s="19"/>
      <c r="E717" s="19" t="s">
        <v>77</v>
      </c>
      <c r="F717" s="19" t="s">
        <v>78</v>
      </c>
      <c r="G717" s="19" t="s">
        <v>62</v>
      </c>
      <c r="H717" s="5">
        <v>399.14896088813128</v>
      </c>
      <c r="I717" s="5">
        <v>0</v>
      </c>
      <c r="J717" s="21">
        <f t="shared" si="21"/>
        <v>0</v>
      </c>
    </row>
    <row r="718" spans="1:10" x14ac:dyDescent="0.25">
      <c r="A718" s="23"/>
      <c r="B718" s="20"/>
      <c r="C718" s="19" t="s">
        <v>773</v>
      </c>
      <c r="D718" s="19"/>
      <c r="E718" s="19" t="s">
        <v>77</v>
      </c>
      <c r="F718" s="19" t="s">
        <v>78</v>
      </c>
      <c r="G718" s="19" t="s">
        <v>62</v>
      </c>
      <c r="H718" s="5">
        <v>190.76228626514737</v>
      </c>
      <c r="I718" s="5">
        <v>0</v>
      </c>
      <c r="J718" s="21">
        <f t="shared" si="21"/>
        <v>0</v>
      </c>
    </row>
    <row r="719" spans="1:10" x14ac:dyDescent="0.25">
      <c r="A719" s="23"/>
      <c r="B719" s="20"/>
      <c r="C719" s="19" t="s">
        <v>774</v>
      </c>
      <c r="D719" s="19"/>
      <c r="E719" s="19" t="s">
        <v>77</v>
      </c>
      <c r="F719" s="19" t="s">
        <v>78</v>
      </c>
      <c r="G719" s="19" t="s">
        <v>62</v>
      </c>
      <c r="H719" s="5">
        <v>187.0342928028488</v>
      </c>
      <c r="I719" s="5">
        <v>0</v>
      </c>
      <c r="J719" s="21">
        <f t="shared" si="21"/>
        <v>0</v>
      </c>
    </row>
    <row r="720" spans="1:10" x14ac:dyDescent="0.25">
      <c r="A720" s="23"/>
      <c r="B720" s="20"/>
      <c r="C720" s="19" t="s">
        <v>777</v>
      </c>
      <c r="D720" s="19"/>
      <c r="E720" s="19" t="s">
        <v>77</v>
      </c>
      <c r="F720" s="19" t="s">
        <v>78</v>
      </c>
      <c r="G720" s="19" t="s">
        <v>62</v>
      </c>
      <c r="H720" s="5">
        <v>520.43300427282509</v>
      </c>
      <c r="I720" s="5">
        <v>179.52799999999999</v>
      </c>
      <c r="J720" s="21">
        <f t="shared" si="21"/>
        <v>0.34495890638382065</v>
      </c>
    </row>
    <row r="721" spans="1:10" x14ac:dyDescent="0.25">
      <c r="A721" s="23"/>
      <c r="B721" s="20"/>
      <c r="C721" s="19" t="s">
        <v>778</v>
      </c>
      <c r="D721" s="19"/>
      <c r="E721" s="19" t="s">
        <v>77</v>
      </c>
      <c r="F721" s="19" t="s">
        <v>78</v>
      </c>
      <c r="G721" s="19" t="s">
        <v>62</v>
      </c>
      <c r="H721" s="5">
        <v>140.89273637788529</v>
      </c>
      <c r="I721" s="5">
        <v>1693.346</v>
      </c>
      <c r="J721" s="21">
        <f t="shared" si="21"/>
        <v>12.018689135672078</v>
      </c>
    </row>
    <row r="722" spans="1:10" x14ac:dyDescent="0.25">
      <c r="A722" s="23"/>
      <c r="B722" s="20"/>
      <c r="C722" s="19" t="s">
        <v>1737</v>
      </c>
      <c r="D722" s="19"/>
      <c r="E722" s="19" t="s">
        <v>77</v>
      </c>
      <c r="F722" s="19" t="s">
        <v>78</v>
      </c>
      <c r="G722" s="19" t="s">
        <v>62</v>
      </c>
      <c r="H722" s="5">
        <v>28.517168067126985</v>
      </c>
      <c r="I722" s="5">
        <v>1455.951</v>
      </c>
      <c r="J722" s="21">
        <f t="shared" si="21"/>
        <v>51.055244916774882</v>
      </c>
    </row>
    <row r="723" spans="1:10" x14ac:dyDescent="0.25">
      <c r="A723" s="23"/>
      <c r="B723" s="20"/>
      <c r="C723" s="19" t="s">
        <v>781</v>
      </c>
      <c r="D723" s="19"/>
      <c r="E723" s="19" t="s">
        <v>77</v>
      </c>
      <c r="F723" s="19" t="s">
        <v>78</v>
      </c>
      <c r="G723" s="19" t="s">
        <v>62</v>
      </c>
      <c r="H723" s="5">
        <v>345.5514175385706</v>
      </c>
      <c r="I723" s="5">
        <v>606.99400000000003</v>
      </c>
      <c r="J723" s="21">
        <f t="shared" si="21"/>
        <v>1.7565953117013247</v>
      </c>
    </row>
    <row r="724" spans="1:10" x14ac:dyDescent="0.25">
      <c r="A724" s="23"/>
      <c r="B724" s="20"/>
      <c r="C724" s="19" t="s">
        <v>1738</v>
      </c>
      <c r="D724" s="19"/>
      <c r="E724" s="19" t="s">
        <v>77</v>
      </c>
      <c r="F724" s="19" t="s">
        <v>78</v>
      </c>
      <c r="G724" s="19" t="s">
        <v>62</v>
      </c>
      <c r="H724" s="5">
        <v>295.68186765130849</v>
      </c>
      <c r="I724" s="5">
        <v>1275.354</v>
      </c>
      <c r="J724" s="21">
        <f t="shared" si="21"/>
        <v>4.31326415153735</v>
      </c>
    </row>
    <row r="725" spans="1:10" x14ac:dyDescent="0.25">
      <c r="A725" s="23"/>
      <c r="B725" s="20"/>
      <c r="C725" s="19" t="s">
        <v>788</v>
      </c>
      <c r="D725" s="19"/>
      <c r="E725" s="19" t="s">
        <v>77</v>
      </c>
      <c r="F725" s="19" t="s">
        <v>78</v>
      </c>
      <c r="G725" s="19" t="s">
        <v>62</v>
      </c>
      <c r="H725" s="5">
        <v>898.25371484230607</v>
      </c>
      <c r="I725" s="5">
        <v>0</v>
      </c>
      <c r="J725" s="21">
        <f t="shared" si="21"/>
        <v>0</v>
      </c>
    </row>
    <row r="726" spans="1:10" x14ac:dyDescent="0.25">
      <c r="A726" s="23"/>
      <c r="B726" s="20"/>
      <c r="C726" s="19" t="s">
        <v>792</v>
      </c>
      <c r="D726" s="19"/>
      <c r="E726" s="19" t="s">
        <v>77</v>
      </c>
      <c r="F726" s="19" t="s">
        <v>78</v>
      </c>
      <c r="G726" s="19" t="s">
        <v>62</v>
      </c>
      <c r="H726" s="5">
        <v>274.83820820731063</v>
      </c>
      <c r="I726" s="5">
        <v>0</v>
      </c>
      <c r="J726" s="21">
        <f t="shared" si="21"/>
        <v>0</v>
      </c>
    </row>
    <row r="727" spans="1:10" x14ac:dyDescent="0.25">
      <c r="A727" s="23"/>
      <c r="B727" s="20"/>
      <c r="C727" s="19" t="s">
        <v>793</v>
      </c>
      <c r="D727" s="19"/>
      <c r="E727" s="19" t="s">
        <v>77</v>
      </c>
      <c r="F727" s="19" t="s">
        <v>78</v>
      </c>
      <c r="G727" s="19" t="s">
        <v>62</v>
      </c>
      <c r="H727" s="5">
        <v>334.87461708700386</v>
      </c>
      <c r="I727" s="5">
        <v>1275.354</v>
      </c>
      <c r="J727" s="21">
        <f t="shared" si="21"/>
        <v>3.8084522831082475</v>
      </c>
    </row>
    <row r="728" spans="1:10" x14ac:dyDescent="0.25">
      <c r="A728" s="23"/>
      <c r="B728" s="20"/>
      <c r="C728" s="19" t="s">
        <v>795</v>
      </c>
      <c r="D728" s="19"/>
      <c r="E728" s="19" t="s">
        <v>77</v>
      </c>
      <c r="F728" s="19" t="s">
        <v>78</v>
      </c>
      <c r="G728" s="19" t="s">
        <v>62</v>
      </c>
      <c r="H728" s="5">
        <v>377.28758055618806</v>
      </c>
      <c r="I728" s="5">
        <v>1094.7560000000001</v>
      </c>
      <c r="J728" s="21">
        <f t="shared" si="21"/>
        <v>2.9016486532266388</v>
      </c>
    </row>
    <row r="729" spans="1:10" x14ac:dyDescent="0.25">
      <c r="A729" s="23"/>
      <c r="B729" s="20"/>
      <c r="C729" s="19" t="s">
        <v>797</v>
      </c>
      <c r="D729" s="19"/>
      <c r="E729" s="19" t="s">
        <v>77</v>
      </c>
      <c r="F729" s="19" t="s">
        <v>78</v>
      </c>
      <c r="G729" s="19" t="s">
        <v>62</v>
      </c>
      <c r="H729" s="5">
        <v>528.82144488656115</v>
      </c>
      <c r="I729" s="5">
        <v>1454.8820000000001</v>
      </c>
      <c r="J729" s="21">
        <f t="shared" si="21"/>
        <v>2.7511781416354824</v>
      </c>
    </row>
    <row r="730" spans="1:10" x14ac:dyDescent="0.25">
      <c r="A730" s="23"/>
      <c r="B730" s="20"/>
      <c r="C730" s="19" t="s">
        <v>1739</v>
      </c>
      <c r="D730" s="19"/>
      <c r="E730" s="19" t="s">
        <v>77</v>
      </c>
      <c r="F730" s="19" t="s">
        <v>78</v>
      </c>
      <c r="G730" s="19" t="s">
        <v>62</v>
      </c>
      <c r="H730" s="5">
        <v>195.21652380211515</v>
      </c>
      <c r="I730" s="5">
        <v>1513.818</v>
      </c>
      <c r="J730" s="21">
        <f t="shared" si="21"/>
        <v>7.7545587356862766</v>
      </c>
    </row>
    <row r="731" spans="1:10" x14ac:dyDescent="0.25">
      <c r="A731" s="23"/>
      <c r="B731" s="20"/>
      <c r="C731" s="19" t="s">
        <v>798</v>
      </c>
      <c r="D731" s="19"/>
      <c r="E731" s="19" t="s">
        <v>77</v>
      </c>
      <c r="F731" s="19" t="s">
        <v>78</v>
      </c>
      <c r="G731" s="19" t="s">
        <v>62</v>
      </c>
      <c r="H731" s="5">
        <v>885.59311480458712</v>
      </c>
      <c r="I731" s="5">
        <v>0</v>
      </c>
      <c r="J731" s="21">
        <f t="shared" si="21"/>
        <v>0</v>
      </c>
    </row>
    <row r="732" spans="1:10" x14ac:dyDescent="0.25">
      <c r="A732" s="23"/>
      <c r="B732" s="20"/>
      <c r="C732" s="19" t="s">
        <v>801</v>
      </c>
      <c r="D732" s="19"/>
      <c r="E732" s="19" t="s">
        <v>77</v>
      </c>
      <c r="F732" s="19" t="s">
        <v>78</v>
      </c>
      <c r="G732" s="19" t="s">
        <v>62</v>
      </c>
      <c r="H732" s="5">
        <v>588.60340972166568</v>
      </c>
      <c r="I732" s="5">
        <v>0</v>
      </c>
      <c r="J732" s="21">
        <f t="shared" si="21"/>
        <v>0</v>
      </c>
    </row>
    <row r="733" spans="1:10" x14ac:dyDescent="0.25">
      <c r="A733" s="23"/>
      <c r="B733" s="20"/>
      <c r="C733" s="19" t="s">
        <v>802</v>
      </c>
      <c r="D733" s="19"/>
      <c r="E733" s="19" t="s">
        <v>77</v>
      </c>
      <c r="F733" s="19" t="s">
        <v>78</v>
      </c>
      <c r="G733" s="19" t="s">
        <v>62</v>
      </c>
      <c r="H733" s="5">
        <v>356.39601367775833</v>
      </c>
      <c r="I733" s="5">
        <v>656.45600000000002</v>
      </c>
      <c r="J733" s="21">
        <f t="shared" si="21"/>
        <v>1.8419285704849273</v>
      </c>
    </row>
    <row r="734" spans="1:10" x14ac:dyDescent="0.25">
      <c r="A734" s="23"/>
      <c r="B734" s="20"/>
      <c r="C734" s="19" t="s">
        <v>804</v>
      </c>
      <c r="D734" s="19"/>
      <c r="E734" s="19" t="s">
        <v>77</v>
      </c>
      <c r="F734" s="19" t="s">
        <v>78</v>
      </c>
      <c r="G734" s="19" t="s">
        <v>62</v>
      </c>
      <c r="H734" s="5">
        <v>485.96119944708278</v>
      </c>
      <c r="I734" s="5">
        <v>0</v>
      </c>
      <c r="J734" s="21">
        <f t="shared" si="21"/>
        <v>0</v>
      </c>
    </row>
    <row r="735" spans="1:10" x14ac:dyDescent="0.25">
      <c r="A735" s="23"/>
      <c r="B735" s="20"/>
      <c r="C735" s="19" t="s">
        <v>806</v>
      </c>
      <c r="D735" s="19"/>
      <c r="E735" s="19" t="s">
        <v>77</v>
      </c>
      <c r="F735" s="19" t="s">
        <v>78</v>
      </c>
      <c r="G735" s="19" t="s">
        <v>62</v>
      </c>
      <c r="H735" s="5">
        <v>425.63204744897598</v>
      </c>
      <c r="I735" s="5">
        <v>0</v>
      </c>
      <c r="J735" s="21">
        <f t="shared" si="21"/>
        <v>0</v>
      </c>
    </row>
    <row r="736" spans="1:10" x14ac:dyDescent="0.25">
      <c r="A736" s="23"/>
      <c r="B736" s="20"/>
      <c r="C736" s="19" t="s">
        <v>811</v>
      </c>
      <c r="D736" s="19"/>
      <c r="E736" s="19" t="s">
        <v>77</v>
      </c>
      <c r="F736" s="19" t="s">
        <v>78</v>
      </c>
      <c r="G736" s="19" t="s">
        <v>62</v>
      </c>
      <c r="H736" s="5">
        <v>303.13785457590564</v>
      </c>
      <c r="I736" s="5">
        <v>1635.479</v>
      </c>
      <c r="J736" s="21">
        <f t="shared" si="21"/>
        <v>5.3951658471953605</v>
      </c>
    </row>
    <row r="737" spans="1:10" x14ac:dyDescent="0.25">
      <c r="A737" s="23"/>
      <c r="B737" s="20"/>
      <c r="C737" s="19" t="s">
        <v>1740</v>
      </c>
      <c r="D737" s="19"/>
      <c r="E737" s="19" t="s">
        <v>77</v>
      </c>
      <c r="F737" s="19" t="s">
        <v>78</v>
      </c>
      <c r="G737" s="19" t="s">
        <v>62</v>
      </c>
      <c r="H737" s="5">
        <v>631.79112783130893</v>
      </c>
      <c r="I737" s="5">
        <v>0</v>
      </c>
      <c r="J737" s="21">
        <f t="shared" si="21"/>
        <v>0</v>
      </c>
    </row>
    <row r="738" spans="1:10" x14ac:dyDescent="0.25">
      <c r="A738" s="23"/>
      <c r="B738" s="20"/>
      <c r="C738" s="19" t="s">
        <v>818</v>
      </c>
      <c r="D738" s="19"/>
      <c r="E738" s="19" t="s">
        <v>77</v>
      </c>
      <c r="F738" s="19" t="s">
        <v>78</v>
      </c>
      <c r="G738" s="19" t="s">
        <v>62</v>
      </c>
      <c r="H738" s="5">
        <v>136.4384988409175</v>
      </c>
      <c r="I738" s="5">
        <v>0</v>
      </c>
      <c r="J738" s="21">
        <f t="shared" si="21"/>
        <v>0</v>
      </c>
    </row>
    <row r="739" spans="1:10" x14ac:dyDescent="0.25">
      <c r="A739" s="23"/>
      <c r="B739" s="20"/>
      <c r="C739" s="19" t="s">
        <v>1741</v>
      </c>
      <c r="D739" s="19"/>
      <c r="E739" s="19" t="s">
        <v>77</v>
      </c>
      <c r="F739" s="19" t="s">
        <v>78</v>
      </c>
      <c r="G739" s="19" t="s">
        <v>62</v>
      </c>
      <c r="H739" s="5">
        <v>212.84091215995164</v>
      </c>
      <c r="I739" s="5">
        <v>791.25900000000001</v>
      </c>
      <c r="J739" s="21">
        <f t="shared" si="21"/>
        <v>3.7176076345950002</v>
      </c>
    </row>
    <row r="740" spans="1:10" x14ac:dyDescent="0.25">
      <c r="A740" s="23"/>
      <c r="B740" s="20"/>
      <c r="C740" s="19" t="s">
        <v>819</v>
      </c>
      <c r="D740" s="19"/>
      <c r="E740" s="19" t="s">
        <v>77</v>
      </c>
      <c r="F740" s="19" t="s">
        <v>78</v>
      </c>
      <c r="G740" s="19" t="s">
        <v>62</v>
      </c>
      <c r="H740" s="5">
        <v>331.87254434156461</v>
      </c>
      <c r="I740" s="5">
        <v>1275.354</v>
      </c>
      <c r="J740" s="21">
        <f t="shared" si="21"/>
        <v>3.8429030112457885</v>
      </c>
    </row>
    <row r="741" spans="1:10" x14ac:dyDescent="0.25">
      <c r="A741" s="23"/>
      <c r="B741" s="20"/>
      <c r="C741" s="19" t="s">
        <v>1742</v>
      </c>
      <c r="D741" s="19"/>
      <c r="E741" s="19" t="s">
        <v>77</v>
      </c>
      <c r="F741" s="19" t="s">
        <v>78</v>
      </c>
      <c r="G741" s="19" t="s">
        <v>62</v>
      </c>
      <c r="H741" s="5">
        <v>137.16474291558669</v>
      </c>
      <c r="I741" s="5">
        <v>0</v>
      </c>
      <c r="J741" s="21">
        <f t="shared" si="21"/>
        <v>0</v>
      </c>
    </row>
    <row r="742" spans="1:10" x14ac:dyDescent="0.25">
      <c r="A742" s="23"/>
      <c r="B742" s="20"/>
      <c r="C742" s="19" t="s">
        <v>824</v>
      </c>
      <c r="D742" s="19"/>
      <c r="E742" s="19" t="s">
        <v>77</v>
      </c>
      <c r="F742" s="19" t="s">
        <v>78</v>
      </c>
      <c r="G742" s="19" t="s">
        <v>62</v>
      </c>
      <c r="H742" s="5">
        <v>406.82246951126035</v>
      </c>
      <c r="I742" s="5">
        <v>0</v>
      </c>
      <c r="J742" s="21">
        <f t="shared" si="21"/>
        <v>0</v>
      </c>
    </row>
    <row r="743" spans="1:10" x14ac:dyDescent="0.25">
      <c r="A743" s="23"/>
      <c r="B743" s="20"/>
      <c r="C743" s="19" t="s">
        <v>826</v>
      </c>
      <c r="D743" s="19"/>
      <c r="E743" s="19" t="s">
        <v>77</v>
      </c>
      <c r="F743" s="19" t="s">
        <v>78</v>
      </c>
      <c r="G743" s="19" t="s">
        <v>62</v>
      </c>
      <c r="H743" s="5">
        <v>708.5442434415105</v>
      </c>
      <c r="I743" s="5">
        <v>2293.0050000000001</v>
      </c>
      <c r="J743" s="21">
        <f t="shared" si="21"/>
        <v>3.236219927301244</v>
      </c>
    </row>
    <row r="744" spans="1:10" x14ac:dyDescent="0.25">
      <c r="A744" s="23"/>
      <c r="B744" s="20"/>
      <c r="C744" s="19" t="s">
        <v>827</v>
      </c>
      <c r="D744" s="19"/>
      <c r="E744" s="19" t="s">
        <v>77</v>
      </c>
      <c r="F744" s="19" t="s">
        <v>78</v>
      </c>
      <c r="G744" s="19" t="s">
        <v>62</v>
      </c>
      <c r="H744" s="5">
        <v>343.80772871162696</v>
      </c>
      <c r="I744" s="5">
        <v>179.52799999999999</v>
      </c>
      <c r="J744" s="21">
        <f t="shared" si="21"/>
        <v>0.52217557956814098</v>
      </c>
    </row>
    <row r="745" spans="1:10" x14ac:dyDescent="0.25">
      <c r="A745" s="23"/>
      <c r="B745" s="20"/>
      <c r="C745" s="19" t="s">
        <v>828</v>
      </c>
      <c r="D745" s="19"/>
      <c r="E745" s="19" t="s">
        <v>77</v>
      </c>
      <c r="F745" s="19" t="s">
        <v>78</v>
      </c>
      <c r="G745" s="19" t="s">
        <v>62</v>
      </c>
      <c r="H745" s="5">
        <v>227.46168533154071</v>
      </c>
      <c r="I745" s="5">
        <v>0</v>
      </c>
      <c r="J745" s="21">
        <f t="shared" si="21"/>
        <v>0</v>
      </c>
    </row>
    <row r="746" spans="1:10" x14ac:dyDescent="0.25">
      <c r="A746" s="23"/>
      <c r="B746" s="20"/>
      <c r="C746" s="19" t="s">
        <v>1626</v>
      </c>
      <c r="D746" s="19"/>
      <c r="E746" s="19" t="s">
        <v>77</v>
      </c>
      <c r="F746" s="19" t="s">
        <v>78</v>
      </c>
      <c r="G746" s="19" t="s">
        <v>62</v>
      </c>
      <c r="H746" s="5">
        <v>182.58005526588101</v>
      </c>
      <c r="I746" s="5">
        <v>1455.952</v>
      </c>
      <c r="J746" s="21">
        <f t="shared" si="21"/>
        <v>7.9743211704026455</v>
      </c>
    </row>
    <row r="747" spans="1:10" x14ac:dyDescent="0.25">
      <c r="A747" s="23"/>
      <c r="B747" s="20"/>
      <c r="C747" s="19" t="s">
        <v>829</v>
      </c>
      <c r="D747" s="19"/>
      <c r="E747" s="19" t="s">
        <v>77</v>
      </c>
      <c r="F747" s="19" t="s">
        <v>78</v>
      </c>
      <c r="G747" s="19" t="s">
        <v>62</v>
      </c>
      <c r="H747" s="5">
        <v>666.77207986508745</v>
      </c>
      <c r="I747" s="5">
        <v>0</v>
      </c>
      <c r="J747" s="21">
        <f t="shared" si="21"/>
        <v>0</v>
      </c>
    </row>
    <row r="748" spans="1:10" x14ac:dyDescent="0.25">
      <c r="A748" s="23"/>
      <c r="B748" s="20"/>
      <c r="C748" s="19" t="s">
        <v>830</v>
      </c>
      <c r="D748" s="19"/>
      <c r="E748" s="19" t="s">
        <v>77</v>
      </c>
      <c r="F748" s="19" t="s">
        <v>78</v>
      </c>
      <c r="G748" s="19" t="s">
        <v>62</v>
      </c>
      <c r="H748" s="5">
        <v>707.97601945181111</v>
      </c>
      <c r="I748" s="5">
        <v>1274.2840000000001</v>
      </c>
      <c r="J748" s="21">
        <f t="shared" si="21"/>
        <v>1.7998971222029296</v>
      </c>
    </row>
    <row r="749" spans="1:10" x14ac:dyDescent="0.25">
      <c r="A749" s="23"/>
      <c r="B749" s="20"/>
      <c r="C749" s="19" t="s">
        <v>833</v>
      </c>
      <c r="D749" s="19"/>
      <c r="E749" s="19" t="s">
        <v>77</v>
      </c>
      <c r="F749" s="19" t="s">
        <v>78</v>
      </c>
      <c r="G749" s="19" t="s">
        <v>62</v>
      </c>
      <c r="H749" s="5">
        <v>394.69472335116353</v>
      </c>
      <c r="I749" s="5">
        <v>0</v>
      </c>
      <c r="J749" s="21">
        <f t="shared" si="21"/>
        <v>0</v>
      </c>
    </row>
    <row r="750" spans="1:10" x14ac:dyDescent="0.25">
      <c r="A750" s="23"/>
      <c r="B750" s="20"/>
      <c r="C750" s="19" t="s">
        <v>834</v>
      </c>
      <c r="D750" s="19"/>
      <c r="E750" s="19" t="s">
        <v>77</v>
      </c>
      <c r="F750" s="19" t="s">
        <v>78</v>
      </c>
      <c r="G750" s="19" t="s">
        <v>62</v>
      </c>
      <c r="H750" s="5">
        <v>249.54031122634501</v>
      </c>
      <c r="I750" s="5">
        <v>1094.7560000000001</v>
      </c>
      <c r="J750" s="21">
        <f t="shared" ref="J750:J813" si="22">+IFERROR(I750/H750,0)</f>
        <v>4.3870907855324583</v>
      </c>
    </row>
    <row r="751" spans="1:10" x14ac:dyDescent="0.25">
      <c r="A751" s="23"/>
      <c r="B751" s="20"/>
      <c r="C751" s="19" t="s">
        <v>835</v>
      </c>
      <c r="D751" s="19"/>
      <c r="E751" s="19" t="s">
        <v>77</v>
      </c>
      <c r="F751" s="19" t="s">
        <v>78</v>
      </c>
      <c r="G751" s="19" t="s">
        <v>62</v>
      </c>
      <c r="H751" s="5">
        <v>495.16006720035682</v>
      </c>
      <c r="I751" s="5">
        <v>1094.7560000000001</v>
      </c>
      <c r="J751" s="21">
        <f t="shared" si="22"/>
        <v>2.2109133440218001</v>
      </c>
    </row>
    <row r="752" spans="1:10" x14ac:dyDescent="0.25">
      <c r="A752" s="23"/>
      <c r="B752" s="20"/>
      <c r="C752" s="19" t="s">
        <v>839</v>
      </c>
      <c r="D752" s="19"/>
      <c r="E752" s="19" t="s">
        <v>77</v>
      </c>
      <c r="F752" s="19" t="s">
        <v>78</v>
      </c>
      <c r="G752" s="19" t="s">
        <v>62</v>
      </c>
      <c r="H752" s="5">
        <v>218.77073195613713</v>
      </c>
      <c r="I752" s="5">
        <v>1094.7560000000001</v>
      </c>
      <c r="J752" s="21">
        <f t="shared" si="22"/>
        <v>5.0041245929528424</v>
      </c>
    </row>
    <row r="753" spans="1:10" x14ac:dyDescent="0.25">
      <c r="A753" s="23"/>
      <c r="B753" s="20"/>
      <c r="C753" s="19" t="s">
        <v>840</v>
      </c>
      <c r="D753" s="19"/>
      <c r="E753" s="19" t="s">
        <v>77</v>
      </c>
      <c r="F753" s="19" t="s">
        <v>78</v>
      </c>
      <c r="G753" s="19" t="s">
        <v>62</v>
      </c>
      <c r="H753" s="5">
        <v>154.06288719875403</v>
      </c>
      <c r="I753" s="5">
        <v>1333.22</v>
      </c>
      <c r="J753" s="21">
        <f t="shared" si="22"/>
        <v>8.6537389000118807</v>
      </c>
    </row>
    <row r="754" spans="1:10" x14ac:dyDescent="0.25">
      <c r="A754" s="23"/>
      <c r="B754" s="20"/>
      <c r="C754" s="19" t="s">
        <v>844</v>
      </c>
      <c r="D754" s="19"/>
      <c r="E754" s="19" t="s">
        <v>77</v>
      </c>
      <c r="F754" s="19" t="s">
        <v>78</v>
      </c>
      <c r="G754" s="19" t="s">
        <v>62</v>
      </c>
      <c r="H754" s="5">
        <v>739.93036662941245</v>
      </c>
      <c r="I754" s="5">
        <v>0</v>
      </c>
      <c r="J754" s="21">
        <f t="shared" si="22"/>
        <v>0</v>
      </c>
    </row>
    <row r="755" spans="1:10" x14ac:dyDescent="0.25">
      <c r="A755" s="23"/>
      <c r="B755" s="20"/>
      <c r="C755" s="19" t="s">
        <v>845</v>
      </c>
      <c r="D755" s="19"/>
      <c r="E755" s="19" t="s">
        <v>77</v>
      </c>
      <c r="F755" s="19" t="s">
        <v>78</v>
      </c>
      <c r="G755" s="19" t="s">
        <v>62</v>
      </c>
      <c r="H755" s="5">
        <v>132.71050537861893</v>
      </c>
      <c r="I755" s="5">
        <v>0</v>
      </c>
      <c r="J755" s="21">
        <f t="shared" si="22"/>
        <v>0</v>
      </c>
    </row>
    <row r="756" spans="1:10" x14ac:dyDescent="0.25">
      <c r="A756" s="23"/>
      <c r="B756" s="20"/>
      <c r="C756" s="19" t="s">
        <v>850</v>
      </c>
      <c r="D756" s="19"/>
      <c r="E756" s="19" t="s">
        <v>77</v>
      </c>
      <c r="F756" s="19" t="s">
        <v>78</v>
      </c>
      <c r="G756" s="19" t="s">
        <v>62</v>
      </c>
      <c r="H756" s="5">
        <v>628.0631343690103</v>
      </c>
      <c r="I756" s="5">
        <v>606.99400000000003</v>
      </c>
      <c r="J756" s="21">
        <f t="shared" si="22"/>
        <v>0.96645379546090127</v>
      </c>
    </row>
    <row r="757" spans="1:10" x14ac:dyDescent="0.25">
      <c r="A757" s="23"/>
      <c r="B757" s="20"/>
      <c r="C757" s="19" t="s">
        <v>1743</v>
      </c>
      <c r="D757" s="19"/>
      <c r="E757" s="19" t="s">
        <v>77</v>
      </c>
      <c r="F757" s="19" t="s">
        <v>78</v>
      </c>
      <c r="G757" s="19" t="s">
        <v>62</v>
      </c>
      <c r="H757" s="5">
        <v>236.90384269011088</v>
      </c>
      <c r="I757" s="5">
        <v>1274.2840000000001</v>
      </c>
      <c r="J757" s="21">
        <f t="shared" si="22"/>
        <v>5.3789081068932481</v>
      </c>
    </row>
    <row r="758" spans="1:10" x14ac:dyDescent="0.25">
      <c r="A758" s="23"/>
      <c r="B758" s="20"/>
      <c r="C758" s="19" t="s">
        <v>851</v>
      </c>
      <c r="D758" s="19"/>
      <c r="E758" s="19" t="s">
        <v>77</v>
      </c>
      <c r="F758" s="19" t="s">
        <v>78</v>
      </c>
      <c r="G758" s="19" t="s">
        <v>62</v>
      </c>
      <c r="H758" s="5">
        <v>277.54875691733474</v>
      </c>
      <c r="I758" s="5">
        <v>0</v>
      </c>
      <c r="J758" s="21">
        <f t="shared" si="22"/>
        <v>0</v>
      </c>
    </row>
    <row r="759" spans="1:10" x14ac:dyDescent="0.25">
      <c r="A759" s="23"/>
      <c r="B759" s="20"/>
      <c r="C759" s="19" t="s">
        <v>852</v>
      </c>
      <c r="D759" s="19"/>
      <c r="E759" s="19" t="s">
        <v>77</v>
      </c>
      <c r="F759" s="19" t="s">
        <v>78</v>
      </c>
      <c r="G759" s="19" t="s">
        <v>62</v>
      </c>
      <c r="H759" s="5">
        <v>515.09450257621825</v>
      </c>
      <c r="I759" s="5">
        <v>1751.212</v>
      </c>
      <c r="J759" s="21">
        <f t="shared" si="22"/>
        <v>3.3997877889230126</v>
      </c>
    </row>
    <row r="760" spans="1:10" x14ac:dyDescent="0.25">
      <c r="A760" s="23"/>
      <c r="B760" s="20"/>
      <c r="C760" s="19" t="s">
        <v>855</v>
      </c>
      <c r="D760" s="19"/>
      <c r="E760" s="19" t="s">
        <v>77</v>
      </c>
      <c r="F760" s="19" t="s">
        <v>78</v>
      </c>
      <c r="G760" s="19" t="s">
        <v>62</v>
      </c>
      <c r="H760" s="5">
        <v>208.38667462298389</v>
      </c>
      <c r="I760" s="5">
        <v>1275.354</v>
      </c>
      <c r="J760" s="21">
        <f t="shared" si="22"/>
        <v>6.1201322124237958</v>
      </c>
    </row>
    <row r="761" spans="1:10" x14ac:dyDescent="0.25">
      <c r="A761" s="23"/>
      <c r="B761" s="20"/>
      <c r="C761" s="19" t="s">
        <v>856</v>
      </c>
      <c r="D761" s="19"/>
      <c r="E761" s="19" t="s">
        <v>77</v>
      </c>
      <c r="F761" s="19" t="s">
        <v>78</v>
      </c>
      <c r="G761" s="19" t="s">
        <v>62</v>
      </c>
      <c r="H761" s="5">
        <v>412.51167349903454</v>
      </c>
      <c r="I761" s="5">
        <v>1513.818</v>
      </c>
      <c r="J761" s="21">
        <f t="shared" si="22"/>
        <v>3.6697579662640578</v>
      </c>
    </row>
    <row r="762" spans="1:10" x14ac:dyDescent="0.25">
      <c r="A762" s="23"/>
      <c r="B762" s="20"/>
      <c r="C762" s="19" t="s">
        <v>863</v>
      </c>
      <c r="D762" s="19"/>
      <c r="E762" s="19" t="s">
        <v>77</v>
      </c>
      <c r="F762" s="19" t="s">
        <v>78</v>
      </c>
      <c r="G762" s="19" t="s">
        <v>62</v>
      </c>
      <c r="H762" s="5">
        <v>468.81976555861934</v>
      </c>
      <c r="I762" s="5">
        <v>1206.654</v>
      </c>
      <c r="J762" s="21">
        <f t="shared" si="22"/>
        <v>2.5738121313256039</v>
      </c>
    </row>
    <row r="763" spans="1:10" x14ac:dyDescent="0.25">
      <c r="A763" s="23"/>
      <c r="B763" s="20"/>
      <c r="C763" s="19" t="s">
        <v>864</v>
      </c>
      <c r="D763" s="19"/>
      <c r="E763" s="19" t="s">
        <v>77</v>
      </c>
      <c r="F763" s="19" t="s">
        <v>78</v>
      </c>
      <c r="G763" s="19" t="s">
        <v>62</v>
      </c>
      <c r="H763" s="5">
        <v>431.39412241755679</v>
      </c>
      <c r="I763" s="5">
        <v>0</v>
      </c>
      <c r="J763" s="21">
        <f t="shared" si="22"/>
        <v>0</v>
      </c>
    </row>
    <row r="764" spans="1:10" x14ac:dyDescent="0.25">
      <c r="A764" s="23"/>
      <c r="B764" s="20"/>
      <c r="C764" s="19" t="s">
        <v>865</v>
      </c>
      <c r="D764" s="19"/>
      <c r="E764" s="19" t="s">
        <v>77</v>
      </c>
      <c r="F764" s="19" t="s">
        <v>78</v>
      </c>
      <c r="G764" s="19" t="s">
        <v>62</v>
      </c>
      <c r="H764" s="5">
        <v>327.4183068045968</v>
      </c>
      <c r="I764" s="5">
        <v>1455.951</v>
      </c>
      <c r="J764" s="21">
        <f t="shared" si="22"/>
        <v>4.4467611301554726</v>
      </c>
    </row>
    <row r="765" spans="1:10" x14ac:dyDescent="0.25">
      <c r="A765" s="23"/>
      <c r="B765" s="20"/>
      <c r="C765" s="19" t="s">
        <v>867</v>
      </c>
      <c r="D765" s="19"/>
      <c r="E765" s="19" t="s">
        <v>77</v>
      </c>
      <c r="F765" s="19" t="s">
        <v>78</v>
      </c>
      <c r="G765" s="19" t="s">
        <v>62</v>
      </c>
      <c r="H765" s="5">
        <v>340.95114472456828</v>
      </c>
      <c r="I765" s="5">
        <v>0</v>
      </c>
      <c r="J765" s="21">
        <f t="shared" si="22"/>
        <v>0</v>
      </c>
    </row>
    <row r="766" spans="1:10" x14ac:dyDescent="0.25">
      <c r="A766" s="23"/>
      <c r="B766" s="20"/>
      <c r="C766" s="19" t="s">
        <v>878</v>
      </c>
      <c r="D766" s="19"/>
      <c r="E766" s="19" t="s">
        <v>77</v>
      </c>
      <c r="F766" s="19" t="s">
        <v>78</v>
      </c>
      <c r="G766" s="19" t="s">
        <v>62</v>
      </c>
      <c r="H766" s="5">
        <v>325.21648047070994</v>
      </c>
      <c r="I766" s="5">
        <v>0</v>
      </c>
      <c r="J766" s="21">
        <f t="shared" si="22"/>
        <v>0</v>
      </c>
    </row>
    <row r="767" spans="1:10" x14ac:dyDescent="0.25">
      <c r="A767" s="23"/>
      <c r="B767" s="20"/>
      <c r="C767" s="19" t="s">
        <v>884</v>
      </c>
      <c r="D767" s="19"/>
      <c r="E767" s="19" t="s">
        <v>77</v>
      </c>
      <c r="F767" s="19" t="s">
        <v>78</v>
      </c>
      <c r="G767" s="19" t="s">
        <v>62</v>
      </c>
      <c r="H767" s="5">
        <v>178.12581772891323</v>
      </c>
      <c r="I767" s="5">
        <v>1029.723</v>
      </c>
      <c r="J767" s="21">
        <f t="shared" si="22"/>
        <v>5.780874514030967</v>
      </c>
    </row>
    <row r="768" spans="1:10" x14ac:dyDescent="0.25">
      <c r="A768" s="23"/>
      <c r="B768" s="20"/>
      <c r="C768" s="19" t="s">
        <v>890</v>
      </c>
      <c r="D768" s="19"/>
      <c r="E768" s="19" t="s">
        <v>77</v>
      </c>
      <c r="F768" s="19" t="s">
        <v>78</v>
      </c>
      <c r="G768" s="19" t="s">
        <v>62</v>
      </c>
      <c r="H768" s="5">
        <v>187.54301517898602</v>
      </c>
      <c r="I768" s="5">
        <v>0</v>
      </c>
      <c r="J768" s="21">
        <f t="shared" si="22"/>
        <v>0</v>
      </c>
    </row>
    <row r="769" spans="1:10" x14ac:dyDescent="0.25">
      <c r="A769" s="23"/>
      <c r="B769" s="20"/>
      <c r="C769" s="19" t="s">
        <v>891</v>
      </c>
      <c r="D769" s="19"/>
      <c r="E769" s="19" t="s">
        <v>77</v>
      </c>
      <c r="F769" s="19" t="s">
        <v>78</v>
      </c>
      <c r="G769" s="19" t="s">
        <v>62</v>
      </c>
      <c r="H769" s="5">
        <v>535.80498142758063</v>
      </c>
      <c r="I769" s="5">
        <v>1094.7560000000001</v>
      </c>
      <c r="J769" s="21">
        <f t="shared" si="22"/>
        <v>2.043198622534582</v>
      </c>
    </row>
    <row r="770" spans="1:10" x14ac:dyDescent="0.25">
      <c r="A770" s="23"/>
      <c r="B770" s="20"/>
      <c r="C770" s="19" t="s">
        <v>892</v>
      </c>
      <c r="D770" s="19"/>
      <c r="E770" s="19" t="s">
        <v>77</v>
      </c>
      <c r="F770" s="19" t="s">
        <v>78</v>
      </c>
      <c r="G770" s="19" t="s">
        <v>62</v>
      </c>
      <c r="H770" s="5">
        <v>543.98721242684712</v>
      </c>
      <c r="I770" s="5">
        <v>1026.056</v>
      </c>
      <c r="J770" s="21">
        <f t="shared" si="22"/>
        <v>1.8861766904823691</v>
      </c>
    </row>
    <row r="771" spans="1:10" x14ac:dyDescent="0.25">
      <c r="A771" s="23"/>
      <c r="B771" s="20"/>
      <c r="C771" s="19" t="s">
        <v>894</v>
      </c>
      <c r="D771" s="19"/>
      <c r="E771" s="19" t="s">
        <v>77</v>
      </c>
      <c r="F771" s="19" t="s">
        <v>78</v>
      </c>
      <c r="G771" s="19" t="s">
        <v>62</v>
      </c>
      <c r="H771" s="5">
        <v>144.62072984018386</v>
      </c>
      <c r="I771" s="5">
        <v>0</v>
      </c>
      <c r="J771" s="21">
        <f t="shared" si="22"/>
        <v>0</v>
      </c>
    </row>
    <row r="772" spans="1:10" x14ac:dyDescent="0.25">
      <c r="A772" s="23"/>
      <c r="B772" s="20"/>
      <c r="C772" s="19" t="s">
        <v>895</v>
      </c>
      <c r="D772" s="19"/>
      <c r="E772" s="19" t="s">
        <v>77</v>
      </c>
      <c r="F772" s="19" t="s">
        <v>78</v>
      </c>
      <c r="G772" s="19" t="s">
        <v>62</v>
      </c>
      <c r="H772" s="5">
        <v>527.91395110591964</v>
      </c>
      <c r="I772" s="5">
        <v>1333.22</v>
      </c>
      <c r="J772" s="21">
        <f t="shared" si="22"/>
        <v>2.5254494547966688</v>
      </c>
    </row>
    <row r="773" spans="1:10" x14ac:dyDescent="0.25">
      <c r="A773" s="23"/>
      <c r="B773" s="20"/>
      <c r="C773" s="19" t="s">
        <v>896</v>
      </c>
      <c r="D773" s="19"/>
      <c r="E773" s="19" t="s">
        <v>77</v>
      </c>
      <c r="F773" s="19" t="s">
        <v>78</v>
      </c>
      <c r="G773" s="19" t="s">
        <v>62</v>
      </c>
      <c r="H773" s="5">
        <v>785.12777095539366</v>
      </c>
      <c r="I773" s="5">
        <v>1805.2429999999999</v>
      </c>
      <c r="J773" s="21">
        <f t="shared" si="22"/>
        <v>2.2992983649059626</v>
      </c>
    </row>
    <row r="774" spans="1:10" x14ac:dyDescent="0.25">
      <c r="A774" s="23"/>
      <c r="B774" s="20"/>
      <c r="C774" s="19" t="s">
        <v>1744</v>
      </c>
      <c r="D774" s="19"/>
      <c r="E774" s="19" t="s">
        <v>77</v>
      </c>
      <c r="F774" s="19" t="s">
        <v>78</v>
      </c>
      <c r="G774" s="19" t="s">
        <v>62</v>
      </c>
      <c r="H774" s="5">
        <v>236.90384269011088</v>
      </c>
      <c r="I774" s="5">
        <v>787.5920000000001</v>
      </c>
      <c r="J774" s="21">
        <f t="shared" si="22"/>
        <v>3.3245218442076232</v>
      </c>
    </row>
    <row r="775" spans="1:10" x14ac:dyDescent="0.25">
      <c r="A775" s="23"/>
      <c r="B775" s="20"/>
      <c r="C775" s="19" t="s">
        <v>898</v>
      </c>
      <c r="D775" s="19"/>
      <c r="E775" s="19" t="s">
        <v>77</v>
      </c>
      <c r="F775" s="19" t="s">
        <v>78</v>
      </c>
      <c r="G775" s="19" t="s">
        <v>62</v>
      </c>
      <c r="H775" s="5">
        <v>303.13785457590564</v>
      </c>
      <c r="I775" s="5">
        <v>0</v>
      </c>
      <c r="J775" s="21">
        <f t="shared" si="22"/>
        <v>0</v>
      </c>
    </row>
    <row r="776" spans="1:10" x14ac:dyDescent="0.25">
      <c r="A776" s="23"/>
      <c r="B776" s="20"/>
      <c r="C776" s="19" t="s">
        <v>901</v>
      </c>
      <c r="D776" s="19"/>
      <c r="E776" s="19" t="s">
        <v>77</v>
      </c>
      <c r="F776" s="19" t="s">
        <v>78</v>
      </c>
      <c r="G776" s="19" t="s">
        <v>62</v>
      </c>
      <c r="H776" s="5">
        <v>274.11196413264145</v>
      </c>
      <c r="I776" s="5">
        <v>970.78700000000003</v>
      </c>
      <c r="J776" s="21">
        <f t="shared" si="22"/>
        <v>3.541571062291323</v>
      </c>
    </row>
    <row r="777" spans="1:10" x14ac:dyDescent="0.25">
      <c r="A777" s="23"/>
      <c r="B777" s="20"/>
      <c r="C777" s="19" t="s">
        <v>902</v>
      </c>
      <c r="D777" s="19"/>
      <c r="E777" s="19" t="s">
        <v>77</v>
      </c>
      <c r="F777" s="19" t="s">
        <v>78</v>
      </c>
      <c r="G777" s="19" t="s">
        <v>62</v>
      </c>
      <c r="H777" s="5">
        <v>236.90384269011088</v>
      </c>
      <c r="I777" s="5">
        <v>1094.7560000000001</v>
      </c>
      <c r="J777" s="21">
        <f t="shared" si="22"/>
        <v>4.6210985333489427</v>
      </c>
    </row>
    <row r="778" spans="1:10" x14ac:dyDescent="0.25">
      <c r="A778" s="23"/>
      <c r="B778" s="20"/>
      <c r="C778" s="19" t="s">
        <v>1745</v>
      </c>
      <c r="D778" s="19"/>
      <c r="E778" s="19" t="s">
        <v>77</v>
      </c>
      <c r="F778" s="19" t="s">
        <v>78</v>
      </c>
      <c r="G778" s="19" t="s">
        <v>62</v>
      </c>
      <c r="H778" s="5">
        <v>157.28215828491537</v>
      </c>
      <c r="I778" s="5">
        <v>791.25900000000001</v>
      </c>
      <c r="J778" s="21">
        <f t="shared" si="22"/>
        <v>5.0308249112823127</v>
      </c>
    </row>
    <row r="779" spans="1:10" x14ac:dyDescent="0.25">
      <c r="A779" s="23"/>
      <c r="B779" s="20"/>
      <c r="C779" s="19" t="s">
        <v>909</v>
      </c>
      <c r="D779" s="19"/>
      <c r="E779" s="19" t="s">
        <v>77</v>
      </c>
      <c r="F779" s="19" t="s">
        <v>78</v>
      </c>
      <c r="G779" s="19" t="s">
        <v>62</v>
      </c>
      <c r="H779" s="5">
        <v>541.27666371682301</v>
      </c>
      <c r="I779" s="5">
        <v>2113.4770000000003</v>
      </c>
      <c r="J779" s="21">
        <f t="shared" si="22"/>
        <v>3.9046150363979066</v>
      </c>
    </row>
    <row r="780" spans="1:10" x14ac:dyDescent="0.25">
      <c r="A780" s="23"/>
      <c r="B780" s="20"/>
      <c r="C780" s="19" t="s">
        <v>912</v>
      </c>
      <c r="D780" s="19"/>
      <c r="E780" s="19" t="s">
        <v>77</v>
      </c>
      <c r="F780" s="19" t="s">
        <v>78</v>
      </c>
      <c r="G780" s="19" t="s">
        <v>62</v>
      </c>
      <c r="H780" s="5">
        <v>261.98421797254457</v>
      </c>
      <c r="I780" s="5">
        <v>303.49700000000001</v>
      </c>
      <c r="J780" s="21">
        <f t="shared" si="22"/>
        <v>1.15845527775954</v>
      </c>
    </row>
    <row r="781" spans="1:10" x14ac:dyDescent="0.25">
      <c r="A781" s="23"/>
      <c r="B781" s="20"/>
      <c r="C781" s="19" t="s">
        <v>914</v>
      </c>
      <c r="D781" s="19"/>
      <c r="E781" s="19" t="s">
        <v>77</v>
      </c>
      <c r="F781" s="19" t="s">
        <v>78</v>
      </c>
      <c r="G781" s="19" t="s">
        <v>62</v>
      </c>
      <c r="H781" s="5">
        <v>407.33119188739761</v>
      </c>
      <c r="I781" s="5">
        <v>0</v>
      </c>
      <c r="J781" s="21">
        <f t="shared" si="22"/>
        <v>0</v>
      </c>
    </row>
    <row r="782" spans="1:10" x14ac:dyDescent="0.25">
      <c r="A782" s="23"/>
      <c r="B782" s="20"/>
      <c r="C782" s="19" t="s">
        <v>915</v>
      </c>
      <c r="D782" s="19"/>
      <c r="E782" s="19" t="s">
        <v>77</v>
      </c>
      <c r="F782" s="19" t="s">
        <v>78</v>
      </c>
      <c r="G782" s="19" t="s">
        <v>62</v>
      </c>
      <c r="H782" s="5">
        <v>236.90384269011088</v>
      </c>
      <c r="I782" s="5">
        <v>0</v>
      </c>
      <c r="J782" s="21">
        <f t="shared" si="22"/>
        <v>0</v>
      </c>
    </row>
    <row r="783" spans="1:10" x14ac:dyDescent="0.25">
      <c r="A783" s="23"/>
      <c r="B783" s="20"/>
      <c r="C783" s="19" t="s">
        <v>916</v>
      </c>
      <c r="D783" s="19"/>
      <c r="E783" s="19" t="s">
        <v>77</v>
      </c>
      <c r="F783" s="19" t="s">
        <v>78</v>
      </c>
      <c r="G783" s="19" t="s">
        <v>62</v>
      </c>
      <c r="H783" s="5">
        <v>273.09451938036699</v>
      </c>
      <c r="I783" s="5">
        <v>1264.52</v>
      </c>
      <c r="J783" s="21">
        <f t="shared" si="22"/>
        <v>4.6303382538364755</v>
      </c>
    </row>
    <row r="784" spans="1:10" x14ac:dyDescent="0.25">
      <c r="A784" s="23"/>
      <c r="B784" s="20"/>
      <c r="C784" s="19" t="s">
        <v>918</v>
      </c>
      <c r="D784" s="19"/>
      <c r="E784" s="19" t="s">
        <v>77</v>
      </c>
      <c r="F784" s="19" t="s">
        <v>78</v>
      </c>
      <c r="G784" s="19" t="s">
        <v>62</v>
      </c>
      <c r="H784" s="5">
        <v>216.06018324611301</v>
      </c>
      <c r="I784" s="5">
        <v>1628.3130000000001</v>
      </c>
      <c r="J784" s="21">
        <f t="shared" si="22"/>
        <v>7.5363862768976615</v>
      </c>
    </row>
    <row r="785" spans="1:10" x14ac:dyDescent="0.25">
      <c r="A785" s="23"/>
      <c r="B785" s="20"/>
      <c r="C785" s="19" t="s">
        <v>919</v>
      </c>
      <c r="D785" s="19"/>
      <c r="E785" s="19" t="s">
        <v>77</v>
      </c>
      <c r="F785" s="19" t="s">
        <v>78</v>
      </c>
      <c r="G785" s="19" t="s">
        <v>62</v>
      </c>
      <c r="H785" s="5">
        <v>334.00378621416456</v>
      </c>
      <c r="I785" s="5">
        <v>0</v>
      </c>
      <c r="J785" s="21">
        <f t="shared" si="22"/>
        <v>0</v>
      </c>
    </row>
    <row r="786" spans="1:10" x14ac:dyDescent="0.25">
      <c r="A786" s="23"/>
      <c r="B786" s="20"/>
      <c r="C786" s="19" t="s">
        <v>920</v>
      </c>
      <c r="D786" s="19"/>
      <c r="E786" s="19" t="s">
        <v>77</v>
      </c>
      <c r="F786" s="19" t="s">
        <v>78</v>
      </c>
      <c r="G786" s="19" t="s">
        <v>62</v>
      </c>
      <c r="H786" s="5">
        <v>399.14884643136526</v>
      </c>
      <c r="I786" s="5">
        <v>667.29</v>
      </c>
      <c r="J786" s="21">
        <f t="shared" si="22"/>
        <v>1.6717823588016865</v>
      </c>
    </row>
    <row r="787" spans="1:10" x14ac:dyDescent="0.25">
      <c r="A787" s="23"/>
      <c r="B787" s="20"/>
      <c r="C787" s="19" t="s">
        <v>921</v>
      </c>
      <c r="D787" s="19"/>
      <c r="E787" s="19" t="s">
        <v>77</v>
      </c>
      <c r="F787" s="19" t="s">
        <v>78</v>
      </c>
      <c r="G787" s="19" t="s">
        <v>62</v>
      </c>
      <c r="H787" s="5">
        <v>399.14896088813128</v>
      </c>
      <c r="I787" s="5">
        <v>483.02499999999998</v>
      </c>
      <c r="J787" s="21">
        <f t="shared" si="22"/>
        <v>1.2101371851883049</v>
      </c>
    </row>
    <row r="788" spans="1:10" x14ac:dyDescent="0.25">
      <c r="A788" s="23"/>
      <c r="B788" s="20"/>
      <c r="C788" s="19" t="s">
        <v>1746</v>
      </c>
      <c r="D788" s="19"/>
      <c r="E788" s="19" t="s">
        <v>77</v>
      </c>
      <c r="F788" s="19" t="s">
        <v>78</v>
      </c>
      <c r="G788" s="19" t="s">
        <v>62</v>
      </c>
      <c r="H788" s="5">
        <v>137.16474291558669</v>
      </c>
      <c r="I788" s="5">
        <v>1275.354</v>
      </c>
      <c r="J788" s="21">
        <f t="shared" si="22"/>
        <v>9.297972444601692</v>
      </c>
    </row>
    <row r="789" spans="1:10" x14ac:dyDescent="0.25">
      <c r="A789" s="23"/>
      <c r="B789" s="20"/>
      <c r="C789" s="19" t="s">
        <v>926</v>
      </c>
      <c r="D789" s="19"/>
      <c r="E789" s="19" t="s">
        <v>77</v>
      </c>
      <c r="F789" s="19" t="s">
        <v>78</v>
      </c>
      <c r="G789" s="19" t="s">
        <v>62</v>
      </c>
      <c r="H789" s="5">
        <v>294.95562357663931</v>
      </c>
      <c r="I789" s="5">
        <v>1454.8820000000001</v>
      </c>
      <c r="J789" s="21">
        <f t="shared" si="22"/>
        <v>4.9325453854992301</v>
      </c>
    </row>
    <row r="790" spans="1:10" x14ac:dyDescent="0.25">
      <c r="A790" s="23"/>
      <c r="B790" s="20"/>
      <c r="C790" s="19" t="s">
        <v>929</v>
      </c>
      <c r="D790" s="19"/>
      <c r="E790" s="19" t="s">
        <v>77</v>
      </c>
      <c r="F790" s="19" t="s">
        <v>78</v>
      </c>
      <c r="G790" s="19" t="s">
        <v>62</v>
      </c>
      <c r="H790" s="5">
        <v>558.5858300856795</v>
      </c>
      <c r="I790" s="5">
        <v>0</v>
      </c>
      <c r="J790" s="21">
        <f t="shared" si="22"/>
        <v>0</v>
      </c>
    </row>
    <row r="791" spans="1:10" x14ac:dyDescent="0.25">
      <c r="A791" s="23"/>
      <c r="B791" s="20"/>
      <c r="C791" s="19" t="s">
        <v>931</v>
      </c>
      <c r="D791" s="19"/>
      <c r="E791" s="19" t="s">
        <v>77</v>
      </c>
      <c r="F791" s="19" t="s">
        <v>78</v>
      </c>
      <c r="G791" s="19" t="s">
        <v>62</v>
      </c>
      <c r="H791" s="5">
        <v>675.2221355462483</v>
      </c>
      <c r="I791" s="5">
        <v>1867.8459999999998</v>
      </c>
      <c r="J791" s="21">
        <f t="shared" si="22"/>
        <v>2.7662689086591188</v>
      </c>
    </row>
    <row r="792" spans="1:10" x14ac:dyDescent="0.25">
      <c r="A792" s="23"/>
      <c r="B792" s="20"/>
      <c r="C792" s="19" t="s">
        <v>932</v>
      </c>
      <c r="D792" s="19"/>
      <c r="E792" s="19" t="s">
        <v>77</v>
      </c>
      <c r="F792" s="19" t="s">
        <v>78</v>
      </c>
      <c r="G792" s="19" t="s">
        <v>62</v>
      </c>
      <c r="H792" s="5">
        <v>350.00565507553836</v>
      </c>
      <c r="I792" s="5">
        <v>1626.472</v>
      </c>
      <c r="J792" s="21">
        <f t="shared" si="22"/>
        <v>4.6469877740946046</v>
      </c>
    </row>
    <row r="793" spans="1:10" x14ac:dyDescent="0.25">
      <c r="A793" s="23"/>
      <c r="B793" s="20"/>
      <c r="C793" s="19" t="s">
        <v>933</v>
      </c>
      <c r="D793" s="19"/>
      <c r="E793" s="19" t="s">
        <v>77</v>
      </c>
      <c r="F793" s="19" t="s">
        <v>78</v>
      </c>
      <c r="G793" s="19" t="s">
        <v>62</v>
      </c>
      <c r="H793" s="5">
        <v>128.25626784165115</v>
      </c>
      <c r="I793" s="5">
        <v>1026.056</v>
      </c>
      <c r="J793" s="21">
        <f t="shared" si="22"/>
        <v>8.0000456684643133</v>
      </c>
    </row>
    <row r="794" spans="1:10" x14ac:dyDescent="0.25">
      <c r="A794" s="23"/>
      <c r="B794" s="20"/>
      <c r="C794" s="19" t="s">
        <v>935</v>
      </c>
      <c r="D794" s="19"/>
      <c r="E794" s="19" t="s">
        <v>77</v>
      </c>
      <c r="F794" s="19" t="s">
        <v>78</v>
      </c>
      <c r="G794" s="19" t="s">
        <v>62</v>
      </c>
      <c r="H794" s="5">
        <v>245.78829645267172</v>
      </c>
      <c r="I794" s="5">
        <v>410.05399999999997</v>
      </c>
      <c r="J794" s="21">
        <f t="shared" si="22"/>
        <v>1.6683219092124624</v>
      </c>
    </row>
    <row r="795" spans="1:10" x14ac:dyDescent="0.25">
      <c r="A795" s="23"/>
      <c r="B795" s="20"/>
      <c r="C795" s="19" t="s">
        <v>936</v>
      </c>
      <c r="D795" s="19"/>
      <c r="E795" s="19" t="s">
        <v>77</v>
      </c>
      <c r="F795" s="19" t="s">
        <v>78</v>
      </c>
      <c r="G795" s="19" t="s">
        <v>62</v>
      </c>
      <c r="H795" s="5">
        <v>747.91981119176819</v>
      </c>
      <c r="I795" s="5">
        <v>1805.4110000000001</v>
      </c>
      <c r="J795" s="21">
        <f t="shared" si="22"/>
        <v>2.4139098510081971</v>
      </c>
    </row>
    <row r="796" spans="1:10" x14ac:dyDescent="0.25">
      <c r="A796" s="23"/>
      <c r="B796" s="20"/>
      <c r="C796" s="19" t="s">
        <v>937</v>
      </c>
      <c r="D796" s="19"/>
      <c r="E796" s="19" t="s">
        <v>77</v>
      </c>
      <c r="F796" s="19" t="s">
        <v>78</v>
      </c>
      <c r="G796" s="19" t="s">
        <v>62</v>
      </c>
      <c r="H796" s="5">
        <v>495.8613513665286</v>
      </c>
      <c r="I796" s="5">
        <v>1264.52</v>
      </c>
      <c r="J796" s="21">
        <f t="shared" si="22"/>
        <v>2.5501483358506354</v>
      </c>
    </row>
    <row r="797" spans="1:10" x14ac:dyDescent="0.25">
      <c r="A797" s="23"/>
      <c r="B797" s="20"/>
      <c r="C797" s="19" t="s">
        <v>939</v>
      </c>
      <c r="D797" s="19"/>
      <c r="E797" s="19" t="s">
        <v>77</v>
      </c>
      <c r="F797" s="19" t="s">
        <v>78</v>
      </c>
      <c r="G797" s="19" t="s">
        <v>62</v>
      </c>
      <c r="H797" s="5">
        <v>705.50608655019835</v>
      </c>
      <c r="I797" s="5">
        <v>1274.2840000000001</v>
      </c>
      <c r="J797" s="21">
        <f t="shared" si="22"/>
        <v>1.8061984500105825</v>
      </c>
    </row>
    <row r="798" spans="1:10" x14ac:dyDescent="0.25">
      <c r="A798" s="23"/>
      <c r="B798" s="20"/>
      <c r="C798" s="19" t="s">
        <v>1747</v>
      </c>
      <c r="D798" s="19"/>
      <c r="E798" s="19" t="s">
        <v>60</v>
      </c>
      <c r="F798" s="19" t="s">
        <v>61</v>
      </c>
      <c r="G798" s="19" t="s">
        <v>62</v>
      </c>
      <c r="H798" s="5">
        <v>86.060226577518193</v>
      </c>
      <c r="I798" s="5">
        <v>0</v>
      </c>
      <c r="J798" s="21">
        <f t="shared" si="22"/>
        <v>0</v>
      </c>
    </row>
    <row r="799" spans="1:10" x14ac:dyDescent="0.25">
      <c r="A799" s="23"/>
      <c r="B799" s="20"/>
      <c r="C799" s="19" t="s">
        <v>940</v>
      </c>
      <c r="D799" s="19"/>
      <c r="E799" s="19" t="s">
        <v>77</v>
      </c>
      <c r="F799" s="19" t="s">
        <v>78</v>
      </c>
      <c r="G799" s="19" t="s">
        <v>62</v>
      </c>
      <c r="H799" s="5">
        <v>274.11196413264145</v>
      </c>
      <c r="I799" s="5">
        <v>1513.818</v>
      </c>
      <c r="J799" s="21">
        <f t="shared" si="22"/>
        <v>5.5226265106307828</v>
      </c>
    </row>
    <row r="800" spans="1:10" x14ac:dyDescent="0.25">
      <c r="A800" s="23"/>
      <c r="B800" s="20"/>
      <c r="C800" s="19" t="s">
        <v>941</v>
      </c>
      <c r="D800" s="19"/>
      <c r="E800" s="19" t="s">
        <v>77</v>
      </c>
      <c r="F800" s="19" t="s">
        <v>78</v>
      </c>
      <c r="G800" s="19" t="s">
        <v>62</v>
      </c>
      <c r="H800" s="5">
        <v>245.08623536828213</v>
      </c>
      <c r="I800" s="5">
        <v>0</v>
      </c>
      <c r="J800" s="21">
        <f t="shared" si="22"/>
        <v>0</v>
      </c>
    </row>
    <row r="801" spans="1:10" x14ac:dyDescent="0.25">
      <c r="A801" s="23"/>
      <c r="B801" s="20"/>
      <c r="C801" s="19" t="s">
        <v>942</v>
      </c>
      <c r="D801" s="19"/>
      <c r="E801" s="19" t="s">
        <v>77</v>
      </c>
      <c r="F801" s="19" t="s">
        <v>78</v>
      </c>
      <c r="G801" s="19" t="s">
        <v>62</v>
      </c>
      <c r="H801" s="5">
        <v>274.11196413264145</v>
      </c>
      <c r="I801" s="5">
        <v>1872.874</v>
      </c>
      <c r="J801" s="21">
        <f t="shared" si="22"/>
        <v>6.8325146110504154</v>
      </c>
    </row>
    <row r="802" spans="1:10" x14ac:dyDescent="0.25">
      <c r="A802" s="23"/>
      <c r="B802" s="20"/>
      <c r="C802" s="19" t="s">
        <v>943</v>
      </c>
      <c r="D802" s="19"/>
      <c r="E802" s="19" t="s">
        <v>77</v>
      </c>
      <c r="F802" s="19" t="s">
        <v>78</v>
      </c>
      <c r="G802" s="19" t="s">
        <v>62</v>
      </c>
      <c r="H802" s="5">
        <v>453.65383633942849</v>
      </c>
      <c r="I802" s="5">
        <v>1513.818</v>
      </c>
      <c r="J802" s="21">
        <f t="shared" si="22"/>
        <v>3.3369452184404005</v>
      </c>
    </row>
    <row r="803" spans="1:10" x14ac:dyDescent="0.25">
      <c r="A803" s="23"/>
      <c r="B803" s="20"/>
      <c r="C803" s="19" t="s">
        <v>944</v>
      </c>
      <c r="D803" s="19"/>
      <c r="E803" s="19" t="s">
        <v>77</v>
      </c>
      <c r="F803" s="19" t="s">
        <v>78</v>
      </c>
      <c r="G803" s="19" t="s">
        <v>62</v>
      </c>
      <c r="H803" s="5">
        <v>146.04947281381843</v>
      </c>
      <c r="I803" s="5">
        <v>598.59</v>
      </c>
      <c r="J803" s="21">
        <f t="shared" si="22"/>
        <v>4.0985426956184439</v>
      </c>
    </row>
    <row r="804" spans="1:10" x14ac:dyDescent="0.25">
      <c r="A804" s="23"/>
      <c r="B804" s="20"/>
      <c r="C804" s="19" t="s">
        <v>945</v>
      </c>
      <c r="D804" s="19"/>
      <c r="E804" s="19" t="s">
        <v>77</v>
      </c>
      <c r="F804" s="19" t="s">
        <v>78</v>
      </c>
      <c r="G804" s="19" t="s">
        <v>62</v>
      </c>
      <c r="H804" s="5">
        <v>325.40998085786725</v>
      </c>
      <c r="I804" s="5">
        <v>238.464</v>
      </c>
      <c r="J804" s="21">
        <f t="shared" si="22"/>
        <v>0.73281095856785172</v>
      </c>
    </row>
    <row r="805" spans="1:10" x14ac:dyDescent="0.25">
      <c r="A805" s="23"/>
      <c r="B805" s="20"/>
      <c r="C805" s="19" t="s">
        <v>946</v>
      </c>
      <c r="D805" s="19"/>
      <c r="E805" s="19" t="s">
        <v>77</v>
      </c>
      <c r="F805" s="19" t="s">
        <v>78</v>
      </c>
      <c r="G805" s="19" t="s">
        <v>62</v>
      </c>
      <c r="H805" s="5">
        <v>557.66553335251126</v>
      </c>
      <c r="I805" s="5">
        <v>1512.748</v>
      </c>
      <c r="J805" s="21">
        <f t="shared" si="22"/>
        <v>2.7126438869295559</v>
      </c>
    </row>
    <row r="806" spans="1:10" x14ac:dyDescent="0.25">
      <c r="A806" s="23"/>
      <c r="B806" s="20"/>
      <c r="C806" s="19" t="s">
        <v>949</v>
      </c>
      <c r="D806" s="19"/>
      <c r="E806" s="19" t="s">
        <v>77</v>
      </c>
      <c r="F806" s="19" t="s">
        <v>78</v>
      </c>
      <c r="G806" s="19" t="s">
        <v>62</v>
      </c>
      <c r="H806" s="5">
        <v>635.35083654187258</v>
      </c>
      <c r="I806" s="5">
        <v>1008.644</v>
      </c>
      <c r="J806" s="21">
        <f t="shared" si="22"/>
        <v>1.5875386353308527</v>
      </c>
    </row>
    <row r="807" spans="1:10" x14ac:dyDescent="0.25">
      <c r="A807" s="23"/>
      <c r="B807" s="20"/>
      <c r="C807" s="19" t="s">
        <v>950</v>
      </c>
      <c r="D807" s="19"/>
      <c r="E807" s="19" t="s">
        <v>77</v>
      </c>
      <c r="F807" s="19" t="s">
        <v>78</v>
      </c>
      <c r="G807" s="19" t="s">
        <v>62</v>
      </c>
      <c r="H807" s="5">
        <v>453.47247217669019</v>
      </c>
      <c r="I807" s="5">
        <v>1512.748</v>
      </c>
      <c r="J807" s="21">
        <f t="shared" si="22"/>
        <v>3.3359202439317546</v>
      </c>
    </row>
    <row r="808" spans="1:10" x14ac:dyDescent="0.25">
      <c r="A808" s="23"/>
      <c r="B808" s="20"/>
      <c r="C808" s="19" t="s">
        <v>951</v>
      </c>
      <c r="D808" s="19"/>
      <c r="E808" s="19" t="s">
        <v>77</v>
      </c>
      <c r="F808" s="19" t="s">
        <v>78</v>
      </c>
      <c r="G808" s="19" t="s">
        <v>62</v>
      </c>
      <c r="H808" s="5">
        <v>216.56890562225021</v>
      </c>
      <c r="I808" s="5">
        <v>1094.7560000000001</v>
      </c>
      <c r="J808" s="21">
        <f t="shared" si="22"/>
        <v>5.0550008407463887</v>
      </c>
    </row>
    <row r="809" spans="1:10" x14ac:dyDescent="0.25">
      <c r="A809" s="23"/>
      <c r="B809" s="20"/>
      <c r="C809" s="19" t="s">
        <v>952</v>
      </c>
      <c r="D809" s="19"/>
      <c r="E809" s="19" t="s">
        <v>77</v>
      </c>
      <c r="F809" s="19" t="s">
        <v>78</v>
      </c>
      <c r="G809" s="19" t="s">
        <v>62</v>
      </c>
      <c r="H809" s="5">
        <v>249.54042168061332</v>
      </c>
      <c r="I809" s="5">
        <v>1333.22</v>
      </c>
      <c r="J809" s="21">
        <f t="shared" si="22"/>
        <v>5.342701559214273</v>
      </c>
    </row>
    <row r="810" spans="1:10" x14ac:dyDescent="0.25">
      <c r="A810" s="23"/>
      <c r="B810" s="20"/>
      <c r="C810" s="19" t="s">
        <v>953</v>
      </c>
      <c r="D810" s="19"/>
      <c r="E810" s="19" t="s">
        <v>77</v>
      </c>
      <c r="F810" s="19" t="s">
        <v>78</v>
      </c>
      <c r="G810" s="19" t="s">
        <v>62</v>
      </c>
      <c r="H810" s="5">
        <v>186.30804872817959</v>
      </c>
      <c r="I810" s="5">
        <v>1209.251</v>
      </c>
      <c r="J810" s="21">
        <f t="shared" si="22"/>
        <v>6.4905998868802364</v>
      </c>
    </row>
    <row r="811" spans="1:10" x14ac:dyDescent="0.25">
      <c r="A811" s="23"/>
      <c r="B811" s="20"/>
      <c r="C811" s="19" t="s">
        <v>954</v>
      </c>
      <c r="D811" s="19"/>
      <c r="E811" s="19" t="s">
        <v>77</v>
      </c>
      <c r="F811" s="19" t="s">
        <v>78</v>
      </c>
      <c r="G811" s="19" t="s">
        <v>62</v>
      </c>
      <c r="H811" s="5">
        <v>407.03999120979233</v>
      </c>
      <c r="I811" s="5">
        <v>791.25900000000001</v>
      </c>
      <c r="J811" s="21">
        <f t="shared" si="22"/>
        <v>1.9439342990555872</v>
      </c>
    </row>
    <row r="812" spans="1:10" x14ac:dyDescent="0.25">
      <c r="A812" s="23"/>
      <c r="B812" s="20"/>
      <c r="C812" s="19" t="s">
        <v>955</v>
      </c>
      <c r="D812" s="19"/>
      <c r="E812" s="19" t="s">
        <v>77</v>
      </c>
      <c r="F812" s="19" t="s">
        <v>78</v>
      </c>
      <c r="G812" s="19" t="s">
        <v>62</v>
      </c>
      <c r="H812" s="5">
        <v>294.95534744096847</v>
      </c>
      <c r="I812" s="5">
        <v>1751.212</v>
      </c>
      <c r="J812" s="21">
        <f t="shared" si="22"/>
        <v>5.9372105479473722</v>
      </c>
    </row>
    <row r="813" spans="1:10" x14ac:dyDescent="0.25">
      <c r="A813" s="23"/>
      <c r="B813" s="20"/>
      <c r="C813" s="19" t="s">
        <v>956</v>
      </c>
      <c r="D813" s="19"/>
      <c r="E813" s="19" t="s">
        <v>77</v>
      </c>
      <c r="F813" s="19" t="s">
        <v>78</v>
      </c>
      <c r="G813" s="19" t="s">
        <v>62</v>
      </c>
      <c r="H813" s="5">
        <v>464.36552802165158</v>
      </c>
      <c r="I813" s="5">
        <v>2049.8040000000001</v>
      </c>
      <c r="J813" s="21">
        <f t="shared" si="22"/>
        <v>4.4142036312058579</v>
      </c>
    </row>
    <row r="814" spans="1:10" x14ac:dyDescent="0.25">
      <c r="A814" s="23"/>
      <c r="B814" s="20"/>
      <c r="C814" s="19" t="s">
        <v>1629</v>
      </c>
      <c r="D814" s="19"/>
      <c r="E814" s="19" t="s">
        <v>77</v>
      </c>
      <c r="F814" s="19" t="s">
        <v>78</v>
      </c>
      <c r="G814" s="19" t="s">
        <v>62</v>
      </c>
      <c r="H814" s="5">
        <v>249.54047290524991</v>
      </c>
      <c r="I814" s="5">
        <v>1274.2840000000001</v>
      </c>
      <c r="J814" s="21">
        <f t="shared" ref="J814:J877" si="23">+IFERROR(I814/H814,0)</f>
        <v>5.1065223415034708</v>
      </c>
    </row>
    <row r="815" spans="1:10" x14ac:dyDescent="0.25">
      <c r="A815" s="23"/>
      <c r="B815" s="20"/>
      <c r="C815" s="19" t="s">
        <v>957</v>
      </c>
      <c r="D815" s="19"/>
      <c r="E815" s="19" t="s">
        <v>77</v>
      </c>
      <c r="F815" s="19" t="s">
        <v>78</v>
      </c>
      <c r="G815" s="19" t="s">
        <v>62</v>
      </c>
      <c r="H815" s="5">
        <v>115.59483939691964</v>
      </c>
      <c r="I815" s="5">
        <v>2112.4069999999997</v>
      </c>
      <c r="J815" s="21">
        <f t="shared" si="23"/>
        <v>18.274232751399893</v>
      </c>
    </row>
    <row r="816" spans="1:10" x14ac:dyDescent="0.25">
      <c r="A816" s="23"/>
      <c r="B816" s="20"/>
      <c r="C816" s="19" t="s">
        <v>1748</v>
      </c>
      <c r="D816" s="19"/>
      <c r="E816" s="19" t="s">
        <v>77</v>
      </c>
      <c r="F816" s="19" t="s">
        <v>78</v>
      </c>
      <c r="G816" s="19" t="s">
        <v>62</v>
      </c>
      <c r="H816" s="5">
        <v>511.23332852128425</v>
      </c>
      <c r="I816" s="5">
        <v>2589.3350000000005</v>
      </c>
      <c r="J816" s="21">
        <f t="shared" si="23"/>
        <v>5.0648790983356209</v>
      </c>
    </row>
    <row r="817" spans="1:10" x14ac:dyDescent="0.25">
      <c r="A817" s="23"/>
      <c r="B817" s="20"/>
      <c r="C817" s="19" t="s">
        <v>958</v>
      </c>
      <c r="D817" s="19"/>
      <c r="E817" s="19" t="s">
        <v>77</v>
      </c>
      <c r="F817" s="19" t="s">
        <v>78</v>
      </c>
      <c r="G817" s="19" t="s">
        <v>62</v>
      </c>
      <c r="H817" s="5">
        <v>490.38966907728638</v>
      </c>
      <c r="I817" s="5">
        <v>1636.7170000000001</v>
      </c>
      <c r="J817" s="21">
        <f t="shared" si="23"/>
        <v>3.337584584682697</v>
      </c>
    </row>
    <row r="818" spans="1:10" x14ac:dyDescent="0.25">
      <c r="A818" s="23"/>
      <c r="B818" s="20"/>
      <c r="C818" s="19" t="s">
        <v>959</v>
      </c>
      <c r="D818" s="19"/>
      <c r="E818" s="19" t="s">
        <v>77</v>
      </c>
      <c r="F818" s="19" t="s">
        <v>78</v>
      </c>
      <c r="G818" s="19" t="s">
        <v>62</v>
      </c>
      <c r="H818" s="5">
        <v>433.35533294303241</v>
      </c>
      <c r="I818" s="5">
        <v>1094.7560000000001</v>
      </c>
      <c r="J818" s="21">
        <f t="shared" si="23"/>
        <v>2.5262317474328011</v>
      </c>
    </row>
    <row r="819" spans="1:10" x14ac:dyDescent="0.25">
      <c r="A819" s="23"/>
      <c r="B819" s="20"/>
      <c r="C819" s="19" t="s">
        <v>960</v>
      </c>
      <c r="D819" s="19"/>
      <c r="E819" s="19" t="s">
        <v>77</v>
      </c>
      <c r="F819" s="19" t="s">
        <v>78</v>
      </c>
      <c r="G819" s="19" t="s">
        <v>62</v>
      </c>
      <c r="H819" s="5">
        <v>599.13521608520909</v>
      </c>
      <c r="I819" s="5">
        <v>0</v>
      </c>
      <c r="J819" s="21">
        <f t="shared" si="23"/>
        <v>0</v>
      </c>
    </row>
    <row r="820" spans="1:10" x14ac:dyDescent="0.25">
      <c r="A820" s="23"/>
      <c r="B820" s="20"/>
      <c r="C820" s="19" t="s">
        <v>1630</v>
      </c>
      <c r="D820" s="19"/>
      <c r="E820" s="19" t="s">
        <v>77</v>
      </c>
      <c r="F820" s="19" t="s">
        <v>78</v>
      </c>
      <c r="G820" s="19" t="s">
        <v>62</v>
      </c>
      <c r="H820" s="5">
        <v>344.31645108776416</v>
      </c>
      <c r="I820" s="5">
        <v>1327.2459999999999</v>
      </c>
      <c r="J820" s="21">
        <f t="shared" si="23"/>
        <v>3.8547272307406915</v>
      </c>
    </row>
    <row r="821" spans="1:10" x14ac:dyDescent="0.25">
      <c r="A821" s="23"/>
      <c r="B821" s="20"/>
      <c r="C821" s="19" t="s">
        <v>961</v>
      </c>
      <c r="D821" s="19"/>
      <c r="E821" s="19" t="s">
        <v>77</v>
      </c>
      <c r="F821" s="19" t="s">
        <v>78</v>
      </c>
      <c r="G821" s="19" t="s">
        <v>62</v>
      </c>
      <c r="H821" s="5">
        <v>637.79649240518575</v>
      </c>
      <c r="I821" s="5">
        <v>1205.5840000000001</v>
      </c>
      <c r="J821" s="21">
        <f t="shared" si="23"/>
        <v>1.8902330357033457</v>
      </c>
    </row>
    <row r="822" spans="1:10" x14ac:dyDescent="0.25">
      <c r="A822" s="23"/>
      <c r="B822" s="20"/>
      <c r="C822" s="19" t="s">
        <v>962</v>
      </c>
      <c r="D822" s="19"/>
      <c r="E822" s="19" t="s">
        <v>77</v>
      </c>
      <c r="F822" s="19" t="s">
        <v>78</v>
      </c>
      <c r="G822" s="19" t="s">
        <v>62</v>
      </c>
      <c r="H822" s="5">
        <v>351.98968357522244</v>
      </c>
      <c r="I822" s="5">
        <v>1083.922</v>
      </c>
      <c r="J822" s="21">
        <f t="shared" si="23"/>
        <v>3.0794141151820407</v>
      </c>
    </row>
    <row r="823" spans="1:10" x14ac:dyDescent="0.25">
      <c r="A823" s="23"/>
      <c r="B823" s="20"/>
      <c r="C823" s="19" t="s">
        <v>964</v>
      </c>
      <c r="D823" s="19"/>
      <c r="E823" s="19" t="s">
        <v>77</v>
      </c>
      <c r="F823" s="19" t="s">
        <v>78</v>
      </c>
      <c r="G823" s="19" t="s">
        <v>62</v>
      </c>
      <c r="H823" s="5">
        <v>1128.1856092111307</v>
      </c>
      <c r="I823" s="5">
        <v>2421.3220000000001</v>
      </c>
      <c r="J823" s="21">
        <f t="shared" si="23"/>
        <v>2.1462089041297721</v>
      </c>
    </row>
    <row r="824" spans="1:10" x14ac:dyDescent="0.25">
      <c r="A824" s="23"/>
      <c r="B824" s="20"/>
      <c r="C824" s="19" t="s">
        <v>1749</v>
      </c>
      <c r="D824" s="19"/>
      <c r="E824" s="19" t="s">
        <v>77</v>
      </c>
      <c r="F824" s="19" t="s">
        <v>78</v>
      </c>
      <c r="G824" s="19" t="s">
        <v>62</v>
      </c>
      <c r="H824" s="5">
        <v>57.543058510391205</v>
      </c>
      <c r="I824" s="5">
        <v>0</v>
      </c>
      <c r="J824" s="21">
        <f t="shared" si="23"/>
        <v>0</v>
      </c>
    </row>
    <row r="825" spans="1:10" x14ac:dyDescent="0.25">
      <c r="A825" s="23"/>
      <c r="B825" s="20"/>
      <c r="C825" s="19" t="s">
        <v>965</v>
      </c>
      <c r="D825" s="19"/>
      <c r="E825" s="19" t="s">
        <v>77</v>
      </c>
      <c r="F825" s="19" t="s">
        <v>78</v>
      </c>
      <c r="G825" s="19" t="s">
        <v>62</v>
      </c>
      <c r="H825" s="5">
        <v>584.46421199995063</v>
      </c>
      <c r="I825" s="5">
        <v>0</v>
      </c>
      <c r="J825" s="21">
        <f t="shared" si="23"/>
        <v>0</v>
      </c>
    </row>
    <row r="826" spans="1:10" x14ac:dyDescent="0.25">
      <c r="A826" s="23"/>
      <c r="B826" s="20"/>
      <c r="C826" s="19" t="s">
        <v>966</v>
      </c>
      <c r="D826" s="19"/>
      <c r="E826" s="19" t="s">
        <v>77</v>
      </c>
      <c r="F826" s="19" t="s">
        <v>78</v>
      </c>
      <c r="G826" s="19" t="s">
        <v>62</v>
      </c>
      <c r="H826" s="5">
        <v>558.3923296985223</v>
      </c>
      <c r="I826" s="5">
        <v>2398.9740000000002</v>
      </c>
      <c r="J826" s="21">
        <f t="shared" si="23"/>
        <v>4.2962158905284626</v>
      </c>
    </row>
    <row r="827" spans="1:10" x14ac:dyDescent="0.25">
      <c r="A827" s="23"/>
      <c r="B827" s="20"/>
      <c r="C827" s="19" t="s">
        <v>967</v>
      </c>
      <c r="D827" s="19"/>
      <c r="E827" s="19" t="s">
        <v>77</v>
      </c>
      <c r="F827" s="19" t="s">
        <v>78</v>
      </c>
      <c r="G827" s="19" t="s">
        <v>62</v>
      </c>
      <c r="H827" s="5">
        <v>274.11196413264145</v>
      </c>
      <c r="I827" s="5">
        <v>1274.2840000000001</v>
      </c>
      <c r="J827" s="21">
        <f t="shared" si="23"/>
        <v>4.6487719134484049</v>
      </c>
    </row>
    <row r="828" spans="1:10" x14ac:dyDescent="0.25">
      <c r="A828" s="23"/>
      <c r="B828" s="20"/>
      <c r="C828" s="19" t="s">
        <v>968</v>
      </c>
      <c r="D828" s="19"/>
      <c r="E828" s="19" t="s">
        <v>77</v>
      </c>
      <c r="F828" s="19" t="s">
        <v>78</v>
      </c>
      <c r="G828" s="19" t="s">
        <v>62</v>
      </c>
      <c r="H828" s="5">
        <v>449.74475485006258</v>
      </c>
      <c r="I828" s="5">
        <v>1275.354</v>
      </c>
      <c r="J828" s="21">
        <f t="shared" si="23"/>
        <v>2.8357284576341124</v>
      </c>
    </row>
    <row r="829" spans="1:10" x14ac:dyDescent="0.25">
      <c r="A829" s="23"/>
      <c r="B829" s="20"/>
      <c r="C829" s="19" t="s">
        <v>969</v>
      </c>
      <c r="D829" s="19"/>
      <c r="E829" s="19" t="s">
        <v>77</v>
      </c>
      <c r="F829" s="19" t="s">
        <v>78</v>
      </c>
      <c r="G829" s="19" t="s">
        <v>62</v>
      </c>
      <c r="H829" s="5">
        <v>274.11196413264145</v>
      </c>
      <c r="I829" s="5">
        <v>1454.8820000000001</v>
      </c>
      <c r="J829" s="21">
        <f t="shared" si="23"/>
        <v>5.3076194780611248</v>
      </c>
    </row>
    <row r="830" spans="1:10" x14ac:dyDescent="0.25">
      <c r="A830" s="23"/>
      <c r="B830" s="20"/>
      <c r="C830" s="19" t="s">
        <v>970</v>
      </c>
      <c r="D830" s="19"/>
      <c r="E830" s="19" t="s">
        <v>77</v>
      </c>
      <c r="F830" s="19" t="s">
        <v>78</v>
      </c>
      <c r="G830" s="19" t="s">
        <v>62</v>
      </c>
      <c r="H830" s="5">
        <v>274.11196413264145</v>
      </c>
      <c r="I830" s="5">
        <v>1810.1480000000001</v>
      </c>
      <c r="J830" s="21">
        <f t="shared" si="23"/>
        <v>6.6036811115770133</v>
      </c>
    </row>
    <row r="831" spans="1:10" x14ac:dyDescent="0.25">
      <c r="A831" s="23"/>
      <c r="B831" s="20"/>
      <c r="C831" s="19" t="s">
        <v>1750</v>
      </c>
      <c r="D831" s="19"/>
      <c r="E831" s="19" t="s">
        <v>77</v>
      </c>
      <c r="F831" s="19" t="s">
        <v>78</v>
      </c>
      <c r="G831" s="19" t="s">
        <v>62</v>
      </c>
      <c r="H831" s="5">
        <v>139.87529162561083</v>
      </c>
      <c r="I831" s="5">
        <v>1454.8820000000001</v>
      </c>
      <c r="J831" s="21">
        <f t="shared" si="23"/>
        <v>10.401279476107378</v>
      </c>
    </row>
    <row r="832" spans="1:10" x14ac:dyDescent="0.25">
      <c r="A832" s="23"/>
      <c r="B832" s="20"/>
      <c r="C832" s="19" t="s">
        <v>971</v>
      </c>
      <c r="D832" s="19"/>
      <c r="E832" s="19" t="s">
        <v>77</v>
      </c>
      <c r="F832" s="19" t="s">
        <v>78</v>
      </c>
      <c r="G832" s="19" t="s">
        <v>62</v>
      </c>
      <c r="H832" s="5">
        <v>698.05009962560121</v>
      </c>
      <c r="I832" s="5">
        <v>606.99400000000003</v>
      </c>
      <c r="J832" s="21">
        <f t="shared" si="23"/>
        <v>0.86955649791549483</v>
      </c>
    </row>
    <row r="833" spans="1:10" x14ac:dyDescent="0.25">
      <c r="A833" s="23"/>
      <c r="B833" s="20"/>
      <c r="C833" s="19" t="s">
        <v>1631</v>
      </c>
      <c r="D833" s="19"/>
      <c r="E833" s="19" t="s">
        <v>77</v>
      </c>
      <c r="F833" s="19" t="s">
        <v>78</v>
      </c>
      <c r="G833" s="19" t="s">
        <v>62</v>
      </c>
      <c r="H833" s="5">
        <v>305.84840328592975</v>
      </c>
      <c r="I833" s="5">
        <v>0</v>
      </c>
      <c r="J833" s="21">
        <f t="shared" si="23"/>
        <v>0</v>
      </c>
    </row>
    <row r="834" spans="1:10" x14ac:dyDescent="0.25">
      <c r="A834" s="23"/>
      <c r="B834" s="20"/>
      <c r="C834" s="19" t="s">
        <v>972</v>
      </c>
      <c r="D834" s="19"/>
      <c r="E834" s="19" t="s">
        <v>77</v>
      </c>
      <c r="F834" s="19" t="s">
        <v>78</v>
      </c>
      <c r="G834" s="19" t="s">
        <v>62</v>
      </c>
      <c r="H834" s="5">
        <v>509.2252787102255</v>
      </c>
      <c r="I834" s="5">
        <v>180.59800000000001</v>
      </c>
      <c r="J834" s="21">
        <f t="shared" si="23"/>
        <v>0.3546524643423471</v>
      </c>
    </row>
    <row r="835" spans="1:10" x14ac:dyDescent="0.25">
      <c r="A835" s="23"/>
      <c r="B835" s="20"/>
      <c r="C835" s="19" t="s">
        <v>973</v>
      </c>
      <c r="D835" s="19"/>
      <c r="E835" s="19" t="s">
        <v>77</v>
      </c>
      <c r="F835" s="19" t="s">
        <v>78</v>
      </c>
      <c r="G835" s="19" t="s">
        <v>62</v>
      </c>
      <c r="H835" s="5">
        <v>356.95291962399824</v>
      </c>
      <c r="I835" s="5">
        <v>1094.7560000000001</v>
      </c>
      <c r="J835" s="21">
        <f t="shared" si="23"/>
        <v>3.0669478797180814</v>
      </c>
    </row>
    <row r="836" spans="1:10" x14ac:dyDescent="0.25">
      <c r="A836" s="23"/>
      <c r="B836" s="20"/>
      <c r="C836" s="19" t="s">
        <v>976</v>
      </c>
      <c r="D836" s="19"/>
      <c r="E836" s="19" t="s">
        <v>77</v>
      </c>
      <c r="F836" s="19" t="s">
        <v>78</v>
      </c>
      <c r="G836" s="19" t="s">
        <v>62</v>
      </c>
      <c r="H836" s="5">
        <v>510.50708444661495</v>
      </c>
      <c r="I836" s="5">
        <v>786.52200000000005</v>
      </c>
      <c r="J836" s="21">
        <f t="shared" si="23"/>
        <v>1.5406681395079616</v>
      </c>
    </row>
    <row r="837" spans="1:10" x14ac:dyDescent="0.25">
      <c r="A837" s="23"/>
      <c r="B837" s="20"/>
      <c r="C837" s="19" t="s">
        <v>1632</v>
      </c>
      <c r="D837" s="19"/>
      <c r="E837" s="19" t="s">
        <v>77</v>
      </c>
      <c r="F837" s="19" t="s">
        <v>78</v>
      </c>
      <c r="G837" s="19" t="s">
        <v>62</v>
      </c>
      <c r="H837" s="5">
        <v>381.01585015415748</v>
      </c>
      <c r="I837" s="5">
        <v>1275.354</v>
      </c>
      <c r="J837" s="21">
        <f t="shared" si="23"/>
        <v>3.3472465764455652</v>
      </c>
    </row>
    <row r="838" spans="1:10" x14ac:dyDescent="0.25">
      <c r="A838" s="23"/>
      <c r="B838" s="20"/>
      <c r="C838" s="19" t="s">
        <v>977</v>
      </c>
      <c r="D838" s="19"/>
      <c r="E838" s="19" t="s">
        <v>77</v>
      </c>
      <c r="F838" s="19" t="s">
        <v>78</v>
      </c>
      <c r="G838" s="19" t="s">
        <v>62</v>
      </c>
      <c r="H838" s="5">
        <v>341.09718000160279</v>
      </c>
      <c r="I838" s="5">
        <v>1094.7560000000001</v>
      </c>
      <c r="J838" s="21">
        <f t="shared" si="23"/>
        <v>3.209513488193763</v>
      </c>
    </row>
    <row r="839" spans="1:10" x14ac:dyDescent="0.25">
      <c r="A839" s="23"/>
      <c r="B839" s="20"/>
      <c r="C839" s="19" t="s">
        <v>979</v>
      </c>
      <c r="D839" s="19"/>
      <c r="E839" s="19" t="s">
        <v>77</v>
      </c>
      <c r="F839" s="19" t="s">
        <v>78</v>
      </c>
      <c r="G839" s="19" t="s">
        <v>62</v>
      </c>
      <c r="H839" s="5">
        <v>533.09443271755651</v>
      </c>
      <c r="I839" s="5">
        <v>791.25900000000001</v>
      </c>
      <c r="J839" s="21">
        <f t="shared" si="23"/>
        <v>1.4842754893657348</v>
      </c>
    </row>
    <row r="840" spans="1:10" x14ac:dyDescent="0.25">
      <c r="A840" s="23"/>
      <c r="B840" s="20"/>
      <c r="C840" s="19" t="s">
        <v>980</v>
      </c>
      <c r="D840" s="19"/>
      <c r="E840" s="19" t="s">
        <v>77</v>
      </c>
      <c r="F840" s="19" t="s">
        <v>78</v>
      </c>
      <c r="G840" s="19" t="s">
        <v>62</v>
      </c>
      <c r="H840" s="5">
        <v>415.51342288666393</v>
      </c>
      <c r="I840" s="5">
        <v>1274.2840000000001</v>
      </c>
      <c r="J840" s="21">
        <f t="shared" si="23"/>
        <v>3.0667697595597909</v>
      </c>
    </row>
    <row r="841" spans="1:10" x14ac:dyDescent="0.25">
      <c r="A841" s="23"/>
      <c r="B841" s="20"/>
      <c r="C841" s="19" t="s">
        <v>981</v>
      </c>
      <c r="D841" s="19"/>
      <c r="E841" s="19" t="s">
        <v>77</v>
      </c>
      <c r="F841" s="19" t="s">
        <v>78</v>
      </c>
      <c r="G841" s="19" t="s">
        <v>62</v>
      </c>
      <c r="H841" s="5">
        <v>327.4183068045968</v>
      </c>
      <c r="I841" s="5">
        <v>1094.7560000000001</v>
      </c>
      <c r="J841" s="21">
        <f t="shared" si="23"/>
        <v>3.3436004561997517</v>
      </c>
    </row>
    <row r="842" spans="1:10" x14ac:dyDescent="0.25">
      <c r="A842" s="23"/>
      <c r="B842" s="20"/>
      <c r="C842" s="19" t="s">
        <v>982</v>
      </c>
      <c r="D842" s="19"/>
      <c r="E842" s="19" t="s">
        <v>77</v>
      </c>
      <c r="F842" s="19" t="s">
        <v>78</v>
      </c>
      <c r="G842" s="19" t="s">
        <v>62</v>
      </c>
      <c r="H842" s="5">
        <v>360.89843478482879</v>
      </c>
      <c r="I842" s="5">
        <v>967.12000000000012</v>
      </c>
      <c r="J842" s="21">
        <f t="shared" si="23"/>
        <v>2.6797567037845611</v>
      </c>
    </row>
    <row r="843" spans="1:10" x14ac:dyDescent="0.25">
      <c r="A843" s="23"/>
      <c r="B843" s="20"/>
      <c r="C843" s="19" t="s">
        <v>983</v>
      </c>
      <c r="D843" s="19"/>
      <c r="E843" s="19" t="s">
        <v>77</v>
      </c>
      <c r="F843" s="19" t="s">
        <v>78</v>
      </c>
      <c r="G843" s="19" t="s">
        <v>62</v>
      </c>
      <c r="H843" s="5">
        <v>339.3285312661618</v>
      </c>
      <c r="I843" s="5">
        <v>1635.479</v>
      </c>
      <c r="J843" s="21">
        <f t="shared" si="23"/>
        <v>4.8197509177828799</v>
      </c>
    </row>
    <row r="844" spans="1:10" x14ac:dyDescent="0.25">
      <c r="A844" s="23"/>
      <c r="B844" s="20"/>
      <c r="C844" s="19" t="s">
        <v>1751</v>
      </c>
      <c r="D844" s="19"/>
      <c r="E844" s="19" t="s">
        <v>77</v>
      </c>
      <c r="F844" s="19" t="s">
        <v>78</v>
      </c>
      <c r="G844" s="19" t="s">
        <v>62</v>
      </c>
      <c r="H844" s="5">
        <v>240.63183615240948</v>
      </c>
      <c r="I844" s="5">
        <v>1152.4549999999999</v>
      </c>
      <c r="J844" s="21">
        <f t="shared" si="23"/>
        <v>4.7892873130472529</v>
      </c>
    </row>
    <row r="845" spans="1:10" x14ac:dyDescent="0.25">
      <c r="A845" s="23"/>
      <c r="B845" s="20"/>
      <c r="C845" s="19" t="s">
        <v>985</v>
      </c>
      <c r="D845" s="19"/>
      <c r="E845" s="19" t="s">
        <v>77</v>
      </c>
      <c r="F845" s="19" t="s">
        <v>78</v>
      </c>
      <c r="G845" s="19" t="s">
        <v>62</v>
      </c>
      <c r="H845" s="5">
        <v>437.59204878146829</v>
      </c>
      <c r="I845" s="5">
        <v>959.95299999999997</v>
      </c>
      <c r="J845" s="21">
        <f t="shared" si="23"/>
        <v>2.1937167338234627</v>
      </c>
    </row>
    <row r="846" spans="1:10" x14ac:dyDescent="0.25">
      <c r="A846" s="23"/>
      <c r="B846" s="20"/>
      <c r="C846" s="19" t="s">
        <v>987</v>
      </c>
      <c r="D846" s="19"/>
      <c r="E846" s="19" t="s">
        <v>77</v>
      </c>
      <c r="F846" s="19" t="s">
        <v>78</v>
      </c>
      <c r="G846" s="19" t="s">
        <v>62</v>
      </c>
      <c r="H846" s="5">
        <v>459.91129048468389</v>
      </c>
      <c r="I846" s="5">
        <v>2474.8409999999999</v>
      </c>
      <c r="J846" s="21">
        <f t="shared" si="23"/>
        <v>5.3811268633824021</v>
      </c>
    </row>
    <row r="847" spans="1:10" x14ac:dyDescent="0.25">
      <c r="A847" s="23"/>
      <c r="B847" s="20"/>
      <c r="C847" s="19" t="s">
        <v>988</v>
      </c>
      <c r="D847" s="19"/>
      <c r="E847" s="19" t="s">
        <v>77</v>
      </c>
      <c r="F847" s="19" t="s">
        <v>78</v>
      </c>
      <c r="G847" s="19" t="s">
        <v>62</v>
      </c>
      <c r="H847" s="5">
        <v>460.63753455935301</v>
      </c>
      <c r="I847" s="5">
        <v>1872.874</v>
      </c>
      <c r="J847" s="21">
        <f t="shared" si="23"/>
        <v>4.0658302015956993</v>
      </c>
    </row>
    <row r="848" spans="1:10" x14ac:dyDescent="0.25">
      <c r="A848" s="23"/>
      <c r="B848" s="20"/>
      <c r="C848" s="19" t="s">
        <v>989</v>
      </c>
      <c r="D848" s="19"/>
      <c r="E848" s="19" t="s">
        <v>77</v>
      </c>
      <c r="F848" s="19" t="s">
        <v>78</v>
      </c>
      <c r="G848" s="19" t="s">
        <v>62</v>
      </c>
      <c r="H848" s="5">
        <v>282.29451848971763</v>
      </c>
      <c r="I848" s="5">
        <v>1275.354</v>
      </c>
      <c r="J848" s="21">
        <f t="shared" si="23"/>
        <v>4.5178135474368197</v>
      </c>
    </row>
    <row r="849" spans="1:10" x14ac:dyDescent="0.25">
      <c r="A849" s="23"/>
      <c r="B849" s="20"/>
      <c r="C849" s="19" t="s">
        <v>990</v>
      </c>
      <c r="D849" s="19"/>
      <c r="E849" s="19" t="s">
        <v>77</v>
      </c>
      <c r="F849" s="19" t="s">
        <v>78</v>
      </c>
      <c r="G849" s="19" t="s">
        <v>62</v>
      </c>
      <c r="H849" s="5">
        <v>902.99942919255</v>
      </c>
      <c r="I849" s="5">
        <v>1571.684</v>
      </c>
      <c r="J849" s="21">
        <f t="shared" si="23"/>
        <v>1.7405149429666624</v>
      </c>
    </row>
    <row r="850" spans="1:10" x14ac:dyDescent="0.25">
      <c r="A850" s="23"/>
      <c r="B850" s="20"/>
      <c r="C850" s="19" t="s">
        <v>991</v>
      </c>
      <c r="D850" s="19"/>
      <c r="E850" s="19" t="s">
        <v>77</v>
      </c>
      <c r="F850" s="19" t="s">
        <v>78</v>
      </c>
      <c r="G850" s="19" t="s">
        <v>62</v>
      </c>
      <c r="H850" s="5">
        <v>440.81131986762961</v>
      </c>
      <c r="I850" s="5">
        <v>786.52200000000005</v>
      </c>
      <c r="J850" s="21">
        <f t="shared" si="23"/>
        <v>1.7842599873256051</v>
      </c>
    </row>
    <row r="851" spans="1:10" x14ac:dyDescent="0.25">
      <c r="A851" s="23"/>
      <c r="B851" s="20"/>
      <c r="C851" s="19" t="s">
        <v>992</v>
      </c>
      <c r="D851" s="19"/>
      <c r="E851" s="19" t="s">
        <v>77</v>
      </c>
      <c r="F851" s="19" t="s">
        <v>78</v>
      </c>
      <c r="G851" s="19" t="s">
        <v>62</v>
      </c>
      <c r="H851" s="5">
        <v>241.35808022707863</v>
      </c>
      <c r="I851" s="5">
        <v>1751.212</v>
      </c>
      <c r="J851" s="21">
        <f t="shared" si="23"/>
        <v>7.2556593023626759</v>
      </c>
    </row>
    <row r="852" spans="1:10" x14ac:dyDescent="0.25">
      <c r="A852" s="23"/>
      <c r="B852" s="20"/>
      <c r="C852" s="19" t="s">
        <v>993</v>
      </c>
      <c r="D852" s="19"/>
      <c r="E852" s="19" t="s">
        <v>77</v>
      </c>
      <c r="F852" s="19" t="s">
        <v>78</v>
      </c>
      <c r="G852" s="19" t="s">
        <v>62</v>
      </c>
      <c r="H852" s="5">
        <v>340.37093592693367</v>
      </c>
      <c r="I852" s="5">
        <v>606.99400000000003</v>
      </c>
      <c r="J852" s="21">
        <f t="shared" si="23"/>
        <v>1.7833308779639796</v>
      </c>
    </row>
    <row r="853" spans="1:10" x14ac:dyDescent="0.25">
      <c r="A853" s="23"/>
      <c r="B853" s="20"/>
      <c r="C853" s="19" t="s">
        <v>994</v>
      </c>
      <c r="D853" s="19"/>
      <c r="E853" s="19" t="s">
        <v>77</v>
      </c>
      <c r="F853" s="19" t="s">
        <v>78</v>
      </c>
      <c r="G853" s="19" t="s">
        <v>62</v>
      </c>
      <c r="H853" s="5">
        <v>423.72033765875688</v>
      </c>
      <c r="I853" s="5">
        <v>476.928</v>
      </c>
      <c r="J853" s="21">
        <f t="shared" si="23"/>
        <v>1.1255725949696895</v>
      </c>
    </row>
    <row r="854" spans="1:10" x14ac:dyDescent="0.25">
      <c r="A854" s="23"/>
      <c r="B854" s="20"/>
      <c r="C854" s="19" t="s">
        <v>995</v>
      </c>
      <c r="D854" s="19"/>
      <c r="E854" s="19" t="s">
        <v>77</v>
      </c>
      <c r="F854" s="19" t="s">
        <v>78</v>
      </c>
      <c r="G854" s="19" t="s">
        <v>62</v>
      </c>
      <c r="H854" s="5">
        <v>232.4496051531431</v>
      </c>
      <c r="I854" s="5">
        <v>786.52200000000005</v>
      </c>
      <c r="J854" s="21">
        <f t="shared" si="23"/>
        <v>3.3836237298911369</v>
      </c>
    </row>
    <row r="855" spans="1:10" x14ac:dyDescent="0.25">
      <c r="A855" s="23"/>
      <c r="B855" s="20"/>
      <c r="C855" s="19" t="s">
        <v>996</v>
      </c>
      <c r="D855" s="19"/>
      <c r="E855" s="19" t="s">
        <v>77</v>
      </c>
      <c r="F855" s="19" t="s">
        <v>78</v>
      </c>
      <c r="G855" s="19" t="s">
        <v>62</v>
      </c>
      <c r="H855" s="5">
        <v>83.34967786749408</v>
      </c>
      <c r="I855" s="5">
        <v>1275.354</v>
      </c>
      <c r="J855" s="21">
        <f t="shared" si="23"/>
        <v>15.301246898968294</v>
      </c>
    </row>
    <row r="856" spans="1:10" x14ac:dyDescent="0.25">
      <c r="A856" s="23"/>
      <c r="B856" s="20"/>
      <c r="C856" s="19" t="s">
        <v>997</v>
      </c>
      <c r="D856" s="19"/>
      <c r="E856" s="19" t="s">
        <v>77</v>
      </c>
      <c r="F856" s="19" t="s">
        <v>78</v>
      </c>
      <c r="G856" s="19" t="s">
        <v>62</v>
      </c>
      <c r="H856" s="5">
        <v>728.81967889580915</v>
      </c>
      <c r="I856" s="5">
        <v>360.12599999999998</v>
      </c>
      <c r="J856" s="21">
        <f t="shared" si="23"/>
        <v>0.49412222313426718</v>
      </c>
    </row>
    <row r="857" spans="1:10" x14ac:dyDescent="0.25">
      <c r="A857" s="23"/>
      <c r="B857" s="20"/>
      <c r="C857" s="19" t="s">
        <v>998</v>
      </c>
      <c r="D857" s="19"/>
      <c r="E857" s="19" t="s">
        <v>77</v>
      </c>
      <c r="F857" s="19" t="s">
        <v>78</v>
      </c>
      <c r="G857" s="19" t="s">
        <v>62</v>
      </c>
      <c r="H857" s="5">
        <v>772.82970254034728</v>
      </c>
      <c r="I857" s="5">
        <v>1274.2840000000001</v>
      </c>
      <c r="J857" s="21">
        <f t="shared" si="23"/>
        <v>1.6488548457847003</v>
      </c>
    </row>
    <row r="858" spans="1:10" x14ac:dyDescent="0.25">
      <c r="A858" s="23"/>
      <c r="B858" s="20"/>
      <c r="C858" s="19" t="s">
        <v>999</v>
      </c>
      <c r="D858" s="19"/>
      <c r="E858" s="19" t="s">
        <v>77</v>
      </c>
      <c r="F858" s="19" t="s">
        <v>78</v>
      </c>
      <c r="G858" s="19" t="s">
        <v>62</v>
      </c>
      <c r="H858" s="5">
        <v>107.41260839765329</v>
      </c>
      <c r="I858" s="5">
        <v>1094.7560000000001</v>
      </c>
      <c r="J858" s="21">
        <f t="shared" si="23"/>
        <v>10.192062331705911</v>
      </c>
    </row>
    <row r="859" spans="1:10" x14ac:dyDescent="0.25">
      <c r="A859" s="23"/>
      <c r="B859" s="20"/>
      <c r="C859" s="19" t="s">
        <v>1000</v>
      </c>
      <c r="D859" s="19"/>
      <c r="E859" s="19" t="s">
        <v>77</v>
      </c>
      <c r="F859" s="19" t="s">
        <v>78</v>
      </c>
      <c r="G859" s="19" t="s">
        <v>62</v>
      </c>
      <c r="H859" s="5">
        <v>191.48853033981652</v>
      </c>
      <c r="I859" s="5">
        <v>1094.7560000000001</v>
      </c>
      <c r="J859" s="21">
        <f t="shared" si="23"/>
        <v>5.7170839321668012</v>
      </c>
    </row>
    <row r="860" spans="1:10" x14ac:dyDescent="0.25">
      <c r="A860" s="23"/>
      <c r="B860" s="20"/>
      <c r="C860" s="19" t="s">
        <v>1001</v>
      </c>
      <c r="D860" s="19"/>
      <c r="E860" s="19" t="s">
        <v>77</v>
      </c>
      <c r="F860" s="19" t="s">
        <v>78</v>
      </c>
      <c r="G860" s="19" t="s">
        <v>62</v>
      </c>
      <c r="H860" s="5">
        <v>499.06914868972274</v>
      </c>
      <c r="I860" s="5">
        <v>1094.7560000000001</v>
      </c>
      <c r="J860" s="21">
        <f t="shared" si="23"/>
        <v>2.1935958230922887</v>
      </c>
    </row>
    <row r="861" spans="1:10" x14ac:dyDescent="0.25">
      <c r="A861" s="23"/>
      <c r="B861" s="20"/>
      <c r="C861" s="19" t="s">
        <v>1002</v>
      </c>
      <c r="D861" s="19"/>
      <c r="E861" s="19" t="s">
        <v>77</v>
      </c>
      <c r="F861" s="19" t="s">
        <v>78</v>
      </c>
      <c r="G861" s="19" t="s">
        <v>62</v>
      </c>
      <c r="H861" s="5">
        <v>437.08348808423597</v>
      </c>
      <c r="I861" s="5">
        <v>179.52799999999999</v>
      </c>
      <c r="J861" s="21">
        <f t="shared" si="23"/>
        <v>0.41074075066729782</v>
      </c>
    </row>
    <row r="862" spans="1:10" x14ac:dyDescent="0.25">
      <c r="A862" s="23"/>
      <c r="B862" s="20"/>
      <c r="C862" s="19" t="s">
        <v>1003</v>
      </c>
      <c r="D862" s="19"/>
      <c r="E862" s="19" t="s">
        <v>77</v>
      </c>
      <c r="F862" s="19" t="s">
        <v>78</v>
      </c>
      <c r="G862" s="19" t="s">
        <v>62</v>
      </c>
      <c r="H862" s="5">
        <v>165.46438928418172</v>
      </c>
      <c r="I862" s="5">
        <v>786.52199999999993</v>
      </c>
      <c r="J862" s="21">
        <f t="shared" si="23"/>
        <v>4.7534215875850148</v>
      </c>
    </row>
    <row r="863" spans="1:10" x14ac:dyDescent="0.25">
      <c r="A863" s="23"/>
      <c r="B863" s="20"/>
      <c r="C863" s="19" t="s">
        <v>1004</v>
      </c>
      <c r="D863" s="19"/>
      <c r="E863" s="19" t="s">
        <v>77</v>
      </c>
      <c r="F863" s="19" t="s">
        <v>78</v>
      </c>
      <c r="G863" s="19" t="s">
        <v>62</v>
      </c>
      <c r="H863" s="5">
        <v>286.77339257737299</v>
      </c>
      <c r="I863" s="5">
        <v>483.02499999999998</v>
      </c>
      <c r="J863" s="21">
        <f t="shared" si="23"/>
        <v>1.6843438495420291</v>
      </c>
    </row>
    <row r="864" spans="1:10" x14ac:dyDescent="0.25">
      <c r="A864" s="23"/>
      <c r="B864" s="20"/>
      <c r="C864" s="19" t="s">
        <v>1005</v>
      </c>
      <c r="D864" s="19"/>
      <c r="E864" s="19" t="s">
        <v>77</v>
      </c>
      <c r="F864" s="19" t="s">
        <v>78</v>
      </c>
      <c r="G864" s="19" t="s">
        <v>62</v>
      </c>
      <c r="H864" s="5">
        <v>350.70815397450372</v>
      </c>
      <c r="I864" s="5">
        <v>589.58199999999999</v>
      </c>
      <c r="J864" s="21">
        <f t="shared" si="23"/>
        <v>1.681118597667</v>
      </c>
    </row>
    <row r="865" spans="1:10" x14ac:dyDescent="0.25">
      <c r="A865" s="23"/>
      <c r="B865" s="20"/>
      <c r="C865" s="19" t="s">
        <v>1752</v>
      </c>
      <c r="D865" s="19"/>
      <c r="E865" s="19" t="s">
        <v>77</v>
      </c>
      <c r="F865" s="19" t="s">
        <v>78</v>
      </c>
      <c r="G865" s="19" t="s">
        <v>62</v>
      </c>
      <c r="H865" s="5">
        <v>256.99629815094215</v>
      </c>
      <c r="I865" s="5">
        <v>606.99400000000003</v>
      </c>
      <c r="J865" s="21">
        <f t="shared" si="23"/>
        <v>2.3618783786663458</v>
      </c>
    </row>
    <row r="866" spans="1:10" x14ac:dyDescent="0.25">
      <c r="A866" s="23"/>
      <c r="B866" s="20"/>
      <c r="C866" s="19" t="s">
        <v>1006</v>
      </c>
      <c r="D866" s="19"/>
      <c r="E866" s="19" t="s">
        <v>77</v>
      </c>
      <c r="F866" s="19" t="s">
        <v>78</v>
      </c>
      <c r="G866" s="19" t="s">
        <v>62</v>
      </c>
      <c r="H866" s="5">
        <v>469.11069010055371</v>
      </c>
      <c r="I866" s="5">
        <v>1385.1119999999999</v>
      </c>
      <c r="J866" s="21">
        <f t="shared" si="23"/>
        <v>2.952633630461718</v>
      </c>
    </row>
    <row r="867" spans="1:10" x14ac:dyDescent="0.25">
      <c r="A867" s="23"/>
      <c r="B867" s="20"/>
      <c r="C867" s="19" t="s">
        <v>1007</v>
      </c>
      <c r="D867" s="19"/>
      <c r="E867" s="19" t="s">
        <v>77</v>
      </c>
      <c r="F867" s="19" t="s">
        <v>78</v>
      </c>
      <c r="G867" s="19" t="s">
        <v>62</v>
      </c>
      <c r="H867" s="5">
        <v>137.16474291558669</v>
      </c>
      <c r="I867" s="5">
        <v>791.25900000000001</v>
      </c>
      <c r="J867" s="21">
        <f t="shared" si="23"/>
        <v>5.7686762879507096</v>
      </c>
    </row>
    <row r="868" spans="1:10" x14ac:dyDescent="0.25">
      <c r="A868" s="23"/>
      <c r="B868" s="20"/>
      <c r="C868" s="19" t="s">
        <v>1008</v>
      </c>
      <c r="D868" s="19"/>
      <c r="E868" s="19" t="s">
        <v>77</v>
      </c>
      <c r="F868" s="19" t="s">
        <v>78</v>
      </c>
      <c r="G868" s="19" t="s">
        <v>62</v>
      </c>
      <c r="H868" s="5">
        <v>269.65772659567369</v>
      </c>
      <c r="I868" s="5">
        <v>657.52600000000007</v>
      </c>
      <c r="J868" s="21">
        <f t="shared" si="23"/>
        <v>2.438372555835933</v>
      </c>
    </row>
    <row r="869" spans="1:10" x14ac:dyDescent="0.25">
      <c r="A869" s="23"/>
      <c r="B869" s="20"/>
      <c r="C869" s="19" t="s">
        <v>1009</v>
      </c>
      <c r="D869" s="19"/>
      <c r="E869" s="19" t="s">
        <v>77</v>
      </c>
      <c r="F869" s="19" t="s">
        <v>78</v>
      </c>
      <c r="G869" s="19" t="s">
        <v>62</v>
      </c>
      <c r="H869" s="5">
        <v>274.11196413264145</v>
      </c>
      <c r="I869" s="5">
        <v>0</v>
      </c>
      <c r="J869" s="21">
        <f t="shared" si="23"/>
        <v>0</v>
      </c>
    </row>
    <row r="870" spans="1:10" x14ac:dyDescent="0.25">
      <c r="A870" s="23"/>
      <c r="B870" s="20"/>
      <c r="C870" s="19" t="s">
        <v>1010</v>
      </c>
      <c r="D870" s="19"/>
      <c r="E870" s="19" t="s">
        <v>77</v>
      </c>
      <c r="F870" s="19" t="s">
        <v>78</v>
      </c>
      <c r="G870" s="19" t="s">
        <v>62</v>
      </c>
      <c r="H870" s="5">
        <v>718.16751499492977</v>
      </c>
      <c r="I870" s="5">
        <v>786.52200000000005</v>
      </c>
      <c r="J870" s="21">
        <f t="shared" si="23"/>
        <v>1.0951790265890164</v>
      </c>
    </row>
    <row r="871" spans="1:10" x14ac:dyDescent="0.25">
      <c r="A871" s="23"/>
      <c r="B871" s="20"/>
      <c r="C871" s="19" t="s">
        <v>1011</v>
      </c>
      <c r="D871" s="19"/>
      <c r="E871" s="19" t="s">
        <v>77</v>
      </c>
      <c r="F871" s="19" t="s">
        <v>78</v>
      </c>
      <c r="G871" s="19" t="s">
        <v>62</v>
      </c>
      <c r="H871" s="5">
        <v>518.68931544588145</v>
      </c>
      <c r="I871" s="5">
        <v>1205.5840000000001</v>
      </c>
      <c r="J871" s="21">
        <f t="shared" si="23"/>
        <v>2.3242892500371686</v>
      </c>
    </row>
    <row r="872" spans="1:10" x14ac:dyDescent="0.25">
      <c r="A872" s="23"/>
      <c r="B872" s="20"/>
      <c r="C872" s="19" t="s">
        <v>1012</v>
      </c>
      <c r="D872" s="19"/>
      <c r="E872" s="19" t="s">
        <v>77</v>
      </c>
      <c r="F872" s="19" t="s">
        <v>78</v>
      </c>
      <c r="G872" s="19" t="s">
        <v>62</v>
      </c>
      <c r="H872" s="5">
        <v>344.82489732823052</v>
      </c>
      <c r="I872" s="5">
        <v>970.78700000000003</v>
      </c>
      <c r="J872" s="21">
        <f t="shared" si="23"/>
        <v>2.8153042530334789</v>
      </c>
    </row>
    <row r="873" spans="1:10" x14ac:dyDescent="0.25">
      <c r="A873" s="23"/>
      <c r="B873" s="20"/>
      <c r="C873" s="19" t="s">
        <v>1013</v>
      </c>
      <c r="D873" s="19"/>
      <c r="E873" s="19" t="s">
        <v>77</v>
      </c>
      <c r="F873" s="19" t="s">
        <v>78</v>
      </c>
      <c r="G873" s="19" t="s">
        <v>62</v>
      </c>
      <c r="H873" s="5">
        <v>447.9762677935264</v>
      </c>
      <c r="I873" s="5">
        <v>1694.4159999999999</v>
      </c>
      <c r="J873" s="21">
        <f t="shared" si="23"/>
        <v>3.782378937941778</v>
      </c>
    </row>
    <row r="874" spans="1:10" x14ac:dyDescent="0.25">
      <c r="A874" s="23"/>
      <c r="B874" s="20"/>
      <c r="C874" s="19" t="s">
        <v>1014</v>
      </c>
      <c r="D874" s="19"/>
      <c r="E874" s="19" t="s">
        <v>77</v>
      </c>
      <c r="F874" s="19" t="s">
        <v>78</v>
      </c>
      <c r="G874" s="19" t="s">
        <v>62</v>
      </c>
      <c r="H874" s="5">
        <v>390.4330476042303</v>
      </c>
      <c r="I874" s="5">
        <v>1751.212</v>
      </c>
      <c r="J874" s="21">
        <f t="shared" si="23"/>
        <v>4.4853067913839828</v>
      </c>
    </row>
    <row r="875" spans="1:10" x14ac:dyDescent="0.25">
      <c r="A875" s="23"/>
      <c r="B875" s="20"/>
      <c r="C875" s="19" t="s">
        <v>1015</v>
      </c>
      <c r="D875" s="19"/>
      <c r="E875" s="19" t="s">
        <v>77</v>
      </c>
      <c r="F875" s="19" t="s">
        <v>78</v>
      </c>
      <c r="G875" s="19" t="s">
        <v>62</v>
      </c>
      <c r="H875" s="5">
        <v>240.63183615240948</v>
      </c>
      <c r="I875" s="5">
        <v>1274.2840000000001</v>
      </c>
      <c r="J875" s="21">
        <f t="shared" si="23"/>
        <v>5.2955752670768979</v>
      </c>
    </row>
    <row r="876" spans="1:10" x14ac:dyDescent="0.25">
      <c r="A876" s="23"/>
      <c r="B876" s="20"/>
      <c r="C876" s="19" t="s">
        <v>1016</v>
      </c>
      <c r="D876" s="19"/>
      <c r="E876" s="19" t="s">
        <v>77</v>
      </c>
      <c r="F876" s="19" t="s">
        <v>78</v>
      </c>
      <c r="G876" s="19" t="s">
        <v>62</v>
      </c>
      <c r="H876" s="5">
        <v>320.25352055760493</v>
      </c>
      <c r="I876" s="5">
        <v>791.25900000000001</v>
      </c>
      <c r="J876" s="21">
        <f t="shared" si="23"/>
        <v>2.4707269372786613</v>
      </c>
    </row>
    <row r="877" spans="1:10" x14ac:dyDescent="0.25">
      <c r="A877" s="23"/>
      <c r="B877" s="20"/>
      <c r="C877" s="19" t="s">
        <v>1017</v>
      </c>
      <c r="D877" s="19"/>
      <c r="E877" s="19" t="s">
        <v>77</v>
      </c>
      <c r="F877" s="19" t="s">
        <v>78</v>
      </c>
      <c r="G877" s="19" t="s">
        <v>62</v>
      </c>
      <c r="H877" s="5">
        <v>191.27100864128457</v>
      </c>
      <c r="I877" s="5">
        <v>0</v>
      </c>
      <c r="J877" s="21">
        <f t="shared" si="23"/>
        <v>0</v>
      </c>
    </row>
    <row r="878" spans="1:10" x14ac:dyDescent="0.25">
      <c r="A878" s="23"/>
      <c r="B878" s="20"/>
      <c r="C878" s="19" t="s">
        <v>1019</v>
      </c>
      <c r="D878" s="19"/>
      <c r="E878" s="19" t="s">
        <v>77</v>
      </c>
      <c r="F878" s="19" t="s">
        <v>78</v>
      </c>
      <c r="G878" s="19" t="s">
        <v>62</v>
      </c>
      <c r="H878" s="5">
        <v>216.06018324611301</v>
      </c>
      <c r="I878" s="5">
        <v>1094.7560000000001</v>
      </c>
      <c r="J878" s="21">
        <f t="shared" ref="J878:J941" si="24">+IFERROR(I878/H878,0)</f>
        <v>5.0669030431811182</v>
      </c>
    </row>
    <row r="879" spans="1:10" x14ac:dyDescent="0.25">
      <c r="A879" s="23"/>
      <c r="B879" s="20"/>
      <c r="C879" s="19" t="s">
        <v>1020</v>
      </c>
      <c r="D879" s="19"/>
      <c r="E879" s="19" t="s">
        <v>77</v>
      </c>
      <c r="F879" s="19" t="s">
        <v>78</v>
      </c>
      <c r="G879" s="19" t="s">
        <v>62</v>
      </c>
      <c r="H879" s="5">
        <v>190.7624479440523</v>
      </c>
      <c r="I879" s="5">
        <v>1094.7560000000001</v>
      </c>
      <c r="J879" s="21">
        <f t="shared" si="24"/>
        <v>5.7388443679495831</v>
      </c>
    </row>
    <row r="880" spans="1:10" x14ac:dyDescent="0.25">
      <c r="A880" s="23"/>
      <c r="B880" s="20"/>
      <c r="C880" s="19" t="s">
        <v>1021</v>
      </c>
      <c r="D880" s="19"/>
      <c r="E880" s="19" t="s">
        <v>77</v>
      </c>
      <c r="F880" s="19" t="s">
        <v>78</v>
      </c>
      <c r="G880" s="19" t="s">
        <v>62</v>
      </c>
      <c r="H880" s="5">
        <v>428.90109540606466</v>
      </c>
      <c r="I880" s="5">
        <v>970.78700000000003</v>
      </c>
      <c r="J880" s="21">
        <f t="shared" si="24"/>
        <v>2.2634285862126364</v>
      </c>
    </row>
    <row r="881" spans="1:10" x14ac:dyDescent="0.25">
      <c r="A881" s="23"/>
      <c r="B881" s="20"/>
      <c r="C881" s="19" t="s">
        <v>1022</v>
      </c>
      <c r="D881" s="19"/>
      <c r="E881" s="19" t="s">
        <v>77</v>
      </c>
      <c r="F881" s="19" t="s">
        <v>78</v>
      </c>
      <c r="G881" s="19" t="s">
        <v>62</v>
      </c>
      <c r="H881" s="5">
        <v>137.16474291558669</v>
      </c>
      <c r="I881" s="5">
        <v>791.25900000000001</v>
      </c>
      <c r="J881" s="21">
        <f t="shared" si="24"/>
        <v>5.7686762879507096</v>
      </c>
    </row>
    <row r="882" spans="1:10" x14ac:dyDescent="0.25">
      <c r="A882" s="23"/>
      <c r="B882" s="20"/>
      <c r="C882" s="19" t="s">
        <v>1753</v>
      </c>
      <c r="D882" s="19"/>
      <c r="E882" s="19" t="s">
        <v>77</v>
      </c>
      <c r="F882" s="19" t="s">
        <v>78</v>
      </c>
      <c r="G882" s="19" t="s">
        <v>62</v>
      </c>
      <c r="H882" s="5">
        <v>28.517168067126985</v>
      </c>
      <c r="I882" s="5">
        <v>1454.8820000000001</v>
      </c>
      <c r="J882" s="21">
        <f t="shared" si="24"/>
        <v>51.017758726088502</v>
      </c>
    </row>
    <row r="883" spans="1:10" x14ac:dyDescent="0.25">
      <c r="A883" s="23"/>
      <c r="B883" s="20"/>
      <c r="C883" s="19" t="s">
        <v>1024</v>
      </c>
      <c r="D883" s="19"/>
      <c r="E883" s="19" t="s">
        <v>77</v>
      </c>
      <c r="F883" s="19" t="s">
        <v>78</v>
      </c>
      <c r="G883" s="19" t="s">
        <v>62</v>
      </c>
      <c r="H883" s="5">
        <v>115.59483939691964</v>
      </c>
      <c r="I883" s="5">
        <v>1094.7560000000001</v>
      </c>
      <c r="J883" s="21">
        <f t="shared" si="24"/>
        <v>9.4706303993461241</v>
      </c>
    </row>
    <row r="884" spans="1:10" x14ac:dyDescent="0.25">
      <c r="A884" s="23"/>
      <c r="B884" s="20"/>
      <c r="C884" s="19" t="s">
        <v>1025</v>
      </c>
      <c r="D884" s="19"/>
      <c r="E884" s="19" t="s">
        <v>77</v>
      </c>
      <c r="F884" s="19" t="s">
        <v>78</v>
      </c>
      <c r="G884" s="19" t="s">
        <v>62</v>
      </c>
      <c r="H884" s="5">
        <v>236.90384269011088</v>
      </c>
      <c r="I884" s="5">
        <v>1275.354</v>
      </c>
      <c r="J884" s="21">
        <f t="shared" si="24"/>
        <v>5.3834247073326909</v>
      </c>
    </row>
    <row r="885" spans="1:10" x14ac:dyDescent="0.25">
      <c r="A885" s="23"/>
      <c r="B885" s="20"/>
      <c r="C885" s="19" t="s">
        <v>1754</v>
      </c>
      <c r="D885" s="19"/>
      <c r="E885" s="19" t="s">
        <v>77</v>
      </c>
      <c r="F885" s="19" t="s">
        <v>78</v>
      </c>
      <c r="G885" s="19" t="s">
        <v>62</v>
      </c>
      <c r="H885" s="5">
        <v>57.543058510391205</v>
      </c>
      <c r="I885" s="5">
        <v>1752.2819999999999</v>
      </c>
      <c r="J885" s="21">
        <f t="shared" si="24"/>
        <v>30.451666028206866</v>
      </c>
    </row>
    <row r="886" spans="1:10" x14ac:dyDescent="0.25">
      <c r="A886" s="23"/>
      <c r="B886" s="20"/>
      <c r="C886" s="19" t="s">
        <v>1026</v>
      </c>
      <c r="D886" s="19"/>
      <c r="E886" s="19" t="s">
        <v>77</v>
      </c>
      <c r="F886" s="19" t="s">
        <v>78</v>
      </c>
      <c r="G886" s="19" t="s">
        <v>62</v>
      </c>
      <c r="H886" s="5">
        <v>328.94447393300851</v>
      </c>
      <c r="I886" s="5">
        <v>0</v>
      </c>
      <c r="J886" s="21">
        <f t="shared" si="24"/>
        <v>0</v>
      </c>
    </row>
    <row r="887" spans="1:10" x14ac:dyDescent="0.25">
      <c r="A887" s="23"/>
      <c r="B887" s="20"/>
      <c r="C887" s="19" t="s">
        <v>1755</v>
      </c>
      <c r="D887" s="19"/>
      <c r="E887" s="19" t="s">
        <v>77</v>
      </c>
      <c r="F887" s="19" t="s">
        <v>78</v>
      </c>
      <c r="G887" s="19" t="s">
        <v>62</v>
      </c>
      <c r="H887" s="5">
        <v>411.78542942436536</v>
      </c>
      <c r="I887" s="5">
        <v>1330.913</v>
      </c>
      <c r="J887" s="21">
        <f t="shared" si="24"/>
        <v>3.2320546209235297</v>
      </c>
    </row>
    <row r="888" spans="1:10" x14ac:dyDescent="0.25">
      <c r="A888" s="23"/>
      <c r="B888" s="20"/>
      <c r="C888" s="19" t="s">
        <v>1027</v>
      </c>
      <c r="D888" s="19"/>
      <c r="E888" s="19" t="s">
        <v>77</v>
      </c>
      <c r="F888" s="19" t="s">
        <v>78</v>
      </c>
      <c r="G888" s="19" t="s">
        <v>62</v>
      </c>
      <c r="H888" s="5">
        <v>82.840955491356837</v>
      </c>
      <c r="I888" s="5">
        <v>1094.7560000000001</v>
      </c>
      <c r="J888" s="21">
        <f t="shared" si="24"/>
        <v>13.215154189212857</v>
      </c>
    </row>
    <row r="889" spans="1:10" x14ac:dyDescent="0.25">
      <c r="A889" s="23"/>
      <c r="B889" s="20"/>
      <c r="C889" s="19" t="s">
        <v>1029</v>
      </c>
      <c r="D889" s="19"/>
      <c r="E889" s="19" t="s">
        <v>77</v>
      </c>
      <c r="F889" s="19" t="s">
        <v>78</v>
      </c>
      <c r="G889" s="19" t="s">
        <v>62</v>
      </c>
      <c r="H889" s="5">
        <v>381.74209422882672</v>
      </c>
      <c r="I889" s="5">
        <v>967.11999999999989</v>
      </c>
      <c r="J889" s="21">
        <f t="shared" si="24"/>
        <v>2.5334381893454001</v>
      </c>
    </row>
    <row r="890" spans="1:10" x14ac:dyDescent="0.25">
      <c r="A890" s="23"/>
      <c r="B890" s="20"/>
      <c r="C890" s="19" t="s">
        <v>1030</v>
      </c>
      <c r="D890" s="19"/>
      <c r="E890" s="19" t="s">
        <v>77</v>
      </c>
      <c r="F890" s="19" t="s">
        <v>78</v>
      </c>
      <c r="G890" s="19" t="s">
        <v>62</v>
      </c>
      <c r="H890" s="5">
        <v>165.46438928418172</v>
      </c>
      <c r="I890" s="5">
        <v>791.25900000000001</v>
      </c>
      <c r="J890" s="21">
        <f t="shared" si="24"/>
        <v>4.7820501040923604</v>
      </c>
    </row>
    <row r="891" spans="1:10" x14ac:dyDescent="0.25">
      <c r="A891" s="23"/>
      <c r="B891" s="20"/>
      <c r="C891" s="19" t="s">
        <v>1756</v>
      </c>
      <c r="D891" s="19"/>
      <c r="E891" s="19" t="s">
        <v>77</v>
      </c>
      <c r="F891" s="19" t="s">
        <v>78</v>
      </c>
      <c r="G891" s="19" t="s">
        <v>62</v>
      </c>
      <c r="H891" s="5">
        <v>78.38671795438907</v>
      </c>
      <c r="I891" s="5">
        <v>1094.7560000000001</v>
      </c>
      <c r="J891" s="21">
        <f t="shared" si="24"/>
        <v>13.96609053892276</v>
      </c>
    </row>
    <row r="892" spans="1:10" x14ac:dyDescent="0.25">
      <c r="A892" s="23"/>
      <c r="B892" s="20"/>
      <c r="C892" s="19" t="s">
        <v>1031</v>
      </c>
      <c r="D892" s="19"/>
      <c r="E892" s="19" t="s">
        <v>77</v>
      </c>
      <c r="F892" s="19" t="s">
        <v>78</v>
      </c>
      <c r="G892" s="19" t="s">
        <v>62</v>
      </c>
      <c r="H892" s="5">
        <v>322.9640692676291</v>
      </c>
      <c r="I892" s="5">
        <v>1389.8489999999999</v>
      </c>
      <c r="J892" s="21">
        <f t="shared" si="24"/>
        <v>4.3034167954091522</v>
      </c>
    </row>
    <row r="893" spans="1:10" x14ac:dyDescent="0.25">
      <c r="A893" s="23"/>
      <c r="B893" s="20"/>
      <c r="C893" s="19" t="s">
        <v>1032</v>
      </c>
      <c r="D893" s="19"/>
      <c r="E893" s="19" t="s">
        <v>77</v>
      </c>
      <c r="F893" s="19" t="s">
        <v>78</v>
      </c>
      <c r="G893" s="19" t="s">
        <v>62</v>
      </c>
      <c r="H893" s="5">
        <v>505.68894056801776</v>
      </c>
      <c r="I893" s="5">
        <v>1274.2840000000001</v>
      </c>
      <c r="J893" s="21">
        <f t="shared" si="24"/>
        <v>2.5198969124550241</v>
      </c>
    </row>
    <row r="894" spans="1:10" x14ac:dyDescent="0.25">
      <c r="A894" s="23"/>
      <c r="B894" s="20"/>
      <c r="C894" s="19" t="s">
        <v>1035</v>
      </c>
      <c r="D894" s="19"/>
      <c r="E894" s="19" t="s">
        <v>77</v>
      </c>
      <c r="F894" s="19" t="s">
        <v>78</v>
      </c>
      <c r="G894" s="19" t="s">
        <v>62</v>
      </c>
      <c r="H894" s="5">
        <v>255.61706825977546</v>
      </c>
      <c r="I894" s="5">
        <v>351.11799999999999</v>
      </c>
      <c r="J894" s="21">
        <f t="shared" si="24"/>
        <v>1.3736093696339948</v>
      </c>
    </row>
    <row r="895" spans="1:10" x14ac:dyDescent="0.25">
      <c r="A895" s="23"/>
      <c r="B895" s="20"/>
      <c r="C895" s="19" t="s">
        <v>1036</v>
      </c>
      <c r="D895" s="19"/>
      <c r="E895" s="19" t="s">
        <v>77</v>
      </c>
      <c r="F895" s="19" t="s">
        <v>78</v>
      </c>
      <c r="G895" s="19" t="s">
        <v>62</v>
      </c>
      <c r="H895" s="5">
        <v>381.01585015415748</v>
      </c>
      <c r="I895" s="5">
        <v>1147.7180000000001</v>
      </c>
      <c r="J895" s="21">
        <f t="shared" si="24"/>
        <v>3.0122578877903319</v>
      </c>
    </row>
    <row r="896" spans="1:10" x14ac:dyDescent="0.25">
      <c r="A896" s="23"/>
      <c r="B896" s="20"/>
      <c r="C896" s="19" t="s">
        <v>1038</v>
      </c>
      <c r="D896" s="19"/>
      <c r="E896" s="19" t="s">
        <v>77</v>
      </c>
      <c r="F896" s="19" t="s">
        <v>78</v>
      </c>
      <c r="G896" s="19" t="s">
        <v>62</v>
      </c>
      <c r="H896" s="5">
        <v>137.16474291558669</v>
      </c>
      <c r="I896" s="5">
        <v>1094.7560000000001</v>
      </c>
      <c r="J896" s="21">
        <f t="shared" si="24"/>
        <v>7.9813221439399333</v>
      </c>
    </row>
    <row r="897" spans="1:10" x14ac:dyDescent="0.25">
      <c r="A897" s="23"/>
      <c r="B897" s="20"/>
      <c r="C897" s="19" t="s">
        <v>1757</v>
      </c>
      <c r="D897" s="19"/>
      <c r="E897" s="19" t="s">
        <v>77</v>
      </c>
      <c r="F897" s="19" t="s">
        <v>78</v>
      </c>
      <c r="G897" s="19" t="s">
        <v>62</v>
      </c>
      <c r="H897" s="5">
        <v>28.517168067126985</v>
      </c>
      <c r="I897" s="5">
        <v>1094.7560000000001</v>
      </c>
      <c r="J897" s="21">
        <f t="shared" si="24"/>
        <v>38.3893659224169</v>
      </c>
    </row>
    <row r="898" spans="1:10" x14ac:dyDescent="0.25">
      <c r="A898" s="23"/>
      <c r="B898" s="20"/>
      <c r="C898" s="19" t="s">
        <v>1040</v>
      </c>
      <c r="D898" s="19"/>
      <c r="E898" s="19" t="s">
        <v>77</v>
      </c>
      <c r="F898" s="19" t="s">
        <v>78</v>
      </c>
      <c r="G898" s="19" t="s">
        <v>62</v>
      </c>
      <c r="H898" s="5">
        <v>848.38499336205655</v>
      </c>
      <c r="I898" s="5">
        <v>1094.7560000000001</v>
      </c>
      <c r="J898" s="21">
        <f t="shared" si="24"/>
        <v>1.2904000053815219</v>
      </c>
    </row>
    <row r="899" spans="1:10" x14ac:dyDescent="0.25">
      <c r="A899" s="23"/>
      <c r="B899" s="20"/>
      <c r="C899" s="19" t="s">
        <v>1758</v>
      </c>
      <c r="D899" s="19"/>
      <c r="E899" s="19" t="s">
        <v>77</v>
      </c>
      <c r="F899" s="19" t="s">
        <v>78</v>
      </c>
      <c r="G899" s="19" t="s">
        <v>62</v>
      </c>
      <c r="H899" s="5">
        <v>197.56528737324703</v>
      </c>
      <c r="I899" s="5">
        <v>171.59</v>
      </c>
      <c r="J899" s="21">
        <f t="shared" si="24"/>
        <v>0.86852301981484414</v>
      </c>
    </row>
    <row r="900" spans="1:10" x14ac:dyDescent="0.25">
      <c r="A900" s="23"/>
      <c r="B900" s="20"/>
      <c r="C900" s="19" t="s">
        <v>1634</v>
      </c>
      <c r="D900" s="19"/>
      <c r="E900" s="19" t="s">
        <v>77</v>
      </c>
      <c r="F900" s="19" t="s">
        <v>78</v>
      </c>
      <c r="G900" s="19" t="s">
        <v>62</v>
      </c>
      <c r="H900" s="5">
        <v>693.59586208863334</v>
      </c>
      <c r="I900" s="5">
        <v>902.08699999999999</v>
      </c>
      <c r="J900" s="21">
        <f t="shared" si="24"/>
        <v>1.3005945526888452</v>
      </c>
    </row>
    <row r="901" spans="1:10" x14ac:dyDescent="0.25">
      <c r="A901" s="23"/>
      <c r="B901" s="20"/>
      <c r="C901" s="19" t="s">
        <v>1759</v>
      </c>
      <c r="D901" s="19"/>
      <c r="E901" s="19" t="s">
        <v>77</v>
      </c>
      <c r="F901" s="19" t="s">
        <v>78</v>
      </c>
      <c r="G901" s="19" t="s">
        <v>62</v>
      </c>
      <c r="H901" s="5">
        <v>385.47008769112523</v>
      </c>
      <c r="I901" s="5">
        <v>1205.5839999999998</v>
      </c>
      <c r="J901" s="21">
        <f t="shared" si="24"/>
        <v>3.1275682303162955</v>
      </c>
    </row>
    <row r="902" spans="1:10" x14ac:dyDescent="0.25">
      <c r="A902" s="23"/>
      <c r="B902" s="20"/>
      <c r="C902" s="19" t="s">
        <v>1041</v>
      </c>
      <c r="D902" s="19"/>
      <c r="E902" s="19" t="s">
        <v>77</v>
      </c>
      <c r="F902" s="19" t="s">
        <v>78</v>
      </c>
      <c r="G902" s="19" t="s">
        <v>62</v>
      </c>
      <c r="H902" s="5">
        <v>218.77073195613713</v>
      </c>
      <c r="I902" s="5">
        <v>1398.2530000000002</v>
      </c>
      <c r="J902" s="21">
        <f t="shared" si="24"/>
        <v>6.3914079707899214</v>
      </c>
    </row>
    <row r="903" spans="1:10" x14ac:dyDescent="0.25">
      <c r="A903" s="23"/>
      <c r="B903" s="20"/>
      <c r="C903" s="19" t="s">
        <v>1042</v>
      </c>
      <c r="D903" s="19"/>
      <c r="E903" s="19" t="s">
        <v>77</v>
      </c>
      <c r="F903" s="19" t="s">
        <v>78</v>
      </c>
      <c r="G903" s="19" t="s">
        <v>62</v>
      </c>
      <c r="H903" s="5">
        <v>457.20074177465966</v>
      </c>
      <c r="I903" s="5">
        <v>417.99199999999996</v>
      </c>
      <c r="J903" s="21">
        <f t="shared" si="24"/>
        <v>0.91424173630500249</v>
      </c>
    </row>
    <row r="904" spans="1:10" x14ac:dyDescent="0.25">
      <c r="A904" s="23"/>
      <c r="B904" s="20"/>
      <c r="C904" s="19" t="s">
        <v>1043</v>
      </c>
      <c r="D904" s="19"/>
      <c r="E904" s="19" t="s">
        <v>77</v>
      </c>
      <c r="F904" s="19" t="s">
        <v>78</v>
      </c>
      <c r="G904" s="19" t="s">
        <v>62</v>
      </c>
      <c r="H904" s="5">
        <v>78.38671795438907</v>
      </c>
      <c r="I904" s="5">
        <v>970.78700000000003</v>
      </c>
      <c r="J904" s="21">
        <f t="shared" si="24"/>
        <v>12.384585365149137</v>
      </c>
    </row>
    <row r="905" spans="1:10" x14ac:dyDescent="0.25">
      <c r="A905" s="23"/>
      <c r="B905" s="20"/>
      <c r="C905" s="19" t="s">
        <v>1635</v>
      </c>
      <c r="D905" s="19"/>
      <c r="E905" s="19" t="s">
        <v>77</v>
      </c>
      <c r="F905" s="19" t="s">
        <v>78</v>
      </c>
      <c r="G905" s="19" t="s">
        <v>62</v>
      </c>
      <c r="H905" s="5">
        <v>132.71050537861893</v>
      </c>
      <c r="I905" s="5">
        <v>1693.346</v>
      </c>
      <c r="J905" s="21">
        <f t="shared" si="24"/>
        <v>12.759698225614745</v>
      </c>
    </row>
    <row r="906" spans="1:10" x14ac:dyDescent="0.25">
      <c r="A906" s="23"/>
      <c r="B906" s="20"/>
      <c r="C906" s="19" t="s">
        <v>1760</v>
      </c>
      <c r="D906" s="19"/>
      <c r="E906" s="19" t="s">
        <v>77</v>
      </c>
      <c r="F906" s="19" t="s">
        <v>78</v>
      </c>
      <c r="G906" s="19" t="s">
        <v>62</v>
      </c>
      <c r="H906" s="5">
        <v>82.840955491356837</v>
      </c>
      <c r="I906" s="5">
        <v>1094.7560000000001</v>
      </c>
      <c r="J906" s="21">
        <f t="shared" si="24"/>
        <v>13.215154189212857</v>
      </c>
    </row>
    <row r="907" spans="1:10" x14ac:dyDescent="0.25">
      <c r="A907" s="23"/>
      <c r="B907" s="20"/>
      <c r="C907" s="19" t="s">
        <v>1761</v>
      </c>
      <c r="D907" s="19"/>
      <c r="E907" s="19" t="s">
        <v>77</v>
      </c>
      <c r="F907" s="19" t="s">
        <v>78</v>
      </c>
      <c r="G907" s="19" t="s">
        <v>62</v>
      </c>
      <c r="H907" s="5">
        <v>157.79104233995753</v>
      </c>
      <c r="I907" s="5">
        <v>0</v>
      </c>
      <c r="J907" s="21">
        <f t="shared" si="24"/>
        <v>0</v>
      </c>
    </row>
    <row r="908" spans="1:10" x14ac:dyDescent="0.25">
      <c r="A908" s="23"/>
      <c r="B908" s="20"/>
      <c r="C908" s="19" t="s">
        <v>1044</v>
      </c>
      <c r="D908" s="19"/>
      <c r="E908" s="19" t="s">
        <v>77</v>
      </c>
      <c r="F908" s="19" t="s">
        <v>78</v>
      </c>
      <c r="G908" s="19" t="s">
        <v>62</v>
      </c>
      <c r="H908" s="5">
        <v>331.14630026689542</v>
      </c>
      <c r="I908" s="5">
        <v>967.12000000000012</v>
      </c>
      <c r="J908" s="21">
        <f t="shared" si="24"/>
        <v>2.9205218334631136</v>
      </c>
    </row>
    <row r="909" spans="1:10" x14ac:dyDescent="0.25">
      <c r="A909" s="23"/>
      <c r="B909" s="20"/>
      <c r="C909" s="19" t="s">
        <v>1045</v>
      </c>
      <c r="D909" s="19"/>
      <c r="E909" s="19" t="s">
        <v>77</v>
      </c>
      <c r="F909" s="19" t="s">
        <v>78</v>
      </c>
      <c r="G909" s="19" t="s">
        <v>62</v>
      </c>
      <c r="H909" s="5">
        <v>354.24237091397418</v>
      </c>
      <c r="I909" s="5">
        <v>1094.7560000000001</v>
      </c>
      <c r="J909" s="21">
        <f t="shared" si="24"/>
        <v>3.0904151786683234</v>
      </c>
    </row>
    <row r="910" spans="1:10" x14ac:dyDescent="0.25">
      <c r="A910" s="23"/>
      <c r="B910" s="20"/>
      <c r="C910" s="19" t="s">
        <v>1046</v>
      </c>
      <c r="D910" s="19"/>
      <c r="E910" s="19" t="s">
        <v>77</v>
      </c>
      <c r="F910" s="19" t="s">
        <v>78</v>
      </c>
      <c r="G910" s="19" t="s">
        <v>62</v>
      </c>
      <c r="H910" s="5">
        <v>591.14593746841422</v>
      </c>
      <c r="I910" s="5">
        <v>1455.951</v>
      </c>
      <c r="J910" s="21">
        <f t="shared" si="24"/>
        <v>2.4629298921263305</v>
      </c>
    </row>
    <row r="911" spans="1:10" x14ac:dyDescent="0.25">
      <c r="A911" s="23"/>
      <c r="B911" s="20"/>
      <c r="C911" s="19" t="s">
        <v>1047</v>
      </c>
      <c r="D911" s="19"/>
      <c r="E911" s="19" t="s">
        <v>77</v>
      </c>
      <c r="F911" s="19" t="s">
        <v>78</v>
      </c>
      <c r="G911" s="19" t="s">
        <v>62</v>
      </c>
      <c r="H911" s="5">
        <v>436.35680619499101</v>
      </c>
      <c r="I911" s="5">
        <v>1275.354</v>
      </c>
      <c r="J911" s="21">
        <f t="shared" si="24"/>
        <v>2.9227319979743678</v>
      </c>
    </row>
    <row r="912" spans="1:10" x14ac:dyDescent="0.25">
      <c r="A912" s="23"/>
      <c r="B912" s="20"/>
      <c r="C912" s="19" t="s">
        <v>1762</v>
      </c>
      <c r="D912" s="19"/>
      <c r="E912" s="19" t="s">
        <v>77</v>
      </c>
      <c r="F912" s="19" t="s">
        <v>78</v>
      </c>
      <c r="G912" s="19" t="s">
        <v>62</v>
      </c>
      <c r="H912" s="5">
        <v>82.840955491356837</v>
      </c>
      <c r="I912" s="5">
        <v>1513.818</v>
      </c>
      <c r="J912" s="21">
        <f t="shared" si="24"/>
        <v>18.273787295439192</v>
      </c>
    </row>
    <row r="913" spans="1:10" x14ac:dyDescent="0.25">
      <c r="A913" s="23"/>
      <c r="B913" s="20"/>
      <c r="C913" s="19" t="s">
        <v>1048</v>
      </c>
      <c r="D913" s="19"/>
      <c r="E913" s="19" t="s">
        <v>77</v>
      </c>
      <c r="F913" s="19" t="s">
        <v>78</v>
      </c>
      <c r="G913" s="19" t="s">
        <v>62</v>
      </c>
      <c r="H913" s="5">
        <v>236.90384269011088</v>
      </c>
      <c r="I913" s="5">
        <v>1094.7560000000001</v>
      </c>
      <c r="J913" s="21">
        <f t="shared" si="24"/>
        <v>4.6210985333489427</v>
      </c>
    </row>
    <row r="914" spans="1:10" x14ac:dyDescent="0.25">
      <c r="A914" s="23"/>
      <c r="B914" s="20"/>
      <c r="C914" s="19" t="s">
        <v>1763</v>
      </c>
      <c r="D914" s="19"/>
      <c r="E914" s="19" t="s">
        <v>77</v>
      </c>
      <c r="F914" s="19" t="s">
        <v>78</v>
      </c>
      <c r="G914" s="19" t="s">
        <v>62</v>
      </c>
      <c r="H914" s="5">
        <v>300.13610518827625</v>
      </c>
      <c r="I914" s="5">
        <v>1455.952</v>
      </c>
      <c r="J914" s="21">
        <f t="shared" si="24"/>
        <v>4.8509725249039164</v>
      </c>
    </row>
    <row r="915" spans="1:10" x14ac:dyDescent="0.25">
      <c r="A915" s="23"/>
      <c r="B915" s="20"/>
      <c r="C915" s="19" t="s">
        <v>1049</v>
      </c>
      <c r="D915" s="19"/>
      <c r="E915" s="19" t="s">
        <v>77</v>
      </c>
      <c r="F915" s="19" t="s">
        <v>78</v>
      </c>
      <c r="G915" s="19" t="s">
        <v>62</v>
      </c>
      <c r="H915" s="5">
        <v>302.12040982363118</v>
      </c>
      <c r="I915" s="5">
        <v>1512.748</v>
      </c>
      <c r="J915" s="21">
        <f t="shared" si="24"/>
        <v>5.0071029656126074</v>
      </c>
    </row>
    <row r="916" spans="1:10" x14ac:dyDescent="0.25">
      <c r="A916" s="23"/>
      <c r="B916" s="20"/>
      <c r="C916" s="19" t="s">
        <v>1050</v>
      </c>
      <c r="D916" s="19"/>
      <c r="E916" s="19" t="s">
        <v>77</v>
      </c>
      <c r="F916" s="19" t="s">
        <v>78</v>
      </c>
      <c r="G916" s="19" t="s">
        <v>62</v>
      </c>
      <c r="H916" s="5">
        <v>274.11196413264145</v>
      </c>
      <c r="I916" s="5">
        <v>1094.7560000000001</v>
      </c>
      <c r="J916" s="21">
        <f t="shared" si="24"/>
        <v>3.9938278632385886</v>
      </c>
    </row>
    <row r="917" spans="1:10" x14ac:dyDescent="0.25">
      <c r="A917" s="23"/>
      <c r="B917" s="20"/>
      <c r="C917" s="19" t="s">
        <v>1051</v>
      </c>
      <c r="D917" s="19"/>
      <c r="E917" s="19" t="s">
        <v>77</v>
      </c>
      <c r="F917" s="19" t="s">
        <v>78</v>
      </c>
      <c r="G917" s="19" t="s">
        <v>62</v>
      </c>
      <c r="H917" s="5">
        <v>132.71050537861893</v>
      </c>
      <c r="I917" s="5">
        <v>1626.472</v>
      </c>
      <c r="J917" s="21">
        <f t="shared" si="24"/>
        <v>12.255789361661506</v>
      </c>
    </row>
    <row r="918" spans="1:10" x14ac:dyDescent="0.25">
      <c r="A918" s="23"/>
      <c r="B918" s="20"/>
      <c r="C918" s="19" t="s">
        <v>1636</v>
      </c>
      <c r="D918" s="19"/>
      <c r="E918" s="19" t="s">
        <v>77</v>
      </c>
      <c r="F918" s="19" t="s">
        <v>78</v>
      </c>
      <c r="G918" s="19" t="s">
        <v>62</v>
      </c>
      <c r="H918" s="5">
        <v>291.22763011434074</v>
      </c>
      <c r="I918" s="5">
        <v>1875.0139999999999</v>
      </c>
      <c r="J918" s="21">
        <f t="shared" si="24"/>
        <v>6.4383108129672957</v>
      </c>
    </row>
    <row r="919" spans="1:10" x14ac:dyDescent="0.25">
      <c r="A919" s="23"/>
      <c r="B919" s="20"/>
      <c r="C919" s="19" t="s">
        <v>1052</v>
      </c>
      <c r="D919" s="19"/>
      <c r="E919" s="19" t="s">
        <v>77</v>
      </c>
      <c r="F919" s="19" t="s">
        <v>78</v>
      </c>
      <c r="G919" s="19" t="s">
        <v>62</v>
      </c>
      <c r="H919" s="5">
        <v>478.77064529332665</v>
      </c>
      <c r="I919" s="5">
        <v>791.25900000000001</v>
      </c>
      <c r="J919" s="21">
        <f t="shared" si="24"/>
        <v>1.6526890438640454</v>
      </c>
    </row>
    <row r="920" spans="1:10" x14ac:dyDescent="0.25">
      <c r="A920" s="23"/>
      <c r="B920" s="20"/>
      <c r="C920" s="19" t="s">
        <v>1053</v>
      </c>
      <c r="D920" s="19"/>
      <c r="E920" s="19" t="s">
        <v>77</v>
      </c>
      <c r="F920" s="19" t="s">
        <v>78</v>
      </c>
      <c r="G920" s="19" t="s">
        <v>62</v>
      </c>
      <c r="H920" s="5">
        <v>556.64864087157855</v>
      </c>
      <c r="I920" s="5">
        <v>2467.674</v>
      </c>
      <c r="J920" s="21">
        <f t="shared" si="24"/>
        <v>4.4330908562647577</v>
      </c>
    </row>
    <row r="921" spans="1:10" x14ac:dyDescent="0.25">
      <c r="A921" s="23"/>
      <c r="B921" s="20"/>
      <c r="C921" s="19" t="s">
        <v>1054</v>
      </c>
      <c r="D921" s="19"/>
      <c r="E921" s="19" t="s">
        <v>77</v>
      </c>
      <c r="F921" s="19" t="s">
        <v>78</v>
      </c>
      <c r="G921" s="19" t="s">
        <v>62</v>
      </c>
      <c r="H921" s="5">
        <v>530.62449981594375</v>
      </c>
      <c r="I921" s="5">
        <v>1635.48</v>
      </c>
      <c r="J921" s="21">
        <f t="shared" si="24"/>
        <v>3.0821795838060519</v>
      </c>
    </row>
    <row r="922" spans="1:10" x14ac:dyDescent="0.25">
      <c r="A922" s="23"/>
      <c r="B922" s="20"/>
      <c r="C922" s="19" t="s">
        <v>1055</v>
      </c>
      <c r="D922" s="19"/>
      <c r="E922" s="19" t="s">
        <v>77</v>
      </c>
      <c r="F922" s="19" t="s">
        <v>78</v>
      </c>
      <c r="G922" s="19" t="s">
        <v>62</v>
      </c>
      <c r="H922" s="5">
        <v>216.06018324611301</v>
      </c>
      <c r="I922" s="5">
        <v>1275.354</v>
      </c>
      <c r="J922" s="21">
        <f t="shared" si="24"/>
        <v>5.9027720000924511</v>
      </c>
    </row>
    <row r="923" spans="1:10" x14ac:dyDescent="0.25">
      <c r="A923" s="23"/>
      <c r="B923" s="20"/>
      <c r="C923" s="19" t="s">
        <v>1764</v>
      </c>
      <c r="D923" s="19"/>
      <c r="E923" s="19" t="s">
        <v>77</v>
      </c>
      <c r="F923" s="19" t="s">
        <v>78</v>
      </c>
      <c r="G923" s="19" t="s">
        <v>62</v>
      </c>
      <c r="H923" s="5">
        <v>178.12581772891323</v>
      </c>
      <c r="I923" s="5">
        <v>1094.7560000000001</v>
      </c>
      <c r="J923" s="21">
        <f t="shared" si="24"/>
        <v>6.1459703818235454</v>
      </c>
    </row>
    <row r="924" spans="1:10" x14ac:dyDescent="0.25">
      <c r="A924" s="23"/>
      <c r="B924" s="20"/>
      <c r="C924" s="19" t="s">
        <v>1056</v>
      </c>
      <c r="D924" s="19"/>
      <c r="E924" s="19" t="s">
        <v>77</v>
      </c>
      <c r="F924" s="19" t="s">
        <v>78</v>
      </c>
      <c r="G924" s="19" t="s">
        <v>62</v>
      </c>
      <c r="H924" s="5">
        <v>533.7963793451803</v>
      </c>
      <c r="I924" s="5">
        <v>761.17200000000003</v>
      </c>
      <c r="J924" s="21">
        <f t="shared" si="24"/>
        <v>1.4259594659179711</v>
      </c>
    </row>
    <row r="925" spans="1:10" x14ac:dyDescent="0.25">
      <c r="A925" s="23"/>
      <c r="B925" s="20"/>
      <c r="C925" s="19" t="s">
        <v>1765</v>
      </c>
      <c r="D925" s="19"/>
      <c r="E925" s="19" t="s">
        <v>77</v>
      </c>
      <c r="F925" s="19" t="s">
        <v>78</v>
      </c>
      <c r="G925" s="19" t="s">
        <v>62</v>
      </c>
      <c r="H925" s="5">
        <v>2087.719121264086</v>
      </c>
      <c r="I925" s="5">
        <v>7913.4809999999998</v>
      </c>
      <c r="J925" s="21">
        <f t="shared" si="24"/>
        <v>3.790491220489705</v>
      </c>
    </row>
    <row r="926" spans="1:10" x14ac:dyDescent="0.25">
      <c r="A926" s="23"/>
      <c r="B926" s="20"/>
      <c r="C926" s="19" t="s">
        <v>1637</v>
      </c>
      <c r="D926" s="19"/>
      <c r="E926" s="19" t="s">
        <v>77</v>
      </c>
      <c r="F926" s="19" t="s">
        <v>78</v>
      </c>
      <c r="G926" s="19" t="s">
        <v>62</v>
      </c>
      <c r="H926" s="5">
        <v>707.78306706933984</v>
      </c>
      <c r="I926" s="5">
        <v>778.11900000000003</v>
      </c>
      <c r="J926" s="21">
        <f t="shared" si="24"/>
        <v>1.0993749867765197</v>
      </c>
    </row>
    <row r="927" spans="1:10" x14ac:dyDescent="0.25">
      <c r="A927" s="23"/>
      <c r="B927" s="20"/>
      <c r="C927" s="19" t="s">
        <v>1059</v>
      </c>
      <c r="D927" s="19"/>
      <c r="E927" s="19" t="s">
        <v>77</v>
      </c>
      <c r="F927" s="19" t="s">
        <v>78</v>
      </c>
      <c r="G927" s="19" t="s">
        <v>62</v>
      </c>
      <c r="H927" s="5">
        <v>1035.1770134589199</v>
      </c>
      <c r="I927" s="5">
        <v>0</v>
      </c>
      <c r="J927" s="21">
        <f t="shared" si="24"/>
        <v>0</v>
      </c>
    </row>
    <row r="928" spans="1:10" x14ac:dyDescent="0.25">
      <c r="A928" s="23"/>
      <c r="B928" s="20"/>
      <c r="C928" s="19" t="s">
        <v>1061</v>
      </c>
      <c r="D928" s="19"/>
      <c r="E928" s="19" t="s">
        <v>77</v>
      </c>
      <c r="F928" s="19" t="s">
        <v>78</v>
      </c>
      <c r="G928" s="19" t="s">
        <v>62</v>
      </c>
      <c r="H928" s="5">
        <v>501.96078542681414</v>
      </c>
      <c r="I928" s="5">
        <v>1094.7560000000001</v>
      </c>
      <c r="J928" s="21">
        <f t="shared" si="24"/>
        <v>2.1809592139137637</v>
      </c>
    </row>
    <row r="929" spans="1:10" x14ac:dyDescent="0.25">
      <c r="A929" s="23"/>
      <c r="B929" s="20"/>
      <c r="C929" s="19" t="s">
        <v>1062</v>
      </c>
      <c r="D929" s="19"/>
      <c r="E929" s="19" t="s">
        <v>77</v>
      </c>
      <c r="F929" s="19" t="s">
        <v>78</v>
      </c>
      <c r="G929" s="19" t="s">
        <v>62</v>
      </c>
      <c r="H929" s="5">
        <v>448.72811809605474</v>
      </c>
      <c r="I929" s="5">
        <v>770.18000000000006</v>
      </c>
      <c r="J929" s="21">
        <f t="shared" si="24"/>
        <v>1.7163622446212192</v>
      </c>
    </row>
    <row r="930" spans="1:10" x14ac:dyDescent="0.25">
      <c r="A930" s="23"/>
      <c r="B930" s="20"/>
      <c r="C930" s="19" t="s">
        <v>1063</v>
      </c>
      <c r="D930" s="19"/>
      <c r="E930" s="19" t="s">
        <v>77</v>
      </c>
      <c r="F930" s="19" t="s">
        <v>78</v>
      </c>
      <c r="G930" s="19" t="s">
        <v>62</v>
      </c>
      <c r="H930" s="5">
        <v>216.06018324611301</v>
      </c>
      <c r="I930" s="5">
        <v>1094.7560000000001</v>
      </c>
      <c r="J930" s="21">
        <f t="shared" si="24"/>
        <v>5.0669030431811182</v>
      </c>
    </row>
    <row r="931" spans="1:10" x14ac:dyDescent="0.25">
      <c r="A931" s="23"/>
      <c r="B931" s="20"/>
      <c r="C931" s="19" t="s">
        <v>1066</v>
      </c>
      <c r="D931" s="19"/>
      <c r="E931" s="19" t="s">
        <v>77</v>
      </c>
      <c r="F931" s="19" t="s">
        <v>78</v>
      </c>
      <c r="G931" s="19" t="s">
        <v>62</v>
      </c>
      <c r="H931" s="5">
        <v>481.48119400335088</v>
      </c>
      <c r="I931" s="5">
        <v>606.99400000000003</v>
      </c>
      <c r="J931" s="21">
        <f t="shared" si="24"/>
        <v>1.2606805988683654</v>
      </c>
    </row>
    <row r="932" spans="1:10" x14ac:dyDescent="0.25">
      <c r="A932" s="23"/>
      <c r="B932" s="20"/>
      <c r="C932" s="19" t="s">
        <v>1067</v>
      </c>
      <c r="D932" s="19"/>
      <c r="E932" s="19" t="s">
        <v>77</v>
      </c>
      <c r="F932" s="19" t="s">
        <v>78</v>
      </c>
      <c r="G932" s="19" t="s">
        <v>62</v>
      </c>
      <c r="H932" s="5">
        <v>658.80885400674845</v>
      </c>
      <c r="I932" s="5">
        <v>351.11799999999999</v>
      </c>
      <c r="J932" s="21">
        <f t="shared" si="24"/>
        <v>0.53295883603349892</v>
      </c>
    </row>
    <row r="933" spans="1:10" x14ac:dyDescent="0.25">
      <c r="A933" s="23"/>
      <c r="B933" s="20"/>
      <c r="C933" s="19" t="s">
        <v>1068</v>
      </c>
      <c r="D933" s="19"/>
      <c r="E933" s="19" t="s">
        <v>77</v>
      </c>
      <c r="F933" s="19" t="s">
        <v>78</v>
      </c>
      <c r="G933" s="19" t="s">
        <v>62</v>
      </c>
      <c r="H933" s="5">
        <v>357.9703643762727</v>
      </c>
      <c r="I933" s="5">
        <v>359.05599999999998</v>
      </c>
      <c r="J933" s="21">
        <f t="shared" si="24"/>
        <v>1.0030327527967822</v>
      </c>
    </row>
    <row r="934" spans="1:10" x14ac:dyDescent="0.25">
      <c r="A934" s="23"/>
      <c r="B934" s="20"/>
      <c r="C934" s="19" t="s">
        <v>1639</v>
      </c>
      <c r="D934" s="19"/>
      <c r="E934" s="19" t="s">
        <v>77</v>
      </c>
      <c r="F934" s="19" t="s">
        <v>78</v>
      </c>
      <c r="G934" s="19" t="s">
        <v>62</v>
      </c>
      <c r="H934" s="5">
        <v>187.54301517898602</v>
      </c>
      <c r="I934" s="5">
        <v>0</v>
      </c>
      <c r="J934" s="21">
        <f t="shared" si="24"/>
        <v>0</v>
      </c>
    </row>
    <row r="935" spans="1:10" x14ac:dyDescent="0.25">
      <c r="A935" s="23"/>
      <c r="B935" s="20"/>
      <c r="C935" s="19" t="s">
        <v>1069</v>
      </c>
      <c r="D935" s="19"/>
      <c r="E935" s="19" t="s">
        <v>77</v>
      </c>
      <c r="F935" s="19" t="s">
        <v>78</v>
      </c>
      <c r="G935" s="19" t="s">
        <v>62</v>
      </c>
      <c r="H935" s="5">
        <v>473.77125170875712</v>
      </c>
      <c r="I935" s="5">
        <v>1693.346</v>
      </c>
      <c r="J935" s="21">
        <f t="shared" si="24"/>
        <v>3.574184786207661</v>
      </c>
    </row>
    <row r="936" spans="1:10" x14ac:dyDescent="0.25">
      <c r="A936" s="23"/>
      <c r="B936" s="20"/>
      <c r="C936" s="19" t="s">
        <v>1071</v>
      </c>
      <c r="D936" s="19"/>
      <c r="E936" s="19" t="s">
        <v>77</v>
      </c>
      <c r="F936" s="19" t="s">
        <v>78</v>
      </c>
      <c r="G936" s="19" t="s">
        <v>62</v>
      </c>
      <c r="H936" s="5">
        <v>1061.5162777926007</v>
      </c>
      <c r="I936" s="5">
        <v>1151.385</v>
      </c>
      <c r="J936" s="21">
        <f t="shared" si="24"/>
        <v>1.0846607104266732</v>
      </c>
    </row>
    <row r="937" spans="1:10" x14ac:dyDescent="0.25">
      <c r="A937" s="23"/>
      <c r="B937" s="20"/>
      <c r="C937" s="19" t="s">
        <v>1074</v>
      </c>
      <c r="D937" s="19"/>
      <c r="E937" s="19" t="s">
        <v>77</v>
      </c>
      <c r="F937" s="19" t="s">
        <v>78</v>
      </c>
      <c r="G937" s="19" t="s">
        <v>62</v>
      </c>
      <c r="H937" s="5">
        <v>419.7022276527905</v>
      </c>
      <c r="I937" s="5">
        <v>238.464</v>
      </c>
      <c r="J937" s="21">
        <f t="shared" si="24"/>
        <v>0.56817425376468456</v>
      </c>
    </row>
    <row r="938" spans="1:10" x14ac:dyDescent="0.25">
      <c r="A938" s="23"/>
      <c r="B938" s="20"/>
      <c r="C938" s="19" t="s">
        <v>1075</v>
      </c>
      <c r="D938" s="19"/>
      <c r="E938" s="19" t="s">
        <v>77</v>
      </c>
      <c r="F938" s="19" t="s">
        <v>78</v>
      </c>
      <c r="G938" s="19" t="s">
        <v>62</v>
      </c>
      <c r="H938" s="5">
        <v>190.76228626514737</v>
      </c>
      <c r="I938" s="5">
        <v>1274.2840000000001</v>
      </c>
      <c r="J938" s="21">
        <f t="shared" si="24"/>
        <v>6.6799576842396764</v>
      </c>
    </row>
    <row r="939" spans="1:10" x14ac:dyDescent="0.25">
      <c r="A939" s="23"/>
      <c r="B939" s="20"/>
      <c r="C939" s="19" t="s">
        <v>1076</v>
      </c>
      <c r="D939" s="19"/>
      <c r="E939" s="19" t="s">
        <v>77</v>
      </c>
      <c r="F939" s="19" t="s">
        <v>78</v>
      </c>
      <c r="G939" s="19" t="s">
        <v>62</v>
      </c>
      <c r="H939" s="5">
        <v>424.62794589616425</v>
      </c>
      <c r="I939" s="5">
        <v>1694.415</v>
      </c>
      <c r="J939" s="21">
        <f t="shared" si="24"/>
        <v>3.9903520632020322</v>
      </c>
    </row>
    <row r="940" spans="1:10" x14ac:dyDescent="0.25">
      <c r="A940" s="23"/>
      <c r="B940" s="20"/>
      <c r="C940" s="19" t="s">
        <v>1640</v>
      </c>
      <c r="D940" s="19"/>
      <c r="E940" s="19" t="s">
        <v>77</v>
      </c>
      <c r="F940" s="19" t="s">
        <v>78</v>
      </c>
      <c r="G940" s="19" t="s">
        <v>62</v>
      </c>
      <c r="H940" s="5">
        <v>137.16474291558669</v>
      </c>
      <c r="I940" s="5">
        <v>1513.818</v>
      </c>
      <c r="J940" s="21">
        <f t="shared" si="24"/>
        <v>11.03649500463561</v>
      </c>
    </row>
    <row r="941" spans="1:10" x14ac:dyDescent="0.25">
      <c r="A941" s="23"/>
      <c r="B941" s="20"/>
      <c r="C941" s="19" t="s">
        <v>1078</v>
      </c>
      <c r="D941" s="19"/>
      <c r="E941" s="19" t="s">
        <v>77</v>
      </c>
      <c r="F941" s="19" t="s">
        <v>78</v>
      </c>
      <c r="G941" s="19" t="s">
        <v>62</v>
      </c>
      <c r="H941" s="5">
        <v>273.09451938036699</v>
      </c>
      <c r="I941" s="5">
        <v>1274.2840000000001</v>
      </c>
      <c r="J941" s="21">
        <f t="shared" si="24"/>
        <v>4.6660914429599849</v>
      </c>
    </row>
    <row r="942" spans="1:10" x14ac:dyDescent="0.25">
      <c r="A942" s="23"/>
      <c r="B942" s="20"/>
      <c r="C942" s="19" t="s">
        <v>1079</v>
      </c>
      <c r="D942" s="19"/>
      <c r="E942" s="19" t="s">
        <v>77</v>
      </c>
      <c r="F942" s="19" t="s">
        <v>78</v>
      </c>
      <c r="G942" s="19" t="s">
        <v>62</v>
      </c>
      <c r="H942" s="5">
        <v>270.38397067034282</v>
      </c>
      <c r="I942" s="5">
        <v>1274.2840000000001</v>
      </c>
      <c r="J942" s="21">
        <f t="shared" ref="J942:J1005" si="25">+IFERROR(I942/H942,0)</f>
        <v>4.7128681365273346</v>
      </c>
    </row>
    <row r="943" spans="1:10" x14ac:dyDescent="0.25">
      <c r="A943" s="23"/>
      <c r="B943" s="20"/>
      <c r="C943" s="19" t="s">
        <v>1641</v>
      </c>
      <c r="D943" s="19"/>
      <c r="E943" s="19" t="s">
        <v>77</v>
      </c>
      <c r="F943" s="19" t="s">
        <v>78</v>
      </c>
      <c r="G943" s="19" t="s">
        <v>62</v>
      </c>
      <c r="H943" s="5">
        <v>184.00852210384471</v>
      </c>
      <c r="I943" s="5">
        <v>0</v>
      </c>
      <c r="J943" s="21">
        <f t="shared" si="25"/>
        <v>0</v>
      </c>
    </row>
    <row r="944" spans="1:10" x14ac:dyDescent="0.25">
      <c r="A944" s="23"/>
      <c r="B944" s="20"/>
      <c r="C944" s="19" t="s">
        <v>1080</v>
      </c>
      <c r="D944" s="19"/>
      <c r="E944" s="19" t="s">
        <v>77</v>
      </c>
      <c r="F944" s="19" t="s">
        <v>78</v>
      </c>
      <c r="G944" s="19" t="s">
        <v>62</v>
      </c>
      <c r="H944" s="5">
        <v>162.24511819802038</v>
      </c>
      <c r="I944" s="5">
        <v>0</v>
      </c>
      <c r="J944" s="21">
        <f t="shared" si="25"/>
        <v>0</v>
      </c>
    </row>
    <row r="945" spans="1:10" x14ac:dyDescent="0.25">
      <c r="A945" s="23"/>
      <c r="B945" s="20"/>
      <c r="C945" s="19" t="s">
        <v>1081</v>
      </c>
      <c r="D945" s="19"/>
      <c r="E945" s="19" t="s">
        <v>77</v>
      </c>
      <c r="F945" s="19" t="s">
        <v>78</v>
      </c>
      <c r="G945" s="19" t="s">
        <v>62</v>
      </c>
      <c r="H945" s="5">
        <v>389.56254008920087</v>
      </c>
      <c r="I945" s="5">
        <v>0</v>
      </c>
      <c r="J945" s="21">
        <f t="shared" si="25"/>
        <v>0</v>
      </c>
    </row>
    <row r="946" spans="1:10" x14ac:dyDescent="0.25">
      <c r="A946" s="23"/>
      <c r="B946" s="20"/>
      <c r="C946" s="19" t="s">
        <v>1766</v>
      </c>
      <c r="D946" s="19"/>
      <c r="E946" s="19" t="s">
        <v>77</v>
      </c>
      <c r="F946" s="19" t="s">
        <v>78</v>
      </c>
      <c r="G946" s="19" t="s">
        <v>62</v>
      </c>
      <c r="H946" s="5">
        <v>247.24106073768095</v>
      </c>
      <c r="I946" s="5">
        <v>0</v>
      </c>
      <c r="J946" s="21">
        <f t="shared" si="25"/>
        <v>0</v>
      </c>
    </row>
    <row r="947" spans="1:10" x14ac:dyDescent="0.25">
      <c r="A947" s="23"/>
      <c r="B947" s="20"/>
      <c r="C947" s="19" t="s">
        <v>1082</v>
      </c>
      <c r="D947" s="19"/>
      <c r="E947" s="19" t="s">
        <v>77</v>
      </c>
      <c r="F947" s="19" t="s">
        <v>78</v>
      </c>
      <c r="G947" s="19" t="s">
        <v>62</v>
      </c>
      <c r="H947" s="5">
        <v>214.31649441916932</v>
      </c>
      <c r="I947" s="5">
        <v>721.48900000000003</v>
      </c>
      <c r="J947" s="21">
        <f t="shared" si="25"/>
        <v>3.3664651055223085</v>
      </c>
    </row>
    <row r="948" spans="1:10" x14ac:dyDescent="0.25">
      <c r="A948" s="23"/>
      <c r="B948" s="20"/>
      <c r="C948" s="19" t="s">
        <v>1083</v>
      </c>
      <c r="D948" s="19"/>
      <c r="E948" s="19" t="s">
        <v>77</v>
      </c>
      <c r="F948" s="19" t="s">
        <v>78</v>
      </c>
      <c r="G948" s="19" t="s">
        <v>62</v>
      </c>
      <c r="H948" s="5">
        <v>795.00606441954596</v>
      </c>
      <c r="I948" s="5">
        <v>417.99199999999996</v>
      </c>
      <c r="J948" s="21">
        <f t="shared" si="25"/>
        <v>0.52577208993391322</v>
      </c>
    </row>
    <row r="949" spans="1:10" x14ac:dyDescent="0.25">
      <c r="A949" s="23"/>
      <c r="B949" s="20"/>
      <c r="C949" s="19" t="s">
        <v>1767</v>
      </c>
      <c r="D949" s="19"/>
      <c r="E949" s="19" t="s">
        <v>77</v>
      </c>
      <c r="F949" s="19" t="s">
        <v>78</v>
      </c>
      <c r="G949" s="19" t="s">
        <v>62</v>
      </c>
      <c r="H949" s="5">
        <v>298.68361703893788</v>
      </c>
      <c r="I949" s="5">
        <v>1507.3309999999999</v>
      </c>
      <c r="J949" s="21">
        <f t="shared" si="25"/>
        <v>5.0465807764859658</v>
      </c>
    </row>
    <row r="950" spans="1:10" x14ac:dyDescent="0.25">
      <c r="A950" s="23"/>
      <c r="B950" s="20"/>
      <c r="C950" s="19" t="s">
        <v>1085</v>
      </c>
      <c r="D950" s="19"/>
      <c r="E950" s="19" t="s">
        <v>77</v>
      </c>
      <c r="F950" s="19" t="s">
        <v>78</v>
      </c>
      <c r="G950" s="19" t="s">
        <v>62</v>
      </c>
      <c r="H950" s="5">
        <v>331.14630026689542</v>
      </c>
      <c r="I950" s="5">
        <v>1274.2840000000001</v>
      </c>
      <c r="J950" s="21">
        <f t="shared" si="25"/>
        <v>3.8480997642823125</v>
      </c>
    </row>
    <row r="951" spans="1:10" x14ac:dyDescent="0.25">
      <c r="A951" s="23"/>
      <c r="B951" s="20"/>
      <c r="C951" s="19" t="s">
        <v>1768</v>
      </c>
      <c r="D951" s="19"/>
      <c r="E951" s="19" t="s">
        <v>77</v>
      </c>
      <c r="F951" s="19" t="s">
        <v>78</v>
      </c>
      <c r="G951" s="19" t="s">
        <v>62</v>
      </c>
      <c r="H951" s="5">
        <v>277.54875691733474</v>
      </c>
      <c r="I951" s="5">
        <v>1513.818</v>
      </c>
      <c r="J951" s="21">
        <f t="shared" si="25"/>
        <v>5.4542416864467391</v>
      </c>
    </row>
    <row r="952" spans="1:10" x14ac:dyDescent="0.25">
      <c r="A952" s="23"/>
      <c r="B952" s="20"/>
      <c r="C952" s="19" t="s">
        <v>1087</v>
      </c>
      <c r="D952" s="19"/>
      <c r="E952" s="19" t="s">
        <v>77</v>
      </c>
      <c r="F952" s="19" t="s">
        <v>78</v>
      </c>
      <c r="G952" s="19" t="s">
        <v>62</v>
      </c>
      <c r="H952" s="5">
        <v>322.9640692676291</v>
      </c>
      <c r="I952" s="5">
        <v>786.52200000000005</v>
      </c>
      <c r="J952" s="21">
        <f t="shared" si="25"/>
        <v>2.4353235385705911</v>
      </c>
    </row>
    <row r="953" spans="1:10" x14ac:dyDescent="0.25">
      <c r="A953" s="23"/>
      <c r="B953" s="20"/>
      <c r="C953" s="19" t="s">
        <v>1088</v>
      </c>
      <c r="D953" s="19"/>
      <c r="E953" s="19" t="s">
        <v>77</v>
      </c>
      <c r="F953" s="19" t="s">
        <v>78</v>
      </c>
      <c r="G953" s="19" t="s">
        <v>62</v>
      </c>
      <c r="H953" s="5">
        <v>385.47008769112523</v>
      </c>
      <c r="I953" s="5">
        <v>1147.7180000000001</v>
      </c>
      <c r="J953" s="21">
        <f t="shared" si="25"/>
        <v>2.9774502267466714</v>
      </c>
    </row>
    <row r="954" spans="1:10" x14ac:dyDescent="0.25">
      <c r="A954" s="23"/>
      <c r="B954" s="20"/>
      <c r="C954" s="19" t="s">
        <v>1090</v>
      </c>
      <c r="D954" s="19"/>
      <c r="E954" s="19" t="s">
        <v>77</v>
      </c>
      <c r="F954" s="19" t="s">
        <v>78</v>
      </c>
      <c r="G954" s="19" t="s">
        <v>62</v>
      </c>
      <c r="H954" s="5">
        <v>430.32956224402835</v>
      </c>
      <c r="I954" s="5">
        <v>0</v>
      </c>
      <c r="J954" s="21">
        <f t="shared" si="25"/>
        <v>0</v>
      </c>
    </row>
    <row r="955" spans="1:10" x14ac:dyDescent="0.25">
      <c r="A955" s="23"/>
      <c r="B955" s="20"/>
      <c r="C955" s="19" t="s">
        <v>1091</v>
      </c>
      <c r="D955" s="19"/>
      <c r="E955" s="19" t="s">
        <v>77</v>
      </c>
      <c r="F955" s="19" t="s">
        <v>78</v>
      </c>
      <c r="G955" s="19" t="s">
        <v>62</v>
      </c>
      <c r="H955" s="5">
        <v>303.13785457590564</v>
      </c>
      <c r="I955" s="5">
        <v>1512.748</v>
      </c>
      <c r="J955" s="21">
        <f t="shared" si="25"/>
        <v>4.9902972432009749</v>
      </c>
    </row>
    <row r="956" spans="1:10" x14ac:dyDescent="0.25">
      <c r="A956" s="23"/>
      <c r="B956" s="20"/>
      <c r="C956" s="19" t="s">
        <v>1092</v>
      </c>
      <c r="D956" s="19"/>
      <c r="E956" s="19" t="s">
        <v>77</v>
      </c>
      <c r="F956" s="19" t="s">
        <v>78</v>
      </c>
      <c r="G956" s="19" t="s">
        <v>62</v>
      </c>
      <c r="H956" s="5">
        <v>240.63183615240948</v>
      </c>
      <c r="I956" s="5">
        <v>1512.748</v>
      </c>
      <c r="J956" s="21">
        <f t="shared" si="25"/>
        <v>6.2865663338157294</v>
      </c>
    </row>
    <row r="957" spans="1:10" x14ac:dyDescent="0.25">
      <c r="A957" s="23"/>
      <c r="B957" s="20"/>
      <c r="C957" s="19" t="s">
        <v>1093</v>
      </c>
      <c r="D957" s="19"/>
      <c r="E957" s="19" t="s">
        <v>77</v>
      </c>
      <c r="F957" s="19" t="s">
        <v>78</v>
      </c>
      <c r="G957" s="19" t="s">
        <v>62</v>
      </c>
      <c r="H957" s="5">
        <v>281.32626346210122</v>
      </c>
      <c r="I957" s="5">
        <v>970.78700000000003</v>
      </c>
      <c r="J957" s="21">
        <f t="shared" si="25"/>
        <v>3.4507514088914037</v>
      </c>
    </row>
    <row r="958" spans="1:10" x14ac:dyDescent="0.25">
      <c r="A958" s="23"/>
      <c r="B958" s="20"/>
      <c r="C958" s="19" t="s">
        <v>1094</v>
      </c>
      <c r="D958" s="19"/>
      <c r="E958" s="19" t="s">
        <v>77</v>
      </c>
      <c r="F958" s="19" t="s">
        <v>78</v>
      </c>
      <c r="G958" s="19" t="s">
        <v>62</v>
      </c>
      <c r="H958" s="5">
        <v>296.38436655027385</v>
      </c>
      <c r="I958" s="5">
        <v>0</v>
      </c>
      <c r="J958" s="21">
        <f t="shared" si="25"/>
        <v>0</v>
      </c>
    </row>
    <row r="959" spans="1:10" x14ac:dyDescent="0.25">
      <c r="A959" s="23"/>
      <c r="B959" s="20"/>
      <c r="C959" s="19" t="s">
        <v>1095</v>
      </c>
      <c r="D959" s="19"/>
      <c r="E959" s="19" t="s">
        <v>77</v>
      </c>
      <c r="F959" s="19" t="s">
        <v>78</v>
      </c>
      <c r="G959" s="19" t="s">
        <v>62</v>
      </c>
      <c r="H959" s="5">
        <v>504.94001946649348</v>
      </c>
      <c r="I959" s="5">
        <v>540.72399999999993</v>
      </c>
      <c r="J959" s="21">
        <f t="shared" si="25"/>
        <v>1.0708677845961088</v>
      </c>
    </row>
    <row r="960" spans="1:10" x14ac:dyDescent="0.25">
      <c r="A960" s="23"/>
      <c r="B960" s="20"/>
      <c r="C960" s="19" t="s">
        <v>1643</v>
      </c>
      <c r="D960" s="19"/>
      <c r="E960" s="19" t="s">
        <v>77</v>
      </c>
      <c r="F960" s="19" t="s">
        <v>78</v>
      </c>
      <c r="G960" s="19" t="s">
        <v>62</v>
      </c>
      <c r="H960" s="5">
        <v>246.5148166630118</v>
      </c>
      <c r="I960" s="5">
        <v>0</v>
      </c>
      <c r="J960" s="21">
        <f t="shared" si="25"/>
        <v>0</v>
      </c>
    </row>
    <row r="961" spans="1:10" x14ac:dyDescent="0.25">
      <c r="A961" s="23"/>
      <c r="B961" s="20"/>
      <c r="C961" s="19" t="s">
        <v>1096</v>
      </c>
      <c r="D961" s="19"/>
      <c r="E961" s="19" t="s">
        <v>77</v>
      </c>
      <c r="F961" s="19" t="s">
        <v>78</v>
      </c>
      <c r="G961" s="19" t="s">
        <v>62</v>
      </c>
      <c r="H961" s="5">
        <v>460.63753455935301</v>
      </c>
      <c r="I961" s="5">
        <v>1024.9860000000001</v>
      </c>
      <c r="J961" s="21">
        <f t="shared" si="25"/>
        <v>2.2251465047903753</v>
      </c>
    </row>
    <row r="962" spans="1:10" x14ac:dyDescent="0.25">
      <c r="A962" s="23"/>
      <c r="B962" s="20"/>
      <c r="C962" s="19" t="s">
        <v>1769</v>
      </c>
      <c r="D962" s="19"/>
      <c r="E962" s="19" t="s">
        <v>77</v>
      </c>
      <c r="F962" s="19" t="s">
        <v>78</v>
      </c>
      <c r="G962" s="19" t="s">
        <v>62</v>
      </c>
      <c r="H962" s="5">
        <v>82.840955491356837</v>
      </c>
      <c r="I962" s="5">
        <v>791.25900000000001</v>
      </c>
      <c r="J962" s="21">
        <f t="shared" si="25"/>
        <v>9.5515436212291824</v>
      </c>
    </row>
    <row r="963" spans="1:10" x14ac:dyDescent="0.25">
      <c r="A963" s="23"/>
      <c r="B963" s="20"/>
      <c r="C963" s="19" t="s">
        <v>1100</v>
      </c>
      <c r="D963" s="19"/>
      <c r="E963" s="19" t="s">
        <v>77</v>
      </c>
      <c r="F963" s="19" t="s">
        <v>78</v>
      </c>
      <c r="G963" s="19" t="s">
        <v>62</v>
      </c>
      <c r="H963" s="5">
        <v>78.38671795438907</v>
      </c>
      <c r="I963" s="5">
        <v>1094.7560000000001</v>
      </c>
      <c r="J963" s="21">
        <f t="shared" si="25"/>
        <v>13.96609053892276</v>
      </c>
    </row>
    <row r="964" spans="1:10" x14ac:dyDescent="0.25">
      <c r="A964" s="23"/>
      <c r="B964" s="20"/>
      <c r="C964" s="19" t="s">
        <v>1101</v>
      </c>
      <c r="D964" s="19"/>
      <c r="E964" s="19" t="s">
        <v>77</v>
      </c>
      <c r="F964" s="19" t="s">
        <v>78</v>
      </c>
      <c r="G964" s="19" t="s">
        <v>62</v>
      </c>
      <c r="H964" s="5">
        <v>195.21652380211515</v>
      </c>
      <c r="I964" s="5">
        <v>606.99400000000003</v>
      </c>
      <c r="J964" s="21">
        <f t="shared" si="25"/>
        <v>3.1093372024967043</v>
      </c>
    </row>
    <row r="965" spans="1:10" x14ac:dyDescent="0.25">
      <c r="A965" s="23"/>
      <c r="B965" s="20"/>
      <c r="C965" s="19" t="s">
        <v>1645</v>
      </c>
      <c r="D965" s="19"/>
      <c r="E965" s="19" t="s">
        <v>77</v>
      </c>
      <c r="F965" s="19" t="s">
        <v>78</v>
      </c>
      <c r="G965" s="19" t="s">
        <v>62</v>
      </c>
      <c r="H965" s="5">
        <v>470.44228505508204</v>
      </c>
      <c r="I965" s="5">
        <v>0</v>
      </c>
      <c r="J965" s="21">
        <f t="shared" si="25"/>
        <v>0</v>
      </c>
    </row>
    <row r="966" spans="1:10" x14ac:dyDescent="0.25">
      <c r="A966" s="23"/>
      <c r="B966" s="20"/>
      <c r="C966" s="19" t="s">
        <v>1104</v>
      </c>
      <c r="D966" s="19"/>
      <c r="E966" s="19" t="s">
        <v>77</v>
      </c>
      <c r="F966" s="19" t="s">
        <v>78</v>
      </c>
      <c r="G966" s="19" t="s">
        <v>62</v>
      </c>
      <c r="H966" s="5">
        <v>760.12128355307732</v>
      </c>
      <c r="I966" s="5">
        <v>1150.316</v>
      </c>
      <c r="J966" s="21">
        <f t="shared" si="25"/>
        <v>1.5133321811790532</v>
      </c>
    </row>
    <row r="967" spans="1:10" x14ac:dyDescent="0.25">
      <c r="A967" s="23"/>
      <c r="B967" s="20"/>
      <c r="C967" s="19" t="s">
        <v>1105</v>
      </c>
      <c r="D967" s="19"/>
      <c r="E967" s="19" t="s">
        <v>77</v>
      </c>
      <c r="F967" s="19" t="s">
        <v>78</v>
      </c>
      <c r="G967" s="19" t="s">
        <v>62</v>
      </c>
      <c r="H967" s="5">
        <v>350.70815397450372</v>
      </c>
      <c r="I967" s="5">
        <v>829.11599999999999</v>
      </c>
      <c r="J967" s="21">
        <f t="shared" si="25"/>
        <v>2.3641195410023923</v>
      </c>
    </row>
    <row r="968" spans="1:10" x14ac:dyDescent="0.25">
      <c r="A968" s="23"/>
      <c r="B968" s="20"/>
      <c r="C968" s="19" t="s">
        <v>1106</v>
      </c>
      <c r="D968" s="19"/>
      <c r="E968" s="19" t="s">
        <v>77</v>
      </c>
      <c r="F968" s="19" t="s">
        <v>78</v>
      </c>
      <c r="G968" s="19" t="s">
        <v>62</v>
      </c>
      <c r="H968" s="5">
        <v>659.92265112707389</v>
      </c>
      <c r="I968" s="5">
        <v>540.72299999999996</v>
      </c>
      <c r="J968" s="21">
        <f t="shared" si="25"/>
        <v>0.81937329939577874</v>
      </c>
    </row>
    <row r="969" spans="1:10" x14ac:dyDescent="0.25">
      <c r="A969" s="23"/>
      <c r="B969" s="20"/>
      <c r="C969" s="19" t="s">
        <v>1646</v>
      </c>
      <c r="D969" s="19"/>
      <c r="E969" s="19" t="s">
        <v>77</v>
      </c>
      <c r="F969" s="19" t="s">
        <v>78</v>
      </c>
      <c r="G969" s="19" t="s">
        <v>62</v>
      </c>
      <c r="H969" s="5">
        <v>189.74484151287291</v>
      </c>
      <c r="I969" s="5">
        <v>791.25900000000001</v>
      </c>
      <c r="J969" s="21">
        <f t="shared" si="25"/>
        <v>4.1701212728163597</v>
      </c>
    </row>
    <row r="970" spans="1:10" x14ac:dyDescent="0.25">
      <c r="A970" s="23"/>
      <c r="B970" s="20"/>
      <c r="C970" s="19" t="s">
        <v>1647</v>
      </c>
      <c r="D970" s="19"/>
      <c r="E970" s="19" t="s">
        <v>77</v>
      </c>
      <c r="F970" s="19" t="s">
        <v>78</v>
      </c>
      <c r="G970" s="19" t="s">
        <v>62</v>
      </c>
      <c r="H970" s="5">
        <v>240.63183615240948</v>
      </c>
      <c r="I970" s="5">
        <v>180.59800000000001</v>
      </c>
      <c r="J970" s="21">
        <f t="shared" si="25"/>
        <v>0.75051582071465506</v>
      </c>
    </row>
    <row r="971" spans="1:10" x14ac:dyDescent="0.25">
      <c r="A971" s="23"/>
      <c r="B971" s="20"/>
      <c r="C971" s="19" t="s">
        <v>1107</v>
      </c>
      <c r="D971" s="19"/>
      <c r="E971" s="19" t="s">
        <v>77</v>
      </c>
      <c r="F971" s="19" t="s">
        <v>78</v>
      </c>
      <c r="G971" s="19" t="s">
        <v>62</v>
      </c>
      <c r="H971" s="5">
        <v>167.6193763324855</v>
      </c>
      <c r="I971" s="5">
        <v>179.52799999999999</v>
      </c>
      <c r="J971" s="21">
        <f t="shared" si="25"/>
        <v>1.0710456268724735</v>
      </c>
    </row>
    <row r="972" spans="1:10" x14ac:dyDescent="0.25">
      <c r="A972" s="23"/>
      <c r="B972" s="20"/>
      <c r="C972" s="19" t="s">
        <v>1108</v>
      </c>
      <c r="D972" s="19"/>
      <c r="E972" s="19" t="s">
        <v>77</v>
      </c>
      <c r="F972" s="19" t="s">
        <v>78</v>
      </c>
      <c r="G972" s="19" t="s">
        <v>62</v>
      </c>
      <c r="H972" s="5">
        <v>376.56177429609465</v>
      </c>
      <c r="I972" s="5">
        <v>1636.7170000000001</v>
      </c>
      <c r="J972" s="21">
        <f t="shared" si="25"/>
        <v>4.3464767581879711</v>
      </c>
    </row>
    <row r="973" spans="1:10" x14ac:dyDescent="0.25">
      <c r="A973" s="23"/>
      <c r="B973" s="20"/>
      <c r="C973" s="19" t="s">
        <v>1648</v>
      </c>
      <c r="D973" s="19"/>
      <c r="E973" s="19" t="s">
        <v>77</v>
      </c>
      <c r="F973" s="19" t="s">
        <v>78</v>
      </c>
      <c r="G973" s="19" t="s">
        <v>62</v>
      </c>
      <c r="H973" s="5">
        <v>197.92707251213923</v>
      </c>
      <c r="I973" s="5">
        <v>1094.7560000000001</v>
      </c>
      <c r="J973" s="21">
        <f t="shared" si="25"/>
        <v>5.5311079283146407</v>
      </c>
    </row>
    <row r="974" spans="1:10" x14ac:dyDescent="0.25">
      <c r="A974" s="23"/>
      <c r="B974" s="20"/>
      <c r="C974" s="19" t="s">
        <v>1770</v>
      </c>
      <c r="D974" s="19"/>
      <c r="E974" s="19" t="s">
        <v>77</v>
      </c>
      <c r="F974" s="19" t="s">
        <v>78</v>
      </c>
      <c r="G974" s="19" t="s">
        <v>62</v>
      </c>
      <c r="H974" s="5">
        <v>268.64000570772833</v>
      </c>
      <c r="I974" s="5">
        <v>1094.7560000000001</v>
      </c>
      <c r="J974" s="21">
        <f t="shared" si="25"/>
        <v>4.075178591200074</v>
      </c>
    </row>
    <row r="975" spans="1:10" x14ac:dyDescent="0.25">
      <c r="A975" s="23"/>
      <c r="B975" s="20"/>
      <c r="C975" s="19" t="s">
        <v>1109</v>
      </c>
      <c r="D975" s="19"/>
      <c r="E975" s="19" t="s">
        <v>77</v>
      </c>
      <c r="F975" s="19" t="s">
        <v>78</v>
      </c>
      <c r="G975" s="19" t="s">
        <v>62</v>
      </c>
      <c r="H975" s="5">
        <v>647.45402952799907</v>
      </c>
      <c r="I975" s="5">
        <v>1024.9860000000001</v>
      </c>
      <c r="J975" s="21">
        <f t="shared" si="25"/>
        <v>1.5831023566989395</v>
      </c>
    </row>
    <row r="976" spans="1:10" x14ac:dyDescent="0.25">
      <c r="A976" s="23"/>
      <c r="B976" s="20"/>
      <c r="C976" s="19" t="s">
        <v>1110</v>
      </c>
      <c r="D976" s="19"/>
      <c r="E976" s="19" t="s">
        <v>77</v>
      </c>
      <c r="F976" s="19" t="s">
        <v>78</v>
      </c>
      <c r="G976" s="19" t="s">
        <v>62</v>
      </c>
      <c r="H976" s="5">
        <v>132.71050537861893</v>
      </c>
      <c r="I976" s="5">
        <v>1275.354</v>
      </c>
      <c r="J976" s="21">
        <f t="shared" si="25"/>
        <v>9.6100455375514908</v>
      </c>
    </row>
    <row r="977" spans="1:10" x14ac:dyDescent="0.25">
      <c r="A977" s="23"/>
      <c r="B977" s="20"/>
      <c r="C977" s="19" t="s">
        <v>1111</v>
      </c>
      <c r="D977" s="19"/>
      <c r="E977" s="19" t="s">
        <v>77</v>
      </c>
      <c r="F977" s="19" t="s">
        <v>78</v>
      </c>
      <c r="G977" s="19" t="s">
        <v>62</v>
      </c>
      <c r="H977" s="5">
        <v>380.6537888795944</v>
      </c>
      <c r="I977" s="5">
        <v>0</v>
      </c>
      <c r="J977" s="21">
        <f t="shared" si="25"/>
        <v>0</v>
      </c>
    </row>
    <row r="978" spans="1:10" x14ac:dyDescent="0.25">
      <c r="A978" s="23"/>
      <c r="B978" s="20"/>
      <c r="C978" s="19" t="s">
        <v>1771</v>
      </c>
      <c r="D978" s="19"/>
      <c r="E978" s="19" t="s">
        <v>77</v>
      </c>
      <c r="F978" s="19" t="s">
        <v>78</v>
      </c>
      <c r="G978" s="19" t="s">
        <v>62</v>
      </c>
      <c r="H978" s="5">
        <v>107.41260839765329</v>
      </c>
      <c r="I978" s="5">
        <v>1275.354</v>
      </c>
      <c r="J978" s="21">
        <f t="shared" si="25"/>
        <v>11.873410570931295</v>
      </c>
    </row>
    <row r="979" spans="1:10" x14ac:dyDescent="0.25">
      <c r="A979" s="23"/>
      <c r="B979" s="20"/>
      <c r="C979" s="19" t="s">
        <v>1112</v>
      </c>
      <c r="D979" s="19"/>
      <c r="E979" s="19" t="s">
        <v>77</v>
      </c>
      <c r="F979" s="19" t="s">
        <v>78</v>
      </c>
      <c r="G979" s="19" t="s">
        <v>62</v>
      </c>
      <c r="H979" s="5">
        <v>911.83632092308414</v>
      </c>
      <c r="I979" s="5">
        <v>359.05599999999998</v>
      </c>
      <c r="J979" s="21">
        <f t="shared" si="25"/>
        <v>0.39377242577540111</v>
      </c>
    </row>
    <row r="980" spans="1:10" x14ac:dyDescent="0.25">
      <c r="A980" s="23"/>
      <c r="B980" s="20"/>
      <c r="C980" s="19" t="s">
        <v>1772</v>
      </c>
      <c r="D980" s="19"/>
      <c r="E980" s="19" t="s">
        <v>77</v>
      </c>
      <c r="F980" s="19" t="s">
        <v>78</v>
      </c>
      <c r="G980" s="19" t="s">
        <v>62</v>
      </c>
      <c r="H980" s="5">
        <v>161.73639582188315</v>
      </c>
      <c r="I980" s="5">
        <v>1445.874</v>
      </c>
      <c r="J980" s="21">
        <f t="shared" si="25"/>
        <v>8.9396946967478499</v>
      </c>
    </row>
    <row r="981" spans="1:10" x14ac:dyDescent="0.25">
      <c r="A981" s="23"/>
      <c r="B981" s="20"/>
      <c r="C981" s="19" t="s">
        <v>1113</v>
      </c>
      <c r="D981" s="19"/>
      <c r="E981" s="19" t="s">
        <v>77</v>
      </c>
      <c r="F981" s="19" t="s">
        <v>78</v>
      </c>
      <c r="G981" s="19" t="s">
        <v>62</v>
      </c>
      <c r="H981" s="5">
        <v>265.92945699770422</v>
      </c>
      <c r="I981" s="5">
        <v>1274.2839999999999</v>
      </c>
      <c r="J981" s="21">
        <f t="shared" si="25"/>
        <v>4.7918121384010526</v>
      </c>
    </row>
    <row r="982" spans="1:10" x14ac:dyDescent="0.25">
      <c r="A982" s="23"/>
      <c r="B982" s="20"/>
      <c r="C982" s="19" t="s">
        <v>1114</v>
      </c>
      <c r="D982" s="19"/>
      <c r="E982" s="19" t="s">
        <v>77</v>
      </c>
      <c r="F982" s="19" t="s">
        <v>78</v>
      </c>
      <c r="G982" s="19" t="s">
        <v>62</v>
      </c>
      <c r="H982" s="5">
        <v>268.64028184339918</v>
      </c>
      <c r="I982" s="5">
        <v>1513.818</v>
      </c>
      <c r="J982" s="21">
        <f t="shared" si="25"/>
        <v>5.6351117174693224</v>
      </c>
    </row>
    <row r="983" spans="1:10" x14ac:dyDescent="0.25">
      <c r="A983" s="23"/>
      <c r="B983" s="20"/>
      <c r="C983" s="19" t="s">
        <v>1773</v>
      </c>
      <c r="D983" s="19"/>
      <c r="E983" s="19" t="s">
        <v>77</v>
      </c>
      <c r="F983" s="19" t="s">
        <v>78</v>
      </c>
      <c r="G983" s="19" t="s">
        <v>62</v>
      </c>
      <c r="H983" s="5">
        <v>211.09722333300797</v>
      </c>
      <c r="I983" s="5">
        <v>1333.22</v>
      </c>
      <c r="J983" s="21">
        <f t="shared" si="25"/>
        <v>6.3156681028287718</v>
      </c>
    </row>
    <row r="984" spans="1:10" x14ac:dyDescent="0.25">
      <c r="A984" s="23"/>
      <c r="B984" s="20"/>
      <c r="C984" s="19" t="s">
        <v>1649</v>
      </c>
      <c r="D984" s="19"/>
      <c r="E984" s="19" t="s">
        <v>77</v>
      </c>
      <c r="F984" s="19" t="s">
        <v>78</v>
      </c>
      <c r="G984" s="19" t="s">
        <v>62</v>
      </c>
      <c r="H984" s="5">
        <v>111.86684593462105</v>
      </c>
      <c r="I984" s="5">
        <v>1274.2840000000001</v>
      </c>
      <c r="J984" s="21">
        <f t="shared" si="25"/>
        <v>11.391078289136146</v>
      </c>
    </row>
    <row r="985" spans="1:10" x14ac:dyDescent="0.25">
      <c r="A985" s="23"/>
      <c r="B985" s="20"/>
      <c r="C985" s="19" t="s">
        <v>1651</v>
      </c>
      <c r="D985" s="19"/>
      <c r="E985" s="19" t="s">
        <v>77</v>
      </c>
      <c r="F985" s="19" t="s">
        <v>78</v>
      </c>
      <c r="G985" s="19" t="s">
        <v>62</v>
      </c>
      <c r="H985" s="5">
        <v>163.16513879551772</v>
      </c>
      <c r="I985" s="5">
        <v>0</v>
      </c>
      <c r="J985" s="21">
        <f t="shared" si="25"/>
        <v>0</v>
      </c>
    </row>
    <row r="986" spans="1:10" x14ac:dyDescent="0.25">
      <c r="A986" s="23"/>
      <c r="B986" s="20"/>
      <c r="C986" s="19" t="s">
        <v>1115</v>
      </c>
      <c r="D986" s="19"/>
      <c r="E986" s="19" t="s">
        <v>77</v>
      </c>
      <c r="F986" s="19" t="s">
        <v>78</v>
      </c>
      <c r="G986" s="19" t="s">
        <v>62</v>
      </c>
      <c r="H986" s="5">
        <v>433.33131163165774</v>
      </c>
      <c r="I986" s="5">
        <v>359.05700000000002</v>
      </c>
      <c r="J986" s="21">
        <f t="shared" si="25"/>
        <v>0.82859694271344808</v>
      </c>
    </row>
    <row r="987" spans="1:10" x14ac:dyDescent="0.25">
      <c r="A987" s="23"/>
      <c r="B987" s="20"/>
      <c r="C987" s="19" t="s">
        <v>1774</v>
      </c>
      <c r="D987" s="19"/>
      <c r="E987" s="19" t="s">
        <v>77</v>
      </c>
      <c r="F987" s="19" t="s">
        <v>78</v>
      </c>
      <c r="G987" s="19" t="s">
        <v>62</v>
      </c>
      <c r="H987" s="5">
        <v>28.517168067126985</v>
      </c>
      <c r="I987" s="5">
        <v>1094.7560000000001</v>
      </c>
      <c r="J987" s="21">
        <f t="shared" si="25"/>
        <v>38.3893659224169</v>
      </c>
    </row>
    <row r="988" spans="1:10" x14ac:dyDescent="0.25">
      <c r="A988" s="23"/>
      <c r="B988" s="20"/>
      <c r="C988" s="19" t="s">
        <v>1117</v>
      </c>
      <c r="D988" s="19"/>
      <c r="E988" s="19" t="s">
        <v>77</v>
      </c>
      <c r="F988" s="19" t="s">
        <v>78</v>
      </c>
      <c r="G988" s="19" t="s">
        <v>62</v>
      </c>
      <c r="H988" s="5">
        <v>300.83860408724161</v>
      </c>
      <c r="I988" s="5">
        <v>762.24199999999996</v>
      </c>
      <c r="J988" s="21">
        <f t="shared" si="25"/>
        <v>2.5337240289113754</v>
      </c>
    </row>
    <row r="989" spans="1:10" x14ac:dyDescent="0.25">
      <c r="A989" s="23"/>
      <c r="B989" s="20"/>
      <c r="C989" s="19" t="s">
        <v>1118</v>
      </c>
      <c r="D989" s="19"/>
      <c r="E989" s="19" t="s">
        <v>77</v>
      </c>
      <c r="F989" s="19" t="s">
        <v>78</v>
      </c>
      <c r="G989" s="19" t="s">
        <v>62</v>
      </c>
      <c r="H989" s="5">
        <v>271.81271364397742</v>
      </c>
      <c r="I989" s="5">
        <v>419.06200000000001</v>
      </c>
      <c r="J989" s="21">
        <f t="shared" si="25"/>
        <v>1.5417306805924131</v>
      </c>
    </row>
    <row r="990" spans="1:10" x14ac:dyDescent="0.25">
      <c r="A990" s="23"/>
      <c r="B990" s="20"/>
      <c r="C990" s="19" t="s">
        <v>1119</v>
      </c>
      <c r="D990" s="19"/>
      <c r="E990" s="19" t="s">
        <v>77</v>
      </c>
      <c r="F990" s="19" t="s">
        <v>78</v>
      </c>
      <c r="G990" s="19" t="s">
        <v>62</v>
      </c>
      <c r="H990" s="5">
        <v>578.19358448174819</v>
      </c>
      <c r="I990" s="5">
        <v>787.5920000000001</v>
      </c>
      <c r="J990" s="21">
        <f t="shared" si="25"/>
        <v>1.362159700727122</v>
      </c>
    </row>
    <row r="991" spans="1:10" x14ac:dyDescent="0.25">
      <c r="A991" s="23"/>
      <c r="B991" s="20"/>
      <c r="C991" s="19" t="s">
        <v>1120</v>
      </c>
      <c r="D991" s="19"/>
      <c r="E991" s="19" t="s">
        <v>77</v>
      </c>
      <c r="F991" s="19" t="s">
        <v>78</v>
      </c>
      <c r="G991" s="19" t="s">
        <v>62</v>
      </c>
      <c r="H991" s="5">
        <v>1474.5374348401585</v>
      </c>
      <c r="I991" s="5">
        <v>785.8420000000001</v>
      </c>
      <c r="J991" s="21">
        <f t="shared" si="25"/>
        <v>0.53294136956596572</v>
      </c>
    </row>
    <row r="992" spans="1:10" x14ac:dyDescent="0.25">
      <c r="A992" s="23"/>
      <c r="B992" s="20"/>
      <c r="C992" s="19" t="s">
        <v>1775</v>
      </c>
      <c r="D992" s="19"/>
      <c r="E992" s="19" t="s">
        <v>77</v>
      </c>
      <c r="F992" s="19" t="s">
        <v>78</v>
      </c>
      <c r="G992" s="19" t="s">
        <v>62</v>
      </c>
      <c r="H992" s="5">
        <v>87.488969551152763</v>
      </c>
      <c r="I992" s="5">
        <v>1411.1310000000001</v>
      </c>
      <c r="J992" s="21">
        <f t="shared" si="25"/>
        <v>16.12924471781491</v>
      </c>
    </row>
    <row r="993" spans="1:10" x14ac:dyDescent="0.25">
      <c r="A993" s="23"/>
      <c r="B993" s="20"/>
      <c r="C993" s="19" t="s">
        <v>1652</v>
      </c>
      <c r="D993" s="19"/>
      <c r="E993" s="19" t="s">
        <v>77</v>
      </c>
      <c r="F993" s="19" t="s">
        <v>78</v>
      </c>
      <c r="G993" s="19" t="s">
        <v>62</v>
      </c>
      <c r="H993" s="5">
        <v>137.86724181455207</v>
      </c>
      <c r="I993" s="5">
        <v>598.58999999999992</v>
      </c>
      <c r="J993" s="21">
        <f t="shared" si="25"/>
        <v>4.3417855621219656</v>
      </c>
    </row>
    <row r="994" spans="1:10" x14ac:dyDescent="0.25">
      <c r="A994" s="23"/>
      <c r="B994" s="20"/>
      <c r="C994" s="19" t="s">
        <v>1122</v>
      </c>
      <c r="D994" s="19"/>
      <c r="E994" s="19" t="s">
        <v>77</v>
      </c>
      <c r="F994" s="19" t="s">
        <v>78</v>
      </c>
      <c r="G994" s="19" t="s">
        <v>62</v>
      </c>
      <c r="H994" s="5">
        <v>439.79387511535509</v>
      </c>
      <c r="I994" s="5">
        <v>1519.2350000000001</v>
      </c>
      <c r="J994" s="21">
        <f t="shared" si="25"/>
        <v>3.4544250976699358</v>
      </c>
    </row>
    <row r="995" spans="1:10" x14ac:dyDescent="0.25">
      <c r="A995" s="23"/>
      <c r="B995" s="20"/>
      <c r="C995" s="19" t="s">
        <v>1123</v>
      </c>
      <c r="D995" s="19"/>
      <c r="E995" s="19" t="s">
        <v>77</v>
      </c>
      <c r="F995" s="19" t="s">
        <v>78</v>
      </c>
      <c r="G995" s="19" t="s">
        <v>62</v>
      </c>
      <c r="H995" s="5">
        <v>86.568948953655422</v>
      </c>
      <c r="I995" s="5">
        <v>1094.7560000000001</v>
      </c>
      <c r="J995" s="21">
        <f t="shared" si="25"/>
        <v>12.646058583731637</v>
      </c>
    </row>
    <row r="996" spans="1:10" x14ac:dyDescent="0.25">
      <c r="A996" s="23"/>
      <c r="B996" s="20"/>
      <c r="C996" s="19" t="s">
        <v>1653</v>
      </c>
      <c r="D996" s="19"/>
      <c r="E996" s="19" t="s">
        <v>77</v>
      </c>
      <c r="F996" s="19" t="s">
        <v>78</v>
      </c>
      <c r="G996" s="19" t="s">
        <v>62</v>
      </c>
      <c r="H996" s="5">
        <v>208.38667462298389</v>
      </c>
      <c r="I996" s="5">
        <v>180.59800000000001</v>
      </c>
      <c r="J996" s="21">
        <f t="shared" si="25"/>
        <v>0.86664850488516343</v>
      </c>
    </row>
    <row r="997" spans="1:10" x14ac:dyDescent="0.25">
      <c r="A997" s="23"/>
      <c r="B997" s="20"/>
      <c r="C997" s="19" t="s">
        <v>1124</v>
      </c>
      <c r="D997" s="19"/>
      <c r="E997" s="19" t="s">
        <v>77</v>
      </c>
      <c r="F997" s="19" t="s">
        <v>78</v>
      </c>
      <c r="G997" s="19" t="s">
        <v>62</v>
      </c>
      <c r="H997" s="5">
        <v>271.81271364397742</v>
      </c>
      <c r="I997" s="5">
        <v>180.59800000000001</v>
      </c>
      <c r="J997" s="21">
        <f t="shared" si="25"/>
        <v>0.66442072403040275</v>
      </c>
    </row>
    <row r="998" spans="1:10" x14ac:dyDescent="0.25">
      <c r="A998" s="23"/>
      <c r="B998" s="20"/>
      <c r="C998" s="19" t="s">
        <v>1125</v>
      </c>
      <c r="D998" s="19"/>
      <c r="E998" s="19" t="s">
        <v>77</v>
      </c>
      <c r="F998" s="19" t="s">
        <v>78</v>
      </c>
      <c r="G998" s="19" t="s">
        <v>62</v>
      </c>
      <c r="H998" s="5">
        <v>443.35385996158965</v>
      </c>
      <c r="I998" s="5">
        <v>351.11800000000005</v>
      </c>
      <c r="J998" s="21">
        <f t="shared" si="25"/>
        <v>0.79195882050157285</v>
      </c>
    </row>
    <row r="999" spans="1:10" x14ac:dyDescent="0.25">
      <c r="A999" s="23"/>
      <c r="B999" s="20"/>
      <c r="C999" s="19" t="s">
        <v>1776</v>
      </c>
      <c r="D999" s="19"/>
      <c r="E999" s="19" t="s">
        <v>77</v>
      </c>
      <c r="F999" s="19" t="s">
        <v>78</v>
      </c>
      <c r="G999" s="19" t="s">
        <v>62</v>
      </c>
      <c r="H999" s="5">
        <v>187.0342928028488</v>
      </c>
      <c r="I999" s="5">
        <v>1626.472</v>
      </c>
      <c r="J999" s="21">
        <f t="shared" si="25"/>
        <v>8.696116501557551</v>
      </c>
    </row>
    <row r="1000" spans="1:10" x14ac:dyDescent="0.25">
      <c r="A1000" s="23"/>
      <c r="B1000" s="20"/>
      <c r="C1000" s="19" t="s">
        <v>1777</v>
      </c>
      <c r="D1000" s="19"/>
      <c r="E1000" s="19" t="s">
        <v>77</v>
      </c>
      <c r="F1000" s="19" t="s">
        <v>78</v>
      </c>
      <c r="G1000" s="19" t="s">
        <v>62</v>
      </c>
      <c r="H1000" s="5">
        <v>585.64957140634544</v>
      </c>
      <c r="I1000" s="5">
        <v>0</v>
      </c>
      <c r="J1000" s="21">
        <f t="shared" si="25"/>
        <v>0</v>
      </c>
    </row>
    <row r="1001" spans="1:10" x14ac:dyDescent="0.25">
      <c r="A1001" s="23"/>
      <c r="B1001" s="20"/>
      <c r="C1001" s="19" t="s">
        <v>1778</v>
      </c>
      <c r="D1001" s="19"/>
      <c r="E1001" s="19" t="s">
        <v>77</v>
      </c>
      <c r="F1001" s="19" t="s">
        <v>78</v>
      </c>
      <c r="G1001" s="19" t="s">
        <v>62</v>
      </c>
      <c r="H1001" s="5">
        <v>111.86684593462105</v>
      </c>
      <c r="I1001" s="5">
        <v>1094.7560000000001</v>
      </c>
      <c r="J1001" s="21">
        <f t="shared" si="25"/>
        <v>9.7862417667502157</v>
      </c>
    </row>
    <row r="1002" spans="1:10" x14ac:dyDescent="0.25">
      <c r="A1002" s="23"/>
      <c r="B1002" s="20"/>
      <c r="C1002" s="19" t="s">
        <v>1126</v>
      </c>
      <c r="D1002" s="19"/>
      <c r="E1002" s="19" t="s">
        <v>77</v>
      </c>
      <c r="F1002" s="19" t="s">
        <v>78</v>
      </c>
      <c r="G1002" s="19" t="s">
        <v>62</v>
      </c>
      <c r="H1002" s="5">
        <v>237.41256506624813</v>
      </c>
      <c r="I1002" s="5">
        <v>238.464</v>
      </c>
      <c r="J1002" s="21">
        <f t="shared" si="25"/>
        <v>1.0044287248800774</v>
      </c>
    </row>
    <row r="1003" spans="1:10" x14ac:dyDescent="0.25">
      <c r="A1003" s="23"/>
      <c r="B1003" s="20"/>
      <c r="C1003" s="19" t="s">
        <v>1127</v>
      </c>
      <c r="D1003" s="19"/>
      <c r="E1003" s="19" t="s">
        <v>77</v>
      </c>
      <c r="F1003" s="19" t="s">
        <v>78</v>
      </c>
      <c r="G1003" s="19" t="s">
        <v>62</v>
      </c>
      <c r="H1003" s="5">
        <v>337.1516648407723</v>
      </c>
      <c r="I1003" s="5">
        <v>410.05399999999997</v>
      </c>
      <c r="J1003" s="21">
        <f t="shared" si="25"/>
        <v>1.216230090970061</v>
      </c>
    </row>
    <row r="1004" spans="1:10" x14ac:dyDescent="0.25">
      <c r="A1004" s="23"/>
      <c r="B1004" s="20"/>
      <c r="C1004" s="19" t="s">
        <v>1129</v>
      </c>
      <c r="D1004" s="19"/>
      <c r="E1004" s="19" t="s">
        <v>77</v>
      </c>
      <c r="F1004" s="19" t="s">
        <v>78</v>
      </c>
      <c r="G1004" s="19" t="s">
        <v>62</v>
      </c>
      <c r="H1004" s="5">
        <v>382.75953898110112</v>
      </c>
      <c r="I1004" s="5">
        <v>1624.645</v>
      </c>
      <c r="J1004" s="21">
        <f t="shared" si="25"/>
        <v>4.2445578347303252</v>
      </c>
    </row>
    <row r="1005" spans="1:10" x14ac:dyDescent="0.25">
      <c r="A1005" s="23"/>
      <c r="B1005" s="20"/>
      <c r="C1005" s="19" t="s">
        <v>1130</v>
      </c>
      <c r="D1005" s="19"/>
      <c r="E1005" s="19" t="s">
        <v>77</v>
      </c>
      <c r="F1005" s="19" t="s">
        <v>78</v>
      </c>
      <c r="G1005" s="19" t="s">
        <v>62</v>
      </c>
      <c r="H1005" s="5">
        <v>141.40145875402251</v>
      </c>
      <c r="I1005" s="5">
        <v>1209.251</v>
      </c>
      <c r="J1005" s="21">
        <f t="shared" si="25"/>
        <v>8.5518990444333003</v>
      </c>
    </row>
    <row r="1006" spans="1:10" x14ac:dyDescent="0.25">
      <c r="A1006" s="23"/>
      <c r="B1006" s="20"/>
      <c r="C1006" s="19" t="s">
        <v>1131</v>
      </c>
      <c r="D1006" s="19"/>
      <c r="E1006" s="19" t="s">
        <v>77</v>
      </c>
      <c r="F1006" s="19" t="s">
        <v>78</v>
      </c>
      <c r="G1006" s="19" t="s">
        <v>62</v>
      </c>
      <c r="H1006" s="5">
        <v>225.67115721901393</v>
      </c>
      <c r="I1006" s="5">
        <v>171.59</v>
      </c>
      <c r="J1006" s="21">
        <f t="shared" ref="J1006:J1069" si="26">+IFERROR(I1006/H1006,0)</f>
        <v>0.76035414589322925</v>
      </c>
    </row>
    <row r="1007" spans="1:10" x14ac:dyDescent="0.25">
      <c r="A1007" s="23"/>
      <c r="B1007" s="20"/>
      <c r="C1007" s="19" t="s">
        <v>1132</v>
      </c>
      <c r="D1007" s="19"/>
      <c r="E1007" s="19" t="s">
        <v>77</v>
      </c>
      <c r="F1007" s="19" t="s">
        <v>78</v>
      </c>
      <c r="G1007" s="19" t="s">
        <v>62</v>
      </c>
      <c r="H1007" s="5">
        <v>517.60101009664913</v>
      </c>
      <c r="I1007" s="5">
        <v>712.31400000000008</v>
      </c>
      <c r="J1007" s="21">
        <f t="shared" si="26"/>
        <v>1.3761835585811417</v>
      </c>
    </row>
    <row r="1008" spans="1:10" x14ac:dyDescent="0.25">
      <c r="A1008" s="23"/>
      <c r="B1008" s="20"/>
      <c r="C1008" s="19" t="s">
        <v>1133</v>
      </c>
      <c r="D1008" s="19"/>
      <c r="E1008" s="19" t="s">
        <v>77</v>
      </c>
      <c r="F1008" s="19" t="s">
        <v>78</v>
      </c>
      <c r="G1008" s="19" t="s">
        <v>62</v>
      </c>
      <c r="H1008" s="5">
        <v>520.43316595173007</v>
      </c>
      <c r="I1008" s="5">
        <v>1454.8820000000001</v>
      </c>
      <c r="J1008" s="21">
        <f t="shared" si="26"/>
        <v>2.7955212987616158</v>
      </c>
    </row>
    <row r="1009" spans="1:10" x14ac:dyDescent="0.25">
      <c r="A1009" s="23"/>
      <c r="B1009" s="20"/>
      <c r="C1009" s="19" t="s">
        <v>1135</v>
      </c>
      <c r="D1009" s="19"/>
      <c r="E1009" s="19" t="s">
        <v>77</v>
      </c>
      <c r="F1009" s="19" t="s">
        <v>78</v>
      </c>
      <c r="G1009" s="19" t="s">
        <v>62</v>
      </c>
      <c r="H1009" s="5">
        <v>182.58005526588101</v>
      </c>
      <c r="I1009" s="5">
        <v>1094.7560000000001</v>
      </c>
      <c r="J1009" s="21">
        <f t="shared" si="26"/>
        <v>5.9960327999998073</v>
      </c>
    </row>
    <row r="1010" spans="1:10" x14ac:dyDescent="0.25">
      <c r="A1010" s="23"/>
      <c r="B1010" s="20"/>
      <c r="C1010" s="19" t="s">
        <v>1136</v>
      </c>
      <c r="D1010" s="19"/>
      <c r="E1010" s="19" t="s">
        <v>77</v>
      </c>
      <c r="F1010" s="19" t="s">
        <v>78</v>
      </c>
      <c r="G1010" s="19" t="s">
        <v>62</v>
      </c>
      <c r="H1010" s="5">
        <v>240.63183615240948</v>
      </c>
      <c r="I1010" s="5">
        <v>417.99199999999996</v>
      </c>
      <c r="J1010" s="21">
        <f t="shared" si="26"/>
        <v>1.7370602605353329</v>
      </c>
    </row>
    <row r="1011" spans="1:10" x14ac:dyDescent="0.25">
      <c r="A1011" s="23"/>
      <c r="B1011" s="20"/>
      <c r="C1011" s="19" t="s">
        <v>1779</v>
      </c>
      <c r="D1011" s="19"/>
      <c r="E1011" s="19" t="s">
        <v>77</v>
      </c>
      <c r="F1011" s="19" t="s">
        <v>78</v>
      </c>
      <c r="G1011" s="19" t="s">
        <v>62</v>
      </c>
      <c r="H1011" s="5">
        <v>28.517168067126985</v>
      </c>
      <c r="I1011" s="5">
        <v>606.99400000000003</v>
      </c>
      <c r="J1011" s="21">
        <f t="shared" si="26"/>
        <v>21.28521312393951</v>
      </c>
    </row>
    <row r="1012" spans="1:10" x14ac:dyDescent="0.25">
      <c r="A1012" s="23"/>
      <c r="B1012" s="20"/>
      <c r="C1012" s="19" t="s">
        <v>1137</v>
      </c>
      <c r="D1012" s="19"/>
      <c r="E1012" s="19" t="s">
        <v>77</v>
      </c>
      <c r="F1012" s="19" t="s">
        <v>78</v>
      </c>
      <c r="G1012" s="19" t="s">
        <v>62</v>
      </c>
      <c r="H1012" s="5">
        <v>327.25029818853272</v>
      </c>
      <c r="I1012" s="5">
        <v>0</v>
      </c>
      <c r="J1012" s="21">
        <f t="shared" si="26"/>
        <v>0</v>
      </c>
    </row>
    <row r="1013" spans="1:10" x14ac:dyDescent="0.25">
      <c r="A1013" s="23"/>
      <c r="B1013" s="20"/>
      <c r="C1013" s="19" t="s">
        <v>1138</v>
      </c>
      <c r="D1013" s="19"/>
      <c r="E1013" s="19" t="s">
        <v>77</v>
      </c>
      <c r="F1013" s="19" t="s">
        <v>78</v>
      </c>
      <c r="G1013" s="19" t="s">
        <v>62</v>
      </c>
      <c r="H1013" s="5">
        <v>381.01585015415748</v>
      </c>
      <c r="I1013" s="5">
        <v>1751.212</v>
      </c>
      <c r="J1013" s="21">
        <f t="shared" si="26"/>
        <v>4.5961657482004137</v>
      </c>
    </row>
    <row r="1014" spans="1:10" x14ac:dyDescent="0.25">
      <c r="A1014" s="23"/>
      <c r="B1014" s="20"/>
      <c r="C1014" s="19" t="s">
        <v>1139</v>
      </c>
      <c r="D1014" s="19"/>
      <c r="E1014" s="19" t="s">
        <v>77</v>
      </c>
      <c r="F1014" s="19" t="s">
        <v>78</v>
      </c>
      <c r="G1014" s="19" t="s">
        <v>62</v>
      </c>
      <c r="H1014" s="5">
        <v>331.14630026689542</v>
      </c>
      <c r="I1014" s="5">
        <v>1094.7560000000001</v>
      </c>
      <c r="J1014" s="21">
        <f t="shared" si="26"/>
        <v>3.3059587231313015</v>
      </c>
    </row>
    <row r="1015" spans="1:10" x14ac:dyDescent="0.25">
      <c r="A1015" s="23"/>
      <c r="B1015" s="20"/>
      <c r="C1015" s="19" t="s">
        <v>1140</v>
      </c>
      <c r="D1015" s="19"/>
      <c r="E1015" s="19" t="s">
        <v>77</v>
      </c>
      <c r="F1015" s="19" t="s">
        <v>78</v>
      </c>
      <c r="G1015" s="19" t="s">
        <v>62</v>
      </c>
      <c r="H1015" s="5">
        <v>166.1906333588509</v>
      </c>
      <c r="I1015" s="5">
        <v>1094.7560000000001</v>
      </c>
      <c r="J1015" s="21">
        <f t="shared" si="26"/>
        <v>6.5873507903187498</v>
      </c>
    </row>
    <row r="1016" spans="1:10" x14ac:dyDescent="0.25">
      <c r="A1016" s="23"/>
      <c r="B1016" s="20"/>
      <c r="C1016" s="19" t="s">
        <v>1780</v>
      </c>
      <c r="D1016" s="19"/>
      <c r="E1016" s="19" t="s">
        <v>77</v>
      </c>
      <c r="F1016" s="19" t="s">
        <v>78</v>
      </c>
      <c r="G1016" s="19" t="s">
        <v>62</v>
      </c>
      <c r="H1016" s="5">
        <v>164.95566690804449</v>
      </c>
      <c r="I1016" s="5">
        <v>1751.212</v>
      </c>
      <c r="J1016" s="21">
        <f t="shared" si="26"/>
        <v>10.616258494327591</v>
      </c>
    </row>
    <row r="1017" spans="1:10" x14ac:dyDescent="0.25">
      <c r="A1017" s="23"/>
      <c r="B1017" s="20"/>
      <c r="C1017" s="19" t="s">
        <v>1141</v>
      </c>
      <c r="D1017" s="19"/>
      <c r="E1017" s="19" t="s">
        <v>77</v>
      </c>
      <c r="F1017" s="19" t="s">
        <v>78</v>
      </c>
      <c r="G1017" s="19" t="s">
        <v>62</v>
      </c>
      <c r="H1017" s="5">
        <v>274.11196413264145</v>
      </c>
      <c r="I1017" s="5">
        <v>483.02499999999998</v>
      </c>
      <c r="J1017" s="21">
        <f t="shared" si="26"/>
        <v>1.7621449013668975</v>
      </c>
    </row>
    <row r="1018" spans="1:10" x14ac:dyDescent="0.25">
      <c r="A1018" s="23"/>
      <c r="B1018" s="20"/>
      <c r="C1018" s="19" t="s">
        <v>1654</v>
      </c>
      <c r="D1018" s="19"/>
      <c r="E1018" s="19" t="s">
        <v>77</v>
      </c>
      <c r="F1018" s="19" t="s">
        <v>78</v>
      </c>
      <c r="G1018" s="19" t="s">
        <v>62</v>
      </c>
      <c r="H1018" s="5">
        <v>221.02330483812293</v>
      </c>
      <c r="I1018" s="5">
        <v>419.06200000000001</v>
      </c>
      <c r="J1018" s="21">
        <f t="shared" si="26"/>
        <v>1.8960082074011166</v>
      </c>
    </row>
    <row r="1019" spans="1:10" x14ac:dyDescent="0.25">
      <c r="A1019" s="23"/>
      <c r="B1019" s="20"/>
      <c r="C1019" s="19" t="s">
        <v>1143</v>
      </c>
      <c r="D1019" s="19"/>
      <c r="E1019" s="19" t="s">
        <v>77</v>
      </c>
      <c r="F1019" s="19" t="s">
        <v>78</v>
      </c>
      <c r="G1019" s="19" t="s">
        <v>62</v>
      </c>
      <c r="H1019" s="5">
        <v>569.2851094078128</v>
      </c>
      <c r="I1019" s="5">
        <v>791.25900000000001</v>
      </c>
      <c r="J1019" s="21">
        <f t="shared" si="26"/>
        <v>1.3899169096888746</v>
      </c>
    </row>
    <row r="1020" spans="1:10" x14ac:dyDescent="0.25">
      <c r="A1020" s="23"/>
      <c r="B1020" s="20"/>
      <c r="C1020" s="19" t="s">
        <v>1145</v>
      </c>
      <c r="D1020" s="19"/>
      <c r="E1020" s="19" t="s">
        <v>77</v>
      </c>
      <c r="F1020" s="19" t="s">
        <v>78</v>
      </c>
      <c r="G1020" s="19" t="s">
        <v>62</v>
      </c>
      <c r="H1020" s="5">
        <v>266.43845550951232</v>
      </c>
      <c r="I1020" s="5">
        <v>1094.7560000000001</v>
      </c>
      <c r="J1020" s="21">
        <f t="shared" si="26"/>
        <v>4.1088513214298956</v>
      </c>
    </row>
    <row r="1021" spans="1:10" x14ac:dyDescent="0.25">
      <c r="A1021" s="23"/>
      <c r="B1021" s="20"/>
      <c r="C1021" s="19" t="s">
        <v>1146</v>
      </c>
      <c r="D1021" s="19"/>
      <c r="E1021" s="19" t="s">
        <v>77</v>
      </c>
      <c r="F1021" s="19" t="s">
        <v>78</v>
      </c>
      <c r="G1021" s="19" t="s">
        <v>62</v>
      </c>
      <c r="H1021" s="5">
        <v>137.16474291558669</v>
      </c>
      <c r="I1021" s="5">
        <v>1147.7170000000001</v>
      </c>
      <c r="J1021" s="21">
        <f t="shared" si="26"/>
        <v>8.3674344850142948</v>
      </c>
    </row>
    <row r="1022" spans="1:10" x14ac:dyDescent="0.25">
      <c r="A1022" s="23"/>
      <c r="B1022" s="20"/>
      <c r="C1022" s="19" t="s">
        <v>1781</v>
      </c>
      <c r="D1022" s="19"/>
      <c r="E1022" s="19" t="s">
        <v>77</v>
      </c>
      <c r="F1022" s="19" t="s">
        <v>78</v>
      </c>
      <c r="G1022" s="19" t="s">
        <v>62</v>
      </c>
      <c r="H1022" s="5">
        <v>257.45710945477015</v>
      </c>
      <c r="I1022" s="5">
        <v>180.59800000000001</v>
      </c>
      <c r="J1022" s="21">
        <f t="shared" si="26"/>
        <v>0.70146829653475673</v>
      </c>
    </row>
    <row r="1023" spans="1:10" x14ac:dyDescent="0.25">
      <c r="A1023" s="23"/>
      <c r="B1023" s="20"/>
      <c r="C1023" s="19" t="s">
        <v>1148</v>
      </c>
      <c r="D1023" s="19"/>
      <c r="E1023" s="19" t="s">
        <v>77</v>
      </c>
      <c r="F1023" s="19" t="s">
        <v>78</v>
      </c>
      <c r="G1023" s="19" t="s">
        <v>62</v>
      </c>
      <c r="H1023" s="5">
        <v>187.0342928028488</v>
      </c>
      <c r="I1023" s="5">
        <v>1089.3389999999999</v>
      </c>
      <c r="J1023" s="21">
        <f t="shared" si="26"/>
        <v>5.8242741674558181</v>
      </c>
    </row>
    <row r="1024" spans="1:10" x14ac:dyDescent="0.25">
      <c r="A1024" s="23"/>
      <c r="B1024" s="20"/>
      <c r="C1024" s="19" t="s">
        <v>1150</v>
      </c>
      <c r="D1024" s="19"/>
      <c r="E1024" s="19" t="s">
        <v>77</v>
      </c>
      <c r="F1024" s="19" t="s">
        <v>78</v>
      </c>
      <c r="G1024" s="19" t="s">
        <v>62</v>
      </c>
      <c r="H1024" s="5">
        <v>107.41260839765329</v>
      </c>
      <c r="I1024" s="5">
        <v>1094.7560000000001</v>
      </c>
      <c r="J1024" s="21">
        <f t="shared" si="26"/>
        <v>10.192062331705911</v>
      </c>
    </row>
    <row r="1025" spans="1:10" x14ac:dyDescent="0.25">
      <c r="A1025" s="23"/>
      <c r="B1025" s="20"/>
      <c r="C1025" s="19" t="s">
        <v>1782</v>
      </c>
      <c r="D1025" s="19"/>
      <c r="E1025" s="19" t="s">
        <v>77</v>
      </c>
      <c r="F1025" s="19" t="s">
        <v>78</v>
      </c>
      <c r="G1025" s="19" t="s">
        <v>62</v>
      </c>
      <c r="H1025" s="5">
        <v>82.840955491356837</v>
      </c>
      <c r="I1025" s="5">
        <v>1094.7560000000001</v>
      </c>
      <c r="J1025" s="21">
        <f t="shared" si="26"/>
        <v>13.215154189212857</v>
      </c>
    </row>
    <row r="1026" spans="1:10" x14ac:dyDescent="0.25">
      <c r="A1026" s="23"/>
      <c r="B1026" s="20"/>
      <c r="C1026" s="19" t="s">
        <v>1151</v>
      </c>
      <c r="D1026" s="19"/>
      <c r="E1026" s="19" t="s">
        <v>77</v>
      </c>
      <c r="F1026" s="19" t="s">
        <v>78</v>
      </c>
      <c r="G1026" s="19" t="s">
        <v>62</v>
      </c>
      <c r="H1026" s="5">
        <v>219.78817670841156</v>
      </c>
      <c r="I1026" s="5">
        <v>662.553</v>
      </c>
      <c r="J1026" s="21">
        <f t="shared" si="26"/>
        <v>3.0145070127179561</v>
      </c>
    </row>
    <row r="1027" spans="1:10" x14ac:dyDescent="0.25">
      <c r="A1027" s="23"/>
      <c r="B1027" s="20"/>
      <c r="C1027" s="19" t="s">
        <v>1152</v>
      </c>
      <c r="D1027" s="19"/>
      <c r="E1027" s="19" t="s">
        <v>77</v>
      </c>
      <c r="F1027" s="19" t="s">
        <v>78</v>
      </c>
      <c r="G1027" s="19" t="s">
        <v>62</v>
      </c>
      <c r="H1027" s="5">
        <v>267.35847610700966</v>
      </c>
      <c r="I1027" s="5">
        <v>238.464</v>
      </c>
      <c r="J1027" s="21">
        <f t="shared" si="26"/>
        <v>0.89192608916784555</v>
      </c>
    </row>
    <row r="1028" spans="1:10" x14ac:dyDescent="0.25">
      <c r="A1028" s="23"/>
      <c r="B1028" s="20"/>
      <c r="C1028" s="19" t="s">
        <v>1655</v>
      </c>
      <c r="D1028" s="19"/>
      <c r="E1028" s="19" t="s">
        <v>77</v>
      </c>
      <c r="F1028" s="19" t="s">
        <v>78</v>
      </c>
      <c r="G1028" s="19" t="s">
        <v>62</v>
      </c>
      <c r="H1028" s="5">
        <v>335.43252918779916</v>
      </c>
      <c r="I1028" s="5">
        <v>0</v>
      </c>
      <c r="J1028" s="21">
        <f t="shared" si="26"/>
        <v>0</v>
      </c>
    </row>
    <row r="1029" spans="1:10" x14ac:dyDescent="0.25">
      <c r="A1029" s="23"/>
      <c r="B1029" s="20"/>
      <c r="C1029" s="19" t="s">
        <v>1783</v>
      </c>
      <c r="D1029" s="19"/>
      <c r="E1029" s="19" t="s">
        <v>77</v>
      </c>
      <c r="F1029" s="19" t="s">
        <v>78</v>
      </c>
      <c r="G1029" s="19" t="s">
        <v>62</v>
      </c>
      <c r="H1029" s="5">
        <v>83.34967786749408</v>
      </c>
      <c r="I1029" s="5">
        <v>1333.22</v>
      </c>
      <c r="J1029" s="21">
        <f t="shared" si="26"/>
        <v>15.995502731510239</v>
      </c>
    </row>
    <row r="1030" spans="1:10" x14ac:dyDescent="0.25">
      <c r="A1030" s="23"/>
      <c r="B1030" s="20"/>
      <c r="C1030" s="19" t="s">
        <v>1153</v>
      </c>
      <c r="D1030" s="19"/>
      <c r="E1030" s="19" t="s">
        <v>77</v>
      </c>
      <c r="F1030" s="19" t="s">
        <v>78</v>
      </c>
      <c r="G1030" s="19" t="s">
        <v>62</v>
      </c>
      <c r="H1030" s="5">
        <v>276.26695118094523</v>
      </c>
      <c r="I1030" s="5">
        <v>410.05399999999997</v>
      </c>
      <c r="J1030" s="21">
        <f t="shared" si="26"/>
        <v>1.4842672938154984</v>
      </c>
    </row>
    <row r="1031" spans="1:10" x14ac:dyDescent="0.25">
      <c r="A1031" s="23"/>
      <c r="B1031" s="20"/>
      <c r="C1031" s="19" t="s">
        <v>1154</v>
      </c>
      <c r="D1031" s="19"/>
      <c r="E1031" s="19" t="s">
        <v>77</v>
      </c>
      <c r="F1031" s="19" t="s">
        <v>78</v>
      </c>
      <c r="G1031" s="19" t="s">
        <v>62</v>
      </c>
      <c r="H1031" s="5">
        <v>596.32669521572188</v>
      </c>
      <c r="I1031" s="5">
        <v>1449.4650000000001</v>
      </c>
      <c r="J1031" s="21">
        <f t="shared" si="26"/>
        <v>2.4306558999101231</v>
      </c>
    </row>
    <row r="1032" spans="1:10" x14ac:dyDescent="0.25">
      <c r="A1032" s="23"/>
      <c r="B1032" s="20"/>
      <c r="C1032" s="19" t="s">
        <v>1155</v>
      </c>
      <c r="D1032" s="19"/>
      <c r="E1032" s="19" t="s">
        <v>77</v>
      </c>
      <c r="F1032" s="19" t="s">
        <v>78</v>
      </c>
      <c r="G1032" s="19" t="s">
        <v>62</v>
      </c>
      <c r="H1032" s="5">
        <v>294.95534744096847</v>
      </c>
      <c r="I1032" s="5">
        <v>0</v>
      </c>
      <c r="J1032" s="21">
        <f t="shared" si="26"/>
        <v>0</v>
      </c>
    </row>
    <row r="1033" spans="1:10" x14ac:dyDescent="0.25">
      <c r="A1033" s="23"/>
      <c r="B1033" s="20"/>
      <c r="C1033" s="19" t="s">
        <v>1784</v>
      </c>
      <c r="D1033" s="19"/>
      <c r="E1033" s="19" t="s">
        <v>77</v>
      </c>
      <c r="F1033" s="19" t="s">
        <v>78</v>
      </c>
      <c r="G1033" s="19" t="s">
        <v>62</v>
      </c>
      <c r="H1033" s="5">
        <v>29.945911040761551</v>
      </c>
      <c r="I1033" s="5">
        <v>238.464</v>
      </c>
      <c r="J1033" s="21">
        <f t="shared" si="26"/>
        <v>7.9631572963470489</v>
      </c>
    </row>
    <row r="1034" spans="1:10" x14ac:dyDescent="0.25">
      <c r="A1034" s="23"/>
      <c r="B1034" s="20"/>
      <c r="C1034" s="19" t="s">
        <v>1157</v>
      </c>
      <c r="D1034" s="19"/>
      <c r="E1034" s="19" t="s">
        <v>77</v>
      </c>
      <c r="F1034" s="19" t="s">
        <v>78</v>
      </c>
      <c r="G1034" s="19" t="s">
        <v>62</v>
      </c>
      <c r="H1034" s="5">
        <v>811.15191201102857</v>
      </c>
      <c r="I1034" s="5">
        <v>722.55899999999997</v>
      </c>
      <c r="J1034" s="21">
        <f t="shared" si="26"/>
        <v>0.89078135587280216</v>
      </c>
    </row>
    <row r="1035" spans="1:10" x14ac:dyDescent="0.25">
      <c r="A1035" s="23"/>
      <c r="B1035" s="20"/>
      <c r="C1035" s="19" t="s">
        <v>1656</v>
      </c>
      <c r="D1035" s="19"/>
      <c r="E1035" s="19" t="s">
        <v>77</v>
      </c>
      <c r="F1035" s="19" t="s">
        <v>78</v>
      </c>
      <c r="G1035" s="19" t="s">
        <v>62</v>
      </c>
      <c r="H1035" s="5">
        <v>166.1906333588509</v>
      </c>
      <c r="I1035" s="5">
        <v>179.52799999999999</v>
      </c>
      <c r="J1035" s="21">
        <f t="shared" si="26"/>
        <v>1.0802534196518168</v>
      </c>
    </row>
    <row r="1036" spans="1:10" x14ac:dyDescent="0.25">
      <c r="A1036" s="23"/>
      <c r="B1036" s="20"/>
      <c r="C1036" s="19" t="s">
        <v>1657</v>
      </c>
      <c r="D1036" s="19"/>
      <c r="E1036" s="19" t="s">
        <v>77</v>
      </c>
      <c r="F1036" s="19" t="s">
        <v>78</v>
      </c>
      <c r="G1036" s="19" t="s">
        <v>62</v>
      </c>
      <c r="H1036" s="5">
        <v>78.38671795438907</v>
      </c>
      <c r="I1036" s="5">
        <v>0</v>
      </c>
      <c r="J1036" s="21">
        <f t="shared" si="26"/>
        <v>0</v>
      </c>
    </row>
    <row r="1037" spans="1:10" x14ac:dyDescent="0.25">
      <c r="A1037" s="23"/>
      <c r="B1037" s="20"/>
      <c r="C1037" s="19" t="s">
        <v>1785</v>
      </c>
      <c r="D1037" s="19"/>
      <c r="E1037" s="19" t="s">
        <v>77</v>
      </c>
      <c r="F1037" s="19" t="s">
        <v>78</v>
      </c>
      <c r="G1037" s="19" t="s">
        <v>62</v>
      </c>
      <c r="H1037" s="5">
        <v>240.63183615240948</v>
      </c>
      <c r="I1037" s="5">
        <v>1094.7560000000001</v>
      </c>
      <c r="J1037" s="21">
        <f t="shared" si="26"/>
        <v>4.549506073280396</v>
      </c>
    </row>
    <row r="1038" spans="1:10" x14ac:dyDescent="0.25">
      <c r="A1038" s="23"/>
      <c r="B1038" s="20"/>
      <c r="C1038" s="19" t="s">
        <v>1658</v>
      </c>
      <c r="D1038" s="19"/>
      <c r="E1038" s="19" t="s">
        <v>77</v>
      </c>
      <c r="F1038" s="19" t="s">
        <v>78</v>
      </c>
      <c r="G1038" s="19" t="s">
        <v>62</v>
      </c>
      <c r="H1038" s="5">
        <v>206.64270966036935</v>
      </c>
      <c r="I1038" s="5">
        <v>791.25900000000001</v>
      </c>
      <c r="J1038" s="21">
        <f t="shared" si="26"/>
        <v>3.829116455646973</v>
      </c>
    </row>
    <row r="1039" spans="1:10" x14ac:dyDescent="0.25">
      <c r="A1039" s="23"/>
      <c r="B1039" s="20"/>
      <c r="C1039" s="19" t="s">
        <v>1158</v>
      </c>
      <c r="D1039" s="19"/>
      <c r="E1039" s="19" t="s">
        <v>77</v>
      </c>
      <c r="F1039" s="19" t="s">
        <v>78</v>
      </c>
      <c r="G1039" s="19" t="s">
        <v>62</v>
      </c>
      <c r="H1039" s="5">
        <v>275.54070710627605</v>
      </c>
      <c r="I1039" s="5">
        <v>0</v>
      </c>
      <c r="J1039" s="21">
        <f t="shared" si="26"/>
        <v>0</v>
      </c>
    </row>
    <row r="1040" spans="1:10" x14ac:dyDescent="0.25">
      <c r="A1040" s="23"/>
      <c r="B1040" s="20"/>
      <c r="C1040" s="19" t="s">
        <v>1659</v>
      </c>
      <c r="D1040" s="19"/>
      <c r="E1040" s="19" t="s">
        <v>77</v>
      </c>
      <c r="F1040" s="19" t="s">
        <v>78</v>
      </c>
      <c r="G1040" s="19" t="s">
        <v>62</v>
      </c>
      <c r="H1040" s="5">
        <v>379.0315455188026</v>
      </c>
      <c r="I1040" s="5">
        <v>1147.7169999999999</v>
      </c>
      <c r="J1040" s="21">
        <f t="shared" si="26"/>
        <v>3.0280250115568945</v>
      </c>
    </row>
    <row r="1041" spans="1:10" x14ac:dyDescent="0.25">
      <c r="A1041" s="23"/>
      <c r="B1041" s="20"/>
      <c r="C1041" s="19" t="s">
        <v>1160</v>
      </c>
      <c r="D1041" s="19"/>
      <c r="E1041" s="19" t="s">
        <v>77</v>
      </c>
      <c r="F1041" s="19" t="s">
        <v>78</v>
      </c>
      <c r="G1041" s="19" t="s">
        <v>62</v>
      </c>
      <c r="H1041" s="5">
        <v>271.08646956930818</v>
      </c>
      <c r="I1041" s="5">
        <v>179.52799999999999</v>
      </c>
      <c r="J1041" s="21">
        <f t="shared" si="26"/>
        <v>0.66225363547368199</v>
      </c>
    </row>
    <row r="1042" spans="1:10" x14ac:dyDescent="0.25">
      <c r="A1042" s="23"/>
      <c r="B1042" s="20"/>
      <c r="C1042" s="19" t="s">
        <v>1786</v>
      </c>
      <c r="D1042" s="19"/>
      <c r="E1042" s="19" t="s">
        <v>77</v>
      </c>
      <c r="F1042" s="19" t="s">
        <v>78</v>
      </c>
      <c r="G1042" s="19" t="s">
        <v>62</v>
      </c>
      <c r="H1042" s="5">
        <v>82.840955491356837</v>
      </c>
      <c r="I1042" s="5">
        <v>1274.2839999999999</v>
      </c>
      <c r="J1042" s="21">
        <f t="shared" si="26"/>
        <v>15.382294813499001</v>
      </c>
    </row>
    <row r="1043" spans="1:10" x14ac:dyDescent="0.25">
      <c r="A1043" s="23"/>
      <c r="B1043" s="20"/>
      <c r="C1043" s="19" t="s">
        <v>1787</v>
      </c>
      <c r="D1043" s="19"/>
      <c r="E1043" s="19" t="s">
        <v>77</v>
      </c>
      <c r="F1043" s="19" t="s">
        <v>78</v>
      </c>
      <c r="G1043" s="19" t="s">
        <v>62</v>
      </c>
      <c r="H1043" s="5">
        <v>264.18604430643143</v>
      </c>
      <c r="I1043" s="5">
        <v>1512.748</v>
      </c>
      <c r="J1043" s="21">
        <f t="shared" si="26"/>
        <v>5.7260708224441714</v>
      </c>
    </row>
    <row r="1044" spans="1:10" x14ac:dyDescent="0.25">
      <c r="A1044" s="23"/>
      <c r="B1044" s="20"/>
      <c r="C1044" s="19" t="s">
        <v>1162</v>
      </c>
      <c r="D1044" s="19"/>
      <c r="E1044" s="19" t="s">
        <v>77</v>
      </c>
      <c r="F1044" s="19" t="s">
        <v>78</v>
      </c>
      <c r="G1044" s="19" t="s">
        <v>62</v>
      </c>
      <c r="H1044" s="5">
        <v>403.60319842509904</v>
      </c>
      <c r="I1044" s="5">
        <v>968.19</v>
      </c>
      <c r="J1044" s="21">
        <f t="shared" si="26"/>
        <v>2.3988660242980644</v>
      </c>
    </row>
    <row r="1045" spans="1:10" x14ac:dyDescent="0.25">
      <c r="A1045" s="23"/>
      <c r="B1045" s="20"/>
      <c r="C1045" s="19" t="s">
        <v>1163</v>
      </c>
      <c r="D1045" s="19"/>
      <c r="E1045" s="19" t="s">
        <v>77</v>
      </c>
      <c r="F1045" s="19" t="s">
        <v>78</v>
      </c>
      <c r="G1045" s="19" t="s">
        <v>62</v>
      </c>
      <c r="H1045" s="5">
        <v>108.84135137128786</v>
      </c>
      <c r="I1045" s="5">
        <v>522.70799999999997</v>
      </c>
      <c r="J1045" s="21">
        <f t="shared" si="26"/>
        <v>4.8024762042589755</v>
      </c>
    </row>
    <row r="1046" spans="1:10" x14ac:dyDescent="0.25">
      <c r="A1046" s="23"/>
      <c r="B1046" s="20"/>
      <c r="C1046" s="19" t="s">
        <v>1164</v>
      </c>
      <c r="D1046" s="19"/>
      <c r="E1046" s="19" t="s">
        <v>77</v>
      </c>
      <c r="F1046" s="19" t="s">
        <v>78</v>
      </c>
      <c r="G1046" s="19" t="s">
        <v>62</v>
      </c>
      <c r="H1046" s="5">
        <v>306.40663874453492</v>
      </c>
      <c r="I1046" s="5">
        <v>171.59</v>
      </c>
      <c r="J1046" s="21">
        <f t="shared" si="26"/>
        <v>0.56000744860839113</v>
      </c>
    </row>
    <row r="1047" spans="1:10" x14ac:dyDescent="0.25">
      <c r="A1047" s="23"/>
      <c r="B1047" s="20"/>
      <c r="C1047" s="19" t="s">
        <v>1165</v>
      </c>
      <c r="D1047" s="19"/>
      <c r="E1047" s="19" t="s">
        <v>77</v>
      </c>
      <c r="F1047" s="19" t="s">
        <v>78</v>
      </c>
      <c r="G1047" s="19" t="s">
        <v>62</v>
      </c>
      <c r="H1047" s="5">
        <v>82.840955491356837</v>
      </c>
      <c r="I1047" s="5">
        <v>1094.7560000000001</v>
      </c>
      <c r="J1047" s="21">
        <f t="shared" si="26"/>
        <v>13.215154189212857</v>
      </c>
    </row>
    <row r="1048" spans="1:10" x14ac:dyDescent="0.25">
      <c r="A1048" s="23"/>
      <c r="B1048" s="20"/>
      <c r="C1048" s="19" t="s">
        <v>1166</v>
      </c>
      <c r="D1048" s="19"/>
      <c r="E1048" s="19" t="s">
        <v>77</v>
      </c>
      <c r="F1048" s="19" t="s">
        <v>78</v>
      </c>
      <c r="G1048" s="19" t="s">
        <v>62</v>
      </c>
      <c r="H1048" s="5">
        <v>78.38671795438907</v>
      </c>
      <c r="I1048" s="5">
        <v>0</v>
      </c>
      <c r="J1048" s="21">
        <f t="shared" si="26"/>
        <v>0</v>
      </c>
    </row>
    <row r="1049" spans="1:10" x14ac:dyDescent="0.25">
      <c r="A1049" s="23"/>
      <c r="B1049" s="20"/>
      <c r="C1049" s="19" t="s">
        <v>1788</v>
      </c>
      <c r="D1049" s="19"/>
      <c r="E1049" s="19" t="s">
        <v>77</v>
      </c>
      <c r="F1049" s="19" t="s">
        <v>78</v>
      </c>
      <c r="G1049" s="19" t="s">
        <v>62</v>
      </c>
      <c r="H1049" s="5">
        <v>82.840955491356837</v>
      </c>
      <c r="I1049" s="5">
        <v>1094.7560000000001</v>
      </c>
      <c r="J1049" s="21">
        <f t="shared" si="26"/>
        <v>13.215154189212857</v>
      </c>
    </row>
    <row r="1050" spans="1:10" x14ac:dyDescent="0.25">
      <c r="A1050" s="23"/>
      <c r="B1050" s="20"/>
      <c r="C1050" s="19" t="s">
        <v>1789</v>
      </c>
      <c r="D1050" s="19"/>
      <c r="E1050" s="19" t="s">
        <v>77</v>
      </c>
      <c r="F1050" s="19" t="s">
        <v>78</v>
      </c>
      <c r="G1050" s="19" t="s">
        <v>62</v>
      </c>
      <c r="H1050" s="5">
        <v>307.79814004843814</v>
      </c>
      <c r="I1050" s="5">
        <v>0</v>
      </c>
      <c r="J1050" s="21">
        <f t="shared" si="26"/>
        <v>0</v>
      </c>
    </row>
    <row r="1051" spans="1:10" x14ac:dyDescent="0.25">
      <c r="A1051" s="23"/>
      <c r="B1051" s="20"/>
      <c r="C1051" s="19" t="s">
        <v>1167</v>
      </c>
      <c r="D1051" s="19"/>
      <c r="E1051" s="19" t="s">
        <v>77</v>
      </c>
      <c r="F1051" s="19" t="s">
        <v>78</v>
      </c>
      <c r="G1051" s="19" t="s">
        <v>62</v>
      </c>
      <c r="H1051" s="5">
        <v>275.54070710627599</v>
      </c>
      <c r="I1051" s="5">
        <v>352.18799999999999</v>
      </c>
      <c r="J1051" s="21">
        <f t="shared" si="26"/>
        <v>1.2781704877608562</v>
      </c>
    </row>
    <row r="1052" spans="1:10" x14ac:dyDescent="0.25">
      <c r="A1052" s="23"/>
      <c r="B1052" s="20"/>
      <c r="C1052" s="19" t="s">
        <v>1168</v>
      </c>
      <c r="D1052" s="19"/>
      <c r="E1052" s="19" t="s">
        <v>77</v>
      </c>
      <c r="F1052" s="19" t="s">
        <v>78</v>
      </c>
      <c r="G1052" s="19" t="s">
        <v>62</v>
      </c>
      <c r="H1052" s="5">
        <v>111.86684593462105</v>
      </c>
      <c r="I1052" s="5">
        <v>1455.952</v>
      </c>
      <c r="J1052" s="21">
        <f t="shared" si="26"/>
        <v>13.015044697433499</v>
      </c>
    </row>
    <row r="1053" spans="1:10" x14ac:dyDescent="0.25">
      <c r="A1053" s="23"/>
      <c r="B1053" s="20"/>
      <c r="C1053" s="19" t="s">
        <v>1169</v>
      </c>
      <c r="D1053" s="19"/>
      <c r="E1053" s="19" t="s">
        <v>77</v>
      </c>
      <c r="F1053" s="19" t="s">
        <v>78</v>
      </c>
      <c r="G1053" s="19" t="s">
        <v>62</v>
      </c>
      <c r="H1053" s="5">
        <v>247.43483726050914</v>
      </c>
      <c r="I1053" s="5">
        <v>171.59</v>
      </c>
      <c r="J1053" s="21">
        <f t="shared" si="26"/>
        <v>0.69347551015762299</v>
      </c>
    </row>
    <row r="1054" spans="1:10" x14ac:dyDescent="0.25">
      <c r="A1054" s="23"/>
      <c r="B1054" s="20"/>
      <c r="C1054" s="19" t="s">
        <v>1170</v>
      </c>
      <c r="D1054" s="19"/>
      <c r="E1054" s="19" t="s">
        <v>77</v>
      </c>
      <c r="F1054" s="19" t="s">
        <v>78</v>
      </c>
      <c r="G1054" s="19" t="s">
        <v>62</v>
      </c>
      <c r="H1054" s="5">
        <v>198.94451726441375</v>
      </c>
      <c r="I1054" s="5">
        <v>1094.7560000000001</v>
      </c>
      <c r="J1054" s="21">
        <f t="shared" si="26"/>
        <v>5.5028206610236898</v>
      </c>
    </row>
    <row r="1055" spans="1:10" x14ac:dyDescent="0.25">
      <c r="A1055" s="23"/>
      <c r="B1055" s="20"/>
      <c r="C1055" s="19" t="s">
        <v>1790</v>
      </c>
      <c r="D1055" s="19"/>
      <c r="E1055" s="19" t="s">
        <v>77</v>
      </c>
      <c r="F1055" s="19" t="s">
        <v>78</v>
      </c>
      <c r="G1055" s="19" t="s">
        <v>62</v>
      </c>
      <c r="H1055" s="5">
        <v>132.71050537861893</v>
      </c>
      <c r="I1055" s="5">
        <v>1094.7560000000001</v>
      </c>
      <c r="J1055" s="21">
        <f t="shared" si="26"/>
        <v>8.2492037602953534</v>
      </c>
    </row>
    <row r="1056" spans="1:10" x14ac:dyDescent="0.25">
      <c r="A1056" s="23"/>
      <c r="B1056" s="20"/>
      <c r="C1056" s="19" t="s">
        <v>1171</v>
      </c>
      <c r="D1056" s="19"/>
      <c r="E1056" s="19" t="s">
        <v>77</v>
      </c>
      <c r="F1056" s="19" t="s">
        <v>78</v>
      </c>
      <c r="G1056" s="19" t="s">
        <v>62</v>
      </c>
      <c r="H1056" s="5">
        <v>82.840955491356837</v>
      </c>
      <c r="I1056" s="5">
        <v>791.25900000000001</v>
      </c>
      <c r="J1056" s="21">
        <f t="shared" si="26"/>
        <v>9.5515436212291824</v>
      </c>
    </row>
    <row r="1057" spans="1:10" x14ac:dyDescent="0.25">
      <c r="A1057" s="23"/>
      <c r="B1057" s="20"/>
      <c r="C1057" s="19" t="s">
        <v>1172</v>
      </c>
      <c r="D1057" s="19"/>
      <c r="E1057" s="19" t="s">
        <v>77</v>
      </c>
      <c r="F1057" s="19" t="s">
        <v>78</v>
      </c>
      <c r="G1057" s="19" t="s">
        <v>62</v>
      </c>
      <c r="H1057" s="5">
        <v>241.35808022707863</v>
      </c>
      <c r="I1057" s="5">
        <v>1094.7560000000001</v>
      </c>
      <c r="J1057" s="21">
        <f t="shared" si="26"/>
        <v>4.5358166545326055</v>
      </c>
    </row>
    <row r="1058" spans="1:10" x14ac:dyDescent="0.25">
      <c r="A1058" s="23"/>
      <c r="B1058" s="20"/>
      <c r="C1058" s="19" t="s">
        <v>1173</v>
      </c>
      <c r="D1058" s="19"/>
      <c r="E1058" s="19" t="s">
        <v>77</v>
      </c>
      <c r="F1058" s="19" t="s">
        <v>78</v>
      </c>
      <c r="G1058" s="19" t="s">
        <v>62</v>
      </c>
      <c r="H1058" s="5">
        <v>341.09718000160279</v>
      </c>
      <c r="I1058" s="5">
        <v>845.45800000000008</v>
      </c>
      <c r="J1058" s="21">
        <f t="shared" si="26"/>
        <v>2.4786425967990335</v>
      </c>
    </row>
    <row r="1059" spans="1:10" x14ac:dyDescent="0.25">
      <c r="A1059" s="23"/>
      <c r="B1059" s="20"/>
      <c r="C1059" s="19" t="s">
        <v>1174</v>
      </c>
      <c r="D1059" s="19"/>
      <c r="E1059" s="19" t="s">
        <v>77</v>
      </c>
      <c r="F1059" s="19" t="s">
        <v>78</v>
      </c>
      <c r="G1059" s="19" t="s">
        <v>62</v>
      </c>
      <c r="H1059" s="5">
        <v>78.38671795438907</v>
      </c>
      <c r="I1059" s="5">
        <v>1094.7560000000001</v>
      </c>
      <c r="J1059" s="21">
        <f t="shared" si="26"/>
        <v>13.96609053892276</v>
      </c>
    </row>
    <row r="1060" spans="1:10" x14ac:dyDescent="0.25">
      <c r="A1060" s="23"/>
      <c r="B1060" s="20"/>
      <c r="C1060" s="19" t="s">
        <v>1175</v>
      </c>
      <c r="D1060" s="19"/>
      <c r="E1060" s="19" t="s">
        <v>77</v>
      </c>
      <c r="F1060" s="19" t="s">
        <v>78</v>
      </c>
      <c r="G1060" s="19" t="s">
        <v>62</v>
      </c>
      <c r="H1060" s="5">
        <v>227.99536761617534</v>
      </c>
      <c r="I1060" s="5">
        <v>1031.473</v>
      </c>
      <c r="J1060" s="21">
        <f t="shared" si="26"/>
        <v>4.5240963041690376</v>
      </c>
    </row>
    <row r="1061" spans="1:10" x14ac:dyDescent="0.25">
      <c r="A1061" s="23"/>
      <c r="B1061" s="20"/>
      <c r="C1061" s="19" t="s">
        <v>1176</v>
      </c>
      <c r="D1061" s="19"/>
      <c r="E1061" s="19" t="s">
        <v>77</v>
      </c>
      <c r="F1061" s="19" t="s">
        <v>78</v>
      </c>
      <c r="G1061" s="19" t="s">
        <v>62</v>
      </c>
      <c r="H1061" s="5">
        <v>219.78817670841156</v>
      </c>
      <c r="I1061" s="5">
        <v>1635.479</v>
      </c>
      <c r="J1061" s="21">
        <f t="shared" si="26"/>
        <v>7.4411600500683726</v>
      </c>
    </row>
    <row r="1062" spans="1:10" x14ac:dyDescent="0.25">
      <c r="A1062" s="23"/>
      <c r="B1062" s="20"/>
      <c r="C1062" s="19" t="s">
        <v>1791</v>
      </c>
      <c r="D1062" s="19"/>
      <c r="E1062" s="19" t="s">
        <v>77</v>
      </c>
      <c r="F1062" s="19" t="s">
        <v>78</v>
      </c>
      <c r="G1062" s="19" t="s">
        <v>62</v>
      </c>
      <c r="H1062" s="5">
        <v>57.543058510391205</v>
      </c>
      <c r="I1062" s="5">
        <v>791.25900000000001</v>
      </c>
      <c r="J1062" s="21">
        <f t="shared" si="26"/>
        <v>13.750728940782899</v>
      </c>
    </row>
    <row r="1063" spans="1:10" x14ac:dyDescent="0.25">
      <c r="A1063" s="23"/>
      <c r="B1063" s="20"/>
      <c r="C1063" s="19" t="s">
        <v>1177</v>
      </c>
      <c r="D1063" s="19"/>
      <c r="E1063" s="19" t="s">
        <v>77</v>
      </c>
      <c r="F1063" s="19" t="s">
        <v>78</v>
      </c>
      <c r="G1063" s="19" t="s">
        <v>62</v>
      </c>
      <c r="H1063" s="5">
        <v>402.58575367282452</v>
      </c>
      <c r="I1063" s="5">
        <v>1094.7560000000001</v>
      </c>
      <c r="J1063" s="21">
        <f t="shared" si="26"/>
        <v>2.7193113268724658</v>
      </c>
    </row>
    <row r="1064" spans="1:10" x14ac:dyDescent="0.25">
      <c r="A1064" s="23"/>
      <c r="B1064" s="20"/>
      <c r="C1064" s="19" t="s">
        <v>1792</v>
      </c>
      <c r="D1064" s="19"/>
      <c r="E1064" s="19" t="s">
        <v>77</v>
      </c>
      <c r="F1064" s="19" t="s">
        <v>78</v>
      </c>
      <c r="G1064" s="19" t="s">
        <v>62</v>
      </c>
      <c r="H1064" s="5">
        <v>138.59348588922126</v>
      </c>
      <c r="I1064" s="5">
        <v>180.59800000000001</v>
      </c>
      <c r="J1064" s="21">
        <f t="shared" si="26"/>
        <v>1.3030771168015303</v>
      </c>
    </row>
    <row r="1065" spans="1:10" x14ac:dyDescent="0.25">
      <c r="A1065" s="23"/>
      <c r="B1065" s="20"/>
      <c r="C1065" s="19" t="s">
        <v>1793</v>
      </c>
      <c r="D1065" s="19"/>
      <c r="E1065" s="19" t="s">
        <v>77</v>
      </c>
      <c r="F1065" s="19" t="s">
        <v>78</v>
      </c>
      <c r="G1065" s="19" t="s">
        <v>62</v>
      </c>
      <c r="H1065" s="5">
        <v>49.869549887262089</v>
      </c>
      <c r="I1065" s="5">
        <v>0</v>
      </c>
      <c r="J1065" s="21">
        <f t="shared" si="26"/>
        <v>0</v>
      </c>
    </row>
    <row r="1066" spans="1:10" x14ac:dyDescent="0.25">
      <c r="A1066" s="23"/>
      <c r="B1066" s="20"/>
      <c r="C1066" s="19" t="s">
        <v>1794</v>
      </c>
      <c r="D1066" s="19"/>
      <c r="E1066" s="19" t="s">
        <v>77</v>
      </c>
      <c r="F1066" s="19" t="s">
        <v>78</v>
      </c>
      <c r="G1066" s="19" t="s">
        <v>62</v>
      </c>
      <c r="H1066" s="5">
        <v>107.41260839765329</v>
      </c>
      <c r="I1066" s="5">
        <v>0</v>
      </c>
      <c r="J1066" s="21">
        <f t="shared" si="26"/>
        <v>0</v>
      </c>
    </row>
    <row r="1067" spans="1:10" x14ac:dyDescent="0.25">
      <c r="A1067" s="23"/>
      <c r="B1067" s="20"/>
      <c r="C1067" s="19" t="s">
        <v>1179</v>
      </c>
      <c r="D1067" s="19"/>
      <c r="E1067" s="19" t="s">
        <v>77</v>
      </c>
      <c r="F1067" s="19" t="s">
        <v>78</v>
      </c>
      <c r="G1067" s="19" t="s">
        <v>62</v>
      </c>
      <c r="H1067" s="5">
        <v>154.06288719875403</v>
      </c>
      <c r="I1067" s="5">
        <v>1094.7560000000001</v>
      </c>
      <c r="J1067" s="21">
        <f t="shared" si="26"/>
        <v>7.1059034392083875</v>
      </c>
    </row>
    <row r="1068" spans="1:10" x14ac:dyDescent="0.25">
      <c r="A1068" s="23"/>
      <c r="B1068" s="20"/>
      <c r="C1068" s="19" t="s">
        <v>1795</v>
      </c>
      <c r="D1068" s="19"/>
      <c r="E1068" s="19" t="s">
        <v>77</v>
      </c>
      <c r="F1068" s="19" t="s">
        <v>78</v>
      </c>
      <c r="G1068" s="19" t="s">
        <v>62</v>
      </c>
      <c r="H1068" s="5">
        <v>138.59348588922126</v>
      </c>
      <c r="I1068" s="5">
        <v>180.59800000000001</v>
      </c>
      <c r="J1068" s="21">
        <f t="shared" si="26"/>
        <v>1.3030771168015303</v>
      </c>
    </row>
    <row r="1069" spans="1:10" x14ac:dyDescent="0.25">
      <c r="A1069" s="23"/>
      <c r="B1069" s="20"/>
      <c r="C1069" s="19" t="s">
        <v>1661</v>
      </c>
      <c r="D1069" s="19"/>
      <c r="E1069" s="19" t="s">
        <v>77</v>
      </c>
      <c r="F1069" s="19" t="s">
        <v>78</v>
      </c>
      <c r="G1069" s="19" t="s">
        <v>62</v>
      </c>
      <c r="H1069" s="5">
        <v>192.91727331345112</v>
      </c>
      <c r="I1069" s="5">
        <v>419.06200000000001</v>
      </c>
      <c r="J1069" s="21">
        <f t="shared" si="26"/>
        <v>2.1722367976822374</v>
      </c>
    </row>
    <row r="1070" spans="1:10" x14ac:dyDescent="0.25">
      <c r="A1070" s="23"/>
      <c r="B1070" s="20"/>
      <c r="C1070" s="19" t="s">
        <v>1180</v>
      </c>
      <c r="D1070" s="19"/>
      <c r="E1070" s="19" t="s">
        <v>77</v>
      </c>
      <c r="F1070" s="19" t="s">
        <v>78</v>
      </c>
      <c r="G1070" s="19" t="s">
        <v>62</v>
      </c>
      <c r="H1070" s="5">
        <v>191.48853033981652</v>
      </c>
      <c r="I1070" s="5">
        <v>1094.7560000000001</v>
      </c>
      <c r="J1070" s="21">
        <f t="shared" ref="J1070:J1133" si="27">+IFERROR(I1070/H1070,0)</f>
        <v>5.7170839321668012</v>
      </c>
    </row>
    <row r="1071" spans="1:10" x14ac:dyDescent="0.25">
      <c r="A1071" s="23"/>
      <c r="B1071" s="20"/>
      <c r="C1071" s="19" t="s">
        <v>1181</v>
      </c>
      <c r="D1071" s="19"/>
      <c r="E1071" s="19" t="s">
        <v>77</v>
      </c>
      <c r="F1071" s="19" t="s">
        <v>78</v>
      </c>
      <c r="G1071" s="19" t="s">
        <v>62</v>
      </c>
      <c r="H1071" s="5">
        <v>373.85106390716567</v>
      </c>
      <c r="I1071" s="5">
        <v>0</v>
      </c>
      <c r="J1071" s="21">
        <f t="shared" si="27"/>
        <v>0</v>
      </c>
    </row>
    <row r="1072" spans="1:10" x14ac:dyDescent="0.25">
      <c r="A1072" s="23"/>
      <c r="B1072" s="20"/>
      <c r="C1072" s="19" t="s">
        <v>1182</v>
      </c>
      <c r="D1072" s="19"/>
      <c r="E1072" s="19" t="s">
        <v>77</v>
      </c>
      <c r="F1072" s="19" t="s">
        <v>78</v>
      </c>
      <c r="G1072" s="19" t="s">
        <v>62</v>
      </c>
      <c r="H1072" s="5">
        <v>107.41260839765329</v>
      </c>
      <c r="I1072" s="5">
        <v>1094.7560000000001</v>
      </c>
      <c r="J1072" s="21">
        <f t="shared" si="27"/>
        <v>10.192062331705911</v>
      </c>
    </row>
    <row r="1073" spans="1:10" x14ac:dyDescent="0.25">
      <c r="A1073" s="23"/>
      <c r="B1073" s="20"/>
      <c r="C1073" s="19" t="s">
        <v>1796</v>
      </c>
      <c r="D1073" s="19"/>
      <c r="E1073" s="19" t="s">
        <v>77</v>
      </c>
      <c r="F1073" s="19" t="s">
        <v>78</v>
      </c>
      <c r="G1073" s="19" t="s">
        <v>62</v>
      </c>
      <c r="H1073" s="5">
        <v>248.35485785800648</v>
      </c>
      <c r="I1073" s="5">
        <v>0</v>
      </c>
      <c r="J1073" s="21">
        <f t="shared" si="27"/>
        <v>0</v>
      </c>
    </row>
    <row r="1074" spans="1:10" x14ac:dyDescent="0.25">
      <c r="A1074" s="23"/>
      <c r="B1074" s="20"/>
      <c r="C1074" s="19" t="s">
        <v>1663</v>
      </c>
      <c r="D1074" s="19"/>
      <c r="E1074" s="19" t="s">
        <v>77</v>
      </c>
      <c r="F1074" s="19" t="s">
        <v>78</v>
      </c>
      <c r="G1074" s="19" t="s">
        <v>62</v>
      </c>
      <c r="H1074" s="5">
        <v>215.33393917144383</v>
      </c>
      <c r="I1074" s="5">
        <v>606.99400000000003</v>
      </c>
      <c r="J1074" s="21">
        <f t="shared" si="27"/>
        <v>2.8188496543349149</v>
      </c>
    </row>
    <row r="1075" spans="1:10" x14ac:dyDescent="0.25">
      <c r="A1075" s="23"/>
      <c r="B1075" s="20"/>
      <c r="C1075" s="19" t="s">
        <v>1184</v>
      </c>
      <c r="D1075" s="19"/>
      <c r="E1075" s="19" t="s">
        <v>77</v>
      </c>
      <c r="F1075" s="19" t="s">
        <v>78</v>
      </c>
      <c r="G1075" s="19" t="s">
        <v>62</v>
      </c>
      <c r="H1075" s="5">
        <v>220.51442078308077</v>
      </c>
      <c r="I1075" s="5">
        <v>1094.7560000000001</v>
      </c>
      <c r="J1075" s="21">
        <f t="shared" si="27"/>
        <v>4.9645551348177248</v>
      </c>
    </row>
    <row r="1076" spans="1:10" x14ac:dyDescent="0.25">
      <c r="A1076" s="23"/>
      <c r="B1076" s="20"/>
      <c r="C1076" s="19" t="s">
        <v>1664</v>
      </c>
      <c r="D1076" s="19"/>
      <c r="E1076" s="19" t="s">
        <v>77</v>
      </c>
      <c r="F1076" s="19" t="s">
        <v>78</v>
      </c>
      <c r="G1076" s="19" t="s">
        <v>62</v>
      </c>
      <c r="H1076" s="5">
        <v>161.73639582188315</v>
      </c>
      <c r="I1076" s="5">
        <v>1094.7560000000001</v>
      </c>
      <c r="J1076" s="21">
        <f t="shared" si="27"/>
        <v>6.768767131460204</v>
      </c>
    </row>
    <row r="1077" spans="1:10" x14ac:dyDescent="0.25">
      <c r="A1077" s="23"/>
      <c r="B1077" s="20"/>
      <c r="C1077" s="19" t="s">
        <v>1665</v>
      </c>
      <c r="D1077" s="19"/>
      <c r="E1077" s="19" t="s">
        <v>77</v>
      </c>
      <c r="F1077" s="19" t="s">
        <v>78</v>
      </c>
      <c r="G1077" s="19" t="s">
        <v>62</v>
      </c>
      <c r="H1077" s="5">
        <v>163.16513879551772</v>
      </c>
      <c r="I1077" s="5">
        <v>829.11599999999999</v>
      </c>
      <c r="J1077" s="21">
        <f t="shared" si="27"/>
        <v>5.0814530978891703</v>
      </c>
    </row>
    <row r="1078" spans="1:10" x14ac:dyDescent="0.25">
      <c r="A1078" s="23"/>
      <c r="B1078" s="20"/>
      <c r="C1078" s="19" t="s">
        <v>1188</v>
      </c>
      <c r="D1078" s="19"/>
      <c r="E1078" s="19" t="s">
        <v>77</v>
      </c>
      <c r="F1078" s="19" t="s">
        <v>78</v>
      </c>
      <c r="G1078" s="19" t="s">
        <v>62</v>
      </c>
      <c r="H1078" s="5">
        <v>389.75631661202897</v>
      </c>
      <c r="I1078" s="5">
        <v>950.77800000000002</v>
      </c>
      <c r="J1078" s="21">
        <f t="shared" si="27"/>
        <v>2.4394165263687642</v>
      </c>
    </row>
    <row r="1079" spans="1:10" x14ac:dyDescent="0.25">
      <c r="A1079" s="23"/>
      <c r="B1079" s="20"/>
      <c r="C1079" s="19" t="s">
        <v>1666</v>
      </c>
      <c r="D1079" s="19"/>
      <c r="E1079" s="19" t="s">
        <v>77</v>
      </c>
      <c r="F1079" s="19" t="s">
        <v>78</v>
      </c>
      <c r="G1079" s="19" t="s">
        <v>62</v>
      </c>
      <c r="H1079" s="5">
        <v>416.04710517129854</v>
      </c>
      <c r="I1079" s="5">
        <v>0</v>
      </c>
      <c r="J1079" s="21">
        <f t="shared" si="27"/>
        <v>0</v>
      </c>
    </row>
    <row r="1080" spans="1:10" x14ac:dyDescent="0.25">
      <c r="A1080" s="23"/>
      <c r="B1080" s="20"/>
      <c r="C1080" s="19" t="s">
        <v>1190</v>
      </c>
      <c r="D1080" s="19"/>
      <c r="E1080" s="19" t="s">
        <v>77</v>
      </c>
      <c r="F1080" s="19" t="s">
        <v>78</v>
      </c>
      <c r="G1080" s="19" t="s">
        <v>62</v>
      </c>
      <c r="H1080" s="5">
        <v>434.25160836482598</v>
      </c>
      <c r="I1080" s="5">
        <v>351.11800000000005</v>
      </c>
      <c r="J1080" s="21">
        <f t="shared" si="27"/>
        <v>0.80855889359197664</v>
      </c>
    </row>
    <row r="1081" spans="1:10" x14ac:dyDescent="0.25">
      <c r="A1081" s="23"/>
      <c r="B1081" s="20"/>
      <c r="C1081" s="19" t="s">
        <v>1797</v>
      </c>
      <c r="D1081" s="19"/>
      <c r="E1081" s="19" t="s">
        <v>77</v>
      </c>
      <c r="F1081" s="19" t="s">
        <v>78</v>
      </c>
      <c r="G1081" s="19" t="s">
        <v>62</v>
      </c>
      <c r="H1081" s="5">
        <v>28.517168067126985</v>
      </c>
      <c r="I1081" s="5">
        <v>1094.7560000000001</v>
      </c>
      <c r="J1081" s="21">
        <f t="shared" si="27"/>
        <v>38.3893659224169</v>
      </c>
    </row>
    <row r="1082" spans="1:10" x14ac:dyDescent="0.25">
      <c r="A1082" s="23"/>
      <c r="B1082" s="20"/>
      <c r="C1082" s="19" t="s">
        <v>1798</v>
      </c>
      <c r="D1082" s="19"/>
      <c r="E1082" s="19" t="s">
        <v>77</v>
      </c>
      <c r="F1082" s="19" t="s">
        <v>78</v>
      </c>
      <c r="G1082" s="19" t="s">
        <v>62</v>
      </c>
      <c r="H1082" s="5">
        <v>128.25626784165115</v>
      </c>
      <c r="I1082" s="5">
        <v>791.25900000000001</v>
      </c>
      <c r="J1082" s="21">
        <f t="shared" si="27"/>
        <v>6.1693593094172279</v>
      </c>
    </row>
    <row r="1083" spans="1:10" x14ac:dyDescent="0.25">
      <c r="A1083" s="23"/>
      <c r="B1083" s="20"/>
      <c r="C1083" s="19" t="s">
        <v>1799</v>
      </c>
      <c r="D1083" s="19"/>
      <c r="E1083" s="19" t="s">
        <v>77</v>
      </c>
      <c r="F1083" s="19" t="s">
        <v>78</v>
      </c>
      <c r="G1083" s="19" t="s">
        <v>62</v>
      </c>
      <c r="H1083" s="5">
        <v>28.517168067126985</v>
      </c>
      <c r="I1083" s="5">
        <v>791.25900000000001</v>
      </c>
      <c r="J1083" s="21">
        <f t="shared" si="27"/>
        <v>27.746759360447143</v>
      </c>
    </row>
    <row r="1084" spans="1:10" x14ac:dyDescent="0.25">
      <c r="A1084" s="23"/>
      <c r="B1084" s="20"/>
      <c r="C1084" s="19" t="s">
        <v>1191</v>
      </c>
      <c r="D1084" s="19"/>
      <c r="E1084" s="19" t="s">
        <v>77</v>
      </c>
      <c r="F1084" s="19" t="s">
        <v>78</v>
      </c>
      <c r="G1084" s="19" t="s">
        <v>62</v>
      </c>
      <c r="H1084" s="5">
        <v>442.43416272190211</v>
      </c>
      <c r="I1084" s="5">
        <v>0</v>
      </c>
      <c r="J1084" s="21">
        <f t="shared" si="27"/>
        <v>0</v>
      </c>
    </row>
    <row r="1085" spans="1:10" x14ac:dyDescent="0.25">
      <c r="A1085" s="23"/>
      <c r="B1085" s="20"/>
      <c r="C1085" s="19" t="s">
        <v>1192</v>
      </c>
      <c r="D1085" s="19"/>
      <c r="E1085" s="19" t="s">
        <v>77</v>
      </c>
      <c r="F1085" s="19" t="s">
        <v>78</v>
      </c>
      <c r="G1085" s="19" t="s">
        <v>62</v>
      </c>
      <c r="H1085" s="5">
        <v>516.70517248943145</v>
      </c>
      <c r="I1085" s="5">
        <v>971.85699999999997</v>
      </c>
      <c r="J1085" s="21">
        <f t="shared" si="27"/>
        <v>1.8808733717870381</v>
      </c>
    </row>
    <row r="1086" spans="1:10" x14ac:dyDescent="0.25">
      <c r="A1086" s="23"/>
      <c r="B1086" s="20"/>
      <c r="C1086" s="19" t="s">
        <v>1800</v>
      </c>
      <c r="D1086" s="19"/>
      <c r="E1086" s="19" t="s">
        <v>77</v>
      </c>
      <c r="F1086" s="19" t="s">
        <v>78</v>
      </c>
      <c r="G1086" s="19" t="s">
        <v>62</v>
      </c>
      <c r="H1086" s="5">
        <v>287.28211495351019</v>
      </c>
      <c r="I1086" s="5">
        <v>1094.7560000000001</v>
      </c>
      <c r="J1086" s="21">
        <f t="shared" si="27"/>
        <v>3.810734964051488</v>
      </c>
    </row>
    <row r="1087" spans="1:10" x14ac:dyDescent="0.25">
      <c r="A1087" s="23"/>
      <c r="B1087" s="20"/>
      <c r="C1087" s="19" t="s">
        <v>1193</v>
      </c>
      <c r="D1087" s="19"/>
      <c r="E1087" s="19" t="s">
        <v>77</v>
      </c>
      <c r="F1087" s="19" t="s">
        <v>78</v>
      </c>
      <c r="G1087" s="19" t="s">
        <v>62</v>
      </c>
      <c r="H1087" s="5">
        <v>541.27666371682301</v>
      </c>
      <c r="I1087" s="5">
        <v>0</v>
      </c>
      <c r="J1087" s="21">
        <f t="shared" si="27"/>
        <v>0</v>
      </c>
    </row>
    <row r="1088" spans="1:10" x14ac:dyDescent="0.25">
      <c r="A1088" s="23"/>
      <c r="B1088" s="20"/>
      <c r="C1088" s="19" t="s">
        <v>1801</v>
      </c>
      <c r="D1088" s="19"/>
      <c r="E1088" s="19" t="s">
        <v>77</v>
      </c>
      <c r="F1088" s="19" t="s">
        <v>78</v>
      </c>
      <c r="G1088" s="19" t="s">
        <v>62</v>
      </c>
      <c r="H1088" s="5">
        <v>191.48853033981652</v>
      </c>
      <c r="I1088" s="5">
        <v>970.78700000000003</v>
      </c>
      <c r="J1088" s="21">
        <f t="shared" si="27"/>
        <v>5.0696874547903024</v>
      </c>
    </row>
    <row r="1089" spans="1:10" x14ac:dyDescent="0.25">
      <c r="A1089" s="23"/>
      <c r="B1089" s="20"/>
      <c r="C1089" s="19" t="s">
        <v>1802</v>
      </c>
      <c r="D1089" s="19"/>
      <c r="E1089" s="19" t="s">
        <v>77</v>
      </c>
      <c r="F1089" s="19" t="s">
        <v>78</v>
      </c>
      <c r="G1089" s="19" t="s">
        <v>62</v>
      </c>
      <c r="H1089" s="5">
        <v>132.71050537861893</v>
      </c>
      <c r="I1089" s="5">
        <v>1094.7560000000001</v>
      </c>
      <c r="J1089" s="21">
        <f t="shared" si="27"/>
        <v>8.2492037602953534</v>
      </c>
    </row>
    <row r="1090" spans="1:10" x14ac:dyDescent="0.25">
      <c r="A1090" s="23"/>
      <c r="B1090" s="20"/>
      <c r="C1090" s="19" t="s">
        <v>1197</v>
      </c>
      <c r="D1090" s="19"/>
      <c r="E1090" s="19" t="s">
        <v>77</v>
      </c>
      <c r="F1090" s="19" t="s">
        <v>78</v>
      </c>
      <c r="G1090" s="19" t="s">
        <v>62</v>
      </c>
      <c r="H1090" s="5">
        <v>86.568948953655422</v>
      </c>
      <c r="I1090" s="5">
        <v>1094.7560000000001</v>
      </c>
      <c r="J1090" s="21">
        <f t="shared" si="27"/>
        <v>12.646058583731637</v>
      </c>
    </row>
    <row r="1091" spans="1:10" x14ac:dyDescent="0.25">
      <c r="A1091" s="23"/>
      <c r="B1091" s="20"/>
      <c r="C1091" s="19" t="s">
        <v>1198</v>
      </c>
      <c r="D1091" s="19"/>
      <c r="E1091" s="19" t="s">
        <v>77</v>
      </c>
      <c r="F1091" s="19" t="s">
        <v>78</v>
      </c>
      <c r="G1091" s="19" t="s">
        <v>62</v>
      </c>
      <c r="H1091" s="5">
        <v>132.71050537861893</v>
      </c>
      <c r="I1091" s="5">
        <v>971.85699999999997</v>
      </c>
      <c r="J1091" s="21">
        <f t="shared" si="27"/>
        <v>7.323135400828459</v>
      </c>
    </row>
    <row r="1092" spans="1:10" x14ac:dyDescent="0.25">
      <c r="A1092" s="23"/>
      <c r="B1092" s="20"/>
      <c r="C1092" s="19" t="s">
        <v>1199</v>
      </c>
      <c r="D1092" s="19"/>
      <c r="E1092" s="19" t="s">
        <v>77</v>
      </c>
      <c r="F1092" s="19" t="s">
        <v>78</v>
      </c>
      <c r="G1092" s="19" t="s">
        <v>62</v>
      </c>
      <c r="H1092" s="5">
        <v>218.77073195613713</v>
      </c>
      <c r="I1092" s="5">
        <v>0</v>
      </c>
      <c r="J1092" s="21">
        <f t="shared" si="27"/>
        <v>0</v>
      </c>
    </row>
    <row r="1093" spans="1:10" x14ac:dyDescent="0.25">
      <c r="A1093" s="23"/>
      <c r="B1093" s="20"/>
      <c r="C1093" s="19" t="s">
        <v>1200</v>
      </c>
      <c r="D1093" s="19"/>
      <c r="E1093" s="19" t="s">
        <v>77</v>
      </c>
      <c r="F1093" s="19" t="s">
        <v>78</v>
      </c>
      <c r="G1093" s="19" t="s">
        <v>62</v>
      </c>
      <c r="H1093" s="5">
        <v>348.77068862473192</v>
      </c>
      <c r="I1093" s="5">
        <v>1751.212</v>
      </c>
      <c r="J1093" s="21">
        <f t="shared" si="27"/>
        <v>5.0210985530503054</v>
      </c>
    </row>
    <row r="1094" spans="1:10" x14ac:dyDescent="0.25">
      <c r="A1094" s="23"/>
      <c r="B1094" s="20"/>
      <c r="C1094" s="19" t="s">
        <v>1201</v>
      </c>
      <c r="D1094" s="19"/>
      <c r="E1094" s="19" t="s">
        <v>77</v>
      </c>
      <c r="F1094" s="19" t="s">
        <v>78</v>
      </c>
      <c r="G1094" s="19" t="s">
        <v>62</v>
      </c>
      <c r="H1094" s="5">
        <v>331.14630026689542</v>
      </c>
      <c r="I1094" s="5">
        <v>303.49615999999992</v>
      </c>
      <c r="J1094" s="21">
        <f t="shared" si="27"/>
        <v>0.91650173882477259</v>
      </c>
    </row>
    <row r="1095" spans="1:10" x14ac:dyDescent="0.25">
      <c r="A1095" s="23"/>
      <c r="B1095" s="20"/>
      <c r="C1095" s="19" t="s">
        <v>1803</v>
      </c>
      <c r="D1095" s="19"/>
      <c r="E1095" s="19" t="s">
        <v>77</v>
      </c>
      <c r="F1095" s="19" t="s">
        <v>78</v>
      </c>
      <c r="G1095" s="19" t="s">
        <v>62</v>
      </c>
      <c r="H1095" s="5">
        <v>288.20213555100753</v>
      </c>
      <c r="I1095" s="5">
        <v>0</v>
      </c>
      <c r="J1095" s="21">
        <f t="shared" si="27"/>
        <v>0</v>
      </c>
    </row>
    <row r="1096" spans="1:10" x14ac:dyDescent="0.25">
      <c r="A1096" s="23"/>
      <c r="B1096" s="20"/>
      <c r="C1096" s="19" t="s">
        <v>1202</v>
      </c>
      <c r="D1096" s="19"/>
      <c r="E1096" s="19" t="s">
        <v>77</v>
      </c>
      <c r="F1096" s="19" t="s">
        <v>78</v>
      </c>
      <c r="G1096" s="19" t="s">
        <v>62</v>
      </c>
      <c r="H1096" s="5">
        <v>510.50680831094422</v>
      </c>
      <c r="I1096" s="5">
        <v>1094.7560000000001</v>
      </c>
      <c r="J1096" s="21">
        <f t="shared" si="27"/>
        <v>2.1444493632163195</v>
      </c>
    </row>
    <row r="1097" spans="1:10" x14ac:dyDescent="0.25">
      <c r="A1097" s="23"/>
      <c r="B1097" s="20"/>
      <c r="C1097" s="19" t="s">
        <v>1204</v>
      </c>
      <c r="D1097" s="19"/>
      <c r="E1097" s="19" t="s">
        <v>77</v>
      </c>
      <c r="F1097" s="19" t="s">
        <v>78</v>
      </c>
      <c r="G1097" s="19" t="s">
        <v>62</v>
      </c>
      <c r="H1097" s="5">
        <v>163.16513879551772</v>
      </c>
      <c r="I1097" s="5">
        <v>180.59800000000001</v>
      </c>
      <c r="J1097" s="21">
        <f t="shared" si="27"/>
        <v>1.1068418249950411</v>
      </c>
    </row>
    <row r="1098" spans="1:10" x14ac:dyDescent="0.25">
      <c r="A1098" s="23"/>
      <c r="B1098" s="20"/>
      <c r="C1098" s="19" t="s">
        <v>1205</v>
      </c>
      <c r="D1098" s="19"/>
      <c r="E1098" s="19" t="s">
        <v>77</v>
      </c>
      <c r="F1098" s="19" t="s">
        <v>78</v>
      </c>
      <c r="G1098" s="19" t="s">
        <v>62</v>
      </c>
      <c r="H1098" s="5">
        <v>322.9637931319582</v>
      </c>
      <c r="I1098" s="5">
        <v>1094.7560000000001</v>
      </c>
      <c r="J1098" s="21">
        <f t="shared" si="27"/>
        <v>3.3897174335969575</v>
      </c>
    </row>
    <row r="1099" spans="1:10" x14ac:dyDescent="0.25">
      <c r="A1099" s="23"/>
      <c r="B1099" s="20"/>
      <c r="C1099" s="19" t="s">
        <v>1804</v>
      </c>
      <c r="D1099" s="19"/>
      <c r="E1099" s="19" t="s">
        <v>77</v>
      </c>
      <c r="F1099" s="19" t="s">
        <v>78</v>
      </c>
      <c r="G1099" s="19" t="s">
        <v>62</v>
      </c>
      <c r="H1099" s="5">
        <v>277.54875691733474</v>
      </c>
      <c r="I1099" s="5">
        <v>0</v>
      </c>
      <c r="J1099" s="21">
        <f t="shared" si="27"/>
        <v>0</v>
      </c>
    </row>
    <row r="1100" spans="1:10" x14ac:dyDescent="0.25">
      <c r="A1100" s="23"/>
      <c r="B1100" s="20"/>
      <c r="C1100" s="19" t="s">
        <v>1668</v>
      </c>
      <c r="D1100" s="19"/>
      <c r="E1100" s="19" t="s">
        <v>77</v>
      </c>
      <c r="F1100" s="19" t="s">
        <v>78</v>
      </c>
      <c r="G1100" s="19" t="s">
        <v>62</v>
      </c>
      <c r="H1100" s="5">
        <v>291.22763011434074</v>
      </c>
      <c r="I1100" s="5">
        <v>1513.818</v>
      </c>
      <c r="J1100" s="21">
        <f t="shared" si="27"/>
        <v>5.1980576135775651</v>
      </c>
    </row>
    <row r="1101" spans="1:10" x14ac:dyDescent="0.25">
      <c r="A1101" s="23"/>
      <c r="B1101" s="20"/>
      <c r="C1101" s="19" t="s">
        <v>1805</v>
      </c>
      <c r="D1101" s="19"/>
      <c r="E1101" s="19" t="s">
        <v>77</v>
      </c>
      <c r="F1101" s="19" t="s">
        <v>78</v>
      </c>
      <c r="G1101" s="19" t="s">
        <v>62</v>
      </c>
      <c r="H1101" s="5">
        <v>132.71050537861893</v>
      </c>
      <c r="I1101" s="5">
        <v>970.78700000000003</v>
      </c>
      <c r="J1101" s="21">
        <f t="shared" si="27"/>
        <v>7.3150727384420318</v>
      </c>
    </row>
    <row r="1102" spans="1:10" x14ac:dyDescent="0.25">
      <c r="A1102" s="23"/>
      <c r="B1102" s="20"/>
      <c r="C1102" s="19" t="s">
        <v>1206</v>
      </c>
      <c r="D1102" s="19"/>
      <c r="E1102" s="19" t="s">
        <v>77</v>
      </c>
      <c r="F1102" s="19" t="s">
        <v>78</v>
      </c>
      <c r="G1102" s="19" t="s">
        <v>62</v>
      </c>
      <c r="H1102" s="5">
        <v>356.44419724786104</v>
      </c>
      <c r="I1102" s="5">
        <v>0</v>
      </c>
      <c r="J1102" s="21">
        <f t="shared" si="27"/>
        <v>0</v>
      </c>
    </row>
    <row r="1103" spans="1:10" x14ac:dyDescent="0.25">
      <c r="A1103" s="23"/>
      <c r="B1103" s="20"/>
      <c r="C1103" s="19" t="s">
        <v>1207</v>
      </c>
      <c r="D1103" s="19"/>
      <c r="E1103" s="19" t="s">
        <v>77</v>
      </c>
      <c r="F1103" s="19" t="s">
        <v>78</v>
      </c>
      <c r="G1103" s="19" t="s">
        <v>62</v>
      </c>
      <c r="H1103" s="5">
        <v>165.46438928418172</v>
      </c>
      <c r="I1103" s="5">
        <v>1513.818</v>
      </c>
      <c r="J1103" s="21">
        <f t="shared" si="27"/>
        <v>9.1489051302757858</v>
      </c>
    </row>
    <row r="1104" spans="1:10" x14ac:dyDescent="0.25">
      <c r="A1104" s="23"/>
      <c r="B1104" s="20"/>
      <c r="C1104" s="19" t="s">
        <v>1670</v>
      </c>
      <c r="D1104" s="19"/>
      <c r="E1104" s="19" t="s">
        <v>69</v>
      </c>
      <c r="F1104" s="19" t="s">
        <v>70</v>
      </c>
      <c r="G1104" s="19" t="s">
        <v>62</v>
      </c>
      <c r="H1104" s="5">
        <v>363.94969725492609</v>
      </c>
      <c r="I1104" s="5">
        <v>410.05399999999997</v>
      </c>
      <c r="J1104" s="21">
        <f t="shared" si="27"/>
        <v>1.1266776785166013</v>
      </c>
    </row>
    <row r="1105" spans="1:10" x14ac:dyDescent="0.25">
      <c r="A1105" s="23"/>
      <c r="B1105" s="20"/>
      <c r="C1105" s="19" t="s">
        <v>1671</v>
      </c>
      <c r="D1105" s="19"/>
      <c r="E1105" s="19" t="s">
        <v>77</v>
      </c>
      <c r="F1105" s="19" t="s">
        <v>78</v>
      </c>
      <c r="G1105" s="19" t="s">
        <v>62</v>
      </c>
      <c r="H1105" s="5">
        <v>492.83585680319544</v>
      </c>
      <c r="I1105" s="5">
        <v>238.464</v>
      </c>
      <c r="J1105" s="21">
        <f t="shared" si="27"/>
        <v>0.48386089751425299</v>
      </c>
    </row>
    <row r="1106" spans="1:10" x14ac:dyDescent="0.25">
      <c r="A1106" s="23"/>
      <c r="B1106" s="20"/>
      <c r="C1106" s="19" t="s">
        <v>1672</v>
      </c>
      <c r="D1106" s="19"/>
      <c r="E1106" s="19" t="s">
        <v>77</v>
      </c>
      <c r="F1106" s="19" t="s">
        <v>78</v>
      </c>
      <c r="G1106" s="19" t="s">
        <v>62</v>
      </c>
      <c r="H1106" s="5">
        <v>188.46303577648337</v>
      </c>
      <c r="I1106" s="5">
        <v>0</v>
      </c>
      <c r="J1106" s="21">
        <f t="shared" si="27"/>
        <v>0</v>
      </c>
    </row>
    <row r="1107" spans="1:10" x14ac:dyDescent="0.25">
      <c r="A1107" s="23"/>
      <c r="B1107" s="20"/>
      <c r="C1107" s="19" t="s">
        <v>1673</v>
      </c>
      <c r="D1107" s="19"/>
      <c r="E1107" s="19" t="s">
        <v>77</v>
      </c>
      <c r="F1107" s="19" t="s">
        <v>78</v>
      </c>
      <c r="G1107" s="19" t="s">
        <v>62</v>
      </c>
      <c r="H1107" s="5">
        <v>132.71050537861893</v>
      </c>
      <c r="I1107" s="5">
        <v>850.875</v>
      </c>
      <c r="J1107" s="21">
        <f t="shared" si="27"/>
        <v>6.4115120168707076</v>
      </c>
    </row>
    <row r="1108" spans="1:10" x14ac:dyDescent="0.25">
      <c r="A1108" s="23"/>
      <c r="B1108" s="20"/>
      <c r="C1108" s="19" t="s">
        <v>1806</v>
      </c>
      <c r="D1108" s="19"/>
      <c r="E1108" s="19" t="s">
        <v>77</v>
      </c>
      <c r="F1108" s="19" t="s">
        <v>78</v>
      </c>
      <c r="G1108" s="19" t="s">
        <v>62</v>
      </c>
      <c r="H1108" s="5">
        <v>137.16474291558669</v>
      </c>
      <c r="I1108" s="5">
        <v>971.85699999999997</v>
      </c>
      <c r="J1108" s="21">
        <f t="shared" si="27"/>
        <v>7.0853265886124674</v>
      </c>
    </row>
    <row r="1109" spans="1:10" x14ac:dyDescent="0.25">
      <c r="A1109" s="23"/>
      <c r="B1109" s="20"/>
      <c r="C1109" s="19" t="s">
        <v>1674</v>
      </c>
      <c r="D1109" s="19"/>
      <c r="E1109" s="19" t="s">
        <v>77</v>
      </c>
      <c r="F1109" s="19" t="s">
        <v>78</v>
      </c>
      <c r="G1109" s="19" t="s">
        <v>62</v>
      </c>
      <c r="H1109" s="5">
        <v>445.79923968923202</v>
      </c>
      <c r="I1109" s="5">
        <v>0</v>
      </c>
      <c r="J1109" s="21">
        <f t="shared" si="27"/>
        <v>0</v>
      </c>
    </row>
    <row r="1110" spans="1:10" x14ac:dyDescent="0.25">
      <c r="A1110" s="23"/>
      <c r="B1110" s="20"/>
      <c r="C1110" s="19" t="s">
        <v>1675</v>
      </c>
      <c r="D1110" s="19"/>
      <c r="E1110" s="19" t="s">
        <v>77</v>
      </c>
      <c r="F1110" s="19" t="s">
        <v>78</v>
      </c>
      <c r="G1110" s="19" t="s">
        <v>62</v>
      </c>
      <c r="H1110" s="5">
        <v>271.81271364397742</v>
      </c>
      <c r="I1110" s="5">
        <v>0</v>
      </c>
      <c r="J1110" s="21">
        <f t="shared" si="27"/>
        <v>0</v>
      </c>
    </row>
    <row r="1111" spans="1:10" x14ac:dyDescent="0.25">
      <c r="A1111" s="23"/>
      <c r="B1111" s="20"/>
      <c r="C1111" s="19" t="s">
        <v>1210</v>
      </c>
      <c r="D1111" s="19"/>
      <c r="E1111" s="19" t="s">
        <v>77</v>
      </c>
      <c r="F1111" s="19" t="s">
        <v>78</v>
      </c>
      <c r="G1111" s="19" t="s">
        <v>62</v>
      </c>
      <c r="H1111" s="5">
        <v>301.75862468473895</v>
      </c>
      <c r="I1111" s="5">
        <v>476.928</v>
      </c>
      <c r="J1111" s="21">
        <f t="shared" si="27"/>
        <v>1.5804950082148224</v>
      </c>
    </row>
    <row r="1112" spans="1:10" x14ac:dyDescent="0.25">
      <c r="A1112" s="23"/>
      <c r="B1112" s="20"/>
      <c r="C1112" s="19" t="s">
        <v>1211</v>
      </c>
      <c r="D1112" s="19"/>
      <c r="E1112" s="19" t="s">
        <v>77</v>
      </c>
      <c r="F1112" s="19" t="s">
        <v>78</v>
      </c>
      <c r="G1112" s="19" t="s">
        <v>62</v>
      </c>
      <c r="H1112" s="5">
        <v>387.14184413438505</v>
      </c>
      <c r="I1112" s="5">
        <v>0</v>
      </c>
      <c r="J1112" s="21">
        <f t="shared" si="27"/>
        <v>0</v>
      </c>
    </row>
    <row r="1113" spans="1:10" x14ac:dyDescent="0.25">
      <c r="A1113" s="23"/>
      <c r="B1113" s="20"/>
      <c r="C1113" s="19" t="s">
        <v>1807</v>
      </c>
      <c r="D1113" s="19"/>
      <c r="E1113" s="19" t="s">
        <v>77</v>
      </c>
      <c r="F1113" s="19" t="s">
        <v>78</v>
      </c>
      <c r="G1113" s="19" t="s">
        <v>62</v>
      </c>
      <c r="H1113" s="5">
        <v>132.71050537861893</v>
      </c>
      <c r="I1113" s="5">
        <v>728.93499999999995</v>
      </c>
      <c r="J1113" s="21">
        <f t="shared" si="27"/>
        <v>5.4926699127576306</v>
      </c>
    </row>
    <row r="1114" spans="1:10" x14ac:dyDescent="0.25">
      <c r="A1114" s="23"/>
      <c r="B1114" s="20"/>
      <c r="C1114" s="19" t="s">
        <v>1216</v>
      </c>
      <c r="D1114" s="19"/>
      <c r="E1114" s="19" t="s">
        <v>77</v>
      </c>
      <c r="F1114" s="19" t="s">
        <v>78</v>
      </c>
      <c r="G1114" s="19" t="s">
        <v>62</v>
      </c>
      <c r="H1114" s="5">
        <v>132.71050537861893</v>
      </c>
      <c r="I1114" s="5">
        <v>1570.4459999999999</v>
      </c>
      <c r="J1114" s="21">
        <f t="shared" si="27"/>
        <v>11.833622330949359</v>
      </c>
    </row>
    <row r="1115" spans="1:10" x14ac:dyDescent="0.25">
      <c r="A1115" s="23"/>
      <c r="B1115" s="20"/>
      <c r="C1115" s="19" t="s">
        <v>1676</v>
      </c>
      <c r="D1115" s="19"/>
      <c r="E1115" s="19" t="s">
        <v>77</v>
      </c>
      <c r="F1115" s="19" t="s">
        <v>78</v>
      </c>
      <c r="G1115" s="19" t="s">
        <v>62</v>
      </c>
      <c r="H1115" s="5">
        <v>57.543058510391205</v>
      </c>
      <c r="I1115" s="5">
        <v>0</v>
      </c>
      <c r="J1115" s="21">
        <f t="shared" si="27"/>
        <v>0</v>
      </c>
    </row>
    <row r="1116" spans="1:10" x14ac:dyDescent="0.25">
      <c r="A1116" s="23"/>
      <c r="B1116" s="20"/>
      <c r="C1116" s="19" t="s">
        <v>1808</v>
      </c>
      <c r="D1116" s="19"/>
      <c r="E1116" s="19" t="s">
        <v>77</v>
      </c>
      <c r="F1116" s="19" t="s">
        <v>78</v>
      </c>
      <c r="G1116" s="19" t="s">
        <v>62</v>
      </c>
      <c r="H1116" s="5">
        <v>217.48892621974755</v>
      </c>
      <c r="I1116" s="5">
        <v>180.59800000000001</v>
      </c>
      <c r="J1116" s="21">
        <f t="shared" si="27"/>
        <v>0.83037790998851357</v>
      </c>
    </row>
    <row r="1117" spans="1:10" x14ac:dyDescent="0.25">
      <c r="A1117" s="23"/>
      <c r="B1117" s="20"/>
      <c r="C1117" s="19" t="s">
        <v>1225</v>
      </c>
      <c r="D1117" s="19"/>
      <c r="E1117" s="19" t="s">
        <v>77</v>
      </c>
      <c r="F1117" s="19" t="s">
        <v>78</v>
      </c>
      <c r="G1117" s="19" t="s">
        <v>62</v>
      </c>
      <c r="H1117" s="5">
        <v>107.41260839765329</v>
      </c>
      <c r="I1117" s="5">
        <v>1094.7560000000001</v>
      </c>
      <c r="J1117" s="21">
        <f t="shared" si="27"/>
        <v>10.192062331705911</v>
      </c>
    </row>
    <row r="1118" spans="1:10" x14ac:dyDescent="0.25">
      <c r="A1118" s="23"/>
      <c r="B1118" s="20"/>
      <c r="C1118" s="19" t="s">
        <v>1809</v>
      </c>
      <c r="D1118" s="19"/>
      <c r="E1118" s="19" t="s">
        <v>77</v>
      </c>
      <c r="F1118" s="19" t="s">
        <v>78</v>
      </c>
      <c r="G1118" s="19" t="s">
        <v>62</v>
      </c>
      <c r="H1118" s="5">
        <v>142.73277757287994</v>
      </c>
      <c r="I1118" s="5">
        <v>1030.403</v>
      </c>
      <c r="J1118" s="21">
        <f t="shared" si="27"/>
        <v>7.2191056428778042</v>
      </c>
    </row>
    <row r="1119" spans="1:10" x14ac:dyDescent="0.25">
      <c r="A1119" s="23"/>
      <c r="B1119" s="20"/>
      <c r="C1119" s="19" t="s">
        <v>1677</v>
      </c>
      <c r="D1119" s="19"/>
      <c r="E1119" s="19" t="s">
        <v>77</v>
      </c>
      <c r="F1119" s="19" t="s">
        <v>78</v>
      </c>
      <c r="G1119" s="19" t="s">
        <v>62</v>
      </c>
      <c r="H1119" s="5">
        <v>320.76212847697622</v>
      </c>
      <c r="I1119" s="5">
        <v>657.52600000000007</v>
      </c>
      <c r="J1119" s="21">
        <f t="shared" si="27"/>
        <v>2.0498866344416222</v>
      </c>
    </row>
    <row r="1120" spans="1:10" x14ac:dyDescent="0.25">
      <c r="A1120" s="23"/>
      <c r="B1120" s="20"/>
      <c r="C1120" s="19" t="s">
        <v>1810</v>
      </c>
      <c r="D1120" s="19"/>
      <c r="E1120" s="19" t="s">
        <v>77</v>
      </c>
      <c r="F1120" s="19" t="s">
        <v>78</v>
      </c>
      <c r="G1120" s="19" t="s">
        <v>62</v>
      </c>
      <c r="H1120" s="5">
        <v>188.46303577648337</v>
      </c>
      <c r="I1120" s="5">
        <v>171.59</v>
      </c>
      <c r="J1120" s="21">
        <f t="shared" si="27"/>
        <v>0.91047031739160389</v>
      </c>
    </row>
    <row r="1121" spans="1:10" x14ac:dyDescent="0.25">
      <c r="A1121" s="23"/>
      <c r="B1121" s="20"/>
      <c r="C1121" s="19" t="s">
        <v>1811</v>
      </c>
      <c r="D1121" s="19"/>
      <c r="E1121" s="19" t="s">
        <v>77</v>
      </c>
      <c r="F1121" s="19" t="s">
        <v>78</v>
      </c>
      <c r="G1121" s="19" t="s">
        <v>62</v>
      </c>
      <c r="H1121" s="5">
        <v>28.517168067126985</v>
      </c>
      <c r="I1121" s="5">
        <v>791.25900000000001</v>
      </c>
      <c r="J1121" s="21">
        <f t="shared" si="27"/>
        <v>27.746759360447143</v>
      </c>
    </row>
    <row r="1122" spans="1:10" x14ac:dyDescent="0.25">
      <c r="A1122" s="23"/>
      <c r="B1122" s="20"/>
      <c r="C1122" s="19" t="s">
        <v>1226</v>
      </c>
      <c r="D1122" s="19"/>
      <c r="E1122" s="19" t="s">
        <v>77</v>
      </c>
      <c r="F1122" s="19" t="s">
        <v>78</v>
      </c>
      <c r="G1122" s="19" t="s">
        <v>62</v>
      </c>
      <c r="H1122" s="5">
        <v>168.90118206887504</v>
      </c>
      <c r="I1122" s="5">
        <v>1693.346</v>
      </c>
      <c r="J1122" s="21">
        <f t="shared" si="27"/>
        <v>10.025661035986605</v>
      </c>
    </row>
    <row r="1123" spans="1:10" x14ac:dyDescent="0.25">
      <c r="A1123" s="23"/>
      <c r="B1123" s="20"/>
      <c r="C1123" s="19" t="s">
        <v>1228</v>
      </c>
      <c r="D1123" s="19"/>
      <c r="E1123" s="19" t="s">
        <v>77</v>
      </c>
      <c r="F1123" s="19" t="s">
        <v>78</v>
      </c>
      <c r="G1123" s="19" t="s">
        <v>62</v>
      </c>
      <c r="H1123" s="5">
        <v>334.00396073430579</v>
      </c>
      <c r="I1123" s="5">
        <v>1445.8740000000003</v>
      </c>
      <c r="J1123" s="21">
        <f t="shared" si="27"/>
        <v>4.3289127375054308</v>
      </c>
    </row>
    <row r="1124" spans="1:10" x14ac:dyDescent="0.25">
      <c r="A1124" s="23"/>
      <c r="B1124" s="20"/>
      <c r="C1124" s="19" t="s">
        <v>1680</v>
      </c>
      <c r="D1124" s="19"/>
      <c r="E1124" s="19" t="s">
        <v>77</v>
      </c>
      <c r="F1124" s="19" t="s">
        <v>78</v>
      </c>
      <c r="G1124" s="19" t="s">
        <v>62</v>
      </c>
      <c r="H1124" s="5">
        <v>217.48892621974755</v>
      </c>
      <c r="I1124" s="5">
        <v>0</v>
      </c>
      <c r="J1124" s="21">
        <f t="shared" si="27"/>
        <v>0</v>
      </c>
    </row>
    <row r="1125" spans="1:10" x14ac:dyDescent="0.25">
      <c r="A1125" s="23"/>
      <c r="B1125" s="20"/>
      <c r="C1125" s="19" t="s">
        <v>1230</v>
      </c>
      <c r="D1125" s="19"/>
      <c r="E1125" s="19" t="s">
        <v>77</v>
      </c>
      <c r="F1125" s="19" t="s">
        <v>78</v>
      </c>
      <c r="G1125" s="19" t="s">
        <v>62</v>
      </c>
      <c r="H1125" s="5">
        <v>142.32147935151986</v>
      </c>
      <c r="I1125" s="5">
        <v>238.464</v>
      </c>
      <c r="J1125" s="21">
        <f t="shared" si="27"/>
        <v>1.675530644331048</v>
      </c>
    </row>
    <row r="1126" spans="1:10" x14ac:dyDescent="0.25">
      <c r="A1126" s="23"/>
      <c r="B1126" s="20"/>
      <c r="C1126" s="19" t="s">
        <v>1681</v>
      </c>
      <c r="D1126" s="19"/>
      <c r="E1126" s="19" t="s">
        <v>77</v>
      </c>
      <c r="F1126" s="19" t="s">
        <v>78</v>
      </c>
      <c r="G1126" s="19" t="s">
        <v>62</v>
      </c>
      <c r="H1126" s="5">
        <v>82.840955491356837</v>
      </c>
      <c r="I1126" s="5">
        <v>850.875</v>
      </c>
      <c r="J1126" s="21">
        <f t="shared" si="27"/>
        <v>10.271187662590101</v>
      </c>
    </row>
    <row r="1127" spans="1:10" x14ac:dyDescent="0.25">
      <c r="A1127" s="23"/>
      <c r="B1127" s="20"/>
      <c r="C1127" s="19" t="s">
        <v>1682</v>
      </c>
      <c r="D1127" s="19"/>
      <c r="E1127" s="19" t="s">
        <v>77</v>
      </c>
      <c r="F1127" s="19" t="s">
        <v>78</v>
      </c>
      <c r="G1127" s="19" t="s">
        <v>62</v>
      </c>
      <c r="H1127" s="5">
        <v>416.96657349745419</v>
      </c>
      <c r="I1127" s="5">
        <v>238.464</v>
      </c>
      <c r="J1127" s="21">
        <f t="shared" si="27"/>
        <v>0.57190195847067327</v>
      </c>
    </row>
    <row r="1128" spans="1:10" x14ac:dyDescent="0.25">
      <c r="A1128" s="23"/>
      <c r="B1128" s="20"/>
      <c r="C1128" s="19" t="s">
        <v>1812</v>
      </c>
      <c r="D1128" s="19"/>
      <c r="E1128" s="19" t="s">
        <v>77</v>
      </c>
      <c r="F1128" s="19" t="s">
        <v>78</v>
      </c>
      <c r="G1128" s="19" t="s">
        <v>62</v>
      </c>
      <c r="H1128" s="5">
        <v>59.891996601664374</v>
      </c>
      <c r="I1128" s="5">
        <v>1179.1660000000002</v>
      </c>
      <c r="J1128" s="21">
        <f t="shared" si="27"/>
        <v>19.688206553582013</v>
      </c>
    </row>
    <row r="1129" spans="1:10" x14ac:dyDescent="0.25">
      <c r="A1129" s="23"/>
      <c r="B1129" s="20"/>
      <c r="C1129" s="19" t="s">
        <v>1233</v>
      </c>
      <c r="D1129" s="19"/>
      <c r="E1129" s="19" t="s">
        <v>77</v>
      </c>
      <c r="F1129" s="19" t="s">
        <v>78</v>
      </c>
      <c r="G1129" s="19" t="s">
        <v>62</v>
      </c>
      <c r="H1129" s="5">
        <v>441.5375639422989</v>
      </c>
      <c r="I1129" s="5">
        <v>844.22</v>
      </c>
      <c r="J1129" s="21">
        <f t="shared" si="27"/>
        <v>1.9120004025531212</v>
      </c>
    </row>
    <row r="1130" spans="1:10" x14ac:dyDescent="0.25">
      <c r="A1130" s="23"/>
      <c r="B1130" s="20"/>
      <c r="C1130" s="19" t="s">
        <v>1684</v>
      </c>
      <c r="D1130" s="19"/>
      <c r="E1130" s="19" t="s">
        <v>77</v>
      </c>
      <c r="F1130" s="19" t="s">
        <v>78</v>
      </c>
      <c r="G1130" s="19" t="s">
        <v>62</v>
      </c>
      <c r="H1130" s="5">
        <v>375.04530913028725</v>
      </c>
      <c r="I1130" s="5">
        <v>476.928</v>
      </c>
      <c r="J1130" s="21">
        <f t="shared" si="27"/>
        <v>1.2716543531926157</v>
      </c>
    </row>
    <row r="1131" spans="1:10" x14ac:dyDescent="0.25">
      <c r="A1131" s="23"/>
      <c r="B1131" s="20"/>
      <c r="C1131" s="19" t="s">
        <v>1813</v>
      </c>
      <c r="D1131" s="19"/>
      <c r="E1131" s="19" t="s">
        <v>77</v>
      </c>
      <c r="F1131" s="19" t="s">
        <v>78</v>
      </c>
      <c r="G1131" s="19" t="s">
        <v>62</v>
      </c>
      <c r="H1131" s="5">
        <v>138.59348588922126</v>
      </c>
      <c r="I1131" s="5">
        <v>180.59800000000001</v>
      </c>
      <c r="J1131" s="21">
        <f t="shared" si="27"/>
        <v>1.3030771168015303</v>
      </c>
    </row>
    <row r="1132" spans="1:10" x14ac:dyDescent="0.25">
      <c r="A1132" s="23"/>
      <c r="B1132" s="20"/>
      <c r="C1132" s="19" t="s">
        <v>1685</v>
      </c>
      <c r="D1132" s="19"/>
      <c r="E1132" s="19" t="s">
        <v>77</v>
      </c>
      <c r="F1132" s="19" t="s">
        <v>78</v>
      </c>
      <c r="G1132" s="19" t="s">
        <v>62</v>
      </c>
      <c r="H1132" s="5">
        <v>107.41260839765329</v>
      </c>
      <c r="I1132" s="5">
        <v>0</v>
      </c>
      <c r="J1132" s="21">
        <f t="shared" si="27"/>
        <v>0</v>
      </c>
    </row>
    <row r="1133" spans="1:10" x14ac:dyDescent="0.25">
      <c r="A1133" s="23"/>
      <c r="B1133" s="20"/>
      <c r="C1133" s="19" t="s">
        <v>1814</v>
      </c>
      <c r="D1133" s="19"/>
      <c r="E1133" s="19" t="s">
        <v>77</v>
      </c>
      <c r="F1133" s="19" t="s">
        <v>78</v>
      </c>
      <c r="G1133" s="19" t="s">
        <v>62</v>
      </c>
      <c r="H1133" s="5">
        <v>58.971801484025775</v>
      </c>
      <c r="I1133" s="5">
        <v>419.06200000000001</v>
      </c>
      <c r="J1133" s="21">
        <f t="shared" si="27"/>
        <v>7.1061420789988095</v>
      </c>
    </row>
    <row r="1134" spans="1:10" x14ac:dyDescent="0.25">
      <c r="A1134" s="23"/>
      <c r="B1134" s="20"/>
      <c r="C1134" s="19" t="s">
        <v>1815</v>
      </c>
      <c r="D1134" s="19"/>
      <c r="E1134" s="19" t="s">
        <v>77</v>
      </c>
      <c r="F1134" s="19" t="s">
        <v>78</v>
      </c>
      <c r="G1134" s="19" t="s">
        <v>62</v>
      </c>
      <c r="H1134" s="5">
        <v>78.38671795438907</v>
      </c>
      <c r="I1134" s="5">
        <v>1094.7560000000001</v>
      </c>
      <c r="J1134" s="21">
        <f t="shared" ref="J1134:J1197" si="28">+IFERROR(I1134/H1134,0)</f>
        <v>13.96609053892276</v>
      </c>
    </row>
    <row r="1135" spans="1:10" x14ac:dyDescent="0.25">
      <c r="A1135" s="23"/>
      <c r="B1135" s="20"/>
      <c r="C1135" s="19" t="s">
        <v>1687</v>
      </c>
      <c r="D1135" s="19"/>
      <c r="E1135" s="19" t="s">
        <v>77</v>
      </c>
      <c r="F1135" s="19" t="s">
        <v>78</v>
      </c>
      <c r="G1135" s="19" t="s">
        <v>62</v>
      </c>
      <c r="H1135" s="5">
        <v>220.51442078308077</v>
      </c>
      <c r="I1135" s="5">
        <v>179.52799999999999</v>
      </c>
      <c r="J1135" s="21">
        <f t="shared" si="28"/>
        <v>0.8141326964579837</v>
      </c>
    </row>
    <row r="1136" spans="1:10" x14ac:dyDescent="0.25">
      <c r="A1136" s="23"/>
      <c r="B1136" s="20"/>
      <c r="C1136" s="19" t="s">
        <v>1239</v>
      </c>
      <c r="D1136" s="19"/>
      <c r="E1136" s="19" t="s">
        <v>77</v>
      </c>
      <c r="F1136" s="19" t="s">
        <v>78</v>
      </c>
      <c r="G1136" s="19" t="s">
        <v>62</v>
      </c>
      <c r="H1136" s="5">
        <v>226.27623196320218</v>
      </c>
      <c r="I1136" s="5">
        <v>1094.7560000000001</v>
      </c>
      <c r="J1136" s="21">
        <f t="shared" si="28"/>
        <v>4.8381396070712057</v>
      </c>
    </row>
    <row r="1137" spans="1:10" x14ac:dyDescent="0.25">
      <c r="A1137" s="23"/>
      <c r="B1137" s="20"/>
      <c r="C1137" s="19" t="s">
        <v>1240</v>
      </c>
      <c r="D1137" s="19"/>
      <c r="E1137" s="19" t="s">
        <v>77</v>
      </c>
      <c r="F1137" s="19" t="s">
        <v>78</v>
      </c>
      <c r="G1137" s="19" t="s">
        <v>62</v>
      </c>
      <c r="H1137" s="5">
        <v>236.17759861544167</v>
      </c>
      <c r="I1137" s="5">
        <v>2045.5329999999999</v>
      </c>
      <c r="J1137" s="21">
        <f t="shared" si="28"/>
        <v>8.6609949969499755</v>
      </c>
    </row>
    <row r="1138" spans="1:10" x14ac:dyDescent="0.25">
      <c r="A1138" s="23"/>
      <c r="B1138" s="20"/>
      <c r="C1138" s="19" t="s">
        <v>1241</v>
      </c>
      <c r="D1138" s="19"/>
      <c r="E1138" s="19" t="s">
        <v>77</v>
      </c>
      <c r="F1138" s="19" t="s">
        <v>78</v>
      </c>
      <c r="G1138" s="19" t="s">
        <v>62</v>
      </c>
      <c r="H1138" s="5">
        <v>297.11061062494309</v>
      </c>
      <c r="I1138" s="5">
        <v>0</v>
      </c>
      <c r="J1138" s="21">
        <f t="shared" si="28"/>
        <v>0</v>
      </c>
    </row>
    <row r="1139" spans="1:10" x14ac:dyDescent="0.25">
      <c r="A1139" s="23"/>
      <c r="B1139" s="20"/>
      <c r="C1139" s="19" t="s">
        <v>1242</v>
      </c>
      <c r="D1139" s="19"/>
      <c r="E1139" s="19" t="s">
        <v>77</v>
      </c>
      <c r="F1139" s="19" t="s">
        <v>78</v>
      </c>
      <c r="G1139" s="19" t="s">
        <v>62</v>
      </c>
      <c r="H1139" s="5">
        <v>138.59348588922126</v>
      </c>
      <c r="I1139" s="5">
        <v>419.06200000000001</v>
      </c>
      <c r="J1139" s="21">
        <f t="shared" si="28"/>
        <v>3.0236774644297437</v>
      </c>
    </row>
    <row r="1140" spans="1:10" x14ac:dyDescent="0.25">
      <c r="A1140" s="23"/>
      <c r="B1140" s="20"/>
      <c r="C1140" s="19" t="s">
        <v>1243</v>
      </c>
      <c r="D1140" s="19"/>
      <c r="E1140" s="19" t="s">
        <v>77</v>
      </c>
      <c r="F1140" s="19" t="s">
        <v>78</v>
      </c>
      <c r="G1140" s="19" t="s">
        <v>62</v>
      </c>
      <c r="H1140" s="5">
        <v>585.50597042743698</v>
      </c>
      <c r="I1140" s="5">
        <v>238.464</v>
      </c>
      <c r="J1140" s="21">
        <f t="shared" si="28"/>
        <v>0.40727851131204368</v>
      </c>
    </row>
    <row r="1141" spans="1:10" x14ac:dyDescent="0.25">
      <c r="A1141" s="23"/>
      <c r="B1141" s="20"/>
      <c r="C1141" s="19" t="s">
        <v>1246</v>
      </c>
      <c r="D1141" s="19"/>
      <c r="E1141" s="19" t="s">
        <v>77</v>
      </c>
      <c r="F1141" s="19" t="s">
        <v>78</v>
      </c>
      <c r="G1141" s="19" t="s">
        <v>62</v>
      </c>
      <c r="H1141" s="5">
        <v>271.81271364397742</v>
      </c>
      <c r="I1141" s="5">
        <v>590.65200000000004</v>
      </c>
      <c r="J1141" s="21">
        <f t="shared" si="28"/>
        <v>2.1730109386040013</v>
      </c>
    </row>
    <row r="1142" spans="1:10" x14ac:dyDescent="0.25">
      <c r="A1142" s="23"/>
      <c r="B1142" s="20"/>
      <c r="C1142" s="19" t="s">
        <v>1688</v>
      </c>
      <c r="D1142" s="19"/>
      <c r="E1142" s="19" t="s">
        <v>77</v>
      </c>
      <c r="F1142" s="19" t="s">
        <v>78</v>
      </c>
      <c r="G1142" s="19" t="s">
        <v>62</v>
      </c>
      <c r="H1142" s="5">
        <v>759.05759548623018</v>
      </c>
      <c r="I1142" s="5">
        <v>0</v>
      </c>
      <c r="J1142" s="21">
        <f t="shared" si="28"/>
        <v>0</v>
      </c>
    </row>
    <row r="1143" spans="1:10" x14ac:dyDescent="0.25">
      <c r="A1143" s="23"/>
      <c r="B1143" s="20"/>
      <c r="C1143" s="19" t="s">
        <v>1247</v>
      </c>
      <c r="D1143" s="19"/>
      <c r="E1143" s="19" t="s">
        <v>77</v>
      </c>
      <c r="F1143" s="19" t="s">
        <v>78</v>
      </c>
      <c r="G1143" s="19" t="s">
        <v>62</v>
      </c>
      <c r="H1143" s="5">
        <v>140.89273637788529</v>
      </c>
      <c r="I1143" s="5">
        <v>1083.922</v>
      </c>
      <c r="J1143" s="21">
        <f t="shared" si="28"/>
        <v>7.6932425891199729</v>
      </c>
    </row>
    <row r="1144" spans="1:10" x14ac:dyDescent="0.25">
      <c r="A1144" s="23"/>
      <c r="B1144" s="20"/>
      <c r="C1144" s="19" t="s">
        <v>1249</v>
      </c>
      <c r="D1144" s="19"/>
      <c r="E1144" s="19" t="s">
        <v>77</v>
      </c>
      <c r="F1144" s="19" t="s">
        <v>78</v>
      </c>
      <c r="G1144" s="19" t="s">
        <v>62</v>
      </c>
      <c r="H1144" s="5">
        <v>300.32988171110441</v>
      </c>
      <c r="I1144" s="5">
        <v>958.11200000000008</v>
      </c>
      <c r="J1144" s="21">
        <f t="shared" si="28"/>
        <v>3.1901987059737014</v>
      </c>
    </row>
    <row r="1145" spans="1:10" x14ac:dyDescent="0.25">
      <c r="A1145" s="23"/>
      <c r="B1145" s="20"/>
      <c r="C1145" s="19" t="s">
        <v>1689</v>
      </c>
      <c r="D1145" s="19"/>
      <c r="E1145" s="19" t="s">
        <v>77</v>
      </c>
      <c r="F1145" s="19" t="s">
        <v>78</v>
      </c>
      <c r="G1145" s="19" t="s">
        <v>62</v>
      </c>
      <c r="H1145" s="5">
        <v>270.89269304648008</v>
      </c>
      <c r="I1145" s="5">
        <v>0</v>
      </c>
      <c r="J1145" s="21">
        <f t="shared" si="28"/>
        <v>0</v>
      </c>
    </row>
    <row r="1146" spans="1:10" x14ac:dyDescent="0.25">
      <c r="A1146" s="23"/>
      <c r="B1146" s="20"/>
      <c r="C1146" s="19" t="s">
        <v>1250</v>
      </c>
      <c r="D1146" s="19"/>
      <c r="E1146" s="19" t="s">
        <v>77</v>
      </c>
      <c r="F1146" s="19" t="s">
        <v>78</v>
      </c>
      <c r="G1146" s="19" t="s">
        <v>62</v>
      </c>
      <c r="H1146" s="5">
        <v>57.543058510391205</v>
      </c>
      <c r="I1146" s="5">
        <v>1094.7560000000001</v>
      </c>
      <c r="J1146" s="21">
        <f t="shared" si="28"/>
        <v>19.024988040952106</v>
      </c>
    </row>
    <row r="1147" spans="1:10" x14ac:dyDescent="0.25">
      <c r="A1147" s="23"/>
      <c r="B1147" s="20"/>
      <c r="C1147" s="19" t="s">
        <v>1816</v>
      </c>
      <c r="D1147" s="19"/>
      <c r="E1147" s="19" t="s">
        <v>77</v>
      </c>
      <c r="F1147" s="19" t="s">
        <v>78</v>
      </c>
      <c r="G1147" s="19" t="s">
        <v>62</v>
      </c>
      <c r="H1147" s="5">
        <v>86.568948953655422</v>
      </c>
      <c r="I1147" s="5">
        <v>1513.818</v>
      </c>
      <c r="J1147" s="21">
        <f t="shared" si="28"/>
        <v>17.48684740079749</v>
      </c>
    </row>
    <row r="1148" spans="1:10" x14ac:dyDescent="0.25">
      <c r="A1148" s="23"/>
      <c r="B1148" s="20"/>
      <c r="C1148" s="19" t="s">
        <v>1251</v>
      </c>
      <c r="D1148" s="19"/>
      <c r="E1148" s="19" t="s">
        <v>77</v>
      </c>
      <c r="F1148" s="19" t="s">
        <v>78</v>
      </c>
      <c r="G1148" s="19" t="s">
        <v>62</v>
      </c>
      <c r="H1148" s="5">
        <v>190.25356388901017</v>
      </c>
      <c r="I1148" s="5">
        <v>0</v>
      </c>
      <c r="J1148" s="21">
        <f t="shared" si="28"/>
        <v>0</v>
      </c>
    </row>
    <row r="1149" spans="1:10" x14ac:dyDescent="0.25">
      <c r="A1149" s="23"/>
      <c r="B1149" s="20"/>
      <c r="C1149" s="19" t="s">
        <v>1817</v>
      </c>
      <c r="D1149" s="19"/>
      <c r="E1149" s="19" t="s">
        <v>77</v>
      </c>
      <c r="F1149" s="19" t="s">
        <v>78</v>
      </c>
      <c r="G1149" s="19" t="s">
        <v>62</v>
      </c>
      <c r="H1149" s="5">
        <v>86.060226577518193</v>
      </c>
      <c r="I1149" s="5">
        <v>668.36</v>
      </c>
      <c r="J1149" s="21">
        <f t="shared" si="28"/>
        <v>7.7661891744844418</v>
      </c>
    </row>
    <row r="1150" spans="1:10" x14ac:dyDescent="0.25">
      <c r="A1150" s="23"/>
      <c r="B1150" s="20"/>
      <c r="C1150" s="19" t="s">
        <v>1252</v>
      </c>
      <c r="D1150" s="19"/>
      <c r="E1150" s="19" t="s">
        <v>77</v>
      </c>
      <c r="F1150" s="19" t="s">
        <v>78</v>
      </c>
      <c r="G1150" s="19" t="s">
        <v>62</v>
      </c>
      <c r="H1150" s="5">
        <v>132.71050537861893</v>
      </c>
      <c r="I1150" s="5">
        <v>483.02499999999998</v>
      </c>
      <c r="J1150" s="21">
        <f t="shared" si="28"/>
        <v>3.639689251592741</v>
      </c>
    </row>
    <row r="1151" spans="1:10" x14ac:dyDescent="0.25">
      <c r="A1151" s="23"/>
      <c r="B1151" s="20"/>
      <c r="C1151" s="19" t="s">
        <v>1253</v>
      </c>
      <c r="D1151" s="19"/>
      <c r="E1151" s="19" t="s">
        <v>77</v>
      </c>
      <c r="F1151" s="19" t="s">
        <v>78</v>
      </c>
      <c r="G1151" s="19" t="s">
        <v>62</v>
      </c>
      <c r="H1151" s="5">
        <v>320.25352055760493</v>
      </c>
      <c r="I1151" s="5">
        <v>786.52200000000005</v>
      </c>
      <c r="J1151" s="21">
        <f t="shared" si="28"/>
        <v>2.4559355307962214</v>
      </c>
    </row>
    <row r="1152" spans="1:10" x14ac:dyDescent="0.25">
      <c r="A1152" s="23"/>
      <c r="B1152" s="20"/>
      <c r="C1152" s="19" t="s">
        <v>1254</v>
      </c>
      <c r="D1152" s="19"/>
      <c r="E1152" s="19" t="s">
        <v>77</v>
      </c>
      <c r="F1152" s="19" t="s">
        <v>78</v>
      </c>
      <c r="G1152" s="19" t="s">
        <v>62</v>
      </c>
      <c r="H1152" s="5">
        <v>321.68226353123953</v>
      </c>
      <c r="I1152" s="5">
        <v>590.65200000000004</v>
      </c>
      <c r="J1152" s="21">
        <f t="shared" si="28"/>
        <v>1.8361348043133254</v>
      </c>
    </row>
    <row r="1153" spans="1:10" x14ac:dyDescent="0.25">
      <c r="A1153" s="23"/>
      <c r="B1153" s="20"/>
      <c r="C1153" s="19" t="s">
        <v>1818</v>
      </c>
      <c r="D1153" s="19"/>
      <c r="E1153" s="19" t="s">
        <v>77</v>
      </c>
      <c r="F1153" s="19" t="s">
        <v>78</v>
      </c>
      <c r="G1153" s="19" t="s">
        <v>62</v>
      </c>
      <c r="H1153" s="5">
        <v>167.6193763324855</v>
      </c>
      <c r="I1153" s="5">
        <v>0</v>
      </c>
      <c r="J1153" s="21">
        <f t="shared" si="28"/>
        <v>0</v>
      </c>
    </row>
    <row r="1154" spans="1:10" x14ac:dyDescent="0.25">
      <c r="A1154" s="23"/>
      <c r="B1154" s="20"/>
      <c r="C1154" s="19" t="s">
        <v>1255</v>
      </c>
      <c r="D1154" s="19"/>
      <c r="E1154" s="19" t="s">
        <v>77</v>
      </c>
      <c r="F1154" s="19" t="s">
        <v>78</v>
      </c>
      <c r="G1154" s="19" t="s">
        <v>62</v>
      </c>
      <c r="H1154" s="5">
        <v>438.51206937896558</v>
      </c>
      <c r="I1154" s="5">
        <v>171.59</v>
      </c>
      <c r="J1154" s="21">
        <f t="shared" si="28"/>
        <v>0.39130051823433526</v>
      </c>
    </row>
    <row r="1155" spans="1:10" x14ac:dyDescent="0.25">
      <c r="A1155" s="23"/>
      <c r="B1155" s="20"/>
      <c r="C1155" s="19" t="s">
        <v>1258</v>
      </c>
      <c r="D1155" s="19"/>
      <c r="E1155" s="19" t="s">
        <v>77</v>
      </c>
      <c r="F1155" s="19" t="s">
        <v>78</v>
      </c>
      <c r="G1155" s="19" t="s">
        <v>62</v>
      </c>
      <c r="H1155" s="5">
        <v>265.92973313337512</v>
      </c>
      <c r="I1155" s="5">
        <v>0</v>
      </c>
      <c r="J1155" s="21">
        <f t="shared" si="28"/>
        <v>0</v>
      </c>
    </row>
    <row r="1156" spans="1:10" x14ac:dyDescent="0.25">
      <c r="A1156" s="23"/>
      <c r="B1156" s="20"/>
      <c r="C1156" s="19" t="s">
        <v>1819</v>
      </c>
      <c r="D1156" s="19"/>
      <c r="E1156" s="19" t="s">
        <v>77</v>
      </c>
      <c r="F1156" s="19" t="s">
        <v>78</v>
      </c>
      <c r="G1156" s="19" t="s">
        <v>62</v>
      </c>
      <c r="H1156" s="5">
        <v>28.517168067126985</v>
      </c>
      <c r="I1156" s="5">
        <v>1513.818</v>
      </c>
      <c r="J1156" s="21">
        <f t="shared" si="28"/>
        <v>53.084443603817931</v>
      </c>
    </row>
    <row r="1157" spans="1:10" x14ac:dyDescent="0.25">
      <c r="A1157" s="23"/>
      <c r="B1157" s="20"/>
      <c r="C1157" s="19" t="s">
        <v>1260</v>
      </c>
      <c r="D1157" s="19"/>
      <c r="E1157" s="19" t="s">
        <v>77</v>
      </c>
      <c r="F1157" s="19" t="s">
        <v>78</v>
      </c>
      <c r="G1157" s="19" t="s">
        <v>62</v>
      </c>
      <c r="H1157" s="5">
        <v>219.78817670841156</v>
      </c>
      <c r="I1157" s="5">
        <v>0</v>
      </c>
      <c r="J1157" s="21">
        <f t="shared" si="28"/>
        <v>0</v>
      </c>
    </row>
    <row r="1158" spans="1:10" x14ac:dyDescent="0.25">
      <c r="A1158" s="23"/>
      <c r="B1158" s="20"/>
      <c r="C1158" s="19" t="s">
        <v>1691</v>
      </c>
      <c r="D1158" s="19"/>
      <c r="E1158" s="19" t="s">
        <v>77</v>
      </c>
      <c r="F1158" s="19" t="s">
        <v>78</v>
      </c>
      <c r="G1158" s="19" t="s">
        <v>62</v>
      </c>
      <c r="H1158" s="5">
        <v>128.76499021778838</v>
      </c>
      <c r="I1158" s="5">
        <v>0</v>
      </c>
      <c r="J1158" s="21">
        <f t="shared" si="28"/>
        <v>0</v>
      </c>
    </row>
    <row r="1159" spans="1:10" x14ac:dyDescent="0.25">
      <c r="A1159" s="23"/>
      <c r="B1159" s="20"/>
      <c r="C1159" s="19" t="s">
        <v>1262</v>
      </c>
      <c r="D1159" s="19"/>
      <c r="E1159" s="19" t="s">
        <v>77</v>
      </c>
      <c r="F1159" s="19" t="s">
        <v>78</v>
      </c>
      <c r="G1159" s="19" t="s">
        <v>62</v>
      </c>
      <c r="H1159" s="5">
        <v>241.35808022707863</v>
      </c>
      <c r="I1159" s="5">
        <v>1274.2840000000001</v>
      </c>
      <c r="J1159" s="21">
        <f t="shared" si="28"/>
        <v>5.2796409335088619</v>
      </c>
    </row>
    <row r="1160" spans="1:10" x14ac:dyDescent="0.25">
      <c r="A1160" s="23"/>
      <c r="B1160" s="20"/>
      <c r="C1160" s="19" t="s">
        <v>1264</v>
      </c>
      <c r="D1160" s="19"/>
      <c r="E1160" s="19" t="s">
        <v>77</v>
      </c>
      <c r="F1160" s="19" t="s">
        <v>78</v>
      </c>
      <c r="G1160" s="19" t="s">
        <v>62</v>
      </c>
      <c r="H1160" s="5">
        <v>241.35808022707863</v>
      </c>
      <c r="I1160" s="5">
        <v>1094.75488</v>
      </c>
      <c r="J1160" s="21">
        <f t="shared" si="28"/>
        <v>4.535812014124466</v>
      </c>
    </row>
    <row r="1161" spans="1:10" x14ac:dyDescent="0.25">
      <c r="A1161" s="23"/>
      <c r="B1161" s="20"/>
      <c r="C1161" s="19" t="s">
        <v>1820</v>
      </c>
      <c r="D1161" s="19"/>
      <c r="E1161" s="19" t="s">
        <v>77</v>
      </c>
      <c r="F1161" s="19" t="s">
        <v>78</v>
      </c>
      <c r="G1161" s="19" t="s">
        <v>62</v>
      </c>
      <c r="H1161" s="5">
        <v>138.59348588922126</v>
      </c>
      <c r="I1161" s="5">
        <v>410.05399999999997</v>
      </c>
      <c r="J1161" s="21">
        <f t="shared" si="28"/>
        <v>2.9586816246743299</v>
      </c>
    </row>
    <row r="1162" spans="1:10" x14ac:dyDescent="0.25">
      <c r="A1162" s="23"/>
      <c r="B1162" s="20"/>
      <c r="C1162" s="19" t="s">
        <v>1273</v>
      </c>
      <c r="D1162" s="19"/>
      <c r="E1162" s="19" t="s">
        <v>77</v>
      </c>
      <c r="F1162" s="19" t="s">
        <v>78</v>
      </c>
      <c r="G1162" s="19" t="s">
        <v>62</v>
      </c>
      <c r="H1162" s="5">
        <v>113.29558890825564</v>
      </c>
      <c r="I1162" s="5">
        <v>238.464</v>
      </c>
      <c r="J1162" s="21">
        <f t="shared" si="28"/>
        <v>2.1047950965955353</v>
      </c>
    </row>
    <row r="1163" spans="1:10" x14ac:dyDescent="0.25">
      <c r="A1163" s="23"/>
      <c r="B1163" s="20"/>
      <c r="C1163" s="19" t="s">
        <v>1692</v>
      </c>
      <c r="D1163" s="19"/>
      <c r="E1163" s="19" t="s">
        <v>77</v>
      </c>
      <c r="F1163" s="19" t="s">
        <v>78</v>
      </c>
      <c r="G1163" s="19" t="s">
        <v>62</v>
      </c>
      <c r="H1163" s="5">
        <v>104.19333731149194</v>
      </c>
      <c r="I1163" s="5">
        <v>361.19600000000003</v>
      </c>
      <c r="J1163" s="21">
        <f t="shared" si="28"/>
        <v>3.4665940195406537</v>
      </c>
    </row>
    <row r="1164" spans="1:10" x14ac:dyDescent="0.25">
      <c r="A1164" s="23"/>
      <c r="B1164" s="20"/>
      <c r="C1164" s="19" t="s">
        <v>1821</v>
      </c>
      <c r="D1164" s="19"/>
      <c r="E1164" s="19" t="s">
        <v>77</v>
      </c>
      <c r="F1164" s="19" t="s">
        <v>78</v>
      </c>
      <c r="G1164" s="19" t="s">
        <v>62</v>
      </c>
      <c r="H1164" s="5">
        <v>137.67346529172394</v>
      </c>
      <c r="I1164" s="5">
        <v>180.59800000000001</v>
      </c>
      <c r="J1164" s="21">
        <f t="shared" si="28"/>
        <v>1.3117850968399822</v>
      </c>
    </row>
    <row r="1165" spans="1:10" x14ac:dyDescent="0.25">
      <c r="A1165" s="23"/>
      <c r="B1165" s="20"/>
      <c r="C1165" s="19" t="s">
        <v>1822</v>
      </c>
      <c r="D1165" s="19"/>
      <c r="E1165" s="19" t="s">
        <v>77</v>
      </c>
      <c r="F1165" s="19" t="s">
        <v>78</v>
      </c>
      <c r="G1165" s="19" t="s">
        <v>62</v>
      </c>
      <c r="H1165" s="5">
        <v>111.86684593462105</v>
      </c>
      <c r="I1165" s="5">
        <v>971.85699999999997</v>
      </c>
      <c r="J1165" s="21">
        <f t="shared" si="28"/>
        <v>8.6876231458960387</v>
      </c>
    </row>
    <row r="1166" spans="1:10" x14ac:dyDescent="0.25">
      <c r="A1166" s="23"/>
      <c r="B1166" s="20"/>
      <c r="C1166" s="19" t="s">
        <v>1823</v>
      </c>
      <c r="D1166" s="19"/>
      <c r="E1166" s="19" t="s">
        <v>77</v>
      </c>
      <c r="F1166" s="19" t="s">
        <v>78</v>
      </c>
      <c r="G1166" s="19" t="s">
        <v>62</v>
      </c>
      <c r="H1166" s="5">
        <v>219.78817670841156</v>
      </c>
      <c r="I1166" s="5">
        <v>791.25900000000001</v>
      </c>
      <c r="J1166" s="21">
        <f t="shared" si="28"/>
        <v>3.6000981119641708</v>
      </c>
    </row>
    <row r="1167" spans="1:10" x14ac:dyDescent="0.25">
      <c r="A1167" s="23"/>
      <c r="B1167" s="20"/>
      <c r="C1167" s="19" t="s">
        <v>1824</v>
      </c>
      <c r="D1167" s="19"/>
      <c r="E1167" s="19" t="s">
        <v>77</v>
      </c>
      <c r="F1167" s="19" t="s">
        <v>78</v>
      </c>
      <c r="G1167" s="19" t="s">
        <v>62</v>
      </c>
      <c r="H1167" s="5">
        <v>128.25626784165115</v>
      </c>
      <c r="I1167" s="5">
        <v>791.25900000000001</v>
      </c>
      <c r="J1167" s="21">
        <f t="shared" si="28"/>
        <v>6.1693593094172279</v>
      </c>
    </row>
    <row r="1168" spans="1:10" x14ac:dyDescent="0.25">
      <c r="A1168" s="23"/>
      <c r="B1168" s="20"/>
      <c r="C1168" s="19" t="s">
        <v>1275</v>
      </c>
      <c r="D1168" s="19"/>
      <c r="E1168" s="19" t="s">
        <v>77</v>
      </c>
      <c r="F1168" s="19" t="s">
        <v>78</v>
      </c>
      <c r="G1168" s="19" t="s">
        <v>62</v>
      </c>
      <c r="H1168" s="5">
        <v>335.60053780386318</v>
      </c>
      <c r="I1168" s="5">
        <v>787.5920000000001</v>
      </c>
      <c r="J1168" s="21">
        <f t="shared" si="28"/>
        <v>2.3468138792444271</v>
      </c>
    </row>
    <row r="1169" spans="1:10" x14ac:dyDescent="0.25">
      <c r="A1169" s="23"/>
      <c r="B1169" s="20"/>
      <c r="C1169" s="19" t="s">
        <v>1276</v>
      </c>
      <c r="D1169" s="19"/>
      <c r="E1169" s="19" t="s">
        <v>77</v>
      </c>
      <c r="F1169" s="19" t="s">
        <v>78</v>
      </c>
      <c r="G1169" s="19" t="s">
        <v>62</v>
      </c>
      <c r="H1169" s="5">
        <v>595.60045114105287</v>
      </c>
      <c r="I1169" s="5">
        <v>0</v>
      </c>
      <c r="J1169" s="21">
        <f t="shared" si="28"/>
        <v>0</v>
      </c>
    </row>
    <row r="1170" spans="1:10" x14ac:dyDescent="0.25">
      <c r="A1170" s="23"/>
      <c r="B1170" s="20"/>
      <c r="C1170" s="19" t="s">
        <v>1825</v>
      </c>
      <c r="D1170" s="19"/>
      <c r="E1170" s="19" t="s">
        <v>77</v>
      </c>
      <c r="F1170" s="19" t="s">
        <v>78</v>
      </c>
      <c r="G1170" s="19" t="s">
        <v>62</v>
      </c>
      <c r="H1170" s="5">
        <v>346.9798843765343</v>
      </c>
      <c r="I1170" s="5">
        <v>0</v>
      </c>
      <c r="J1170" s="21">
        <f t="shared" si="28"/>
        <v>0</v>
      </c>
    </row>
    <row r="1171" spans="1:10" x14ac:dyDescent="0.25">
      <c r="A1171" s="23"/>
      <c r="B1171" s="20"/>
      <c r="C1171" s="19" t="s">
        <v>1278</v>
      </c>
      <c r="D1171" s="19"/>
      <c r="E1171" s="19" t="s">
        <v>77</v>
      </c>
      <c r="F1171" s="19" t="s">
        <v>78</v>
      </c>
      <c r="G1171" s="19" t="s">
        <v>62</v>
      </c>
      <c r="H1171" s="5">
        <v>295.68186765130849</v>
      </c>
      <c r="I1171" s="5">
        <v>1094.7560000000001</v>
      </c>
      <c r="J1171" s="21">
        <f t="shared" si="28"/>
        <v>3.702479319059981</v>
      </c>
    </row>
    <row r="1172" spans="1:10" x14ac:dyDescent="0.25">
      <c r="A1172" s="23"/>
      <c r="B1172" s="20"/>
      <c r="C1172" s="19" t="s">
        <v>1826</v>
      </c>
      <c r="D1172" s="19"/>
      <c r="E1172" s="19" t="s">
        <v>77</v>
      </c>
      <c r="F1172" s="19" t="s">
        <v>78</v>
      </c>
      <c r="G1172" s="19" t="s">
        <v>62</v>
      </c>
      <c r="H1172" s="5">
        <v>397.04348692229541</v>
      </c>
      <c r="I1172" s="5">
        <v>0</v>
      </c>
      <c r="J1172" s="21">
        <f t="shared" si="28"/>
        <v>0</v>
      </c>
    </row>
    <row r="1173" spans="1:10" x14ac:dyDescent="0.25">
      <c r="A1173" s="23"/>
      <c r="B1173" s="20"/>
      <c r="C1173" s="19" t="s">
        <v>1693</v>
      </c>
      <c r="D1173" s="19"/>
      <c r="E1173" s="19" t="s">
        <v>77</v>
      </c>
      <c r="F1173" s="19" t="s">
        <v>78</v>
      </c>
      <c r="G1173" s="19" t="s">
        <v>62</v>
      </c>
      <c r="H1173" s="5">
        <v>617.87257742301438</v>
      </c>
      <c r="I1173" s="5">
        <v>0</v>
      </c>
      <c r="J1173" s="21">
        <f t="shared" si="28"/>
        <v>0</v>
      </c>
    </row>
    <row r="1174" spans="1:10" x14ac:dyDescent="0.25">
      <c r="A1174" s="23"/>
      <c r="B1174" s="20"/>
      <c r="C1174" s="19" t="s">
        <v>1284</v>
      </c>
      <c r="D1174" s="19"/>
      <c r="E1174" s="19" t="s">
        <v>77</v>
      </c>
      <c r="F1174" s="19" t="s">
        <v>78</v>
      </c>
      <c r="G1174" s="19" t="s">
        <v>62</v>
      </c>
      <c r="H1174" s="5">
        <v>218.77073195613713</v>
      </c>
      <c r="I1174" s="5">
        <v>0</v>
      </c>
      <c r="J1174" s="21">
        <f t="shared" si="28"/>
        <v>0</v>
      </c>
    </row>
    <row r="1175" spans="1:10" x14ac:dyDescent="0.25">
      <c r="A1175" s="23"/>
      <c r="B1175" s="20"/>
      <c r="C1175" s="19" t="s">
        <v>1285</v>
      </c>
      <c r="D1175" s="19"/>
      <c r="E1175" s="19" t="s">
        <v>77</v>
      </c>
      <c r="F1175" s="19" t="s">
        <v>78</v>
      </c>
      <c r="G1175" s="19" t="s">
        <v>62</v>
      </c>
      <c r="H1175" s="5">
        <v>213.03441254710893</v>
      </c>
      <c r="I1175" s="5">
        <v>0</v>
      </c>
      <c r="J1175" s="21">
        <f t="shared" si="28"/>
        <v>0</v>
      </c>
    </row>
    <row r="1176" spans="1:10" x14ac:dyDescent="0.25">
      <c r="A1176" s="23"/>
      <c r="B1176" s="20"/>
      <c r="C1176" s="19" t="s">
        <v>1287</v>
      </c>
      <c r="D1176" s="19"/>
      <c r="E1176" s="19" t="s">
        <v>77</v>
      </c>
      <c r="F1176" s="19" t="s">
        <v>78</v>
      </c>
      <c r="G1176" s="19" t="s">
        <v>62</v>
      </c>
      <c r="H1176" s="5">
        <v>221.94316375671536</v>
      </c>
      <c r="I1176" s="5">
        <v>0</v>
      </c>
      <c r="J1176" s="21">
        <f t="shared" si="28"/>
        <v>0</v>
      </c>
    </row>
    <row r="1177" spans="1:10" x14ac:dyDescent="0.25">
      <c r="A1177" s="23"/>
      <c r="B1177" s="20"/>
      <c r="C1177" s="19" t="s">
        <v>1291</v>
      </c>
      <c r="D1177" s="19"/>
      <c r="E1177" s="19" t="s">
        <v>77</v>
      </c>
      <c r="F1177" s="19" t="s">
        <v>78</v>
      </c>
      <c r="G1177" s="19" t="s">
        <v>62</v>
      </c>
      <c r="H1177" s="5">
        <v>137.16474291558669</v>
      </c>
      <c r="I1177" s="5">
        <v>1094.7560000000001</v>
      </c>
      <c r="J1177" s="21">
        <f t="shared" si="28"/>
        <v>7.9813221439399333</v>
      </c>
    </row>
    <row r="1178" spans="1:10" x14ac:dyDescent="0.25">
      <c r="A1178" s="23"/>
      <c r="B1178" s="20"/>
      <c r="C1178" s="19" t="s">
        <v>1292</v>
      </c>
      <c r="D1178" s="19"/>
      <c r="E1178" s="19" t="s">
        <v>77</v>
      </c>
      <c r="F1178" s="19" t="s">
        <v>78</v>
      </c>
      <c r="G1178" s="19" t="s">
        <v>62</v>
      </c>
      <c r="H1178" s="5">
        <v>208.07172876967479</v>
      </c>
      <c r="I1178" s="5">
        <v>1094.7560000000001</v>
      </c>
      <c r="J1178" s="21">
        <f t="shared" si="28"/>
        <v>5.2614355947022542</v>
      </c>
    </row>
    <row r="1179" spans="1:10" x14ac:dyDescent="0.25">
      <c r="A1179" s="23"/>
      <c r="B1179" s="20"/>
      <c r="C1179" s="19" t="s">
        <v>1293</v>
      </c>
      <c r="D1179" s="19"/>
      <c r="E1179" s="19" t="s">
        <v>77</v>
      </c>
      <c r="F1179" s="19" t="s">
        <v>78</v>
      </c>
      <c r="G1179" s="19" t="s">
        <v>62</v>
      </c>
      <c r="H1179" s="5">
        <v>415.51374624447374</v>
      </c>
      <c r="I1179" s="5">
        <v>1333.22</v>
      </c>
      <c r="J1179" s="21">
        <f t="shared" si="28"/>
        <v>3.2086062423927126</v>
      </c>
    </row>
    <row r="1180" spans="1:10" x14ac:dyDescent="0.25">
      <c r="A1180" s="23"/>
      <c r="B1180" s="20"/>
      <c r="C1180" s="19" t="s">
        <v>1294</v>
      </c>
      <c r="D1180" s="19"/>
      <c r="E1180" s="19" t="s">
        <v>77</v>
      </c>
      <c r="F1180" s="19" t="s">
        <v>78</v>
      </c>
      <c r="G1180" s="19" t="s">
        <v>62</v>
      </c>
      <c r="H1180" s="5">
        <v>542.70529223369158</v>
      </c>
      <c r="I1180" s="5">
        <v>702.23800000000006</v>
      </c>
      <c r="J1180" s="21">
        <f t="shared" si="28"/>
        <v>1.2939582680494903</v>
      </c>
    </row>
    <row r="1181" spans="1:10" x14ac:dyDescent="0.25">
      <c r="A1181" s="23"/>
      <c r="B1181" s="20"/>
      <c r="C1181" s="19" t="s">
        <v>1295</v>
      </c>
      <c r="D1181" s="19"/>
      <c r="E1181" s="19" t="s">
        <v>77</v>
      </c>
      <c r="F1181" s="19" t="s">
        <v>78</v>
      </c>
      <c r="G1181" s="19" t="s">
        <v>62</v>
      </c>
      <c r="H1181" s="5">
        <v>216.06018324611301</v>
      </c>
      <c r="I1181" s="5">
        <v>1094.7560000000001</v>
      </c>
      <c r="J1181" s="21">
        <f t="shared" si="28"/>
        <v>5.0669030431811182</v>
      </c>
    </row>
    <row r="1182" spans="1:10" x14ac:dyDescent="0.25">
      <c r="A1182" s="23"/>
      <c r="B1182" s="20"/>
      <c r="C1182" s="19" t="s">
        <v>1296</v>
      </c>
      <c r="D1182" s="19"/>
      <c r="E1182" s="19" t="s">
        <v>77</v>
      </c>
      <c r="F1182" s="19" t="s">
        <v>78</v>
      </c>
      <c r="G1182" s="19" t="s">
        <v>62</v>
      </c>
      <c r="H1182" s="5">
        <v>482.49863875562522</v>
      </c>
      <c r="I1182" s="5">
        <v>1684.338</v>
      </c>
      <c r="J1182" s="21">
        <f t="shared" si="28"/>
        <v>3.4908658070910734</v>
      </c>
    </row>
    <row r="1183" spans="1:10" x14ac:dyDescent="0.25">
      <c r="A1183" s="23"/>
      <c r="B1183" s="20"/>
      <c r="C1183" s="19" t="s">
        <v>1303</v>
      </c>
      <c r="D1183" s="19"/>
      <c r="E1183" s="19" t="s">
        <v>77</v>
      </c>
      <c r="F1183" s="19" t="s">
        <v>78</v>
      </c>
      <c r="G1183" s="19" t="s">
        <v>62</v>
      </c>
      <c r="H1183" s="5">
        <v>187.0342928028488</v>
      </c>
      <c r="I1183" s="5">
        <v>970.78700000000003</v>
      </c>
      <c r="J1183" s="21">
        <f t="shared" si="28"/>
        <v>5.190422491255644</v>
      </c>
    </row>
    <row r="1184" spans="1:10" x14ac:dyDescent="0.25">
      <c r="A1184" s="23"/>
      <c r="B1184" s="20"/>
      <c r="C1184" s="19" t="s">
        <v>1304</v>
      </c>
      <c r="D1184" s="19"/>
      <c r="E1184" s="19" t="s">
        <v>77</v>
      </c>
      <c r="F1184" s="19" t="s">
        <v>78</v>
      </c>
      <c r="G1184" s="19" t="s">
        <v>62</v>
      </c>
      <c r="H1184" s="5">
        <v>169.9186268211495</v>
      </c>
      <c r="I1184" s="5">
        <v>1635.48</v>
      </c>
      <c r="J1184" s="21">
        <f t="shared" si="28"/>
        <v>9.6250777833877503</v>
      </c>
    </row>
    <row r="1185" spans="1:10" x14ac:dyDescent="0.25">
      <c r="A1185" s="23"/>
      <c r="B1185" s="20"/>
      <c r="C1185" s="19" t="s">
        <v>1827</v>
      </c>
      <c r="D1185" s="19"/>
      <c r="E1185" s="19" t="s">
        <v>77</v>
      </c>
      <c r="F1185" s="19" t="s">
        <v>78</v>
      </c>
      <c r="G1185" s="19" t="s">
        <v>62</v>
      </c>
      <c r="H1185" s="5">
        <v>28.517168067126985</v>
      </c>
      <c r="I1185" s="5">
        <v>850.875</v>
      </c>
      <c r="J1185" s="21">
        <f t="shared" si="28"/>
        <v>29.837289523178203</v>
      </c>
    </row>
    <row r="1186" spans="1:10" x14ac:dyDescent="0.25">
      <c r="A1186" s="23"/>
      <c r="B1186" s="20"/>
      <c r="C1186" s="19" t="s">
        <v>1828</v>
      </c>
      <c r="D1186" s="19"/>
      <c r="E1186" s="19" t="s">
        <v>77</v>
      </c>
      <c r="F1186" s="19" t="s">
        <v>78</v>
      </c>
      <c r="G1186" s="19" t="s">
        <v>62</v>
      </c>
      <c r="H1186" s="5">
        <v>82.840955491356837</v>
      </c>
      <c r="I1186" s="5">
        <v>1333.22</v>
      </c>
      <c r="J1186" s="21">
        <f t="shared" si="28"/>
        <v>16.093730354656529</v>
      </c>
    </row>
    <row r="1187" spans="1:10" x14ac:dyDescent="0.25">
      <c r="A1187" s="23"/>
      <c r="B1187" s="20"/>
      <c r="C1187" s="19" t="s">
        <v>1305</v>
      </c>
      <c r="D1187" s="19"/>
      <c r="E1187" s="19" t="s">
        <v>77</v>
      </c>
      <c r="F1187" s="19" t="s">
        <v>78</v>
      </c>
      <c r="G1187" s="19" t="s">
        <v>62</v>
      </c>
      <c r="H1187" s="5">
        <v>996.34774136411556</v>
      </c>
      <c r="I1187" s="5">
        <v>179.52799999999999</v>
      </c>
      <c r="J1187" s="21">
        <f t="shared" si="28"/>
        <v>0.18018608618935128</v>
      </c>
    </row>
    <row r="1188" spans="1:10" x14ac:dyDescent="0.25">
      <c r="A1188" s="23"/>
      <c r="B1188" s="20"/>
      <c r="C1188" s="19" t="s">
        <v>1829</v>
      </c>
      <c r="D1188" s="19"/>
      <c r="E1188" s="19" t="s">
        <v>77</v>
      </c>
      <c r="F1188" s="19" t="s">
        <v>78</v>
      </c>
      <c r="G1188" s="19" t="s">
        <v>62</v>
      </c>
      <c r="H1188" s="5">
        <v>29.025890443264217</v>
      </c>
      <c r="I1188" s="5">
        <v>0</v>
      </c>
      <c r="J1188" s="21">
        <f t="shared" si="28"/>
        <v>0</v>
      </c>
    </row>
    <row r="1189" spans="1:10" x14ac:dyDescent="0.25">
      <c r="A1189" s="23"/>
      <c r="B1189" s="20"/>
      <c r="C1189" s="19" t="s">
        <v>1307</v>
      </c>
      <c r="D1189" s="19"/>
      <c r="E1189" s="19" t="s">
        <v>77</v>
      </c>
      <c r="F1189" s="19" t="s">
        <v>78</v>
      </c>
      <c r="G1189" s="19" t="s">
        <v>62</v>
      </c>
      <c r="H1189" s="5">
        <v>113.29558890825564</v>
      </c>
      <c r="I1189" s="5">
        <v>0</v>
      </c>
      <c r="J1189" s="21">
        <f t="shared" si="28"/>
        <v>0</v>
      </c>
    </row>
    <row r="1190" spans="1:10" x14ac:dyDescent="0.25">
      <c r="A1190" s="23"/>
      <c r="B1190" s="20"/>
      <c r="C1190" s="19" t="s">
        <v>1308</v>
      </c>
      <c r="D1190" s="19"/>
      <c r="E1190" s="19" t="s">
        <v>77</v>
      </c>
      <c r="F1190" s="19" t="s">
        <v>78</v>
      </c>
      <c r="G1190" s="19" t="s">
        <v>62</v>
      </c>
      <c r="H1190" s="5">
        <v>415.05437527189952</v>
      </c>
      <c r="I1190" s="5">
        <v>361.19600000000003</v>
      </c>
      <c r="J1190" s="21">
        <f t="shared" si="28"/>
        <v>0.87023778453939393</v>
      </c>
    </row>
    <row r="1191" spans="1:10" x14ac:dyDescent="0.25">
      <c r="A1191" s="23"/>
      <c r="B1191" s="20"/>
      <c r="C1191" s="19" t="s">
        <v>1695</v>
      </c>
      <c r="D1191" s="19"/>
      <c r="E1191" s="19" t="s">
        <v>77</v>
      </c>
      <c r="F1191" s="19" t="s">
        <v>78</v>
      </c>
      <c r="G1191" s="19" t="s">
        <v>62</v>
      </c>
      <c r="H1191" s="5">
        <v>216.06018324611301</v>
      </c>
      <c r="I1191" s="5">
        <v>1454.8820000000001</v>
      </c>
      <c r="J1191" s="21">
        <f t="shared" si="28"/>
        <v>6.7336886331469579</v>
      </c>
    </row>
    <row r="1192" spans="1:10" x14ac:dyDescent="0.25">
      <c r="A1192" s="23"/>
      <c r="B1192" s="20"/>
      <c r="C1192" s="19" t="s">
        <v>1310</v>
      </c>
      <c r="D1192" s="19"/>
      <c r="E1192" s="19" t="s">
        <v>77</v>
      </c>
      <c r="F1192" s="19" t="s">
        <v>78</v>
      </c>
      <c r="G1192" s="19" t="s">
        <v>62</v>
      </c>
      <c r="H1192" s="5">
        <v>350.70815397450372</v>
      </c>
      <c r="I1192" s="5">
        <v>171.59</v>
      </c>
      <c r="J1192" s="21">
        <f t="shared" si="28"/>
        <v>0.48926720994480927</v>
      </c>
    </row>
    <row r="1193" spans="1:10" x14ac:dyDescent="0.25">
      <c r="A1193" s="23"/>
      <c r="B1193" s="20"/>
      <c r="C1193" s="19" t="s">
        <v>1311</v>
      </c>
      <c r="D1193" s="19"/>
      <c r="E1193" s="19" t="s">
        <v>77</v>
      </c>
      <c r="F1193" s="19" t="s">
        <v>78</v>
      </c>
      <c r="G1193" s="19" t="s">
        <v>62</v>
      </c>
      <c r="H1193" s="5">
        <v>132.71050537861893</v>
      </c>
      <c r="I1193" s="5">
        <v>1454.8820000000001</v>
      </c>
      <c r="J1193" s="21">
        <f t="shared" si="28"/>
        <v>10.962824652421201</v>
      </c>
    </row>
    <row r="1194" spans="1:10" x14ac:dyDescent="0.25">
      <c r="A1194" s="23"/>
      <c r="B1194" s="20"/>
      <c r="C1194" s="19" t="s">
        <v>1312</v>
      </c>
      <c r="D1194" s="19"/>
      <c r="E1194" s="19" t="s">
        <v>77</v>
      </c>
      <c r="F1194" s="19" t="s">
        <v>78</v>
      </c>
      <c r="G1194" s="19" t="s">
        <v>62</v>
      </c>
      <c r="H1194" s="5">
        <v>305.48661814703757</v>
      </c>
      <c r="I1194" s="5">
        <v>238.464</v>
      </c>
      <c r="J1194" s="21">
        <f t="shared" si="28"/>
        <v>0.78060375098074486</v>
      </c>
    </row>
    <row r="1195" spans="1:10" x14ac:dyDescent="0.25">
      <c r="A1195" s="23"/>
      <c r="B1195" s="20"/>
      <c r="C1195" s="19" t="s">
        <v>1313</v>
      </c>
      <c r="D1195" s="19"/>
      <c r="E1195" s="19" t="s">
        <v>77</v>
      </c>
      <c r="F1195" s="19" t="s">
        <v>78</v>
      </c>
      <c r="G1195" s="19" t="s">
        <v>62</v>
      </c>
      <c r="H1195" s="5">
        <v>157.28215828491537</v>
      </c>
      <c r="I1195" s="5">
        <v>1274.2840000000001</v>
      </c>
      <c r="J1195" s="21">
        <f t="shared" si="28"/>
        <v>8.1018979768299264</v>
      </c>
    </row>
    <row r="1196" spans="1:10" x14ac:dyDescent="0.25">
      <c r="A1196" s="23"/>
      <c r="B1196" s="20"/>
      <c r="C1196" s="19" t="s">
        <v>1830</v>
      </c>
      <c r="D1196" s="19"/>
      <c r="E1196" s="19" t="s">
        <v>77</v>
      </c>
      <c r="F1196" s="19" t="s">
        <v>78</v>
      </c>
      <c r="G1196" s="19" t="s">
        <v>62</v>
      </c>
      <c r="H1196" s="5">
        <v>29.025890443264217</v>
      </c>
      <c r="I1196" s="5">
        <v>1094.7560000000001</v>
      </c>
      <c r="J1196" s="21">
        <f t="shared" si="28"/>
        <v>37.716534558685709</v>
      </c>
    </row>
    <row r="1197" spans="1:10" x14ac:dyDescent="0.25">
      <c r="A1197" s="23"/>
      <c r="B1197" s="20"/>
      <c r="C1197" s="19" t="s">
        <v>1831</v>
      </c>
      <c r="D1197" s="19"/>
      <c r="E1197" s="19" t="s">
        <v>77</v>
      </c>
      <c r="F1197" s="19" t="s">
        <v>78</v>
      </c>
      <c r="G1197" s="19" t="s">
        <v>62</v>
      </c>
      <c r="H1197" s="5">
        <v>107.41260839765329</v>
      </c>
      <c r="I1197" s="5">
        <v>1094.7560000000001</v>
      </c>
      <c r="J1197" s="21">
        <f t="shared" si="28"/>
        <v>10.192062331705911</v>
      </c>
    </row>
    <row r="1198" spans="1:10" x14ac:dyDescent="0.25">
      <c r="A1198" s="23"/>
      <c r="B1198" s="20"/>
      <c r="C1198" s="19" t="s">
        <v>1315</v>
      </c>
      <c r="D1198" s="19"/>
      <c r="E1198" s="19" t="s">
        <v>77</v>
      </c>
      <c r="F1198" s="19" t="s">
        <v>78</v>
      </c>
      <c r="G1198" s="19" t="s">
        <v>62</v>
      </c>
      <c r="H1198" s="5">
        <v>191.68230686264471</v>
      </c>
      <c r="I1198" s="5">
        <v>1333.22</v>
      </c>
      <c r="J1198" s="21">
        <f t="shared" ref="J1198:J1261" si="29">+IFERROR(I1198/H1198,0)</f>
        <v>6.9553628700605943</v>
      </c>
    </row>
    <row r="1199" spans="1:10" x14ac:dyDescent="0.25">
      <c r="A1199" s="23"/>
      <c r="B1199" s="20"/>
      <c r="C1199" s="19" t="s">
        <v>1316</v>
      </c>
      <c r="D1199" s="19"/>
      <c r="E1199" s="19" t="s">
        <v>77</v>
      </c>
      <c r="F1199" s="19" t="s">
        <v>78</v>
      </c>
      <c r="G1199" s="19" t="s">
        <v>62</v>
      </c>
      <c r="H1199" s="5">
        <v>363.94969725492609</v>
      </c>
      <c r="I1199" s="5">
        <v>1684.338</v>
      </c>
      <c r="J1199" s="21">
        <f t="shared" si="29"/>
        <v>4.6279417532259046</v>
      </c>
    </row>
    <row r="1200" spans="1:10" x14ac:dyDescent="0.25">
      <c r="A1200" s="23"/>
      <c r="B1200" s="20"/>
      <c r="C1200" s="19" t="s">
        <v>1317</v>
      </c>
      <c r="D1200" s="19"/>
      <c r="E1200" s="19" t="s">
        <v>77</v>
      </c>
      <c r="F1200" s="19" t="s">
        <v>78</v>
      </c>
      <c r="G1200" s="19" t="s">
        <v>62</v>
      </c>
      <c r="H1200" s="5">
        <v>393.70183177285952</v>
      </c>
      <c r="I1200" s="5">
        <v>1513.818</v>
      </c>
      <c r="J1200" s="21">
        <f t="shared" si="29"/>
        <v>3.8450875201245571</v>
      </c>
    </row>
    <row r="1201" spans="1:10" x14ac:dyDescent="0.25">
      <c r="A1201" s="23"/>
      <c r="B1201" s="20"/>
      <c r="C1201" s="19" t="s">
        <v>1697</v>
      </c>
      <c r="D1201" s="19"/>
      <c r="E1201" s="19" t="s">
        <v>77</v>
      </c>
      <c r="F1201" s="19" t="s">
        <v>78</v>
      </c>
      <c r="G1201" s="19" t="s">
        <v>62</v>
      </c>
      <c r="H1201" s="5">
        <v>196.64526677574972</v>
      </c>
      <c r="I1201" s="5">
        <v>360.12599999999998</v>
      </c>
      <c r="J1201" s="21">
        <f t="shared" si="29"/>
        <v>1.8313484270673057</v>
      </c>
    </row>
    <row r="1202" spans="1:10" x14ac:dyDescent="0.25">
      <c r="A1202" s="23"/>
      <c r="B1202" s="20"/>
      <c r="C1202" s="19" t="s">
        <v>1318</v>
      </c>
      <c r="D1202" s="19"/>
      <c r="E1202" s="19" t="s">
        <v>77</v>
      </c>
      <c r="F1202" s="19" t="s">
        <v>78</v>
      </c>
      <c r="G1202" s="19" t="s">
        <v>62</v>
      </c>
      <c r="H1202" s="5">
        <v>158.51712473572181</v>
      </c>
      <c r="I1202" s="5">
        <v>0</v>
      </c>
      <c r="J1202" s="21">
        <f t="shared" si="29"/>
        <v>0</v>
      </c>
    </row>
    <row r="1203" spans="1:10" x14ac:dyDescent="0.25">
      <c r="A1203" s="23"/>
      <c r="B1203" s="20"/>
      <c r="C1203" s="19" t="s">
        <v>1319</v>
      </c>
      <c r="D1203" s="19"/>
      <c r="E1203" s="19" t="s">
        <v>77</v>
      </c>
      <c r="F1203" s="19" t="s">
        <v>78</v>
      </c>
      <c r="G1203" s="19" t="s">
        <v>62</v>
      </c>
      <c r="H1203" s="5">
        <v>57.543058510391205</v>
      </c>
      <c r="I1203" s="5">
        <v>1455.952</v>
      </c>
      <c r="J1203" s="21">
        <f t="shared" si="29"/>
        <v>25.301957137663827</v>
      </c>
    </row>
    <row r="1204" spans="1:10" x14ac:dyDescent="0.25">
      <c r="A1204" s="23"/>
      <c r="B1204" s="20"/>
      <c r="C1204" s="19" t="s">
        <v>1320</v>
      </c>
      <c r="D1204" s="19"/>
      <c r="E1204" s="19" t="s">
        <v>77</v>
      </c>
      <c r="F1204" s="19" t="s">
        <v>78</v>
      </c>
      <c r="G1204" s="19" t="s">
        <v>62</v>
      </c>
      <c r="H1204" s="5">
        <v>294.95562357663937</v>
      </c>
      <c r="I1204" s="5">
        <v>1512.748</v>
      </c>
      <c r="J1204" s="21">
        <f t="shared" si="29"/>
        <v>5.1287308295952441</v>
      </c>
    </row>
    <row r="1205" spans="1:10" x14ac:dyDescent="0.25">
      <c r="A1205" s="23"/>
      <c r="B1205" s="20"/>
      <c r="C1205" s="19" t="s">
        <v>1321</v>
      </c>
      <c r="D1205" s="19"/>
      <c r="E1205" s="19" t="s">
        <v>77</v>
      </c>
      <c r="F1205" s="19" t="s">
        <v>78</v>
      </c>
      <c r="G1205" s="19" t="s">
        <v>62</v>
      </c>
      <c r="H1205" s="5">
        <v>270.38397067034282</v>
      </c>
      <c r="I1205" s="5">
        <v>1446.944</v>
      </c>
      <c r="J1205" s="21">
        <f t="shared" si="29"/>
        <v>5.3514414941562531</v>
      </c>
    </row>
    <row r="1206" spans="1:10" x14ac:dyDescent="0.25">
      <c r="A1206" s="23"/>
      <c r="B1206" s="20"/>
      <c r="C1206" s="19" t="s">
        <v>1323</v>
      </c>
      <c r="D1206" s="19"/>
      <c r="E1206" s="19" t="s">
        <v>77</v>
      </c>
      <c r="F1206" s="19" t="s">
        <v>78</v>
      </c>
      <c r="G1206" s="19" t="s">
        <v>62</v>
      </c>
      <c r="H1206" s="5">
        <v>135.92977646478028</v>
      </c>
      <c r="I1206" s="5">
        <v>606.99400000000003</v>
      </c>
      <c r="J1206" s="21">
        <f t="shared" si="29"/>
        <v>4.4654969336852668</v>
      </c>
    </row>
    <row r="1207" spans="1:10" x14ac:dyDescent="0.25">
      <c r="A1207" s="23"/>
      <c r="B1207" s="20"/>
      <c r="C1207" s="19" t="s">
        <v>1832</v>
      </c>
      <c r="D1207" s="19"/>
      <c r="E1207" s="19" t="s">
        <v>77</v>
      </c>
      <c r="F1207" s="19" t="s">
        <v>78</v>
      </c>
      <c r="G1207" s="19" t="s">
        <v>62</v>
      </c>
      <c r="H1207" s="5">
        <v>372.83361915489115</v>
      </c>
      <c r="I1207" s="5">
        <v>1634.41</v>
      </c>
      <c r="J1207" s="21">
        <f t="shared" si="29"/>
        <v>4.3837516683842717</v>
      </c>
    </row>
    <row r="1208" spans="1:10" x14ac:dyDescent="0.25">
      <c r="A1208" s="23"/>
      <c r="B1208" s="20"/>
      <c r="C1208" s="19" t="s">
        <v>1324</v>
      </c>
      <c r="D1208" s="19"/>
      <c r="E1208" s="19" t="s">
        <v>77</v>
      </c>
      <c r="F1208" s="19" t="s">
        <v>78</v>
      </c>
      <c r="G1208" s="19" t="s">
        <v>62</v>
      </c>
      <c r="H1208" s="5">
        <v>410.76798467209085</v>
      </c>
      <c r="I1208" s="5">
        <v>1398.2530000000002</v>
      </c>
      <c r="J1208" s="21">
        <f t="shared" si="29"/>
        <v>3.4039970303824965</v>
      </c>
    </row>
    <row r="1209" spans="1:10" x14ac:dyDescent="0.25">
      <c r="A1209" s="23"/>
      <c r="B1209" s="20"/>
      <c r="C1209" s="19" t="s">
        <v>1325</v>
      </c>
      <c r="D1209" s="19"/>
      <c r="E1209" s="19" t="s">
        <v>77</v>
      </c>
      <c r="F1209" s="19" t="s">
        <v>78</v>
      </c>
      <c r="G1209" s="19" t="s">
        <v>62</v>
      </c>
      <c r="H1209" s="5">
        <v>1071.0294412849437</v>
      </c>
      <c r="I1209" s="5">
        <v>1266.346</v>
      </c>
      <c r="J1209" s="21">
        <f t="shared" si="29"/>
        <v>1.1823633890780161</v>
      </c>
    </row>
    <row r="1210" spans="1:10" x14ac:dyDescent="0.25">
      <c r="A1210" s="23"/>
      <c r="B1210" s="20"/>
      <c r="C1210" s="19" t="s">
        <v>1326</v>
      </c>
      <c r="D1210" s="19"/>
      <c r="E1210" s="19" t="s">
        <v>77</v>
      </c>
      <c r="F1210" s="19" t="s">
        <v>78</v>
      </c>
      <c r="G1210" s="19" t="s">
        <v>62</v>
      </c>
      <c r="H1210" s="5">
        <v>332.26009738722087</v>
      </c>
      <c r="I1210" s="5">
        <v>1512.748</v>
      </c>
      <c r="J1210" s="21">
        <f t="shared" si="29"/>
        <v>4.5529030175327403</v>
      </c>
    </row>
    <row r="1211" spans="1:10" x14ac:dyDescent="0.25">
      <c r="A1211" s="23"/>
      <c r="B1211" s="20"/>
      <c r="C1211" s="19" t="s">
        <v>1833</v>
      </c>
      <c r="D1211" s="19"/>
      <c r="E1211" s="19" t="s">
        <v>77</v>
      </c>
      <c r="F1211" s="19" t="s">
        <v>78</v>
      </c>
      <c r="G1211" s="19" t="s">
        <v>62</v>
      </c>
      <c r="H1211" s="5">
        <v>132.71050537861893</v>
      </c>
      <c r="I1211" s="5">
        <v>850.875</v>
      </c>
      <c r="J1211" s="21">
        <f t="shared" si="29"/>
        <v>6.4115120168707076</v>
      </c>
    </row>
    <row r="1212" spans="1:10" x14ac:dyDescent="0.25">
      <c r="A1212" s="23"/>
      <c r="B1212" s="20"/>
      <c r="C1212" s="19" t="s">
        <v>1834</v>
      </c>
      <c r="D1212" s="19"/>
      <c r="E1212" s="19" t="s">
        <v>77</v>
      </c>
      <c r="F1212" s="19" t="s">
        <v>78</v>
      </c>
      <c r="G1212" s="19" t="s">
        <v>62</v>
      </c>
      <c r="H1212" s="5">
        <v>308.12577439750805</v>
      </c>
      <c r="I1212" s="5">
        <v>238.464</v>
      </c>
      <c r="J1212" s="21">
        <f t="shared" si="29"/>
        <v>0.7739177304017465</v>
      </c>
    </row>
    <row r="1213" spans="1:10" x14ac:dyDescent="0.25">
      <c r="A1213" s="23"/>
      <c r="B1213" s="20"/>
      <c r="C1213" s="19" t="s">
        <v>1327</v>
      </c>
      <c r="D1213" s="19"/>
      <c r="E1213" s="19" t="s">
        <v>77</v>
      </c>
      <c r="F1213" s="19" t="s">
        <v>78</v>
      </c>
      <c r="G1213" s="19" t="s">
        <v>62</v>
      </c>
      <c r="H1213" s="5">
        <v>167.6193763324855</v>
      </c>
      <c r="I1213" s="5">
        <v>180.59800000000001</v>
      </c>
      <c r="J1213" s="21">
        <f t="shared" si="29"/>
        <v>1.0774291370812075</v>
      </c>
    </row>
    <row r="1214" spans="1:10" x14ac:dyDescent="0.25">
      <c r="A1214" s="23"/>
      <c r="B1214" s="20"/>
      <c r="C1214" s="19" t="s">
        <v>1835</v>
      </c>
      <c r="D1214" s="19"/>
      <c r="E1214" s="19" t="s">
        <v>77</v>
      </c>
      <c r="F1214" s="19" t="s">
        <v>78</v>
      </c>
      <c r="G1214" s="19" t="s">
        <v>62</v>
      </c>
      <c r="H1214" s="5">
        <v>211.60594570914523</v>
      </c>
      <c r="I1214" s="5">
        <v>850.875</v>
      </c>
      <c r="J1214" s="21">
        <f t="shared" si="29"/>
        <v>4.0210354068667682</v>
      </c>
    </row>
    <row r="1215" spans="1:10" x14ac:dyDescent="0.25">
      <c r="A1215" s="23"/>
      <c r="B1215" s="20"/>
      <c r="C1215" s="19" t="s">
        <v>1328</v>
      </c>
      <c r="D1215" s="19"/>
      <c r="E1215" s="19" t="s">
        <v>77</v>
      </c>
      <c r="F1215" s="19" t="s">
        <v>78</v>
      </c>
      <c r="G1215" s="19" t="s">
        <v>62</v>
      </c>
      <c r="H1215" s="5">
        <v>291.22763011434068</v>
      </c>
      <c r="I1215" s="5">
        <v>1089.3389999999999</v>
      </c>
      <c r="J1215" s="21">
        <f t="shared" si="29"/>
        <v>3.7405070376471761</v>
      </c>
    </row>
    <row r="1216" spans="1:10" x14ac:dyDescent="0.25">
      <c r="A1216" s="23"/>
      <c r="B1216" s="20"/>
      <c r="C1216" s="19" t="s">
        <v>1353</v>
      </c>
      <c r="D1216" s="19"/>
      <c r="E1216" s="19" t="s">
        <v>77</v>
      </c>
      <c r="F1216" s="19" t="s">
        <v>78</v>
      </c>
      <c r="G1216" s="19" t="s">
        <v>62</v>
      </c>
      <c r="H1216" s="5">
        <v>197.56528737324703</v>
      </c>
      <c r="I1216" s="5">
        <v>657.52600000000007</v>
      </c>
      <c r="J1216" s="21">
        <f t="shared" si="29"/>
        <v>3.3281453879991565</v>
      </c>
    </row>
    <row r="1217" spans="1:10" x14ac:dyDescent="0.25">
      <c r="A1217" s="23"/>
      <c r="B1217" s="20"/>
      <c r="C1217" s="19" t="s">
        <v>1699</v>
      </c>
      <c r="D1217" s="19"/>
      <c r="E1217" s="19" t="s">
        <v>77</v>
      </c>
      <c r="F1217" s="19" t="s">
        <v>78</v>
      </c>
      <c r="G1217" s="19" t="s">
        <v>62</v>
      </c>
      <c r="H1217" s="5">
        <v>241.35808022707863</v>
      </c>
      <c r="I1217" s="5">
        <v>606.99400000000003</v>
      </c>
      <c r="J1217" s="21">
        <f t="shared" si="29"/>
        <v>2.5149106233730296</v>
      </c>
    </row>
    <row r="1218" spans="1:10" x14ac:dyDescent="0.25">
      <c r="A1218" s="23"/>
      <c r="B1218" s="20"/>
      <c r="C1218" s="19" t="s">
        <v>1700</v>
      </c>
      <c r="D1218" s="19"/>
      <c r="E1218" s="19" t="s">
        <v>77</v>
      </c>
      <c r="F1218" s="19" t="s">
        <v>78</v>
      </c>
      <c r="G1218" s="19" t="s">
        <v>62</v>
      </c>
      <c r="H1218" s="5">
        <v>132.71050537861893</v>
      </c>
      <c r="I1218" s="5">
        <v>1094.7560000000001</v>
      </c>
      <c r="J1218" s="21">
        <f t="shared" si="29"/>
        <v>8.2492037602953534</v>
      </c>
    </row>
    <row r="1219" spans="1:10" x14ac:dyDescent="0.25">
      <c r="A1219" s="23"/>
      <c r="B1219" s="20"/>
      <c r="C1219" s="19" t="s">
        <v>1355</v>
      </c>
      <c r="D1219" s="19"/>
      <c r="E1219" s="19" t="s">
        <v>77</v>
      </c>
      <c r="F1219" s="19" t="s">
        <v>78</v>
      </c>
      <c r="G1219" s="19" t="s">
        <v>62</v>
      </c>
      <c r="H1219" s="5">
        <v>288.78225038669837</v>
      </c>
      <c r="I1219" s="5">
        <v>2519.5509999999999</v>
      </c>
      <c r="J1219" s="21">
        <f t="shared" si="29"/>
        <v>8.7247432853859817</v>
      </c>
    </row>
    <row r="1220" spans="1:10" x14ac:dyDescent="0.25">
      <c r="A1220" s="23"/>
      <c r="B1220" s="20"/>
      <c r="C1220" s="19" t="s">
        <v>1701</v>
      </c>
      <c r="D1220" s="19"/>
      <c r="E1220" s="19" t="s">
        <v>77</v>
      </c>
      <c r="F1220" s="19" t="s">
        <v>78</v>
      </c>
      <c r="G1220" s="19" t="s">
        <v>62</v>
      </c>
      <c r="H1220" s="5">
        <v>376.00605095546939</v>
      </c>
      <c r="I1220" s="5">
        <v>238.464</v>
      </c>
      <c r="J1220" s="21">
        <f t="shared" si="29"/>
        <v>0.63420255975678808</v>
      </c>
    </row>
    <row r="1221" spans="1:10" x14ac:dyDescent="0.25">
      <c r="A1221" s="23"/>
      <c r="B1221" s="20"/>
      <c r="C1221" s="19" t="s">
        <v>1836</v>
      </c>
      <c r="D1221" s="19"/>
      <c r="E1221" s="19" t="s">
        <v>77</v>
      </c>
      <c r="F1221" s="19" t="s">
        <v>78</v>
      </c>
      <c r="G1221" s="19" t="s">
        <v>62</v>
      </c>
      <c r="H1221" s="5">
        <v>196.64526677574972</v>
      </c>
      <c r="I1221" s="5">
        <v>0</v>
      </c>
      <c r="J1221" s="21">
        <f t="shared" si="29"/>
        <v>0</v>
      </c>
    </row>
    <row r="1222" spans="1:10" x14ac:dyDescent="0.25">
      <c r="A1222" s="23"/>
      <c r="B1222" s="20"/>
      <c r="C1222" s="19" t="s">
        <v>1356</v>
      </c>
      <c r="D1222" s="19"/>
      <c r="E1222" s="19" t="s">
        <v>77</v>
      </c>
      <c r="F1222" s="19" t="s">
        <v>78</v>
      </c>
      <c r="G1222" s="19" t="s">
        <v>62</v>
      </c>
      <c r="H1222" s="5">
        <v>1650.6319699549858</v>
      </c>
      <c r="I1222" s="5">
        <v>359.05700000000002</v>
      </c>
      <c r="J1222" s="21">
        <f t="shared" si="29"/>
        <v>0.21752698756330996</v>
      </c>
    </row>
    <row r="1223" spans="1:10" x14ac:dyDescent="0.25">
      <c r="A1223" s="23"/>
      <c r="B1223" s="20"/>
      <c r="C1223" s="19" t="s">
        <v>1837</v>
      </c>
      <c r="D1223" s="19"/>
      <c r="E1223" s="19" t="s">
        <v>77</v>
      </c>
      <c r="F1223" s="19" t="s">
        <v>78</v>
      </c>
      <c r="G1223" s="19" t="s">
        <v>62</v>
      </c>
      <c r="H1223" s="5">
        <v>630.29288140411279</v>
      </c>
      <c r="I1223" s="5">
        <v>0</v>
      </c>
      <c r="J1223" s="21">
        <f t="shared" si="29"/>
        <v>0</v>
      </c>
    </row>
    <row r="1224" spans="1:10" x14ac:dyDescent="0.25">
      <c r="A1224" s="23"/>
      <c r="B1224" s="20"/>
      <c r="C1224" s="19" t="s">
        <v>1838</v>
      </c>
      <c r="D1224" s="19"/>
      <c r="E1224" s="19" t="s">
        <v>77</v>
      </c>
      <c r="F1224" s="19" t="s">
        <v>78</v>
      </c>
      <c r="G1224" s="19" t="s">
        <v>62</v>
      </c>
      <c r="H1224" s="5">
        <v>320.76240461264712</v>
      </c>
      <c r="I1224" s="5">
        <v>0</v>
      </c>
      <c r="J1224" s="21">
        <f t="shared" si="29"/>
        <v>0</v>
      </c>
    </row>
    <row r="1225" spans="1:10" x14ac:dyDescent="0.25">
      <c r="A1225" s="23"/>
      <c r="B1225" s="20"/>
      <c r="C1225" s="19" t="s">
        <v>1357</v>
      </c>
      <c r="D1225" s="19"/>
      <c r="E1225" s="19" t="s">
        <v>77</v>
      </c>
      <c r="F1225" s="19" t="s">
        <v>78</v>
      </c>
      <c r="G1225" s="19" t="s">
        <v>62</v>
      </c>
      <c r="H1225" s="5">
        <v>651.13637916920572</v>
      </c>
      <c r="I1225" s="5">
        <v>343.18099999999998</v>
      </c>
      <c r="J1225" s="21">
        <f t="shared" si="29"/>
        <v>0.52704934170299245</v>
      </c>
    </row>
    <row r="1226" spans="1:10" x14ac:dyDescent="0.25">
      <c r="A1226" s="23"/>
      <c r="B1226" s="20"/>
      <c r="C1226" s="19" t="s">
        <v>1358</v>
      </c>
      <c r="D1226" s="19"/>
      <c r="E1226" s="19" t="s">
        <v>77</v>
      </c>
      <c r="F1226" s="19" t="s">
        <v>78</v>
      </c>
      <c r="G1226" s="19" t="s">
        <v>62</v>
      </c>
      <c r="H1226" s="5">
        <v>83.34967786749408</v>
      </c>
      <c r="I1226" s="5">
        <v>771.25</v>
      </c>
      <c r="J1226" s="21">
        <f t="shared" si="29"/>
        <v>9.2531851319941723</v>
      </c>
    </row>
    <row r="1227" spans="1:10" x14ac:dyDescent="0.25">
      <c r="A1227" s="23"/>
      <c r="B1227" s="20"/>
      <c r="C1227" s="19" t="s">
        <v>1359</v>
      </c>
      <c r="D1227" s="19"/>
      <c r="E1227" s="19" t="s">
        <v>77</v>
      </c>
      <c r="F1227" s="19" t="s">
        <v>78</v>
      </c>
      <c r="G1227" s="19" t="s">
        <v>62</v>
      </c>
      <c r="H1227" s="5">
        <v>142.32147935151986</v>
      </c>
      <c r="I1227" s="5">
        <v>0</v>
      </c>
      <c r="J1227" s="21">
        <f t="shared" si="29"/>
        <v>0</v>
      </c>
    </row>
    <row r="1228" spans="1:10" x14ac:dyDescent="0.25">
      <c r="A1228" s="23"/>
      <c r="B1228" s="20"/>
      <c r="C1228" s="19" t="s">
        <v>1360</v>
      </c>
      <c r="D1228" s="19"/>
      <c r="E1228" s="19" t="s">
        <v>77</v>
      </c>
      <c r="F1228" s="19" t="s">
        <v>78</v>
      </c>
      <c r="G1228" s="19" t="s">
        <v>62</v>
      </c>
      <c r="H1228" s="5">
        <v>268.64028184339918</v>
      </c>
      <c r="I1228" s="5">
        <v>845.45800000000008</v>
      </c>
      <c r="J1228" s="21">
        <f t="shared" si="29"/>
        <v>3.147175078132364</v>
      </c>
    </row>
    <row r="1229" spans="1:10" x14ac:dyDescent="0.25">
      <c r="A1229" s="23"/>
      <c r="B1229" s="20"/>
      <c r="C1229" s="19" t="s">
        <v>1362</v>
      </c>
      <c r="D1229" s="19"/>
      <c r="E1229" s="19" t="s">
        <v>77</v>
      </c>
      <c r="F1229" s="19" t="s">
        <v>78</v>
      </c>
      <c r="G1229" s="19" t="s">
        <v>62</v>
      </c>
      <c r="H1229" s="5">
        <v>82.840955491356837</v>
      </c>
      <c r="I1229" s="5">
        <v>0</v>
      </c>
      <c r="J1229" s="21">
        <f t="shared" si="29"/>
        <v>0</v>
      </c>
    </row>
    <row r="1230" spans="1:10" x14ac:dyDescent="0.25">
      <c r="A1230" s="23"/>
      <c r="B1230" s="20"/>
      <c r="C1230" s="19" t="s">
        <v>1839</v>
      </c>
      <c r="D1230" s="19"/>
      <c r="E1230" s="19" t="s">
        <v>77</v>
      </c>
      <c r="F1230" s="19" t="s">
        <v>78</v>
      </c>
      <c r="G1230" s="19" t="s">
        <v>62</v>
      </c>
      <c r="H1230" s="5">
        <v>86.568948953655422</v>
      </c>
      <c r="I1230" s="5">
        <v>971.85699999999997</v>
      </c>
      <c r="J1230" s="21">
        <f t="shared" si="29"/>
        <v>11.226392508476479</v>
      </c>
    </row>
    <row r="1231" spans="1:10" x14ac:dyDescent="0.25">
      <c r="A1231" s="23"/>
      <c r="B1231" s="20"/>
      <c r="C1231" s="19" t="s">
        <v>1840</v>
      </c>
      <c r="D1231" s="19"/>
      <c r="E1231" s="19" t="s">
        <v>77</v>
      </c>
      <c r="F1231" s="19" t="s">
        <v>78</v>
      </c>
      <c r="G1231" s="19" t="s">
        <v>62</v>
      </c>
      <c r="H1231" s="5">
        <v>195.62782202347523</v>
      </c>
      <c r="I1231" s="5">
        <v>606.99400000000003</v>
      </c>
      <c r="J1231" s="21">
        <f t="shared" si="29"/>
        <v>3.1027999684378282</v>
      </c>
    </row>
    <row r="1232" spans="1:10" x14ac:dyDescent="0.25">
      <c r="A1232" s="23"/>
      <c r="B1232" s="20"/>
      <c r="C1232" s="19" t="s">
        <v>1841</v>
      </c>
      <c r="D1232" s="19"/>
      <c r="E1232" s="19" t="s">
        <v>77</v>
      </c>
      <c r="F1232" s="19" t="s">
        <v>78</v>
      </c>
      <c r="G1232" s="19" t="s">
        <v>62</v>
      </c>
      <c r="H1232" s="5">
        <v>58.463079107888547</v>
      </c>
      <c r="I1232" s="5">
        <v>1206.653</v>
      </c>
      <c r="J1232" s="21">
        <f t="shared" si="29"/>
        <v>20.639573187262794</v>
      </c>
    </row>
    <row r="1233" spans="1:10" x14ac:dyDescent="0.25">
      <c r="A1233" s="23"/>
      <c r="B1233" s="20"/>
      <c r="C1233" s="19" t="s">
        <v>1704</v>
      </c>
      <c r="D1233" s="19"/>
      <c r="E1233" s="19" t="s">
        <v>77</v>
      </c>
      <c r="F1233" s="19" t="s">
        <v>78</v>
      </c>
      <c r="G1233" s="19" t="s">
        <v>62</v>
      </c>
      <c r="H1233" s="5">
        <v>221.94316375671536</v>
      </c>
      <c r="I1233" s="5">
        <v>0</v>
      </c>
      <c r="J1233" s="21">
        <f t="shared" si="29"/>
        <v>0</v>
      </c>
    </row>
    <row r="1234" spans="1:10" x14ac:dyDescent="0.25">
      <c r="A1234" s="23"/>
      <c r="B1234" s="20"/>
      <c r="C1234" s="19" t="s">
        <v>1842</v>
      </c>
      <c r="D1234" s="19"/>
      <c r="E1234" s="19" t="s">
        <v>77</v>
      </c>
      <c r="F1234" s="19" t="s">
        <v>78</v>
      </c>
      <c r="G1234" s="19" t="s">
        <v>62</v>
      </c>
      <c r="H1234" s="5">
        <v>249.03158885020775</v>
      </c>
      <c r="I1234" s="5">
        <v>1275.354</v>
      </c>
      <c r="J1234" s="21">
        <f t="shared" si="29"/>
        <v>5.1212539175788026</v>
      </c>
    </row>
    <row r="1235" spans="1:10" x14ac:dyDescent="0.25">
      <c r="A1235" s="23"/>
      <c r="B1235" s="20"/>
      <c r="C1235" s="19" t="s">
        <v>1363</v>
      </c>
      <c r="D1235" s="19"/>
      <c r="E1235" s="19" t="s">
        <v>77</v>
      </c>
      <c r="F1235" s="19" t="s">
        <v>78</v>
      </c>
      <c r="G1235" s="19" t="s">
        <v>62</v>
      </c>
      <c r="H1235" s="5">
        <v>626.85371975267242</v>
      </c>
      <c r="I1235" s="5">
        <v>845.45800000000008</v>
      </c>
      <c r="J1235" s="21">
        <f t="shared" si="29"/>
        <v>1.3487325246049091</v>
      </c>
    </row>
    <row r="1236" spans="1:10" x14ac:dyDescent="0.25">
      <c r="A1236" s="23"/>
      <c r="B1236" s="20"/>
      <c r="C1236" s="19" t="s">
        <v>1843</v>
      </c>
      <c r="D1236" s="19"/>
      <c r="E1236" s="19" t="s">
        <v>77</v>
      </c>
      <c r="F1236" s="19" t="s">
        <v>78</v>
      </c>
      <c r="G1236" s="19" t="s">
        <v>62</v>
      </c>
      <c r="H1236" s="5">
        <v>29.945911040761551</v>
      </c>
      <c r="I1236" s="5">
        <v>0</v>
      </c>
      <c r="J1236" s="21">
        <f t="shared" si="29"/>
        <v>0</v>
      </c>
    </row>
    <row r="1237" spans="1:10" x14ac:dyDescent="0.25">
      <c r="A1237" s="23"/>
      <c r="B1237" s="20"/>
      <c r="C1237" s="19" t="s">
        <v>1559</v>
      </c>
      <c r="D1237" s="19"/>
      <c r="E1237" s="19" t="s">
        <v>77</v>
      </c>
      <c r="F1237" s="19" t="s">
        <v>78</v>
      </c>
      <c r="G1237" s="19" t="s">
        <v>62</v>
      </c>
      <c r="H1237" s="5">
        <v>58.971801484025775</v>
      </c>
      <c r="I1237" s="5">
        <v>238.464</v>
      </c>
      <c r="J1237" s="21">
        <f t="shared" si="29"/>
        <v>4.0436953594608243</v>
      </c>
    </row>
    <row r="1238" spans="1:10" x14ac:dyDescent="0.25">
      <c r="A1238" s="23"/>
      <c r="B1238" s="20"/>
      <c r="C1238" s="19" t="s">
        <v>1562</v>
      </c>
      <c r="D1238" s="19"/>
      <c r="E1238" s="19" t="s">
        <v>77</v>
      </c>
      <c r="F1238" s="19" t="s">
        <v>78</v>
      </c>
      <c r="G1238" s="19" t="s">
        <v>62</v>
      </c>
      <c r="H1238" s="5">
        <v>185.79905021637151</v>
      </c>
      <c r="I1238" s="5">
        <v>1094.7560000000001</v>
      </c>
      <c r="J1238" s="21">
        <f t="shared" si="29"/>
        <v>5.8921506795923149</v>
      </c>
    </row>
    <row r="1239" spans="1:10" x14ac:dyDescent="0.25">
      <c r="A1239" s="23"/>
      <c r="B1239" s="20"/>
      <c r="C1239" s="19" t="s">
        <v>1563</v>
      </c>
      <c r="D1239" s="19"/>
      <c r="E1239" s="19" t="s">
        <v>77</v>
      </c>
      <c r="F1239" s="19" t="s">
        <v>78</v>
      </c>
      <c r="G1239" s="19" t="s">
        <v>62</v>
      </c>
      <c r="H1239" s="5">
        <v>275.54070710627599</v>
      </c>
      <c r="I1239" s="5">
        <v>0</v>
      </c>
      <c r="J1239" s="21">
        <f t="shared" si="29"/>
        <v>0</v>
      </c>
    </row>
    <row r="1240" spans="1:10" x14ac:dyDescent="0.25">
      <c r="A1240" s="23"/>
      <c r="B1240" s="20"/>
      <c r="C1240" s="19" t="s">
        <v>1564</v>
      </c>
      <c r="D1240" s="19"/>
      <c r="E1240" s="19" t="s">
        <v>77</v>
      </c>
      <c r="F1240" s="19" t="s">
        <v>78</v>
      </c>
      <c r="G1240" s="19" t="s">
        <v>62</v>
      </c>
      <c r="H1240" s="5">
        <v>204.10157705815672</v>
      </c>
      <c r="I1240" s="5">
        <v>351.11799999999999</v>
      </c>
      <c r="J1240" s="21">
        <f t="shared" si="29"/>
        <v>1.7203100782506566</v>
      </c>
    </row>
    <row r="1241" spans="1:10" x14ac:dyDescent="0.25">
      <c r="A1241" s="23"/>
      <c r="B1241" s="20"/>
      <c r="C1241" s="19" t="s">
        <v>1565</v>
      </c>
      <c r="D1241" s="19"/>
      <c r="E1241" s="19" t="s">
        <v>77</v>
      </c>
      <c r="F1241" s="19" t="s">
        <v>78</v>
      </c>
      <c r="G1241" s="19" t="s">
        <v>62</v>
      </c>
      <c r="H1241" s="5">
        <v>209.16049517530763</v>
      </c>
      <c r="I1241" s="5">
        <v>779.18799999999987</v>
      </c>
      <c r="J1241" s="21">
        <f t="shared" si="29"/>
        <v>3.7253115094555707</v>
      </c>
    </row>
    <row r="1242" spans="1:10" x14ac:dyDescent="0.25">
      <c r="A1242" s="23"/>
      <c r="B1242" s="20"/>
      <c r="C1242" s="19" t="s">
        <v>1566</v>
      </c>
      <c r="D1242" s="19"/>
      <c r="E1242" s="19" t="s">
        <v>77</v>
      </c>
      <c r="F1242" s="19" t="s">
        <v>78</v>
      </c>
      <c r="G1242" s="19" t="s">
        <v>62</v>
      </c>
      <c r="H1242" s="5">
        <v>494.86939838534738</v>
      </c>
      <c r="I1242" s="5">
        <v>171.59</v>
      </c>
      <c r="J1242" s="21">
        <f t="shared" si="29"/>
        <v>0.34673794855746048</v>
      </c>
    </row>
    <row r="1243" spans="1:10" x14ac:dyDescent="0.25">
      <c r="A1243" s="23"/>
      <c r="B1243" s="20"/>
      <c r="C1243" s="19" t="s">
        <v>1567</v>
      </c>
      <c r="D1243" s="19"/>
      <c r="E1243" s="19" t="s">
        <v>77</v>
      </c>
      <c r="F1243" s="19" t="s">
        <v>78</v>
      </c>
      <c r="G1243" s="19" t="s">
        <v>62</v>
      </c>
      <c r="H1243" s="5">
        <v>439.62586649929113</v>
      </c>
      <c r="I1243" s="5">
        <v>419.06200000000001</v>
      </c>
      <c r="J1243" s="21">
        <f t="shared" si="29"/>
        <v>0.95322416612325456</v>
      </c>
    </row>
    <row r="1244" spans="1:10" x14ac:dyDescent="0.25">
      <c r="A1244" s="23"/>
      <c r="B1244" s="20"/>
      <c r="C1244" s="19" t="s">
        <v>1569</v>
      </c>
      <c r="D1244" s="19"/>
      <c r="E1244" s="19" t="s">
        <v>77</v>
      </c>
      <c r="F1244" s="19" t="s">
        <v>78</v>
      </c>
      <c r="G1244" s="19" t="s">
        <v>62</v>
      </c>
      <c r="H1244" s="5">
        <v>251.88907479747689</v>
      </c>
      <c r="I1244" s="5">
        <v>0</v>
      </c>
      <c r="J1244" s="21">
        <f t="shared" si="29"/>
        <v>0</v>
      </c>
    </row>
    <row r="1245" spans="1:10" x14ac:dyDescent="0.25">
      <c r="A1245" s="23"/>
      <c r="B1245" s="20"/>
      <c r="C1245" s="19" t="s">
        <v>1571</v>
      </c>
      <c r="D1245" s="19"/>
      <c r="E1245" s="19" t="s">
        <v>77</v>
      </c>
      <c r="F1245" s="19" t="s">
        <v>78</v>
      </c>
      <c r="G1245" s="19" t="s">
        <v>62</v>
      </c>
      <c r="H1245" s="5">
        <v>291.9301290133061</v>
      </c>
      <c r="I1245" s="5">
        <v>0</v>
      </c>
      <c r="J1245" s="21">
        <f t="shared" si="29"/>
        <v>0</v>
      </c>
    </row>
    <row r="1246" spans="1:10" x14ac:dyDescent="0.25">
      <c r="A1246" s="23"/>
      <c r="B1246" s="20"/>
      <c r="C1246" s="19" t="s">
        <v>1572</v>
      </c>
      <c r="D1246" s="19"/>
      <c r="E1246" s="19" t="s">
        <v>77</v>
      </c>
      <c r="F1246" s="19" t="s">
        <v>78</v>
      </c>
      <c r="G1246" s="19" t="s">
        <v>62</v>
      </c>
      <c r="H1246" s="5">
        <v>242.06030299037315</v>
      </c>
      <c r="I1246" s="5">
        <v>0</v>
      </c>
      <c r="J1246" s="21">
        <f t="shared" si="29"/>
        <v>0</v>
      </c>
    </row>
    <row r="1247" spans="1:10" x14ac:dyDescent="0.25">
      <c r="A1247" s="23"/>
      <c r="B1247" s="20"/>
      <c r="C1247" s="19" t="s">
        <v>1573</v>
      </c>
      <c r="D1247" s="19"/>
      <c r="E1247" s="19" t="s">
        <v>77</v>
      </c>
      <c r="F1247" s="19" t="s">
        <v>78</v>
      </c>
      <c r="G1247" s="19" t="s">
        <v>62</v>
      </c>
      <c r="H1247" s="5">
        <v>642.44450646498171</v>
      </c>
      <c r="I1247" s="5">
        <v>180.59800000000001</v>
      </c>
      <c r="J1247" s="21">
        <f t="shared" si="29"/>
        <v>0.28111066120516981</v>
      </c>
    </row>
    <row r="1248" spans="1:10" x14ac:dyDescent="0.25">
      <c r="A1248" s="23"/>
      <c r="B1248" s="20"/>
      <c r="C1248" s="19" t="s">
        <v>1574</v>
      </c>
      <c r="D1248" s="19"/>
      <c r="E1248" s="19" t="s">
        <v>77</v>
      </c>
      <c r="F1248" s="19" t="s">
        <v>78</v>
      </c>
      <c r="G1248" s="19" t="s">
        <v>62</v>
      </c>
      <c r="H1248" s="5">
        <v>331.70453572550053</v>
      </c>
      <c r="I1248" s="5">
        <v>476.928</v>
      </c>
      <c r="J1248" s="21">
        <f t="shared" si="29"/>
        <v>1.4378097030143657</v>
      </c>
    </row>
    <row r="1249" spans="1:10" x14ac:dyDescent="0.25">
      <c r="A1249" s="23"/>
      <c r="B1249" s="20"/>
      <c r="C1249" s="19" t="s">
        <v>1577</v>
      </c>
      <c r="D1249" s="19"/>
      <c r="E1249" s="19" t="s">
        <v>77</v>
      </c>
      <c r="F1249" s="19" t="s">
        <v>78</v>
      </c>
      <c r="G1249" s="19" t="s">
        <v>62</v>
      </c>
      <c r="H1249" s="5">
        <v>305.48661814703757</v>
      </c>
      <c r="I1249" s="5">
        <v>0</v>
      </c>
      <c r="J1249" s="21">
        <f t="shared" si="29"/>
        <v>0</v>
      </c>
    </row>
    <row r="1250" spans="1:10" x14ac:dyDescent="0.25">
      <c r="A1250" s="23"/>
      <c r="B1250" s="20"/>
      <c r="C1250" s="19" t="s">
        <v>1579</v>
      </c>
      <c r="D1250" s="19"/>
      <c r="E1250" s="19" t="s">
        <v>77</v>
      </c>
      <c r="F1250" s="19" t="s">
        <v>78</v>
      </c>
      <c r="G1250" s="19" t="s">
        <v>62</v>
      </c>
      <c r="H1250" s="5">
        <v>231.23919187630716</v>
      </c>
      <c r="I1250" s="5">
        <v>590.65200000000004</v>
      </c>
      <c r="J1250" s="21">
        <f t="shared" si="29"/>
        <v>2.5542901927971946</v>
      </c>
    </row>
    <row r="1251" spans="1:10" x14ac:dyDescent="0.25">
      <c r="A1251" s="23"/>
      <c r="B1251" s="20"/>
      <c r="C1251" s="19" t="s">
        <v>1585</v>
      </c>
      <c r="D1251" s="19"/>
      <c r="E1251" s="19" t="s">
        <v>77</v>
      </c>
      <c r="F1251" s="19" t="s">
        <v>78</v>
      </c>
      <c r="G1251" s="19" t="s">
        <v>62</v>
      </c>
      <c r="H1251" s="5">
        <v>513.87329277002152</v>
      </c>
      <c r="I1251" s="5">
        <v>171.59</v>
      </c>
      <c r="J1251" s="21">
        <f t="shared" si="29"/>
        <v>0.33391499891938003</v>
      </c>
    </row>
    <row r="1252" spans="1:10" x14ac:dyDescent="0.25">
      <c r="A1252" s="23"/>
      <c r="B1252" s="20"/>
      <c r="C1252" s="19" t="s">
        <v>1586</v>
      </c>
      <c r="D1252" s="19"/>
      <c r="E1252" s="19" t="s">
        <v>77</v>
      </c>
      <c r="F1252" s="19" t="s">
        <v>78</v>
      </c>
      <c r="G1252" s="19" t="s">
        <v>62</v>
      </c>
      <c r="H1252" s="5">
        <v>384.38205847756382</v>
      </c>
      <c r="I1252" s="5">
        <v>419.06200000000001</v>
      </c>
      <c r="J1252" s="21">
        <f t="shared" si="29"/>
        <v>1.0902225813030773</v>
      </c>
    </row>
    <row r="1253" spans="1:10" x14ac:dyDescent="0.25">
      <c r="A1253" s="23"/>
      <c r="B1253" s="20"/>
      <c r="C1253" s="19" t="s">
        <v>1589</v>
      </c>
      <c r="D1253" s="19"/>
      <c r="E1253" s="19" t="s">
        <v>77</v>
      </c>
      <c r="F1253" s="19" t="s">
        <v>78</v>
      </c>
      <c r="G1253" s="19" t="s">
        <v>62</v>
      </c>
      <c r="H1253" s="5">
        <v>325.21648047070994</v>
      </c>
      <c r="I1253" s="5">
        <v>419.06200000000001</v>
      </c>
      <c r="J1253" s="21">
        <f t="shared" si="29"/>
        <v>1.288563234536763</v>
      </c>
    </row>
    <row r="1254" spans="1:10" x14ac:dyDescent="0.25">
      <c r="A1254" s="23"/>
      <c r="B1254" s="20"/>
      <c r="C1254" s="19" t="s">
        <v>1591</v>
      </c>
      <c r="D1254" s="19"/>
      <c r="E1254" s="19" t="s">
        <v>77</v>
      </c>
      <c r="F1254" s="19" t="s">
        <v>78</v>
      </c>
      <c r="G1254" s="19" t="s">
        <v>62</v>
      </c>
      <c r="H1254" s="5">
        <v>504.96470323932004</v>
      </c>
      <c r="I1254" s="5">
        <v>590.65200000000004</v>
      </c>
      <c r="J1254" s="21">
        <f t="shared" si="29"/>
        <v>1.1696896757555544</v>
      </c>
    </row>
    <row r="1255" spans="1:10" x14ac:dyDescent="0.25">
      <c r="A1255" s="23"/>
      <c r="B1255" s="20"/>
      <c r="C1255" s="19" t="s">
        <v>1592</v>
      </c>
      <c r="D1255" s="19"/>
      <c r="E1255" s="19" t="s">
        <v>77</v>
      </c>
      <c r="F1255" s="19" t="s">
        <v>78</v>
      </c>
      <c r="G1255" s="19" t="s">
        <v>62</v>
      </c>
      <c r="H1255" s="5">
        <v>217.48892621974755</v>
      </c>
      <c r="I1255" s="5">
        <v>171.59</v>
      </c>
      <c r="J1255" s="21">
        <f t="shared" si="29"/>
        <v>0.78895970927102765</v>
      </c>
    </row>
    <row r="1256" spans="1:10" x14ac:dyDescent="0.25">
      <c r="A1256" s="23"/>
      <c r="B1256" s="20"/>
      <c r="C1256" s="19" t="s">
        <v>1593</v>
      </c>
      <c r="D1256" s="19"/>
      <c r="E1256" s="19" t="s">
        <v>77</v>
      </c>
      <c r="F1256" s="19" t="s">
        <v>78</v>
      </c>
      <c r="G1256" s="19" t="s">
        <v>62</v>
      </c>
      <c r="H1256" s="5">
        <v>167.6193763324855</v>
      </c>
      <c r="I1256" s="5">
        <v>0</v>
      </c>
      <c r="J1256" s="21">
        <f t="shared" si="29"/>
        <v>0</v>
      </c>
    </row>
    <row r="1257" spans="1:10" x14ac:dyDescent="0.25">
      <c r="A1257" s="23"/>
      <c r="B1257" s="20"/>
      <c r="C1257" s="19" t="s">
        <v>1599</v>
      </c>
      <c r="D1257" s="19"/>
      <c r="E1257" s="19" t="s">
        <v>77</v>
      </c>
      <c r="F1257" s="19" t="s">
        <v>78</v>
      </c>
      <c r="G1257" s="19" t="s">
        <v>62</v>
      </c>
      <c r="H1257" s="5">
        <v>277.38074830127067</v>
      </c>
      <c r="I1257" s="5">
        <v>419.06200000000001</v>
      </c>
      <c r="J1257" s="21">
        <f t="shared" si="29"/>
        <v>1.5107825707674765</v>
      </c>
    </row>
    <row r="1258" spans="1:10" x14ac:dyDescent="0.25">
      <c r="A1258" s="23"/>
      <c r="B1258" s="20"/>
      <c r="C1258" s="19" t="s">
        <v>1602</v>
      </c>
      <c r="D1258" s="19"/>
      <c r="E1258" s="19" t="s">
        <v>77</v>
      </c>
      <c r="F1258" s="19" t="s">
        <v>78</v>
      </c>
      <c r="G1258" s="19" t="s">
        <v>62</v>
      </c>
      <c r="H1258" s="5">
        <v>108.84135137128786</v>
      </c>
      <c r="I1258" s="5">
        <v>0</v>
      </c>
      <c r="J1258" s="21">
        <f t="shared" si="29"/>
        <v>0</v>
      </c>
    </row>
    <row r="1259" spans="1:10" x14ac:dyDescent="0.25">
      <c r="A1259" s="23"/>
      <c r="B1259" s="20"/>
      <c r="C1259" s="19" t="s">
        <v>1604</v>
      </c>
      <c r="D1259" s="19"/>
      <c r="E1259" s="19" t="s">
        <v>77</v>
      </c>
      <c r="F1259" s="19" t="s">
        <v>78</v>
      </c>
      <c r="G1259" s="19" t="s">
        <v>62</v>
      </c>
      <c r="H1259" s="5">
        <v>57.543058510391205</v>
      </c>
      <c r="I1259" s="5">
        <v>1274.2840000000001</v>
      </c>
      <c r="J1259" s="21">
        <f t="shared" si="29"/>
        <v>22.144877818232207</v>
      </c>
    </row>
    <row r="1260" spans="1:10" x14ac:dyDescent="0.25">
      <c r="A1260" s="23"/>
      <c r="B1260" s="20"/>
      <c r="C1260" s="19" t="s">
        <v>1844</v>
      </c>
      <c r="D1260" s="19"/>
      <c r="E1260" s="19" t="s">
        <v>77</v>
      </c>
      <c r="F1260" s="19" t="s">
        <v>78</v>
      </c>
      <c r="G1260" s="19" t="s">
        <v>62</v>
      </c>
      <c r="H1260" s="5">
        <v>158.51712473572181</v>
      </c>
      <c r="I1260" s="5">
        <v>0</v>
      </c>
      <c r="J1260" s="21">
        <f t="shared" si="29"/>
        <v>0</v>
      </c>
    </row>
    <row r="1261" spans="1:10" x14ac:dyDescent="0.25">
      <c r="A1261" s="23"/>
      <c r="B1261" s="20"/>
      <c r="C1261" s="19" t="s">
        <v>1365</v>
      </c>
      <c r="D1261" s="19"/>
      <c r="E1261" s="19" t="s">
        <v>77</v>
      </c>
      <c r="F1261" s="19" t="s">
        <v>78</v>
      </c>
      <c r="G1261" s="19" t="s">
        <v>62</v>
      </c>
      <c r="H1261" s="5">
        <v>634.68662331383575</v>
      </c>
      <c r="I1261" s="5">
        <v>1893.2550000000001</v>
      </c>
      <c r="J1261" s="21">
        <f t="shared" si="29"/>
        <v>2.9829760553561178</v>
      </c>
    </row>
    <row r="1262" spans="1:10" x14ac:dyDescent="0.25">
      <c r="A1262" s="23"/>
      <c r="B1262" s="20"/>
      <c r="C1262" s="19" t="s">
        <v>1366</v>
      </c>
      <c r="D1262" s="19"/>
      <c r="E1262" s="19" t="s">
        <v>77</v>
      </c>
      <c r="F1262" s="19" t="s">
        <v>78</v>
      </c>
      <c r="G1262" s="19" t="s">
        <v>62</v>
      </c>
      <c r="H1262" s="5">
        <v>14438.316827571292</v>
      </c>
      <c r="I1262" s="5">
        <v>20150.440000000002</v>
      </c>
      <c r="J1262" s="21">
        <f t="shared" ref="J1262:J1325" si="30">+IFERROR(I1262/H1262,0)</f>
        <v>1.3956225120036767</v>
      </c>
    </row>
    <row r="1263" spans="1:10" x14ac:dyDescent="0.25">
      <c r="A1263" s="23"/>
      <c r="B1263" s="20"/>
      <c r="C1263" s="19" t="s">
        <v>1368</v>
      </c>
      <c r="D1263" s="19"/>
      <c r="E1263" s="19" t="s">
        <v>77</v>
      </c>
      <c r="F1263" s="19" t="s">
        <v>78</v>
      </c>
      <c r="G1263" s="19" t="s">
        <v>62</v>
      </c>
      <c r="H1263" s="5">
        <v>3880.7318161674539</v>
      </c>
      <c r="I1263" s="5">
        <v>2901.3089999999997</v>
      </c>
      <c r="J1263" s="21">
        <f t="shared" si="30"/>
        <v>0.74761904131403856</v>
      </c>
    </row>
    <row r="1264" spans="1:10" x14ac:dyDescent="0.25">
      <c r="A1264" s="23"/>
      <c r="B1264" s="20"/>
      <c r="C1264" s="19" t="s">
        <v>1369</v>
      </c>
      <c r="D1264" s="19"/>
      <c r="E1264" s="19" t="s">
        <v>77</v>
      </c>
      <c r="F1264" s="19" t="s">
        <v>78</v>
      </c>
      <c r="G1264" s="19" t="s">
        <v>62</v>
      </c>
      <c r="H1264" s="5">
        <v>13786.747937530421</v>
      </c>
      <c r="I1264" s="5">
        <v>2555.4849999999997</v>
      </c>
      <c r="J1264" s="21">
        <f t="shared" si="30"/>
        <v>0.1853580707777672</v>
      </c>
    </row>
    <row r="1265" spans="1:10" x14ac:dyDescent="0.25">
      <c r="A1265" s="23"/>
      <c r="B1265" s="20"/>
      <c r="C1265" s="19" t="s">
        <v>1370</v>
      </c>
      <c r="D1265" s="19"/>
      <c r="E1265" s="19" t="s">
        <v>77</v>
      </c>
      <c r="F1265" s="19" t="s">
        <v>78</v>
      </c>
      <c r="G1265" s="19" t="s">
        <v>62</v>
      </c>
      <c r="H1265" s="5">
        <v>12841.99176123731</v>
      </c>
      <c r="I1265" s="5">
        <v>15997.324999999997</v>
      </c>
      <c r="J1265" s="21">
        <f t="shared" si="30"/>
        <v>1.2457043500282292</v>
      </c>
    </row>
    <row r="1266" spans="1:10" x14ac:dyDescent="0.25">
      <c r="A1266" s="23"/>
      <c r="B1266" s="20"/>
      <c r="C1266" s="19" t="s">
        <v>1845</v>
      </c>
      <c r="D1266" s="19"/>
      <c r="E1266" s="19" t="s">
        <v>77</v>
      </c>
      <c r="F1266" s="19" t="s">
        <v>78</v>
      </c>
      <c r="G1266" s="19" t="s">
        <v>62</v>
      </c>
      <c r="H1266" s="5">
        <v>73.604940030295239</v>
      </c>
      <c r="I1266" s="5">
        <v>917.61099999999988</v>
      </c>
      <c r="J1266" s="21">
        <f t="shared" si="30"/>
        <v>12.466703995986114</v>
      </c>
    </row>
    <row r="1267" spans="1:10" x14ac:dyDescent="0.25">
      <c r="A1267" s="23"/>
      <c r="B1267" s="20"/>
      <c r="C1267" s="19" t="s">
        <v>1371</v>
      </c>
      <c r="D1267" s="19"/>
      <c r="E1267" s="19" t="s">
        <v>77</v>
      </c>
      <c r="F1267" s="19" t="s">
        <v>78</v>
      </c>
      <c r="G1267" s="19" t="s">
        <v>62</v>
      </c>
      <c r="H1267" s="5">
        <v>2034.8229079615662</v>
      </c>
      <c r="I1267" s="5">
        <v>657.52600000000007</v>
      </c>
      <c r="J1267" s="21">
        <f t="shared" si="30"/>
        <v>0.32313671987243986</v>
      </c>
    </row>
    <row r="1268" spans="1:10" x14ac:dyDescent="0.25">
      <c r="A1268" s="23"/>
      <c r="B1268" s="20"/>
      <c r="C1268" s="19" t="s">
        <v>1846</v>
      </c>
      <c r="D1268" s="19"/>
      <c r="E1268" s="19" t="s">
        <v>77</v>
      </c>
      <c r="F1268" s="19" t="s">
        <v>78</v>
      </c>
      <c r="G1268" s="19" t="s">
        <v>62</v>
      </c>
      <c r="H1268" s="5">
        <v>2792.9726815932054</v>
      </c>
      <c r="I1268" s="5">
        <v>0</v>
      </c>
      <c r="J1268" s="21">
        <f t="shared" si="30"/>
        <v>0</v>
      </c>
    </row>
    <row r="1269" spans="1:10" x14ac:dyDescent="0.25">
      <c r="A1269" s="23"/>
      <c r="B1269" s="20"/>
      <c r="C1269" s="19" t="s">
        <v>1551</v>
      </c>
      <c r="D1269" s="19"/>
      <c r="E1269" s="19" t="s">
        <v>77</v>
      </c>
      <c r="F1269" s="19" t="s">
        <v>78</v>
      </c>
      <c r="G1269" s="19" t="s">
        <v>62</v>
      </c>
      <c r="H1269" s="5">
        <v>1274.6991795727006</v>
      </c>
      <c r="I1269" s="5">
        <v>599.65899999999999</v>
      </c>
      <c r="J1269" s="21">
        <f t="shared" si="30"/>
        <v>0.47043177685343396</v>
      </c>
    </row>
    <row r="1270" spans="1:10" x14ac:dyDescent="0.25">
      <c r="A1270" s="23"/>
      <c r="B1270" s="20"/>
      <c r="C1270" s="19" t="s">
        <v>1847</v>
      </c>
      <c r="D1270" s="19"/>
      <c r="E1270" s="19" t="s">
        <v>77</v>
      </c>
      <c r="F1270" s="19" t="s">
        <v>78</v>
      </c>
      <c r="G1270" s="19" t="s">
        <v>62</v>
      </c>
      <c r="H1270" s="5">
        <v>6871.7678225431155</v>
      </c>
      <c r="I1270" s="5">
        <v>0</v>
      </c>
      <c r="J1270" s="21">
        <f t="shared" si="30"/>
        <v>0</v>
      </c>
    </row>
    <row r="1271" spans="1:10" x14ac:dyDescent="0.25">
      <c r="A1271" s="23"/>
      <c r="B1271" s="20"/>
      <c r="C1271" s="19" t="s">
        <v>1372</v>
      </c>
      <c r="D1271" s="19"/>
      <c r="E1271" s="19" t="s">
        <v>77</v>
      </c>
      <c r="F1271" s="19" t="s">
        <v>78</v>
      </c>
      <c r="G1271" s="19" t="s">
        <v>62</v>
      </c>
      <c r="H1271" s="5">
        <v>445.28996504175302</v>
      </c>
      <c r="I1271" s="5">
        <v>419.06200000000001</v>
      </c>
      <c r="J1271" s="21">
        <f t="shared" si="30"/>
        <v>0.94109913292276026</v>
      </c>
    </row>
    <row r="1272" spans="1:10" x14ac:dyDescent="0.25">
      <c r="A1272" s="23"/>
      <c r="B1272" s="20"/>
      <c r="C1272" s="19" t="s">
        <v>1374</v>
      </c>
      <c r="D1272" s="19"/>
      <c r="E1272" s="19" t="s">
        <v>77</v>
      </c>
      <c r="F1272" s="19" t="s">
        <v>78</v>
      </c>
      <c r="G1272" s="19" t="s">
        <v>62</v>
      </c>
      <c r="H1272" s="5">
        <v>4613.925810338721</v>
      </c>
      <c r="I1272" s="5">
        <v>476.928</v>
      </c>
      <c r="J1272" s="21">
        <f t="shared" si="30"/>
        <v>0.10336707168791416</v>
      </c>
    </row>
    <row r="1273" spans="1:10" x14ac:dyDescent="0.25">
      <c r="A1273" s="23"/>
      <c r="B1273" s="20"/>
      <c r="C1273" s="19" t="s">
        <v>1376</v>
      </c>
      <c r="D1273" s="19"/>
      <c r="E1273" s="19" t="s">
        <v>77</v>
      </c>
      <c r="F1273" s="19" t="s">
        <v>78</v>
      </c>
      <c r="G1273" s="19" t="s">
        <v>62</v>
      </c>
      <c r="H1273" s="5">
        <v>2486.7268070753848</v>
      </c>
      <c r="I1273" s="5">
        <v>606.995</v>
      </c>
      <c r="J1273" s="21">
        <f t="shared" si="30"/>
        <v>0.2440939625024113</v>
      </c>
    </row>
    <row r="1274" spans="1:10" x14ac:dyDescent="0.25">
      <c r="A1274" s="23"/>
      <c r="B1274" s="20"/>
      <c r="C1274" s="19" t="s">
        <v>1377</v>
      </c>
      <c r="D1274" s="19"/>
      <c r="E1274" s="19" t="s">
        <v>77</v>
      </c>
      <c r="F1274" s="19" t="s">
        <v>78</v>
      </c>
      <c r="G1274" s="19" t="s">
        <v>62</v>
      </c>
      <c r="H1274" s="5">
        <v>4301.9154728972808</v>
      </c>
      <c r="I1274" s="5">
        <v>1141.452</v>
      </c>
      <c r="J1274" s="21">
        <f t="shared" si="30"/>
        <v>0.26533575733677717</v>
      </c>
    </row>
    <row r="1275" spans="1:10" x14ac:dyDescent="0.25">
      <c r="A1275" s="23"/>
      <c r="B1275" s="20"/>
      <c r="C1275" s="19" t="s">
        <v>1378</v>
      </c>
      <c r="D1275" s="19"/>
      <c r="E1275" s="19" t="s">
        <v>77</v>
      </c>
      <c r="F1275" s="19" t="s">
        <v>78</v>
      </c>
      <c r="G1275" s="19" t="s">
        <v>62</v>
      </c>
      <c r="H1275" s="5">
        <v>5218.4264061477807</v>
      </c>
      <c r="I1275" s="5">
        <v>0</v>
      </c>
      <c r="J1275" s="21">
        <f t="shared" si="30"/>
        <v>0</v>
      </c>
    </row>
    <row r="1276" spans="1:10" x14ac:dyDescent="0.25">
      <c r="A1276" s="23"/>
      <c r="B1276" s="20"/>
      <c r="C1276" s="19" t="s">
        <v>1379</v>
      </c>
      <c r="D1276" s="19"/>
      <c r="E1276" s="19" t="s">
        <v>77</v>
      </c>
      <c r="F1276" s="19" t="s">
        <v>78</v>
      </c>
      <c r="G1276" s="19" t="s">
        <v>62</v>
      </c>
      <c r="H1276" s="5">
        <v>2766.0874911549063</v>
      </c>
      <c r="I1276" s="5">
        <v>0</v>
      </c>
      <c r="J1276" s="21">
        <f t="shared" si="30"/>
        <v>0</v>
      </c>
    </row>
    <row r="1277" spans="1:10" x14ac:dyDescent="0.25">
      <c r="A1277" s="23"/>
      <c r="B1277" s="20"/>
      <c r="C1277" s="19" t="s">
        <v>1552</v>
      </c>
      <c r="D1277" s="19"/>
      <c r="E1277" s="19" t="s">
        <v>77</v>
      </c>
      <c r="F1277" s="19" t="s">
        <v>78</v>
      </c>
      <c r="G1277" s="19" t="s">
        <v>62</v>
      </c>
      <c r="H1277" s="5">
        <v>2872.7515128702121</v>
      </c>
      <c r="I1277" s="5">
        <v>1325.885</v>
      </c>
      <c r="J1277" s="21">
        <f t="shared" si="30"/>
        <v>0.46153835236354535</v>
      </c>
    </row>
    <row r="1278" spans="1:10" x14ac:dyDescent="0.25">
      <c r="A1278" s="23"/>
      <c r="B1278" s="20"/>
      <c r="C1278" s="19" t="s">
        <v>1380</v>
      </c>
      <c r="D1278" s="19"/>
      <c r="E1278" s="19" t="s">
        <v>77</v>
      </c>
      <c r="F1278" s="19" t="s">
        <v>78</v>
      </c>
      <c r="G1278" s="19" t="s">
        <v>62</v>
      </c>
      <c r="H1278" s="5">
        <v>2150.5246740039561</v>
      </c>
      <c r="I1278" s="5">
        <v>1436.713</v>
      </c>
      <c r="J1278" s="21">
        <f t="shared" si="30"/>
        <v>0.66807557121632777</v>
      </c>
    </row>
    <row r="1279" spans="1:10" x14ac:dyDescent="0.25">
      <c r="A1279" s="23"/>
      <c r="B1279" s="20"/>
      <c r="C1279" s="19" t="s">
        <v>1381</v>
      </c>
      <c r="D1279" s="19"/>
      <c r="E1279" s="19" t="s">
        <v>77</v>
      </c>
      <c r="F1279" s="19" t="s">
        <v>78</v>
      </c>
      <c r="G1279" s="19" t="s">
        <v>62</v>
      </c>
      <c r="H1279" s="5">
        <v>9251.1872037170979</v>
      </c>
      <c r="I1279" s="5">
        <v>2993.2919999999999</v>
      </c>
      <c r="J1279" s="21">
        <f t="shared" si="30"/>
        <v>0.323557607697886</v>
      </c>
    </row>
    <row r="1280" spans="1:10" x14ac:dyDescent="0.25">
      <c r="A1280" s="23"/>
      <c r="B1280" s="20"/>
      <c r="C1280" s="19" t="s">
        <v>1382</v>
      </c>
      <c r="D1280" s="19"/>
      <c r="E1280" s="19" t="s">
        <v>77</v>
      </c>
      <c r="F1280" s="19" t="s">
        <v>78</v>
      </c>
      <c r="G1280" s="19" t="s">
        <v>62</v>
      </c>
      <c r="H1280" s="5">
        <v>4244.468485721678</v>
      </c>
      <c r="I1280" s="5">
        <v>1553.5149999999999</v>
      </c>
      <c r="J1280" s="21">
        <f t="shared" si="30"/>
        <v>0.36600931429365036</v>
      </c>
    </row>
    <row r="1281" spans="1:10" x14ac:dyDescent="0.25">
      <c r="A1281" s="23"/>
      <c r="B1281" s="20"/>
      <c r="C1281" s="19" t="s">
        <v>1383</v>
      </c>
      <c r="D1281" s="19"/>
      <c r="E1281" s="19" t="s">
        <v>77</v>
      </c>
      <c r="F1281" s="19" t="s">
        <v>78</v>
      </c>
      <c r="G1281" s="19" t="s">
        <v>62</v>
      </c>
      <c r="H1281" s="5">
        <v>3812.0165204961659</v>
      </c>
      <c r="I1281" s="5">
        <v>575.52099999999996</v>
      </c>
      <c r="J1281" s="21">
        <f t="shared" si="30"/>
        <v>0.1509754737172784</v>
      </c>
    </row>
    <row r="1282" spans="1:10" x14ac:dyDescent="0.25">
      <c r="A1282" s="23"/>
      <c r="B1282" s="20"/>
      <c r="C1282" s="19" t="s">
        <v>1848</v>
      </c>
      <c r="D1282" s="19"/>
      <c r="E1282" s="19" t="s">
        <v>77</v>
      </c>
      <c r="F1282" s="19" t="s">
        <v>78</v>
      </c>
      <c r="G1282" s="19" t="s">
        <v>62</v>
      </c>
      <c r="H1282" s="5">
        <v>1969.6216901740067</v>
      </c>
      <c r="I1282" s="5">
        <v>179.52799999999999</v>
      </c>
      <c r="J1282" s="21">
        <f t="shared" si="30"/>
        <v>9.1148468203627236E-2</v>
      </c>
    </row>
    <row r="1283" spans="1:10" x14ac:dyDescent="0.25">
      <c r="A1283" s="23"/>
      <c r="B1283" s="20"/>
      <c r="C1283" s="19" t="s">
        <v>1384</v>
      </c>
      <c r="D1283" s="19"/>
      <c r="E1283" s="19" t="s">
        <v>77</v>
      </c>
      <c r="F1283" s="19" t="s">
        <v>78</v>
      </c>
      <c r="G1283" s="19" t="s">
        <v>62</v>
      </c>
      <c r="H1283" s="5">
        <v>4716.5654242345527</v>
      </c>
      <c r="I1283" s="5">
        <v>12598.512999999999</v>
      </c>
      <c r="J1283" s="21">
        <f t="shared" si="30"/>
        <v>2.6711201619862193</v>
      </c>
    </row>
    <row r="1284" spans="1:10" x14ac:dyDescent="0.25">
      <c r="A1284" s="23"/>
      <c r="B1284" s="20"/>
      <c r="C1284" s="19" t="s">
        <v>1385</v>
      </c>
      <c r="D1284" s="19"/>
      <c r="E1284" s="19" t="s">
        <v>77</v>
      </c>
      <c r="F1284" s="19" t="s">
        <v>78</v>
      </c>
      <c r="G1284" s="19" t="s">
        <v>62</v>
      </c>
      <c r="H1284" s="5">
        <v>3675.9302650505515</v>
      </c>
      <c r="I1284" s="5">
        <v>1623.7970000000003</v>
      </c>
      <c r="J1284" s="21">
        <f t="shared" si="30"/>
        <v>0.44173770526565465</v>
      </c>
    </row>
    <row r="1285" spans="1:10" x14ac:dyDescent="0.25">
      <c r="A1285" s="23"/>
      <c r="B1285" s="20"/>
      <c r="C1285" s="19" t="s">
        <v>1386</v>
      </c>
      <c r="D1285" s="19"/>
      <c r="E1285" s="19" t="s">
        <v>77</v>
      </c>
      <c r="F1285" s="19" t="s">
        <v>78</v>
      </c>
      <c r="G1285" s="19" t="s">
        <v>62</v>
      </c>
      <c r="H1285" s="5">
        <v>4397.6578597477101</v>
      </c>
      <c r="I1285" s="5">
        <v>3403.3610000000003</v>
      </c>
      <c r="J1285" s="21">
        <f t="shared" si="30"/>
        <v>0.77390308853978196</v>
      </c>
    </row>
    <row r="1286" spans="1:10" x14ac:dyDescent="0.25">
      <c r="A1286" s="23"/>
      <c r="B1286" s="20"/>
      <c r="C1286" s="19" t="s">
        <v>1387</v>
      </c>
      <c r="D1286" s="19"/>
      <c r="E1286" s="19" t="s">
        <v>77</v>
      </c>
      <c r="F1286" s="19" t="s">
        <v>78</v>
      </c>
      <c r="G1286" s="19" t="s">
        <v>62</v>
      </c>
      <c r="H1286" s="5">
        <v>1674.7850293880063</v>
      </c>
      <c r="I1286" s="5">
        <v>605.07600000000002</v>
      </c>
      <c r="J1286" s="21">
        <f t="shared" si="30"/>
        <v>0.36128577064072792</v>
      </c>
    </row>
    <row r="1287" spans="1:10" x14ac:dyDescent="0.25">
      <c r="A1287" s="23"/>
      <c r="B1287" s="20"/>
      <c r="C1287" s="19" t="s">
        <v>1388</v>
      </c>
      <c r="D1287" s="19"/>
      <c r="E1287" s="19" t="s">
        <v>77</v>
      </c>
      <c r="F1287" s="19" t="s">
        <v>78</v>
      </c>
      <c r="G1287" s="19" t="s">
        <v>62</v>
      </c>
      <c r="H1287" s="5">
        <v>2186.1196308979106</v>
      </c>
      <c r="I1287" s="5">
        <v>0</v>
      </c>
      <c r="J1287" s="21">
        <f t="shared" si="30"/>
        <v>0</v>
      </c>
    </row>
    <row r="1288" spans="1:10" x14ac:dyDescent="0.25">
      <c r="A1288" s="23"/>
      <c r="B1288" s="20"/>
      <c r="C1288" s="19" t="s">
        <v>1389</v>
      </c>
      <c r="D1288" s="19"/>
      <c r="E1288" s="19" t="s">
        <v>77</v>
      </c>
      <c r="F1288" s="19" t="s">
        <v>78</v>
      </c>
      <c r="G1288" s="19" t="s">
        <v>62</v>
      </c>
      <c r="H1288" s="5">
        <v>2897.1607034458807</v>
      </c>
      <c r="I1288" s="5">
        <v>3258.7660000000001</v>
      </c>
      <c r="J1288" s="21">
        <f t="shared" si="30"/>
        <v>1.1248136826252082</v>
      </c>
    </row>
    <row r="1289" spans="1:10" x14ac:dyDescent="0.25">
      <c r="A1289" s="23"/>
      <c r="B1289" s="20"/>
      <c r="C1289" s="19" t="s">
        <v>1555</v>
      </c>
      <c r="D1289" s="19"/>
      <c r="E1289" s="19" t="s">
        <v>77</v>
      </c>
      <c r="F1289" s="19" t="s">
        <v>78</v>
      </c>
      <c r="G1289" s="19" t="s">
        <v>62</v>
      </c>
      <c r="H1289" s="5">
        <v>3476.6298860701791</v>
      </c>
      <c r="I1289" s="5">
        <v>540.72299999999996</v>
      </c>
      <c r="J1289" s="21">
        <f t="shared" si="30"/>
        <v>0.15553079209452694</v>
      </c>
    </row>
    <row r="1290" spans="1:10" x14ac:dyDescent="0.25">
      <c r="A1290" s="23"/>
      <c r="B1290" s="20"/>
      <c r="C1290" s="19" t="s">
        <v>1556</v>
      </c>
      <c r="D1290" s="19"/>
      <c r="E1290" s="19" t="s">
        <v>77</v>
      </c>
      <c r="F1290" s="19" t="s">
        <v>78</v>
      </c>
      <c r="G1290" s="19" t="s">
        <v>62</v>
      </c>
      <c r="H1290" s="5">
        <v>1320.3213696172411</v>
      </c>
      <c r="I1290" s="5">
        <v>0</v>
      </c>
      <c r="J1290" s="21">
        <f t="shared" si="30"/>
        <v>0</v>
      </c>
    </row>
    <row r="1291" spans="1:10" x14ac:dyDescent="0.25">
      <c r="A1291" s="23"/>
      <c r="B1291" s="20"/>
      <c r="C1291" s="19" t="s">
        <v>1557</v>
      </c>
      <c r="D1291" s="19"/>
      <c r="E1291" s="19" t="s">
        <v>77</v>
      </c>
      <c r="F1291" s="19" t="s">
        <v>78</v>
      </c>
      <c r="G1291" s="19" t="s">
        <v>62</v>
      </c>
      <c r="H1291" s="5">
        <v>6307.7939229505037</v>
      </c>
      <c r="I1291" s="5">
        <v>1444.7809999999999</v>
      </c>
      <c r="J1291" s="21">
        <f t="shared" si="30"/>
        <v>0.22904695645545059</v>
      </c>
    </row>
    <row r="1292" spans="1:10" x14ac:dyDescent="0.25">
      <c r="A1292" s="23"/>
      <c r="B1292" s="20"/>
      <c r="C1292" s="19" t="s">
        <v>1391</v>
      </c>
      <c r="D1292" s="19"/>
      <c r="E1292" s="19" t="s">
        <v>77</v>
      </c>
      <c r="F1292" s="19" t="s">
        <v>78</v>
      </c>
      <c r="G1292" s="19" t="s">
        <v>62</v>
      </c>
      <c r="H1292" s="5">
        <v>1758.639779296868</v>
      </c>
      <c r="I1292" s="5">
        <v>3514.2589999999991</v>
      </c>
      <c r="J1292" s="21">
        <f t="shared" si="30"/>
        <v>1.9982824461101725</v>
      </c>
    </row>
    <row r="1293" spans="1:10" x14ac:dyDescent="0.25">
      <c r="A1293" s="23"/>
      <c r="B1293" s="20"/>
      <c r="C1293" s="19" t="s">
        <v>1392</v>
      </c>
      <c r="D1293" s="19"/>
      <c r="E1293" s="19" t="s">
        <v>77</v>
      </c>
      <c r="F1293" s="19" t="s">
        <v>78</v>
      </c>
      <c r="G1293" s="19" t="s">
        <v>62</v>
      </c>
      <c r="H1293" s="5">
        <v>5674.1887721203357</v>
      </c>
      <c r="I1293" s="5">
        <v>5167.5070000000005</v>
      </c>
      <c r="J1293" s="21">
        <f t="shared" si="30"/>
        <v>0.91070410371084676</v>
      </c>
    </row>
    <row r="1294" spans="1:10" x14ac:dyDescent="0.25">
      <c r="A1294" s="23"/>
      <c r="B1294" s="20"/>
      <c r="C1294" s="19" t="s">
        <v>1393</v>
      </c>
      <c r="D1294" s="19"/>
      <c r="E1294" s="19" t="s">
        <v>77</v>
      </c>
      <c r="F1294" s="19" t="s">
        <v>78</v>
      </c>
      <c r="G1294" s="19" t="s">
        <v>62</v>
      </c>
      <c r="H1294" s="5">
        <v>5500.8290695546866</v>
      </c>
      <c r="I1294" s="5">
        <v>351.11799999999999</v>
      </c>
      <c r="J1294" s="21">
        <f t="shared" si="30"/>
        <v>6.3830014632398735E-2</v>
      </c>
    </row>
    <row r="1295" spans="1:10" x14ac:dyDescent="0.25">
      <c r="A1295" s="23"/>
      <c r="B1295" s="20"/>
      <c r="C1295" s="19" t="s">
        <v>1849</v>
      </c>
      <c r="D1295" s="19"/>
      <c r="E1295" s="19" t="s">
        <v>77</v>
      </c>
      <c r="F1295" s="19" t="s">
        <v>78</v>
      </c>
      <c r="G1295" s="19" t="s">
        <v>62</v>
      </c>
      <c r="H1295" s="5">
        <v>1788.7601568887817</v>
      </c>
      <c r="I1295" s="5">
        <v>1607.617</v>
      </c>
      <c r="J1295" s="21">
        <f t="shared" si="30"/>
        <v>0.89873256278032998</v>
      </c>
    </row>
    <row r="1296" spans="1:10" x14ac:dyDescent="0.25">
      <c r="A1296" s="23"/>
      <c r="B1296" s="20"/>
      <c r="C1296" s="19" t="s">
        <v>1850</v>
      </c>
      <c r="D1296" s="19"/>
      <c r="E1296" s="19" t="s">
        <v>77</v>
      </c>
      <c r="F1296" s="19" t="s">
        <v>78</v>
      </c>
      <c r="G1296" s="19" t="s">
        <v>62</v>
      </c>
      <c r="H1296" s="5">
        <v>2585.4234782301787</v>
      </c>
      <c r="I1296" s="5">
        <v>361.19499999999999</v>
      </c>
      <c r="J1296" s="21">
        <f t="shared" si="30"/>
        <v>0.13970438616394548</v>
      </c>
    </row>
    <row r="1297" spans="1:10" x14ac:dyDescent="0.25">
      <c r="A1297" s="23"/>
      <c r="B1297" s="20"/>
      <c r="C1297" s="19" t="s">
        <v>1851</v>
      </c>
      <c r="D1297" s="19"/>
      <c r="E1297" s="19" t="s">
        <v>77</v>
      </c>
      <c r="F1297" s="19" t="s">
        <v>78</v>
      </c>
      <c r="G1297" s="19" t="s">
        <v>62</v>
      </c>
      <c r="H1297" s="5">
        <v>0</v>
      </c>
      <c r="I1297" s="5">
        <v>0</v>
      </c>
      <c r="J1297" s="21">
        <f t="shared" si="30"/>
        <v>0</v>
      </c>
    </row>
    <row r="1298" spans="1:10" x14ac:dyDescent="0.25">
      <c r="A1298" s="23"/>
      <c r="B1298" s="20"/>
      <c r="C1298" s="19" t="s">
        <v>1852</v>
      </c>
      <c r="D1298" s="19"/>
      <c r="E1298" s="19" t="s">
        <v>77</v>
      </c>
      <c r="F1298" s="19" t="s">
        <v>78</v>
      </c>
      <c r="G1298" s="19" t="s">
        <v>62</v>
      </c>
      <c r="H1298" s="5">
        <v>0</v>
      </c>
      <c r="I1298" s="5">
        <v>905.75399999999991</v>
      </c>
      <c r="J1298" s="21">
        <f t="shared" si="30"/>
        <v>0</v>
      </c>
    </row>
    <row r="1299" spans="1:10" x14ac:dyDescent="0.25">
      <c r="A1299" s="23"/>
      <c r="B1299" s="20"/>
      <c r="C1299" s="19" t="s">
        <v>1853</v>
      </c>
      <c r="D1299" s="19"/>
      <c r="E1299" s="19" t="s">
        <v>77</v>
      </c>
      <c r="F1299" s="19" t="s">
        <v>78</v>
      </c>
      <c r="G1299" s="19" t="s">
        <v>62</v>
      </c>
      <c r="H1299" s="5">
        <v>57.034336134253969</v>
      </c>
      <c r="I1299" s="5">
        <v>1333.22</v>
      </c>
      <c r="J1299" s="21">
        <f t="shared" si="30"/>
        <v>23.37574328667057</v>
      </c>
    </row>
    <row r="1300" spans="1:10" x14ac:dyDescent="0.25">
      <c r="A1300" s="23"/>
      <c r="B1300" s="20"/>
      <c r="C1300" s="19" t="s">
        <v>1854</v>
      </c>
      <c r="D1300" s="19"/>
      <c r="E1300" s="19" t="s">
        <v>77</v>
      </c>
      <c r="F1300" s="19" t="s">
        <v>78</v>
      </c>
      <c r="G1300" s="19" t="s">
        <v>62</v>
      </c>
      <c r="H1300" s="5">
        <v>248.5228664740705</v>
      </c>
      <c r="I1300" s="5">
        <v>0</v>
      </c>
      <c r="J1300" s="21">
        <f t="shared" si="30"/>
        <v>0</v>
      </c>
    </row>
    <row r="1301" spans="1:10" x14ac:dyDescent="0.25">
      <c r="A1301" s="23"/>
      <c r="B1301" s="20"/>
      <c r="C1301" s="19" t="s">
        <v>1855</v>
      </c>
      <c r="D1301" s="19"/>
      <c r="E1301" s="19" t="s">
        <v>77</v>
      </c>
      <c r="F1301" s="19" t="s">
        <v>78</v>
      </c>
      <c r="G1301" s="19" t="s">
        <v>62</v>
      </c>
      <c r="H1301" s="5">
        <v>306.57464736059893</v>
      </c>
      <c r="I1301" s="5">
        <v>1094.7560000000001</v>
      </c>
      <c r="J1301" s="21">
        <f t="shared" si="30"/>
        <v>3.5709280249528503</v>
      </c>
    </row>
    <row r="1302" spans="1:10" x14ac:dyDescent="0.25">
      <c r="A1302" s="23"/>
      <c r="B1302" s="20"/>
      <c r="C1302" s="19" t="s">
        <v>1856</v>
      </c>
      <c r="D1302" s="19"/>
      <c r="E1302" s="19" t="s">
        <v>77</v>
      </c>
      <c r="F1302" s="19" t="s">
        <v>78</v>
      </c>
      <c r="G1302" s="19" t="s">
        <v>62</v>
      </c>
      <c r="H1302" s="5">
        <v>0</v>
      </c>
      <c r="I1302" s="5">
        <v>791.25900000000001</v>
      </c>
      <c r="J1302" s="21">
        <f t="shared" si="30"/>
        <v>0</v>
      </c>
    </row>
    <row r="1303" spans="1:10" x14ac:dyDescent="0.25">
      <c r="A1303" s="23"/>
      <c r="B1303" s="20"/>
      <c r="C1303" s="19" t="s">
        <v>1857</v>
      </c>
      <c r="D1303" s="19"/>
      <c r="E1303" s="19" t="s">
        <v>77</v>
      </c>
      <c r="F1303" s="19" t="s">
        <v>78</v>
      </c>
      <c r="G1303" s="19" t="s">
        <v>62</v>
      </c>
      <c r="H1303" s="5">
        <v>108.64757484845971</v>
      </c>
      <c r="I1303" s="5">
        <v>238.464</v>
      </c>
      <c r="J1303" s="21">
        <f t="shared" si="30"/>
        <v>2.1948396025645911</v>
      </c>
    </row>
    <row r="1304" spans="1:10" x14ac:dyDescent="0.25">
      <c r="A1304" s="23"/>
      <c r="B1304" s="20"/>
      <c r="C1304" s="19" t="s">
        <v>1858</v>
      </c>
      <c r="D1304" s="19"/>
      <c r="E1304" s="19" t="s">
        <v>77</v>
      </c>
      <c r="F1304" s="19" t="s">
        <v>78</v>
      </c>
      <c r="G1304" s="19" t="s">
        <v>62</v>
      </c>
      <c r="H1304" s="5">
        <v>85.551504201380965</v>
      </c>
      <c r="I1304" s="5">
        <v>1274.2840000000001</v>
      </c>
      <c r="J1304" s="21">
        <f t="shared" si="30"/>
        <v>14.894933898537236</v>
      </c>
    </row>
    <row r="1305" spans="1:10" x14ac:dyDescent="0.25">
      <c r="A1305" s="23"/>
      <c r="B1305" s="20"/>
      <c r="C1305" s="19" t="s">
        <v>1859</v>
      </c>
      <c r="D1305" s="19"/>
      <c r="E1305" s="19" t="s">
        <v>77</v>
      </c>
      <c r="F1305" s="19" t="s">
        <v>78</v>
      </c>
      <c r="G1305" s="19" t="s">
        <v>62</v>
      </c>
      <c r="H1305" s="5">
        <v>194.19907904984066</v>
      </c>
      <c r="I1305" s="5">
        <v>1094.7560000000001</v>
      </c>
      <c r="J1305" s="21">
        <f t="shared" si="30"/>
        <v>5.6372872897045712</v>
      </c>
    </row>
    <row r="1306" spans="1:10" x14ac:dyDescent="0.25">
      <c r="A1306" s="23"/>
      <c r="B1306" s="20"/>
      <c r="C1306" s="19" t="s">
        <v>1860</v>
      </c>
      <c r="D1306" s="19"/>
      <c r="E1306" s="19" t="s">
        <v>77</v>
      </c>
      <c r="F1306" s="19" t="s">
        <v>78</v>
      </c>
      <c r="G1306" s="19" t="s">
        <v>62</v>
      </c>
      <c r="H1306" s="5">
        <v>166.69935573498816</v>
      </c>
      <c r="I1306" s="5">
        <v>0</v>
      </c>
      <c r="J1306" s="21">
        <f t="shared" si="30"/>
        <v>0</v>
      </c>
    </row>
    <row r="1307" spans="1:10" x14ac:dyDescent="0.25">
      <c r="A1307" s="23"/>
      <c r="B1307" s="20"/>
      <c r="C1307" s="19" t="s">
        <v>1861</v>
      </c>
      <c r="D1307" s="19"/>
      <c r="E1307" s="19" t="s">
        <v>77</v>
      </c>
      <c r="F1307" s="19" t="s">
        <v>78</v>
      </c>
      <c r="G1307" s="19" t="s">
        <v>62</v>
      </c>
      <c r="H1307" s="5">
        <v>0</v>
      </c>
      <c r="I1307" s="5">
        <v>238.464</v>
      </c>
      <c r="J1307" s="21">
        <f t="shared" si="30"/>
        <v>0</v>
      </c>
    </row>
    <row r="1308" spans="1:10" x14ac:dyDescent="0.25">
      <c r="A1308" s="23"/>
      <c r="B1308" s="20"/>
      <c r="C1308" s="19" t="s">
        <v>1862</v>
      </c>
      <c r="D1308" s="19"/>
      <c r="E1308" s="19" t="s">
        <v>77</v>
      </c>
      <c r="F1308" s="19" t="s">
        <v>78</v>
      </c>
      <c r="G1308" s="19" t="s">
        <v>62</v>
      </c>
      <c r="H1308" s="5">
        <v>108.64757484845971</v>
      </c>
      <c r="I1308" s="5">
        <v>180.59800000000001</v>
      </c>
      <c r="J1308" s="21">
        <f t="shared" si="30"/>
        <v>1.6622368262880773</v>
      </c>
    </row>
    <row r="1309" spans="1:10" x14ac:dyDescent="0.25">
      <c r="A1309" s="23"/>
      <c r="B1309" s="20"/>
      <c r="C1309" s="19" t="s">
        <v>1863</v>
      </c>
      <c r="D1309" s="19"/>
      <c r="E1309" s="19" t="s">
        <v>77</v>
      </c>
      <c r="F1309" s="19" t="s">
        <v>78</v>
      </c>
      <c r="G1309" s="19" t="s">
        <v>62</v>
      </c>
      <c r="H1309" s="5">
        <v>0</v>
      </c>
      <c r="I1309" s="5">
        <v>-4.0000000001327862E-4</v>
      </c>
      <c r="J1309" s="21">
        <f t="shared" si="30"/>
        <v>0</v>
      </c>
    </row>
    <row r="1310" spans="1:10" x14ac:dyDescent="0.25">
      <c r="A1310" s="23"/>
      <c r="B1310" s="20"/>
      <c r="C1310" s="19" t="s">
        <v>1864</v>
      </c>
      <c r="D1310" s="19"/>
      <c r="E1310" s="19" t="s">
        <v>77</v>
      </c>
      <c r="F1310" s="19" t="s">
        <v>78</v>
      </c>
      <c r="G1310" s="19" t="s">
        <v>62</v>
      </c>
      <c r="H1310" s="5">
        <v>0</v>
      </c>
      <c r="I1310" s="5">
        <v>0</v>
      </c>
      <c r="J1310" s="21">
        <f t="shared" si="30"/>
        <v>0</v>
      </c>
    </row>
    <row r="1311" spans="1:10" x14ac:dyDescent="0.25">
      <c r="A1311" s="23"/>
      <c r="B1311" s="20"/>
      <c r="C1311" s="19" t="s">
        <v>1865</v>
      </c>
      <c r="D1311" s="19"/>
      <c r="E1311" s="19" t="s">
        <v>77</v>
      </c>
      <c r="F1311" s="19" t="s">
        <v>78</v>
      </c>
      <c r="G1311" s="19" t="s">
        <v>62</v>
      </c>
      <c r="H1311" s="5">
        <v>0</v>
      </c>
      <c r="I1311" s="5">
        <v>0</v>
      </c>
      <c r="J1311" s="21">
        <f t="shared" si="30"/>
        <v>0</v>
      </c>
    </row>
    <row r="1312" spans="1:10" x14ac:dyDescent="0.25">
      <c r="A1312" s="23"/>
      <c r="B1312" s="20"/>
      <c r="C1312" s="19" t="s">
        <v>1866</v>
      </c>
      <c r="D1312" s="19"/>
      <c r="E1312" s="19" t="s">
        <v>77</v>
      </c>
      <c r="F1312" s="19" t="s">
        <v>78</v>
      </c>
      <c r="G1312" s="19" t="s">
        <v>62</v>
      </c>
      <c r="H1312" s="5">
        <v>108.64757484845971</v>
      </c>
      <c r="I1312" s="5">
        <v>0</v>
      </c>
      <c r="J1312" s="21">
        <f t="shared" si="30"/>
        <v>0</v>
      </c>
    </row>
    <row r="1313" spans="1:10" x14ac:dyDescent="0.25">
      <c r="A1313" s="23"/>
      <c r="B1313" s="20"/>
      <c r="C1313" s="19" t="s">
        <v>1867</v>
      </c>
      <c r="D1313" s="19"/>
      <c r="E1313" s="19" t="s">
        <v>77</v>
      </c>
      <c r="F1313" s="19" t="s">
        <v>78</v>
      </c>
      <c r="G1313" s="19" t="s">
        <v>62</v>
      </c>
      <c r="H1313" s="5">
        <v>59.891822081523102</v>
      </c>
      <c r="I1313" s="5">
        <v>238.464</v>
      </c>
      <c r="J1313" s="21">
        <f t="shared" si="30"/>
        <v>3.9815786481735245</v>
      </c>
    </row>
    <row r="1314" spans="1:10" x14ac:dyDescent="0.25">
      <c r="A1314" s="23"/>
      <c r="B1314" s="20"/>
      <c r="C1314" s="19" t="s">
        <v>1868</v>
      </c>
      <c r="D1314" s="19"/>
      <c r="E1314" s="19" t="s">
        <v>77</v>
      </c>
      <c r="F1314" s="19" t="s">
        <v>78</v>
      </c>
      <c r="G1314" s="19" t="s">
        <v>62</v>
      </c>
      <c r="H1314" s="5">
        <v>166.69935573498816</v>
      </c>
      <c r="I1314" s="5">
        <v>419.06200000000001</v>
      </c>
      <c r="J1314" s="21">
        <f t="shared" si="30"/>
        <v>2.5138789418371101</v>
      </c>
    </row>
    <row r="1315" spans="1:10" x14ac:dyDescent="0.25">
      <c r="A1315" s="23"/>
      <c r="B1315" s="20"/>
      <c r="C1315" s="19" t="s">
        <v>1869</v>
      </c>
      <c r="D1315" s="19"/>
      <c r="E1315" s="19" t="s">
        <v>77</v>
      </c>
      <c r="F1315" s="19" t="s">
        <v>78</v>
      </c>
      <c r="G1315" s="19" t="s">
        <v>62</v>
      </c>
      <c r="H1315" s="5">
        <v>0</v>
      </c>
      <c r="I1315" s="5">
        <v>0</v>
      </c>
      <c r="J1315" s="21">
        <f t="shared" si="30"/>
        <v>0</v>
      </c>
    </row>
    <row r="1316" spans="1:10" x14ac:dyDescent="0.25">
      <c r="A1316" s="23"/>
      <c r="B1316" s="20"/>
      <c r="C1316" s="19" t="s">
        <v>1870</v>
      </c>
      <c r="D1316" s="19"/>
      <c r="E1316" s="19" t="s">
        <v>77</v>
      </c>
      <c r="F1316" s="19" t="s">
        <v>78</v>
      </c>
      <c r="G1316" s="19" t="s">
        <v>62</v>
      </c>
      <c r="H1316" s="5">
        <v>248.5228664740705</v>
      </c>
      <c r="I1316" s="5">
        <v>0</v>
      </c>
      <c r="J1316" s="21">
        <f t="shared" si="30"/>
        <v>0</v>
      </c>
    </row>
    <row r="1317" spans="1:10" x14ac:dyDescent="0.25">
      <c r="A1317" s="23"/>
      <c r="B1317" s="20"/>
      <c r="C1317" s="19" t="s">
        <v>1871</v>
      </c>
      <c r="D1317" s="19"/>
      <c r="E1317" s="19" t="s">
        <v>77</v>
      </c>
      <c r="F1317" s="19" t="s">
        <v>78</v>
      </c>
      <c r="G1317" s="19" t="s">
        <v>62</v>
      </c>
      <c r="H1317" s="5">
        <v>57.034336134253969</v>
      </c>
      <c r="I1317" s="5">
        <v>0</v>
      </c>
      <c r="J1317" s="21">
        <f t="shared" si="30"/>
        <v>0</v>
      </c>
    </row>
    <row r="1318" spans="1:10" x14ac:dyDescent="0.25">
      <c r="A1318" s="23"/>
      <c r="B1318" s="20"/>
      <c r="C1318" s="19" t="s">
        <v>1872</v>
      </c>
      <c r="D1318" s="19"/>
      <c r="E1318" s="19" t="s">
        <v>77</v>
      </c>
      <c r="F1318" s="19" t="s">
        <v>78</v>
      </c>
      <c r="G1318" s="19" t="s">
        <v>62</v>
      </c>
      <c r="H1318" s="5">
        <v>85.551504201380965</v>
      </c>
      <c r="I1318" s="5">
        <v>1094.7560000000001</v>
      </c>
      <c r="J1318" s="21">
        <f t="shared" si="30"/>
        <v>12.796455307472298</v>
      </c>
    </row>
    <row r="1319" spans="1:10" x14ac:dyDescent="0.25">
      <c r="A1319" s="23"/>
      <c r="B1319" s="20"/>
      <c r="C1319" s="19" t="s">
        <v>1873</v>
      </c>
      <c r="D1319" s="19"/>
      <c r="E1319" s="19" t="s">
        <v>77</v>
      </c>
      <c r="F1319" s="19" t="s">
        <v>78</v>
      </c>
      <c r="G1319" s="19" t="s">
        <v>62</v>
      </c>
      <c r="H1319" s="5">
        <v>149.60864966178625</v>
      </c>
      <c r="I1319" s="5">
        <v>791.25900000000001</v>
      </c>
      <c r="J1319" s="21">
        <f t="shared" si="30"/>
        <v>5.2888586441276271</v>
      </c>
    </row>
    <row r="1320" spans="1:10" x14ac:dyDescent="0.25">
      <c r="A1320" s="23"/>
      <c r="B1320" s="20"/>
      <c r="C1320" s="19" t="s">
        <v>1874</v>
      </c>
      <c r="D1320" s="19"/>
      <c r="E1320" s="19" t="s">
        <v>67</v>
      </c>
      <c r="F1320" s="19" t="s">
        <v>68</v>
      </c>
      <c r="G1320" s="19" t="s">
        <v>62</v>
      </c>
      <c r="H1320" s="5">
        <v>57.034336134253969</v>
      </c>
      <c r="I1320" s="5">
        <v>238.464</v>
      </c>
      <c r="J1320" s="21">
        <f t="shared" si="30"/>
        <v>4.1810603254621226</v>
      </c>
    </row>
    <row r="1321" spans="1:10" x14ac:dyDescent="0.25">
      <c r="A1321" s="23"/>
      <c r="B1321" s="20"/>
      <c r="C1321" s="19" t="s">
        <v>1875</v>
      </c>
      <c r="D1321" s="19"/>
      <c r="E1321" s="19" t="s">
        <v>77</v>
      </c>
      <c r="F1321" s="19" t="s">
        <v>78</v>
      </c>
      <c r="G1321" s="19" t="s">
        <v>62</v>
      </c>
      <c r="H1321" s="5">
        <v>57.034336134253969</v>
      </c>
      <c r="I1321" s="5">
        <v>1694.415</v>
      </c>
      <c r="J1321" s="21">
        <f t="shared" si="30"/>
        <v>29.708682783849564</v>
      </c>
    </row>
    <row r="1322" spans="1:10" x14ac:dyDescent="0.25">
      <c r="A1322" s="23"/>
      <c r="B1322" s="20"/>
      <c r="C1322" s="19" t="s">
        <v>1876</v>
      </c>
      <c r="D1322" s="19"/>
      <c r="E1322" s="19" t="s">
        <v>77</v>
      </c>
      <c r="F1322" s="19" t="s">
        <v>78</v>
      </c>
      <c r="G1322" s="19" t="s">
        <v>62</v>
      </c>
      <c r="H1322" s="5">
        <v>1325.8534688593566</v>
      </c>
      <c r="I1322" s="5">
        <v>303.49700000000001</v>
      </c>
      <c r="J1322" s="21">
        <f t="shared" si="30"/>
        <v>0.22890689441051218</v>
      </c>
    </row>
    <row r="1323" spans="1:10" x14ac:dyDescent="0.25">
      <c r="A1323" s="23"/>
      <c r="B1323" s="20"/>
      <c r="C1323" s="19" t="s">
        <v>1877</v>
      </c>
      <c r="D1323" s="19"/>
      <c r="E1323" s="19" t="s">
        <v>60</v>
      </c>
      <c r="F1323" s="19" t="s">
        <v>61</v>
      </c>
      <c r="G1323" s="19" t="s">
        <v>62</v>
      </c>
      <c r="H1323" s="5">
        <v>57.034336134253969</v>
      </c>
      <c r="I1323" s="5">
        <v>238.464</v>
      </c>
      <c r="J1323" s="21">
        <f t="shared" si="30"/>
        <v>4.1810603254621226</v>
      </c>
    </row>
    <row r="1324" spans="1:10" x14ac:dyDescent="0.25">
      <c r="A1324" s="23"/>
      <c r="B1324" s="20"/>
      <c r="C1324" s="19" t="s">
        <v>1878</v>
      </c>
      <c r="D1324" s="19"/>
      <c r="E1324" s="19" t="s">
        <v>77</v>
      </c>
      <c r="F1324" s="19" t="s">
        <v>78</v>
      </c>
      <c r="G1324" s="19" t="s">
        <v>62</v>
      </c>
      <c r="H1324" s="5">
        <v>0</v>
      </c>
      <c r="I1324" s="5">
        <v>0</v>
      </c>
      <c r="J1324" s="21">
        <f t="shared" si="30"/>
        <v>0</v>
      </c>
    </row>
    <row r="1325" spans="1:10" x14ac:dyDescent="0.25">
      <c r="A1325" s="23"/>
      <c r="B1325" s="20"/>
      <c r="C1325" s="19" t="s">
        <v>899</v>
      </c>
      <c r="D1325" s="19"/>
      <c r="E1325" s="19" t="s">
        <v>77</v>
      </c>
      <c r="F1325" s="19" t="s">
        <v>78</v>
      </c>
      <c r="G1325" s="19" t="s">
        <v>62</v>
      </c>
      <c r="H1325" s="48">
        <v>135.92977646478028</v>
      </c>
      <c r="I1325" s="48">
        <v>1274.2840000000001</v>
      </c>
      <c r="J1325" s="49">
        <f t="shared" si="30"/>
        <v>9.3745758518934235</v>
      </c>
    </row>
    <row r="1326" spans="1:10" x14ac:dyDescent="0.25">
      <c r="A1326" s="23"/>
      <c r="B1326" s="20"/>
      <c r="C1326" s="19" t="s">
        <v>938</v>
      </c>
      <c r="D1326" s="19"/>
      <c r="E1326" s="19" t="s">
        <v>77</v>
      </c>
      <c r="F1326" s="19" t="s">
        <v>78</v>
      </c>
      <c r="G1326" s="19" t="s">
        <v>62</v>
      </c>
      <c r="H1326" s="5">
        <v>250.04903360248221</v>
      </c>
      <c r="I1326" s="5">
        <v>1693.346</v>
      </c>
      <c r="J1326" s="21">
        <f t="shared" ref="J1326:J1389" si="31">+IFERROR(I1326/H1326,0)</f>
        <v>6.7720557668381662</v>
      </c>
    </row>
    <row r="1327" spans="1:10" x14ac:dyDescent="0.25">
      <c r="A1327" s="23"/>
      <c r="B1327" s="20"/>
      <c r="C1327" s="19" t="s">
        <v>947</v>
      </c>
      <c r="D1327" s="19"/>
      <c r="E1327" s="19" t="s">
        <v>77</v>
      </c>
      <c r="F1327" s="19" t="s">
        <v>78</v>
      </c>
      <c r="G1327" s="19" t="s">
        <v>62</v>
      </c>
      <c r="H1327" s="5">
        <v>135.42105408864305</v>
      </c>
      <c r="I1327" s="5">
        <v>1094.7560000000001</v>
      </c>
      <c r="J1327" s="21">
        <f t="shared" si="31"/>
        <v>8.0840900801392497</v>
      </c>
    </row>
    <row r="1328" spans="1:10" x14ac:dyDescent="0.25">
      <c r="A1328" s="23"/>
      <c r="B1328" s="20"/>
      <c r="C1328" s="19" t="s">
        <v>948</v>
      </c>
      <c r="D1328" s="19"/>
      <c r="E1328" s="19" t="s">
        <v>77</v>
      </c>
      <c r="F1328" s="19" t="s">
        <v>78</v>
      </c>
      <c r="G1328" s="19" t="s">
        <v>62</v>
      </c>
      <c r="H1328" s="5">
        <v>389.9243252280931</v>
      </c>
      <c r="I1328" s="5">
        <v>1931.81</v>
      </c>
      <c r="J1328" s="21">
        <f t="shared" si="31"/>
        <v>4.9543203001504299</v>
      </c>
    </row>
    <row r="1329" spans="1:10" x14ac:dyDescent="0.25">
      <c r="A1329" s="23"/>
      <c r="B1329" s="20"/>
      <c r="C1329" s="19" t="s">
        <v>978</v>
      </c>
      <c r="D1329" s="19"/>
      <c r="E1329" s="19" t="s">
        <v>77</v>
      </c>
      <c r="F1329" s="19" t="s">
        <v>78</v>
      </c>
      <c r="G1329" s="19" t="s">
        <v>62</v>
      </c>
      <c r="H1329" s="5">
        <v>189.74484151287291</v>
      </c>
      <c r="I1329" s="5">
        <v>1937.9070000000002</v>
      </c>
      <c r="J1329" s="21">
        <f t="shared" si="31"/>
        <v>10.213226270335925</v>
      </c>
    </row>
    <row r="1330" spans="1:10" x14ac:dyDescent="0.25">
      <c r="A1330" s="23"/>
      <c r="B1330" s="20"/>
      <c r="C1330" s="19" t="s">
        <v>1018</v>
      </c>
      <c r="D1330" s="19"/>
      <c r="E1330" s="19" t="s">
        <v>77</v>
      </c>
      <c r="F1330" s="19" t="s">
        <v>78</v>
      </c>
      <c r="G1330" s="19" t="s">
        <v>62</v>
      </c>
      <c r="H1330" s="5">
        <v>83.34967786749408</v>
      </c>
      <c r="I1330" s="5">
        <v>180.59800000000001</v>
      </c>
      <c r="J1330" s="21">
        <f t="shared" si="31"/>
        <v>2.1667510255661377</v>
      </c>
    </row>
    <row r="1331" spans="1:10" x14ac:dyDescent="0.25">
      <c r="A1331" s="23"/>
      <c r="B1331" s="20"/>
      <c r="C1331" s="19" t="s">
        <v>1028</v>
      </c>
      <c r="D1331" s="19"/>
      <c r="E1331" s="19" t="s">
        <v>77</v>
      </c>
      <c r="F1331" s="19" t="s">
        <v>78</v>
      </c>
      <c r="G1331" s="19" t="s">
        <v>62</v>
      </c>
      <c r="H1331" s="5">
        <v>106.90388602151606</v>
      </c>
      <c r="I1331" s="5">
        <v>1275.354</v>
      </c>
      <c r="J1331" s="21">
        <f t="shared" si="31"/>
        <v>11.929912442502935</v>
      </c>
    </row>
    <row r="1332" spans="1:10" x14ac:dyDescent="0.25">
      <c r="A1332" s="23"/>
      <c r="B1332" s="20"/>
      <c r="C1332" s="19" t="s">
        <v>1033</v>
      </c>
      <c r="D1332" s="19"/>
      <c r="E1332" s="19" t="s">
        <v>77</v>
      </c>
      <c r="F1332" s="19" t="s">
        <v>78</v>
      </c>
      <c r="G1332" s="19" t="s">
        <v>62</v>
      </c>
      <c r="H1332" s="5">
        <v>268.64028184339918</v>
      </c>
      <c r="I1332" s="5">
        <v>791.25900000000001</v>
      </c>
      <c r="J1332" s="21">
        <f t="shared" si="31"/>
        <v>2.9454220140420175</v>
      </c>
    </row>
    <row r="1333" spans="1:10" x14ac:dyDescent="0.25">
      <c r="A1333" s="23"/>
      <c r="B1333" s="20"/>
      <c r="C1333" s="19" t="s">
        <v>1034</v>
      </c>
      <c r="D1333" s="19"/>
      <c r="E1333" s="19" t="s">
        <v>77</v>
      </c>
      <c r="F1333" s="19" t="s">
        <v>78</v>
      </c>
      <c r="G1333" s="19" t="s">
        <v>62</v>
      </c>
      <c r="H1333" s="5">
        <v>298.22413160959769</v>
      </c>
      <c r="I1333" s="5">
        <v>648.51800000000003</v>
      </c>
      <c r="J1333" s="21">
        <f t="shared" si="31"/>
        <v>2.1745993407702118</v>
      </c>
    </row>
    <row r="1334" spans="1:10" x14ac:dyDescent="0.25">
      <c r="A1334" s="23"/>
      <c r="B1334" s="20"/>
      <c r="C1334" s="19" t="s">
        <v>1638</v>
      </c>
      <c r="D1334" s="19"/>
      <c r="E1334" s="19" t="s">
        <v>77</v>
      </c>
      <c r="F1334" s="19" t="s">
        <v>78</v>
      </c>
      <c r="G1334" s="19" t="s">
        <v>62</v>
      </c>
      <c r="H1334" s="5">
        <v>108.64757484845971</v>
      </c>
      <c r="I1334" s="5">
        <v>0</v>
      </c>
      <c r="J1334" s="21">
        <f t="shared" si="31"/>
        <v>0</v>
      </c>
    </row>
    <row r="1335" spans="1:10" x14ac:dyDescent="0.25">
      <c r="A1335" s="23"/>
      <c r="B1335" s="20"/>
      <c r="C1335" s="19" t="s">
        <v>1103</v>
      </c>
      <c r="D1335" s="19"/>
      <c r="E1335" s="19" t="s">
        <v>77</v>
      </c>
      <c r="F1335" s="19" t="s">
        <v>78</v>
      </c>
      <c r="G1335" s="19" t="s">
        <v>62</v>
      </c>
      <c r="H1335" s="5">
        <v>248.35485785800648</v>
      </c>
      <c r="I1335" s="5">
        <v>179.52799999999999</v>
      </c>
      <c r="J1335" s="21">
        <f t="shared" si="31"/>
        <v>0.72286888828501472</v>
      </c>
    </row>
    <row r="1336" spans="1:10" x14ac:dyDescent="0.25">
      <c r="A1336" s="23"/>
      <c r="B1336" s="20"/>
      <c r="C1336" s="19" t="s">
        <v>1073</v>
      </c>
      <c r="D1336" s="19"/>
      <c r="E1336" s="19" t="s">
        <v>77</v>
      </c>
      <c r="F1336" s="19" t="s">
        <v>78</v>
      </c>
      <c r="G1336" s="19" t="s">
        <v>62</v>
      </c>
      <c r="H1336" s="5">
        <v>167.6193763324855</v>
      </c>
      <c r="I1336" s="5">
        <v>171.59</v>
      </c>
      <c r="J1336" s="21">
        <f t="shared" si="31"/>
        <v>1.0236883333800173</v>
      </c>
    </row>
    <row r="1337" spans="1:10" x14ac:dyDescent="0.25">
      <c r="A1337" s="23"/>
      <c r="B1337" s="20"/>
      <c r="C1337" s="19" t="s">
        <v>1373</v>
      </c>
      <c r="D1337" s="19"/>
      <c r="E1337" s="19" t="s">
        <v>77</v>
      </c>
      <c r="F1337" s="19" t="s">
        <v>78</v>
      </c>
      <c r="G1337" s="19" t="s">
        <v>62</v>
      </c>
      <c r="H1337" s="5">
        <v>2539.1113361304547</v>
      </c>
      <c r="I1337" s="5">
        <v>3865.7620000000002</v>
      </c>
      <c r="J1337" s="21">
        <f t="shared" si="31"/>
        <v>1.522486212003342</v>
      </c>
    </row>
    <row r="1338" spans="1:10" x14ac:dyDescent="0.25">
      <c r="A1338" s="23"/>
      <c r="B1338" s="20"/>
      <c r="C1338" s="19" t="s">
        <v>1590</v>
      </c>
      <c r="D1338" s="19"/>
      <c r="E1338" s="19" t="s">
        <v>77</v>
      </c>
      <c r="F1338" s="19" t="s">
        <v>78</v>
      </c>
      <c r="G1338" s="19" t="s">
        <v>62</v>
      </c>
      <c r="H1338" s="5">
        <v>518.32753030698927</v>
      </c>
      <c r="I1338" s="5">
        <v>598.58999999999992</v>
      </c>
      <c r="J1338" s="21">
        <f t="shared" si="31"/>
        <v>1.1548489420299046</v>
      </c>
    </row>
    <row r="1339" spans="1:10" x14ac:dyDescent="0.25">
      <c r="A1339" s="23"/>
      <c r="B1339" s="20"/>
      <c r="C1339" s="19" t="s">
        <v>1072</v>
      </c>
      <c r="D1339" s="19"/>
      <c r="E1339" s="19" t="s">
        <v>77</v>
      </c>
      <c r="F1339" s="19" t="s">
        <v>78</v>
      </c>
      <c r="G1339" s="19" t="s">
        <v>62</v>
      </c>
      <c r="H1339" s="5">
        <v>188.46303577648337</v>
      </c>
      <c r="I1339" s="5">
        <v>0</v>
      </c>
      <c r="J1339" s="21">
        <f t="shared" si="31"/>
        <v>0</v>
      </c>
    </row>
    <row r="1340" spans="1:10" x14ac:dyDescent="0.25">
      <c r="A1340" s="23"/>
      <c r="B1340" s="20"/>
      <c r="C1340" s="19" t="s">
        <v>1077</v>
      </c>
      <c r="D1340" s="19"/>
      <c r="E1340" s="19" t="s">
        <v>77</v>
      </c>
      <c r="F1340" s="19" t="s">
        <v>78</v>
      </c>
      <c r="G1340" s="19" t="s">
        <v>62</v>
      </c>
      <c r="H1340" s="5">
        <v>268.27822056883616</v>
      </c>
      <c r="I1340" s="5">
        <v>0</v>
      </c>
      <c r="J1340" s="21">
        <f t="shared" si="31"/>
        <v>0</v>
      </c>
    </row>
    <row r="1341" spans="1:10" x14ac:dyDescent="0.25">
      <c r="A1341" s="23"/>
      <c r="B1341" s="20"/>
      <c r="C1341" s="19" t="s">
        <v>1650</v>
      </c>
      <c r="D1341" s="19"/>
      <c r="E1341" s="19" t="s">
        <v>77</v>
      </c>
      <c r="F1341" s="19" t="s">
        <v>78</v>
      </c>
      <c r="G1341" s="19" t="s">
        <v>62</v>
      </c>
      <c r="H1341" s="5">
        <v>217.48892621974755</v>
      </c>
      <c r="I1341" s="5">
        <v>171.58999999999997</v>
      </c>
      <c r="J1341" s="21">
        <f t="shared" si="31"/>
        <v>0.78895970927102743</v>
      </c>
    </row>
    <row r="1342" spans="1:10" x14ac:dyDescent="0.25">
      <c r="A1342" s="23"/>
      <c r="B1342" s="20"/>
      <c r="C1342" s="19" t="s">
        <v>1642</v>
      </c>
      <c r="D1342" s="19"/>
      <c r="E1342" s="19" t="s">
        <v>77</v>
      </c>
      <c r="F1342" s="19" t="s">
        <v>78</v>
      </c>
      <c r="G1342" s="19" t="s">
        <v>62</v>
      </c>
      <c r="H1342" s="5">
        <v>134.1392483522535</v>
      </c>
      <c r="I1342" s="5">
        <v>180.59800000000001</v>
      </c>
      <c r="J1342" s="21">
        <f t="shared" si="31"/>
        <v>1.3463471893456902</v>
      </c>
    </row>
    <row r="1343" spans="1:10" x14ac:dyDescent="0.25">
      <c r="A1343" s="23"/>
      <c r="B1343" s="20"/>
      <c r="C1343" s="19" t="s">
        <v>1128</v>
      </c>
      <c r="D1343" s="19"/>
      <c r="E1343" s="19" t="s">
        <v>77</v>
      </c>
      <c r="F1343" s="19" t="s">
        <v>78</v>
      </c>
      <c r="G1343" s="19" t="s">
        <v>62</v>
      </c>
      <c r="H1343" s="5">
        <v>285.56297930053705</v>
      </c>
      <c r="I1343" s="5">
        <v>0</v>
      </c>
      <c r="J1343" s="21">
        <f t="shared" si="31"/>
        <v>0</v>
      </c>
    </row>
    <row r="1344" spans="1:10" x14ac:dyDescent="0.25">
      <c r="A1344" s="23"/>
      <c r="B1344" s="20"/>
      <c r="C1344" s="19" t="s">
        <v>1099</v>
      </c>
      <c r="D1344" s="19"/>
      <c r="E1344" s="19" t="s">
        <v>77</v>
      </c>
      <c r="F1344" s="19" t="s">
        <v>78</v>
      </c>
      <c r="G1344" s="19" t="s">
        <v>62</v>
      </c>
      <c r="H1344" s="5">
        <v>185.29032784023426</v>
      </c>
      <c r="I1344" s="5">
        <v>1693.346</v>
      </c>
      <c r="J1344" s="21">
        <f t="shared" si="31"/>
        <v>9.1388796152386327</v>
      </c>
    </row>
    <row r="1345" spans="1:10" x14ac:dyDescent="0.25">
      <c r="A1345" s="23"/>
      <c r="B1345" s="20"/>
      <c r="C1345" s="19" t="s">
        <v>1633</v>
      </c>
      <c r="D1345" s="19"/>
      <c r="E1345" s="19" t="s">
        <v>77</v>
      </c>
      <c r="F1345" s="19" t="s">
        <v>78</v>
      </c>
      <c r="G1345" s="19" t="s">
        <v>62</v>
      </c>
      <c r="H1345" s="48">
        <v>306.10712458315112</v>
      </c>
      <c r="I1345" s="48">
        <v>606.99400000000003</v>
      </c>
      <c r="J1345" s="49">
        <f t="shared" si="31"/>
        <v>1.9829463323553445</v>
      </c>
    </row>
    <row r="1346" spans="1:10" x14ac:dyDescent="0.25">
      <c r="A1346" s="23"/>
      <c r="B1346" s="20"/>
      <c r="C1346" s="19" t="s">
        <v>613</v>
      </c>
      <c r="D1346" s="19"/>
      <c r="E1346" s="19" t="s">
        <v>77</v>
      </c>
      <c r="F1346" s="19" t="s">
        <v>78</v>
      </c>
      <c r="G1346" s="19" t="s">
        <v>62</v>
      </c>
      <c r="H1346" s="5">
        <v>223.22496949310488</v>
      </c>
      <c r="I1346" s="5">
        <v>1513.818</v>
      </c>
      <c r="J1346" s="21">
        <f t="shared" si="31"/>
        <v>6.781580051002134</v>
      </c>
    </row>
    <row r="1347" spans="1:10" x14ac:dyDescent="0.25">
      <c r="A1347" s="23"/>
      <c r="B1347" s="20"/>
      <c r="C1347" s="19" t="s">
        <v>622</v>
      </c>
      <c r="D1347" s="19"/>
      <c r="E1347" s="19" t="s">
        <v>77</v>
      </c>
      <c r="F1347" s="19" t="s">
        <v>78</v>
      </c>
      <c r="G1347" s="19" t="s">
        <v>62</v>
      </c>
      <c r="H1347" s="5">
        <v>335.60053780386318</v>
      </c>
      <c r="I1347" s="5">
        <v>1512.748</v>
      </c>
      <c r="J1347" s="21">
        <f t="shared" si="31"/>
        <v>4.5075851484007554</v>
      </c>
    </row>
    <row r="1348" spans="1:10" x14ac:dyDescent="0.25">
      <c r="A1348" s="23"/>
      <c r="B1348" s="20"/>
      <c r="C1348" s="19" t="s">
        <v>672</v>
      </c>
      <c r="D1348" s="19"/>
      <c r="E1348" s="19" t="s">
        <v>77</v>
      </c>
      <c r="F1348" s="19" t="s">
        <v>78</v>
      </c>
      <c r="G1348" s="19" t="s">
        <v>62</v>
      </c>
      <c r="H1348" s="5">
        <v>87.077671329792651</v>
      </c>
      <c r="I1348" s="5">
        <v>1453.8120000000001</v>
      </c>
      <c r="J1348" s="21">
        <f t="shared" si="31"/>
        <v>16.695577382793363</v>
      </c>
    </row>
    <row r="1349" spans="1:10" x14ac:dyDescent="0.25">
      <c r="A1349" s="23"/>
      <c r="B1349" s="20"/>
      <c r="C1349" s="19" t="s">
        <v>677</v>
      </c>
      <c r="D1349" s="19"/>
      <c r="E1349" s="19" t="s">
        <v>77</v>
      </c>
      <c r="F1349" s="19" t="s">
        <v>78</v>
      </c>
      <c r="G1349" s="19" t="s">
        <v>62</v>
      </c>
      <c r="H1349" s="5">
        <v>273.09451938036699</v>
      </c>
      <c r="I1349" s="5">
        <v>845.45800000000008</v>
      </c>
      <c r="J1349" s="21">
        <f t="shared" si="31"/>
        <v>3.0958438928700844</v>
      </c>
    </row>
    <row r="1350" spans="1:10" x14ac:dyDescent="0.25">
      <c r="A1350" s="23"/>
      <c r="B1350" s="20"/>
      <c r="C1350" s="19" t="s">
        <v>705</v>
      </c>
      <c r="D1350" s="19"/>
      <c r="E1350" s="19" t="s">
        <v>77</v>
      </c>
      <c r="F1350" s="19" t="s">
        <v>78</v>
      </c>
      <c r="G1350" s="19" t="s">
        <v>62</v>
      </c>
      <c r="H1350" s="5">
        <v>355.71767703752096</v>
      </c>
      <c r="I1350" s="5">
        <v>903.15699999999993</v>
      </c>
      <c r="J1350" s="21">
        <f t="shared" si="31"/>
        <v>2.5389713761813848</v>
      </c>
    </row>
    <row r="1351" spans="1:10" x14ac:dyDescent="0.25">
      <c r="A1351" s="23"/>
      <c r="B1351" s="20"/>
      <c r="C1351" s="19" t="s">
        <v>738</v>
      </c>
      <c r="D1351" s="19"/>
      <c r="E1351" s="19" t="s">
        <v>77</v>
      </c>
      <c r="F1351" s="19" t="s">
        <v>78</v>
      </c>
      <c r="G1351" s="19" t="s">
        <v>62</v>
      </c>
      <c r="H1351" s="5">
        <v>139.87529162561083</v>
      </c>
      <c r="I1351" s="5">
        <v>1094.7560000000001</v>
      </c>
      <c r="J1351" s="21">
        <f t="shared" si="31"/>
        <v>7.8266574980963464</v>
      </c>
    </row>
    <row r="1352" spans="1:10" x14ac:dyDescent="0.25">
      <c r="A1352" s="23"/>
      <c r="B1352" s="20"/>
      <c r="C1352" s="19" t="s">
        <v>1625</v>
      </c>
      <c r="D1352" s="19"/>
      <c r="E1352" s="19" t="s">
        <v>77</v>
      </c>
      <c r="F1352" s="19" t="s">
        <v>78</v>
      </c>
      <c r="G1352" s="19" t="s">
        <v>62</v>
      </c>
      <c r="H1352" s="5">
        <v>494.11766253958496</v>
      </c>
      <c r="I1352" s="5">
        <v>0</v>
      </c>
      <c r="J1352" s="21">
        <f t="shared" si="31"/>
        <v>0</v>
      </c>
    </row>
    <row r="1353" spans="1:10" x14ac:dyDescent="0.25">
      <c r="A1353" s="23"/>
      <c r="B1353" s="20"/>
      <c r="C1353" s="19" t="s">
        <v>772</v>
      </c>
      <c r="D1353" s="19"/>
      <c r="E1353" s="19" t="s">
        <v>77</v>
      </c>
      <c r="F1353" s="19" t="s">
        <v>78</v>
      </c>
      <c r="G1353" s="19" t="s">
        <v>62</v>
      </c>
      <c r="H1353" s="5">
        <v>326.6922244088326</v>
      </c>
      <c r="I1353" s="5">
        <v>303.49700000000001</v>
      </c>
      <c r="J1353" s="21">
        <f t="shared" si="31"/>
        <v>0.92899976590870625</v>
      </c>
    </row>
    <row r="1354" spans="1:10" x14ac:dyDescent="0.25">
      <c r="A1354" s="23"/>
      <c r="B1354" s="20"/>
      <c r="C1354" s="19" t="s">
        <v>809</v>
      </c>
      <c r="D1354" s="19"/>
      <c r="E1354" s="19" t="s">
        <v>77</v>
      </c>
      <c r="F1354" s="19" t="s">
        <v>78</v>
      </c>
      <c r="G1354" s="19" t="s">
        <v>62</v>
      </c>
      <c r="H1354" s="5">
        <v>239.61411526446415</v>
      </c>
      <c r="I1354" s="5">
        <v>1333.22</v>
      </c>
      <c r="J1354" s="21">
        <f t="shared" si="31"/>
        <v>5.5640294751772608</v>
      </c>
    </row>
    <row r="1355" spans="1:10" x14ac:dyDescent="0.25">
      <c r="A1355" s="23"/>
      <c r="B1355" s="20"/>
      <c r="C1355" s="19" t="s">
        <v>810</v>
      </c>
      <c r="D1355" s="19"/>
      <c r="E1355" s="19" t="s">
        <v>77</v>
      </c>
      <c r="F1355" s="19" t="s">
        <v>78</v>
      </c>
      <c r="G1355" s="19" t="s">
        <v>62</v>
      </c>
      <c r="H1355" s="5">
        <v>112.3755683107583</v>
      </c>
      <c r="I1355" s="5">
        <v>1094.7560000000001</v>
      </c>
      <c r="J1355" s="21">
        <f t="shared" si="31"/>
        <v>9.7419396089069075</v>
      </c>
    </row>
    <row r="1356" spans="1:10" x14ac:dyDescent="0.25">
      <c r="A1356" s="23"/>
      <c r="B1356" s="20"/>
      <c r="C1356" s="19" t="s">
        <v>822</v>
      </c>
      <c r="D1356" s="19"/>
      <c r="E1356" s="19" t="s">
        <v>77</v>
      </c>
      <c r="F1356" s="19" t="s">
        <v>78</v>
      </c>
      <c r="G1356" s="19" t="s">
        <v>62</v>
      </c>
      <c r="H1356" s="5">
        <v>298.39241636133261</v>
      </c>
      <c r="I1356" s="5">
        <v>1094.7560000000001</v>
      </c>
      <c r="J1356" s="21">
        <f t="shared" si="31"/>
        <v>3.6688465925163669</v>
      </c>
    </row>
    <row r="1357" spans="1:10" x14ac:dyDescent="0.25">
      <c r="A1357" s="23"/>
      <c r="B1357" s="20"/>
      <c r="C1357" s="19" t="s">
        <v>831</v>
      </c>
      <c r="D1357" s="19"/>
      <c r="E1357" s="19" t="s">
        <v>77</v>
      </c>
      <c r="F1357" s="19" t="s">
        <v>78</v>
      </c>
      <c r="G1357" s="19" t="s">
        <v>62</v>
      </c>
      <c r="H1357" s="5">
        <v>489.6634250026172</v>
      </c>
      <c r="I1357" s="5">
        <v>419.06200000000001</v>
      </c>
      <c r="J1357" s="21">
        <f t="shared" si="31"/>
        <v>0.8558164212443683</v>
      </c>
    </row>
    <row r="1358" spans="1:10" x14ac:dyDescent="0.25">
      <c r="A1358" s="23"/>
      <c r="B1358" s="20"/>
      <c r="C1358" s="19" t="s">
        <v>843</v>
      </c>
      <c r="D1358" s="19"/>
      <c r="E1358" s="19" t="s">
        <v>77</v>
      </c>
      <c r="F1358" s="19" t="s">
        <v>78</v>
      </c>
      <c r="G1358" s="19" t="s">
        <v>62</v>
      </c>
      <c r="H1358" s="5">
        <v>116.10356177305687</v>
      </c>
      <c r="I1358" s="5">
        <v>0</v>
      </c>
      <c r="J1358" s="21">
        <f t="shared" si="31"/>
        <v>0</v>
      </c>
    </row>
    <row r="1359" spans="1:10" x14ac:dyDescent="0.25">
      <c r="A1359" s="23"/>
      <c r="B1359" s="20"/>
      <c r="C1359" s="19" t="s">
        <v>868</v>
      </c>
      <c r="D1359" s="19"/>
      <c r="E1359" s="19" t="s">
        <v>77</v>
      </c>
      <c r="F1359" s="19" t="s">
        <v>78</v>
      </c>
      <c r="G1359" s="19" t="s">
        <v>62</v>
      </c>
      <c r="H1359" s="5">
        <v>185.29060397590513</v>
      </c>
      <c r="I1359" s="5">
        <v>1094.7560000000001</v>
      </c>
      <c r="J1359" s="21">
        <f t="shared" si="31"/>
        <v>5.9083190216291825</v>
      </c>
    </row>
    <row r="1360" spans="1:10" x14ac:dyDescent="0.25">
      <c r="A1360" s="23"/>
      <c r="B1360" s="20"/>
      <c r="C1360" s="19" t="s">
        <v>974</v>
      </c>
      <c r="D1360" s="19"/>
      <c r="E1360" s="19" t="s">
        <v>77</v>
      </c>
      <c r="F1360" s="19" t="s">
        <v>78</v>
      </c>
      <c r="G1360" s="19" t="s">
        <v>62</v>
      </c>
      <c r="H1360" s="5">
        <v>481.48119400335088</v>
      </c>
      <c r="I1360" s="5">
        <v>1817.3150000000001</v>
      </c>
      <c r="J1360" s="21">
        <f t="shared" si="31"/>
        <v>3.7744257151346861</v>
      </c>
    </row>
    <row r="1361" spans="1:10" x14ac:dyDescent="0.25">
      <c r="A1361" s="23"/>
      <c r="B1361" s="20"/>
      <c r="C1361" s="19" t="s">
        <v>975</v>
      </c>
      <c r="D1361" s="19"/>
      <c r="E1361" s="19" t="s">
        <v>77</v>
      </c>
      <c r="F1361" s="19" t="s">
        <v>78</v>
      </c>
      <c r="G1361" s="19" t="s">
        <v>62</v>
      </c>
      <c r="H1361" s="5">
        <v>276.82251284266556</v>
      </c>
      <c r="I1361" s="5">
        <v>1090.019</v>
      </c>
      <c r="J1361" s="21">
        <f t="shared" si="31"/>
        <v>3.9376096575625033</v>
      </c>
    </row>
    <row r="1362" spans="1:10" x14ac:dyDescent="0.25">
      <c r="A1362" s="23"/>
      <c r="B1362" s="20"/>
      <c r="C1362" s="19" t="s">
        <v>1023</v>
      </c>
      <c r="D1362" s="19"/>
      <c r="E1362" s="19" t="s">
        <v>77</v>
      </c>
      <c r="F1362" s="19" t="s">
        <v>78</v>
      </c>
      <c r="G1362" s="19" t="s">
        <v>62</v>
      </c>
      <c r="H1362" s="5">
        <v>378.81402382027062</v>
      </c>
      <c r="I1362" s="5">
        <v>971.85699999999997</v>
      </c>
      <c r="J1362" s="21">
        <f t="shared" si="31"/>
        <v>2.5655254000340291</v>
      </c>
    </row>
    <row r="1363" spans="1:10" x14ac:dyDescent="0.25">
      <c r="A1363" s="23"/>
      <c r="B1363" s="20"/>
      <c r="C1363" s="19" t="s">
        <v>1037</v>
      </c>
      <c r="D1363" s="19"/>
      <c r="E1363" s="19" t="s">
        <v>77</v>
      </c>
      <c r="F1363" s="19" t="s">
        <v>78</v>
      </c>
      <c r="G1363" s="19" t="s">
        <v>62</v>
      </c>
      <c r="H1363" s="5">
        <v>405.58722692478318</v>
      </c>
      <c r="I1363" s="5">
        <v>1024.9860000000001</v>
      </c>
      <c r="J1363" s="21">
        <f t="shared" si="31"/>
        <v>2.5271653838104853</v>
      </c>
    </row>
    <row r="1364" spans="1:10" x14ac:dyDescent="0.25">
      <c r="A1364" s="23"/>
      <c r="B1364" s="20"/>
      <c r="C1364" s="19" t="s">
        <v>1039</v>
      </c>
      <c r="D1364" s="19"/>
      <c r="E1364" s="19" t="s">
        <v>77</v>
      </c>
      <c r="F1364" s="19" t="s">
        <v>78</v>
      </c>
      <c r="G1364" s="19" t="s">
        <v>62</v>
      </c>
      <c r="H1364" s="5">
        <v>326.69206272992761</v>
      </c>
      <c r="I1364" s="5">
        <v>1151.385</v>
      </c>
      <c r="J1364" s="21">
        <f t="shared" si="31"/>
        <v>3.5243739635995874</v>
      </c>
    </row>
    <row r="1365" spans="1:10" x14ac:dyDescent="0.25">
      <c r="A1365" s="23"/>
      <c r="B1365" s="20"/>
      <c r="C1365" s="19" t="s">
        <v>1060</v>
      </c>
      <c r="D1365" s="19"/>
      <c r="E1365" s="19" t="s">
        <v>77</v>
      </c>
      <c r="F1365" s="19" t="s">
        <v>78</v>
      </c>
      <c r="G1365" s="19" t="s">
        <v>62</v>
      </c>
      <c r="H1365" s="5">
        <v>919.82470249491053</v>
      </c>
      <c r="I1365" s="5">
        <v>0</v>
      </c>
      <c r="J1365" s="21">
        <f t="shared" si="31"/>
        <v>0</v>
      </c>
    </row>
    <row r="1366" spans="1:10" x14ac:dyDescent="0.25">
      <c r="A1366" s="23"/>
      <c r="B1366" s="20"/>
      <c r="C1366" s="19" t="s">
        <v>1084</v>
      </c>
      <c r="D1366" s="19"/>
      <c r="E1366" s="19" t="s">
        <v>77</v>
      </c>
      <c r="F1366" s="19" t="s">
        <v>78</v>
      </c>
      <c r="G1366" s="19" t="s">
        <v>62</v>
      </c>
      <c r="H1366" s="5">
        <v>768.03706488219188</v>
      </c>
      <c r="I1366" s="5">
        <v>961.02299999999991</v>
      </c>
      <c r="J1366" s="21">
        <f t="shared" si="31"/>
        <v>1.2512716429218294</v>
      </c>
    </row>
    <row r="1367" spans="1:10" x14ac:dyDescent="0.25">
      <c r="A1367" s="23"/>
      <c r="B1367" s="20"/>
      <c r="C1367" s="19" t="s">
        <v>1102</v>
      </c>
      <c r="D1367" s="19"/>
      <c r="E1367" s="19" t="s">
        <v>77</v>
      </c>
      <c r="F1367" s="19" t="s">
        <v>78</v>
      </c>
      <c r="G1367" s="19" t="s">
        <v>62</v>
      </c>
      <c r="H1367" s="5">
        <v>372.83361915489115</v>
      </c>
      <c r="I1367" s="5">
        <v>1094.7560000000001</v>
      </c>
      <c r="J1367" s="21">
        <f t="shared" si="31"/>
        <v>2.9363124561607501</v>
      </c>
    </row>
    <row r="1368" spans="1:10" x14ac:dyDescent="0.25">
      <c r="A1368" s="23"/>
      <c r="B1368" s="20"/>
      <c r="C1368" s="19" t="s">
        <v>1116</v>
      </c>
      <c r="D1368" s="19"/>
      <c r="E1368" s="19" t="s">
        <v>77</v>
      </c>
      <c r="F1368" s="19" t="s">
        <v>78</v>
      </c>
      <c r="G1368" s="19" t="s">
        <v>62</v>
      </c>
      <c r="H1368" s="5">
        <v>222.4987254184357</v>
      </c>
      <c r="I1368" s="5">
        <v>1274.2840000000001</v>
      </c>
      <c r="J1368" s="21">
        <f t="shared" si="31"/>
        <v>5.7271519088639957</v>
      </c>
    </row>
    <row r="1369" spans="1:10" x14ac:dyDescent="0.25">
      <c r="A1369" s="23"/>
      <c r="B1369" s="20"/>
      <c r="C1369" s="19" t="s">
        <v>1121</v>
      </c>
      <c r="D1369" s="19"/>
      <c r="E1369" s="19" t="s">
        <v>77</v>
      </c>
      <c r="F1369" s="19" t="s">
        <v>78</v>
      </c>
      <c r="G1369" s="19" t="s">
        <v>62</v>
      </c>
      <c r="H1369" s="5">
        <v>535.0787373529115</v>
      </c>
      <c r="I1369" s="5">
        <v>1026.056</v>
      </c>
      <c r="J1369" s="21">
        <f t="shared" si="31"/>
        <v>1.9175794670444253</v>
      </c>
    </row>
    <row r="1370" spans="1:10" x14ac:dyDescent="0.25">
      <c r="A1370" s="23"/>
      <c r="B1370" s="20"/>
      <c r="C1370" s="19" t="s">
        <v>1142</v>
      </c>
      <c r="D1370" s="19"/>
      <c r="E1370" s="19" t="s">
        <v>77</v>
      </c>
      <c r="F1370" s="19" t="s">
        <v>78</v>
      </c>
      <c r="G1370" s="19" t="s">
        <v>62</v>
      </c>
      <c r="H1370" s="5">
        <v>133.21922775475616</v>
      </c>
      <c r="I1370" s="5">
        <v>0</v>
      </c>
      <c r="J1370" s="21">
        <f t="shared" si="31"/>
        <v>0</v>
      </c>
    </row>
    <row r="1371" spans="1:10" x14ac:dyDescent="0.25">
      <c r="A1371" s="23"/>
      <c r="B1371" s="20"/>
      <c r="C1371" s="19" t="s">
        <v>1144</v>
      </c>
      <c r="D1371" s="19"/>
      <c r="E1371" s="19" t="s">
        <v>77</v>
      </c>
      <c r="F1371" s="19" t="s">
        <v>78</v>
      </c>
      <c r="G1371" s="19" t="s">
        <v>62</v>
      </c>
      <c r="H1371" s="5">
        <v>189.74484151287291</v>
      </c>
      <c r="I1371" s="5">
        <v>0</v>
      </c>
      <c r="J1371" s="21">
        <f t="shared" si="31"/>
        <v>0</v>
      </c>
    </row>
    <row r="1372" spans="1:10" x14ac:dyDescent="0.25">
      <c r="A1372" s="23"/>
      <c r="B1372" s="20"/>
      <c r="C1372" s="19" t="s">
        <v>1147</v>
      </c>
      <c r="D1372" s="19"/>
      <c r="E1372" s="19" t="s">
        <v>77</v>
      </c>
      <c r="F1372" s="19" t="s">
        <v>78</v>
      </c>
      <c r="G1372" s="19" t="s">
        <v>62</v>
      </c>
      <c r="H1372" s="5">
        <v>385.47008769112529</v>
      </c>
      <c r="I1372" s="5">
        <v>0</v>
      </c>
      <c r="J1372" s="21">
        <f t="shared" si="31"/>
        <v>0</v>
      </c>
    </row>
    <row r="1373" spans="1:10" x14ac:dyDescent="0.25">
      <c r="A1373" s="23"/>
      <c r="B1373" s="20"/>
      <c r="C1373" s="19" t="s">
        <v>963</v>
      </c>
      <c r="D1373" s="19"/>
      <c r="E1373" s="19" t="s">
        <v>77</v>
      </c>
      <c r="F1373" s="19" t="s">
        <v>78</v>
      </c>
      <c r="G1373" s="19" t="s">
        <v>62</v>
      </c>
      <c r="H1373" s="5">
        <v>878.21080685906327</v>
      </c>
      <c r="I1373" s="5">
        <v>1751.212</v>
      </c>
      <c r="J1373" s="21">
        <f t="shared" si="31"/>
        <v>1.9940679234673064</v>
      </c>
    </row>
    <row r="1374" spans="1:10" x14ac:dyDescent="0.25">
      <c r="A1374" s="23"/>
      <c r="B1374" s="20"/>
      <c r="C1374" s="19" t="s">
        <v>984</v>
      </c>
      <c r="D1374" s="19"/>
      <c r="E1374" s="19" t="s">
        <v>77</v>
      </c>
      <c r="F1374" s="19" t="s">
        <v>78</v>
      </c>
      <c r="G1374" s="19" t="s">
        <v>62</v>
      </c>
      <c r="H1374" s="5">
        <v>483.00736113176259</v>
      </c>
      <c r="I1374" s="5">
        <v>1444.048</v>
      </c>
      <c r="J1374" s="21">
        <f t="shared" si="31"/>
        <v>2.9897018476413431</v>
      </c>
    </row>
    <row r="1375" spans="1:10" x14ac:dyDescent="0.25">
      <c r="A1375" s="23"/>
      <c r="B1375" s="20"/>
      <c r="C1375" s="19" t="s">
        <v>986</v>
      </c>
      <c r="D1375" s="19"/>
      <c r="E1375" s="19" t="s">
        <v>77</v>
      </c>
      <c r="F1375" s="19" t="s">
        <v>78</v>
      </c>
      <c r="G1375" s="19" t="s">
        <v>62</v>
      </c>
      <c r="H1375" s="5">
        <v>341.60590237774005</v>
      </c>
      <c r="I1375" s="5">
        <v>1024.9859999999999</v>
      </c>
      <c r="J1375" s="21">
        <f t="shared" si="31"/>
        <v>3.0004926521046866</v>
      </c>
    </row>
    <row r="1376" spans="1:10" x14ac:dyDescent="0.25">
      <c r="A1376" s="23"/>
      <c r="B1376" s="20"/>
      <c r="C1376" s="19" t="s">
        <v>1086</v>
      </c>
      <c r="D1376" s="19"/>
      <c r="E1376" s="19" t="s">
        <v>77</v>
      </c>
      <c r="F1376" s="19" t="s">
        <v>78</v>
      </c>
      <c r="G1376" s="19" t="s">
        <v>62</v>
      </c>
      <c r="H1376" s="5">
        <v>549.26550451904222</v>
      </c>
      <c r="I1376" s="5">
        <v>1083.922</v>
      </c>
      <c r="J1376" s="21">
        <f t="shared" si="31"/>
        <v>1.9734026460466025</v>
      </c>
    </row>
    <row r="1377" spans="1:10" x14ac:dyDescent="0.25">
      <c r="A1377" s="23"/>
      <c r="B1377" s="20"/>
      <c r="C1377" s="19" t="s">
        <v>1070</v>
      </c>
      <c r="D1377" s="19"/>
      <c r="E1377" s="19" t="s">
        <v>77</v>
      </c>
      <c r="F1377" s="19" t="s">
        <v>78</v>
      </c>
      <c r="G1377" s="19" t="s">
        <v>62</v>
      </c>
      <c r="H1377" s="5">
        <v>189.74484151287291</v>
      </c>
      <c r="I1377" s="5">
        <v>1274.2840000000001</v>
      </c>
      <c r="J1377" s="21">
        <f t="shared" si="31"/>
        <v>6.7157767760107907</v>
      </c>
    </row>
    <row r="1378" spans="1:10" x14ac:dyDescent="0.25">
      <c r="A1378" s="23"/>
      <c r="B1378" s="20"/>
      <c r="C1378" s="19" t="s">
        <v>1057</v>
      </c>
      <c r="D1378" s="19"/>
      <c r="E1378" s="19" t="s">
        <v>77</v>
      </c>
      <c r="F1378" s="19" t="s">
        <v>78</v>
      </c>
      <c r="G1378" s="19" t="s">
        <v>62</v>
      </c>
      <c r="H1378" s="5">
        <v>251.52461586169989</v>
      </c>
      <c r="I1378" s="5">
        <v>1571.684</v>
      </c>
      <c r="J1378" s="21">
        <f t="shared" si="31"/>
        <v>6.2486289646663691</v>
      </c>
    </row>
    <row r="1379" spans="1:10" x14ac:dyDescent="0.25">
      <c r="A1379" s="23"/>
      <c r="B1379" s="20"/>
      <c r="C1379" s="19" t="s">
        <v>1058</v>
      </c>
      <c r="D1379" s="19"/>
      <c r="E1379" s="19" t="s">
        <v>77</v>
      </c>
      <c r="F1379" s="19" t="s">
        <v>78</v>
      </c>
      <c r="G1379" s="19" t="s">
        <v>62</v>
      </c>
      <c r="H1379" s="5">
        <v>222.4987254184357</v>
      </c>
      <c r="I1379" s="5">
        <v>1094.7560000000001</v>
      </c>
      <c r="J1379" s="21">
        <f t="shared" si="31"/>
        <v>4.9202798710023137</v>
      </c>
    </row>
    <row r="1380" spans="1:10" x14ac:dyDescent="0.25">
      <c r="A1380" s="23"/>
      <c r="B1380" s="20"/>
      <c r="C1380" s="19" t="s">
        <v>1064</v>
      </c>
      <c r="D1380" s="19"/>
      <c r="E1380" s="19" t="s">
        <v>77</v>
      </c>
      <c r="F1380" s="19" t="s">
        <v>78</v>
      </c>
      <c r="G1380" s="19" t="s">
        <v>62</v>
      </c>
      <c r="H1380" s="5">
        <v>302.84665389830036</v>
      </c>
      <c r="I1380" s="5">
        <v>1094.7560000000001</v>
      </c>
      <c r="J1380" s="21">
        <f t="shared" si="31"/>
        <v>3.6148855729726259</v>
      </c>
    </row>
    <row r="1381" spans="1:10" x14ac:dyDescent="0.25">
      <c r="A1381" s="23"/>
      <c r="B1381" s="20"/>
      <c r="C1381" s="19" t="s">
        <v>1065</v>
      </c>
      <c r="D1381" s="19"/>
      <c r="E1381" s="19" t="s">
        <v>77</v>
      </c>
      <c r="F1381" s="19" t="s">
        <v>78</v>
      </c>
      <c r="G1381" s="19" t="s">
        <v>62</v>
      </c>
      <c r="H1381" s="5">
        <v>364.62642824712742</v>
      </c>
      <c r="I1381" s="5">
        <v>1274.2840000000001</v>
      </c>
      <c r="J1381" s="21">
        <f t="shared" si="31"/>
        <v>3.494765878945965</v>
      </c>
    </row>
    <row r="1382" spans="1:10" x14ac:dyDescent="0.25">
      <c r="A1382" s="23"/>
      <c r="B1382" s="20"/>
      <c r="C1382" s="19" t="s">
        <v>1644</v>
      </c>
      <c r="D1382" s="19"/>
      <c r="E1382" s="19" t="s">
        <v>77</v>
      </c>
      <c r="F1382" s="19" t="s">
        <v>78</v>
      </c>
      <c r="G1382" s="19" t="s">
        <v>62</v>
      </c>
      <c r="H1382" s="5">
        <v>485.20918746564951</v>
      </c>
      <c r="I1382" s="5">
        <v>1026.056</v>
      </c>
      <c r="J1382" s="21">
        <f t="shared" si="31"/>
        <v>2.1146672950677381</v>
      </c>
    </row>
    <row r="1383" spans="1:10" x14ac:dyDescent="0.25">
      <c r="A1383" s="23"/>
      <c r="B1383" s="20"/>
      <c r="C1383" s="19" t="s">
        <v>1097</v>
      </c>
      <c r="D1383" s="19"/>
      <c r="E1383" s="19" t="s">
        <v>77</v>
      </c>
      <c r="F1383" s="19" t="s">
        <v>78</v>
      </c>
      <c r="G1383" s="19" t="s">
        <v>62</v>
      </c>
      <c r="H1383" s="5">
        <v>910.18889921236837</v>
      </c>
      <c r="I1383" s="5">
        <v>1024.9860000000001</v>
      </c>
      <c r="J1383" s="21">
        <f t="shared" si="31"/>
        <v>1.1261244790910672</v>
      </c>
    </row>
    <row r="1384" spans="1:10" x14ac:dyDescent="0.25">
      <c r="A1384" s="23"/>
      <c r="B1384" s="20"/>
      <c r="C1384" s="19" t="s">
        <v>1098</v>
      </c>
      <c r="D1384" s="19"/>
      <c r="E1384" s="19" t="s">
        <v>77</v>
      </c>
      <c r="F1384" s="19" t="s">
        <v>78</v>
      </c>
      <c r="G1384" s="19" t="s">
        <v>62</v>
      </c>
      <c r="H1384" s="5">
        <v>255.9788533986677</v>
      </c>
      <c r="I1384" s="5">
        <v>967.12000000000012</v>
      </c>
      <c r="J1384" s="21">
        <f t="shared" si="31"/>
        <v>3.7781245878689202</v>
      </c>
    </row>
    <row r="1385" spans="1:10" x14ac:dyDescent="0.25">
      <c r="A1385" s="23"/>
      <c r="B1385" s="20"/>
      <c r="C1385" s="19" t="s">
        <v>1134</v>
      </c>
      <c r="D1385" s="19"/>
      <c r="E1385" s="19" t="s">
        <v>77</v>
      </c>
      <c r="F1385" s="19" t="s">
        <v>78</v>
      </c>
      <c r="G1385" s="19" t="s">
        <v>62</v>
      </c>
      <c r="H1385" s="5">
        <v>381.01557401848663</v>
      </c>
      <c r="I1385" s="5">
        <v>1205.5840000000001</v>
      </c>
      <c r="J1385" s="21">
        <f t="shared" si="31"/>
        <v>3.1641331279059628</v>
      </c>
    </row>
    <row r="1386" spans="1:10" x14ac:dyDescent="0.25">
      <c r="A1386" s="23"/>
      <c r="B1386" s="20"/>
      <c r="C1386" s="19" t="s">
        <v>620</v>
      </c>
      <c r="D1386" s="19"/>
      <c r="E1386" s="19" t="s">
        <v>77</v>
      </c>
      <c r="F1386" s="19" t="s">
        <v>78</v>
      </c>
      <c r="G1386" s="19" t="s">
        <v>62</v>
      </c>
      <c r="H1386" s="5">
        <v>535.0787373529115</v>
      </c>
      <c r="I1386" s="5">
        <v>1872.874</v>
      </c>
      <c r="J1386" s="21">
        <f t="shared" si="31"/>
        <v>3.5001839341725605</v>
      </c>
    </row>
    <row r="1387" spans="1:10" x14ac:dyDescent="0.25">
      <c r="A1387" s="23"/>
      <c r="B1387" s="20"/>
      <c r="C1387" s="19" t="s">
        <v>1161</v>
      </c>
      <c r="D1387" s="19"/>
      <c r="E1387" s="19" t="s">
        <v>77</v>
      </c>
      <c r="F1387" s="19" t="s">
        <v>78</v>
      </c>
      <c r="G1387" s="19" t="s">
        <v>62</v>
      </c>
      <c r="H1387" s="5">
        <v>189.74484151287291</v>
      </c>
      <c r="I1387" s="5">
        <v>1875.181</v>
      </c>
      <c r="J1387" s="21">
        <f t="shared" si="31"/>
        <v>9.8826454782581354</v>
      </c>
    </row>
    <row r="1388" spans="1:10" x14ac:dyDescent="0.25">
      <c r="A1388" s="23"/>
      <c r="B1388" s="20"/>
      <c r="C1388" s="19" t="s">
        <v>1156</v>
      </c>
      <c r="D1388" s="19"/>
      <c r="E1388" s="19" t="s">
        <v>77</v>
      </c>
      <c r="F1388" s="19" t="s">
        <v>78</v>
      </c>
      <c r="G1388" s="19" t="s">
        <v>62</v>
      </c>
      <c r="H1388" s="5">
        <v>433.86421699807454</v>
      </c>
      <c r="I1388" s="5">
        <v>0</v>
      </c>
      <c r="J1388" s="21">
        <f t="shared" si="31"/>
        <v>0</v>
      </c>
    </row>
    <row r="1389" spans="1:10" x14ac:dyDescent="0.25">
      <c r="A1389" s="23"/>
      <c r="B1389" s="20"/>
      <c r="C1389" s="19" t="s">
        <v>1159</v>
      </c>
      <c r="D1389" s="19"/>
      <c r="E1389" s="19" t="s">
        <v>77</v>
      </c>
      <c r="F1389" s="19" t="s">
        <v>78</v>
      </c>
      <c r="G1389" s="19" t="s">
        <v>62</v>
      </c>
      <c r="H1389" s="5">
        <v>138.59348588922126</v>
      </c>
      <c r="I1389" s="5">
        <v>179.52799999999999</v>
      </c>
      <c r="J1389" s="21">
        <f t="shared" si="31"/>
        <v>1.2953566962266754</v>
      </c>
    </row>
    <row r="1390" spans="1:10" x14ac:dyDescent="0.25">
      <c r="A1390" s="23"/>
      <c r="B1390" s="20"/>
      <c r="C1390" s="19" t="s">
        <v>1178</v>
      </c>
      <c r="D1390" s="19"/>
      <c r="E1390" s="19" t="s">
        <v>77</v>
      </c>
      <c r="F1390" s="19" t="s">
        <v>78</v>
      </c>
      <c r="G1390" s="19" t="s">
        <v>62</v>
      </c>
      <c r="H1390" s="5">
        <v>231.23935355521209</v>
      </c>
      <c r="I1390" s="5">
        <v>0</v>
      </c>
      <c r="J1390" s="21">
        <f t="shared" ref="J1390:J1453" si="32">+IFERROR(I1390/H1390,0)</f>
        <v>0</v>
      </c>
    </row>
    <row r="1391" spans="1:10" x14ac:dyDescent="0.25">
      <c r="A1391" s="23"/>
      <c r="B1391" s="20"/>
      <c r="C1391" s="19" t="s">
        <v>1183</v>
      </c>
      <c r="D1391" s="19"/>
      <c r="E1391" s="19" t="s">
        <v>77</v>
      </c>
      <c r="F1391" s="19" t="s">
        <v>78</v>
      </c>
      <c r="G1391" s="19" t="s">
        <v>62</v>
      </c>
      <c r="H1391" s="5">
        <v>189.74484151287291</v>
      </c>
      <c r="I1391" s="5">
        <v>1268.1869999999999</v>
      </c>
      <c r="J1391" s="21">
        <f t="shared" si="32"/>
        <v>6.6836441501571047</v>
      </c>
    </row>
    <row r="1392" spans="1:10" x14ac:dyDescent="0.25">
      <c r="A1392" s="23"/>
      <c r="B1392" s="20"/>
      <c r="C1392" s="19" t="s">
        <v>1660</v>
      </c>
      <c r="D1392" s="19"/>
      <c r="E1392" s="19" t="s">
        <v>77</v>
      </c>
      <c r="F1392" s="19" t="s">
        <v>78</v>
      </c>
      <c r="G1392" s="19" t="s">
        <v>62</v>
      </c>
      <c r="H1392" s="5">
        <v>189.74484151287291</v>
      </c>
      <c r="I1392" s="5">
        <v>1094.7560000000001</v>
      </c>
      <c r="J1392" s="21">
        <f t="shared" si="32"/>
        <v>5.7696219368668755</v>
      </c>
    </row>
    <row r="1393" spans="1:10" x14ac:dyDescent="0.25">
      <c r="A1393" s="23"/>
      <c r="B1393" s="20"/>
      <c r="C1393" s="19" t="s">
        <v>1186</v>
      </c>
      <c r="D1393" s="19"/>
      <c r="E1393" s="19" t="s">
        <v>77</v>
      </c>
      <c r="F1393" s="19" t="s">
        <v>78</v>
      </c>
      <c r="G1393" s="19" t="s">
        <v>62</v>
      </c>
      <c r="H1393" s="5">
        <v>494.94171709481225</v>
      </c>
      <c r="I1393" s="5">
        <v>530.64700000000005</v>
      </c>
      <c r="J1393" s="21">
        <f t="shared" si="32"/>
        <v>1.0721403786990702</v>
      </c>
    </row>
    <row r="1394" spans="1:10" x14ac:dyDescent="0.25">
      <c r="A1394" s="23"/>
      <c r="B1394" s="20"/>
      <c r="C1394" s="19" t="s">
        <v>1185</v>
      </c>
      <c r="D1394" s="19"/>
      <c r="E1394" s="19" t="s">
        <v>77</v>
      </c>
      <c r="F1394" s="19" t="s">
        <v>78</v>
      </c>
      <c r="G1394" s="19" t="s">
        <v>62</v>
      </c>
      <c r="H1394" s="5">
        <v>189.74484151287291</v>
      </c>
      <c r="I1394" s="5">
        <v>1151.385</v>
      </c>
      <c r="J1394" s="21">
        <f t="shared" si="32"/>
        <v>6.0680701030909781</v>
      </c>
    </row>
    <row r="1395" spans="1:10" x14ac:dyDescent="0.25">
      <c r="A1395" s="23"/>
      <c r="B1395" s="20"/>
      <c r="C1395" s="19" t="s">
        <v>1662</v>
      </c>
      <c r="D1395" s="19"/>
      <c r="E1395" s="19" t="s">
        <v>77</v>
      </c>
      <c r="F1395" s="19" t="s">
        <v>78</v>
      </c>
      <c r="G1395" s="19" t="s">
        <v>62</v>
      </c>
      <c r="H1395" s="5">
        <v>108.64757484845971</v>
      </c>
      <c r="I1395" s="5">
        <v>180.59800000000001</v>
      </c>
      <c r="J1395" s="21">
        <f t="shared" si="32"/>
        <v>1.6622368262880773</v>
      </c>
    </row>
    <row r="1396" spans="1:10" x14ac:dyDescent="0.25">
      <c r="A1396" s="23"/>
      <c r="B1396" s="20"/>
      <c r="C1396" s="19" t="s">
        <v>1187</v>
      </c>
      <c r="D1396" s="19"/>
      <c r="E1396" s="19" t="s">
        <v>77</v>
      </c>
      <c r="F1396" s="19" t="s">
        <v>78</v>
      </c>
      <c r="G1396" s="19" t="s">
        <v>62</v>
      </c>
      <c r="H1396" s="5">
        <v>78.93095805122239</v>
      </c>
      <c r="I1396" s="5">
        <v>1692.2760000000001</v>
      </c>
      <c r="J1396" s="21">
        <f t="shared" si="32"/>
        <v>21.439952608985113</v>
      </c>
    </row>
    <row r="1397" spans="1:10" x14ac:dyDescent="0.25">
      <c r="A1397" s="23"/>
      <c r="B1397" s="20"/>
      <c r="C1397" s="19" t="s">
        <v>1196</v>
      </c>
      <c r="D1397" s="19"/>
      <c r="E1397" s="19" t="s">
        <v>77</v>
      </c>
      <c r="F1397" s="19" t="s">
        <v>78</v>
      </c>
      <c r="G1397" s="19" t="s">
        <v>62</v>
      </c>
      <c r="H1397" s="5">
        <v>481.48119400335088</v>
      </c>
      <c r="I1397" s="5">
        <v>967.11999999999989</v>
      </c>
      <c r="J1397" s="21">
        <f t="shared" si="32"/>
        <v>2.0086350454494992</v>
      </c>
    </row>
    <row r="1398" spans="1:10" x14ac:dyDescent="0.25">
      <c r="A1398" s="23"/>
      <c r="B1398" s="20"/>
      <c r="C1398" s="19" t="s">
        <v>1195</v>
      </c>
      <c r="D1398" s="19"/>
      <c r="E1398" s="19" t="s">
        <v>77</v>
      </c>
      <c r="F1398" s="19" t="s">
        <v>78</v>
      </c>
      <c r="G1398" s="19" t="s">
        <v>62</v>
      </c>
      <c r="H1398" s="5">
        <v>255.61706825977549</v>
      </c>
      <c r="I1398" s="5">
        <v>171.59</v>
      </c>
      <c r="J1398" s="21">
        <f t="shared" si="32"/>
        <v>0.67127755266177513</v>
      </c>
    </row>
    <row r="1399" spans="1:10" x14ac:dyDescent="0.25">
      <c r="A1399" s="23"/>
      <c r="B1399" s="20"/>
      <c r="C1399" s="19" t="s">
        <v>1203</v>
      </c>
      <c r="D1399" s="19"/>
      <c r="E1399" s="19" t="s">
        <v>77</v>
      </c>
      <c r="F1399" s="19" t="s">
        <v>78</v>
      </c>
      <c r="G1399" s="19" t="s">
        <v>62</v>
      </c>
      <c r="H1399" s="5">
        <v>158.51712473572181</v>
      </c>
      <c r="I1399" s="5">
        <v>0</v>
      </c>
      <c r="J1399" s="21">
        <f t="shared" si="32"/>
        <v>0</v>
      </c>
    </row>
    <row r="1400" spans="1:10" x14ac:dyDescent="0.25">
      <c r="A1400" s="23"/>
      <c r="B1400" s="20"/>
      <c r="C1400" s="19" t="s">
        <v>1667</v>
      </c>
      <c r="D1400" s="19"/>
      <c r="E1400" s="19" t="s">
        <v>77</v>
      </c>
      <c r="F1400" s="19" t="s">
        <v>78</v>
      </c>
      <c r="G1400" s="19" t="s">
        <v>62</v>
      </c>
      <c r="H1400" s="5">
        <v>192.19102923878191</v>
      </c>
      <c r="I1400" s="5">
        <v>180.59800000000001</v>
      </c>
      <c r="J1400" s="21">
        <f t="shared" si="32"/>
        <v>0.93967965474403858</v>
      </c>
    </row>
    <row r="1401" spans="1:10" x14ac:dyDescent="0.25">
      <c r="A1401" s="23"/>
      <c r="B1401" s="20"/>
      <c r="C1401" s="19" t="s">
        <v>1669</v>
      </c>
      <c r="D1401" s="19"/>
      <c r="E1401" s="19" t="s">
        <v>77</v>
      </c>
      <c r="F1401" s="19" t="s">
        <v>78</v>
      </c>
      <c r="G1401" s="19" t="s">
        <v>62</v>
      </c>
      <c r="H1401" s="5">
        <v>237.41256506624813</v>
      </c>
      <c r="I1401" s="5">
        <v>791.25900000000001</v>
      </c>
      <c r="J1401" s="21">
        <f t="shared" si="32"/>
        <v>3.3328438188568721</v>
      </c>
    </row>
    <row r="1402" spans="1:10" x14ac:dyDescent="0.25">
      <c r="A1402" s="23"/>
      <c r="B1402" s="20"/>
      <c r="C1402" s="19" t="s">
        <v>1194</v>
      </c>
      <c r="D1402" s="19"/>
      <c r="E1402" s="19" t="s">
        <v>77</v>
      </c>
      <c r="F1402" s="19" t="s">
        <v>78</v>
      </c>
      <c r="G1402" s="19" t="s">
        <v>62</v>
      </c>
      <c r="H1402" s="5">
        <v>232.9583275292803</v>
      </c>
      <c r="I1402" s="5">
        <v>0</v>
      </c>
      <c r="J1402" s="21">
        <f t="shared" si="32"/>
        <v>0</v>
      </c>
    </row>
    <row r="1403" spans="1:10" x14ac:dyDescent="0.25">
      <c r="A1403" s="23"/>
      <c r="B1403" s="20"/>
      <c r="C1403" s="19" t="s">
        <v>1213</v>
      </c>
      <c r="D1403" s="19"/>
      <c r="E1403" s="19" t="s">
        <v>77</v>
      </c>
      <c r="F1403" s="19" t="s">
        <v>78</v>
      </c>
      <c r="G1403" s="19" t="s">
        <v>62</v>
      </c>
      <c r="H1403" s="5">
        <v>314.58886974380124</v>
      </c>
      <c r="I1403" s="5">
        <v>0</v>
      </c>
      <c r="J1403" s="21">
        <f t="shared" si="32"/>
        <v>0</v>
      </c>
    </row>
    <row r="1404" spans="1:10" x14ac:dyDescent="0.25">
      <c r="A1404" s="23"/>
      <c r="B1404" s="20"/>
      <c r="C1404" s="19" t="s">
        <v>1209</v>
      </c>
      <c r="D1404" s="19"/>
      <c r="E1404" s="19" t="s">
        <v>77</v>
      </c>
      <c r="F1404" s="19" t="s">
        <v>78</v>
      </c>
      <c r="G1404" s="19" t="s">
        <v>62</v>
      </c>
      <c r="H1404" s="5">
        <v>114.21560950575295</v>
      </c>
      <c r="I1404" s="5">
        <v>180.59800000000001</v>
      </c>
      <c r="J1404" s="21">
        <f t="shared" si="32"/>
        <v>1.5812024361775474</v>
      </c>
    </row>
    <row r="1405" spans="1:10" x14ac:dyDescent="0.25">
      <c r="A1405" s="23"/>
      <c r="B1405" s="20"/>
      <c r="C1405" s="19" t="s">
        <v>1212</v>
      </c>
      <c r="D1405" s="19"/>
      <c r="E1405" s="19" t="s">
        <v>77</v>
      </c>
      <c r="F1405" s="19" t="s">
        <v>78</v>
      </c>
      <c r="G1405" s="19" t="s">
        <v>62</v>
      </c>
      <c r="H1405" s="5">
        <v>108.64757484845971</v>
      </c>
      <c r="I1405" s="5">
        <v>1558.376</v>
      </c>
      <c r="J1405" s="21">
        <f t="shared" si="32"/>
        <v>14.343403450777465</v>
      </c>
    </row>
    <row r="1406" spans="1:10" x14ac:dyDescent="0.25">
      <c r="A1406" s="23"/>
      <c r="B1406" s="20"/>
      <c r="C1406" s="19" t="s">
        <v>1594</v>
      </c>
      <c r="D1406" s="19"/>
      <c r="E1406" s="19" t="s">
        <v>77</v>
      </c>
      <c r="F1406" s="19" t="s">
        <v>78</v>
      </c>
      <c r="G1406" s="19" t="s">
        <v>62</v>
      </c>
      <c r="H1406" s="5">
        <v>296.38436655027391</v>
      </c>
      <c r="I1406" s="5">
        <v>0</v>
      </c>
      <c r="J1406" s="21">
        <f t="shared" si="32"/>
        <v>0</v>
      </c>
    </row>
    <row r="1407" spans="1:10" x14ac:dyDescent="0.25">
      <c r="A1407" s="23"/>
      <c r="B1407" s="20"/>
      <c r="C1407" s="19" t="s">
        <v>1219</v>
      </c>
      <c r="D1407" s="19"/>
      <c r="E1407" s="19" t="s">
        <v>77</v>
      </c>
      <c r="F1407" s="19" t="s">
        <v>78</v>
      </c>
      <c r="G1407" s="19" t="s">
        <v>62</v>
      </c>
      <c r="H1407" s="5">
        <v>540.2592189645485</v>
      </c>
      <c r="I1407" s="5">
        <v>845.45800000000008</v>
      </c>
      <c r="J1407" s="21">
        <f t="shared" si="32"/>
        <v>1.5649117503638166</v>
      </c>
    </row>
    <row r="1408" spans="1:10" x14ac:dyDescent="0.25">
      <c r="A1408" s="23"/>
      <c r="B1408" s="20"/>
      <c r="C1408" s="19" t="s">
        <v>1679</v>
      </c>
      <c r="D1408" s="19"/>
      <c r="E1408" s="19" t="s">
        <v>77</v>
      </c>
      <c r="F1408" s="19" t="s">
        <v>78</v>
      </c>
      <c r="G1408" s="19" t="s">
        <v>62</v>
      </c>
      <c r="H1408" s="5">
        <v>248.35485785800648</v>
      </c>
      <c r="I1408" s="5">
        <v>180.59800000000001</v>
      </c>
      <c r="J1408" s="21">
        <f t="shared" si="32"/>
        <v>0.72717723968682935</v>
      </c>
    </row>
    <row r="1409" spans="1:10" x14ac:dyDescent="0.25">
      <c r="A1409" s="23"/>
      <c r="B1409" s="20"/>
      <c r="C1409" s="19" t="s">
        <v>1354</v>
      </c>
      <c r="D1409" s="19"/>
      <c r="E1409" s="19" t="s">
        <v>77</v>
      </c>
      <c r="F1409" s="19" t="s">
        <v>78</v>
      </c>
      <c r="G1409" s="19" t="s">
        <v>62</v>
      </c>
      <c r="H1409" s="5">
        <v>108.64757484845971</v>
      </c>
      <c r="I1409" s="5">
        <v>180.59800000000001</v>
      </c>
      <c r="J1409" s="21">
        <f t="shared" si="32"/>
        <v>1.6622368262880773</v>
      </c>
    </row>
    <row r="1410" spans="1:10" x14ac:dyDescent="0.25">
      <c r="A1410" s="23"/>
      <c r="B1410" s="20"/>
      <c r="C1410" s="19" t="s">
        <v>1596</v>
      </c>
      <c r="D1410" s="19"/>
      <c r="E1410" s="19" t="s">
        <v>77</v>
      </c>
      <c r="F1410" s="19" t="s">
        <v>78</v>
      </c>
      <c r="G1410" s="19" t="s">
        <v>62</v>
      </c>
      <c r="H1410" s="5">
        <v>247.43483726050914</v>
      </c>
      <c r="I1410" s="5">
        <v>0</v>
      </c>
      <c r="J1410" s="21">
        <f t="shared" si="32"/>
        <v>0</v>
      </c>
    </row>
    <row r="1411" spans="1:10" x14ac:dyDescent="0.25">
      <c r="A1411" s="23"/>
      <c r="B1411" s="20"/>
      <c r="C1411" s="19" t="s">
        <v>1598</v>
      </c>
      <c r="D1411" s="19"/>
      <c r="E1411" s="19" t="s">
        <v>77</v>
      </c>
      <c r="F1411" s="19" t="s">
        <v>78</v>
      </c>
      <c r="G1411" s="19" t="s">
        <v>62</v>
      </c>
      <c r="H1411" s="5">
        <v>138.59348588922126</v>
      </c>
      <c r="I1411" s="5">
        <v>0</v>
      </c>
      <c r="J1411" s="21">
        <f t="shared" si="32"/>
        <v>0</v>
      </c>
    </row>
    <row r="1412" spans="1:10" x14ac:dyDescent="0.25">
      <c r="A1412" s="23"/>
      <c r="B1412" s="20"/>
      <c r="C1412" s="19" t="s">
        <v>1231</v>
      </c>
      <c r="D1412" s="19"/>
      <c r="E1412" s="19" t="s">
        <v>77</v>
      </c>
      <c r="F1412" s="19" t="s">
        <v>78</v>
      </c>
      <c r="G1412" s="19" t="s">
        <v>62</v>
      </c>
      <c r="H1412" s="5">
        <v>54.323787424229856</v>
      </c>
      <c r="I1412" s="5">
        <v>419.06200000000001</v>
      </c>
      <c r="J1412" s="21">
        <f t="shared" si="32"/>
        <v>7.7141528577053373</v>
      </c>
    </row>
    <row r="1413" spans="1:10" x14ac:dyDescent="0.25">
      <c r="A1413" s="23"/>
      <c r="B1413" s="20"/>
      <c r="C1413" s="19" t="s">
        <v>1597</v>
      </c>
      <c r="D1413" s="19"/>
      <c r="E1413" s="19" t="s">
        <v>77</v>
      </c>
      <c r="F1413" s="19" t="s">
        <v>78</v>
      </c>
      <c r="G1413" s="19" t="s">
        <v>62</v>
      </c>
      <c r="H1413" s="5">
        <v>405.22587960046673</v>
      </c>
      <c r="I1413" s="5">
        <v>598.58999999999992</v>
      </c>
      <c r="J1413" s="21">
        <f t="shared" si="32"/>
        <v>1.4771761383803546</v>
      </c>
    </row>
    <row r="1414" spans="1:10" x14ac:dyDescent="0.25">
      <c r="A1414" s="23"/>
      <c r="B1414" s="20"/>
      <c r="C1414" s="19" t="s">
        <v>1678</v>
      </c>
      <c r="D1414" s="19"/>
      <c r="E1414" s="19" t="s">
        <v>77</v>
      </c>
      <c r="F1414" s="19" t="s">
        <v>78</v>
      </c>
      <c r="G1414" s="19" t="s">
        <v>62</v>
      </c>
      <c r="H1414" s="5">
        <v>104.19333731149194</v>
      </c>
      <c r="I1414" s="5">
        <v>0</v>
      </c>
      <c r="J1414" s="21">
        <f t="shared" si="32"/>
        <v>0</v>
      </c>
    </row>
    <row r="1415" spans="1:10" x14ac:dyDescent="0.25">
      <c r="A1415" s="23"/>
      <c r="B1415" s="20"/>
      <c r="C1415" s="19" t="s">
        <v>1595</v>
      </c>
      <c r="D1415" s="19"/>
      <c r="E1415" s="19" t="s">
        <v>77</v>
      </c>
      <c r="F1415" s="19" t="s">
        <v>78</v>
      </c>
      <c r="G1415" s="19" t="s">
        <v>62</v>
      </c>
      <c r="H1415" s="5">
        <v>108.84135137128786</v>
      </c>
      <c r="I1415" s="5">
        <v>0</v>
      </c>
      <c r="J1415" s="21">
        <f t="shared" si="32"/>
        <v>0</v>
      </c>
    </row>
    <row r="1416" spans="1:10" x14ac:dyDescent="0.25">
      <c r="A1416" s="23"/>
      <c r="B1416" s="20"/>
      <c r="C1416" s="19" t="s">
        <v>1683</v>
      </c>
      <c r="D1416" s="19"/>
      <c r="E1416" s="19" t="s">
        <v>77</v>
      </c>
      <c r="F1416" s="19" t="s">
        <v>78</v>
      </c>
      <c r="G1416" s="19" t="s">
        <v>62</v>
      </c>
      <c r="H1416" s="5">
        <v>352.54809355396878</v>
      </c>
      <c r="I1416" s="5">
        <v>410.05399999999997</v>
      </c>
      <c r="J1416" s="21">
        <f t="shared" si="32"/>
        <v>1.163115068546607</v>
      </c>
    </row>
    <row r="1417" spans="1:10" x14ac:dyDescent="0.25">
      <c r="A1417" s="23"/>
      <c r="B1417" s="20"/>
      <c r="C1417" s="19" t="s">
        <v>1234</v>
      </c>
      <c r="D1417" s="19"/>
      <c r="E1417" s="19" t="s">
        <v>77</v>
      </c>
      <c r="F1417" s="19" t="s">
        <v>78</v>
      </c>
      <c r="G1417" s="19" t="s">
        <v>62</v>
      </c>
      <c r="H1417" s="5">
        <v>272.73273424147476</v>
      </c>
      <c r="I1417" s="5">
        <v>343.18</v>
      </c>
      <c r="J1417" s="21">
        <f t="shared" si="32"/>
        <v>1.2583014684850846</v>
      </c>
    </row>
    <row r="1418" spans="1:10" x14ac:dyDescent="0.25">
      <c r="A1418" s="23"/>
      <c r="B1418" s="20"/>
      <c r="C1418" s="19" t="s">
        <v>1237</v>
      </c>
      <c r="D1418" s="19"/>
      <c r="E1418" s="19" t="s">
        <v>77</v>
      </c>
      <c r="F1418" s="19" t="s">
        <v>78</v>
      </c>
      <c r="G1418" s="19" t="s">
        <v>62</v>
      </c>
      <c r="H1418" s="5">
        <v>261.98421797254457</v>
      </c>
      <c r="I1418" s="5">
        <v>1274.2840000000001</v>
      </c>
      <c r="J1418" s="21">
        <f t="shared" si="32"/>
        <v>4.8639723791817966</v>
      </c>
    </row>
    <row r="1419" spans="1:10" x14ac:dyDescent="0.25">
      <c r="A1419" s="23"/>
      <c r="B1419" s="20"/>
      <c r="C1419" s="19" t="s">
        <v>1238</v>
      </c>
      <c r="D1419" s="19"/>
      <c r="E1419" s="19" t="s">
        <v>77</v>
      </c>
      <c r="F1419" s="19" t="s">
        <v>78</v>
      </c>
      <c r="G1419" s="19" t="s">
        <v>62</v>
      </c>
      <c r="H1419" s="5">
        <v>193.98155735130871</v>
      </c>
      <c r="I1419" s="5">
        <v>971.85699999999997</v>
      </c>
      <c r="J1419" s="21">
        <f t="shared" si="32"/>
        <v>5.0100484462031938</v>
      </c>
    </row>
    <row r="1420" spans="1:10" x14ac:dyDescent="0.25">
      <c r="A1420" s="23"/>
      <c r="B1420" s="20"/>
      <c r="C1420" s="19" t="s">
        <v>1244</v>
      </c>
      <c r="D1420" s="19"/>
      <c r="E1420" s="19" t="s">
        <v>77</v>
      </c>
      <c r="F1420" s="19" t="s">
        <v>78</v>
      </c>
      <c r="G1420" s="19" t="s">
        <v>62</v>
      </c>
      <c r="H1420" s="5">
        <v>499.32391205798598</v>
      </c>
      <c r="I1420" s="5">
        <v>419.06200000000001</v>
      </c>
      <c r="J1420" s="21">
        <f t="shared" si="32"/>
        <v>0.83925882554435882</v>
      </c>
    </row>
    <row r="1421" spans="1:10" x14ac:dyDescent="0.25">
      <c r="A1421" s="23"/>
      <c r="B1421" s="20"/>
      <c r="C1421" s="19" t="s">
        <v>1686</v>
      </c>
      <c r="D1421" s="19"/>
      <c r="E1421" s="19" t="s">
        <v>77</v>
      </c>
      <c r="F1421" s="19" t="s">
        <v>78</v>
      </c>
      <c r="G1421" s="19" t="s">
        <v>62</v>
      </c>
      <c r="H1421" s="5">
        <v>174.10778062755861</v>
      </c>
      <c r="I1421" s="5">
        <v>0</v>
      </c>
      <c r="J1421" s="21">
        <f t="shared" si="32"/>
        <v>0</v>
      </c>
    </row>
    <row r="1422" spans="1:10" x14ac:dyDescent="0.25">
      <c r="A1422" s="23"/>
      <c r="B1422" s="20"/>
      <c r="C1422" s="19" t="s">
        <v>1248</v>
      </c>
      <c r="D1422" s="19"/>
      <c r="E1422" s="19" t="s">
        <v>77</v>
      </c>
      <c r="F1422" s="19" t="s">
        <v>78</v>
      </c>
      <c r="G1422" s="19" t="s">
        <v>62</v>
      </c>
      <c r="H1422" s="5">
        <v>238.33258566374548</v>
      </c>
      <c r="I1422" s="5">
        <v>0</v>
      </c>
      <c r="J1422" s="21">
        <f t="shared" si="32"/>
        <v>0</v>
      </c>
    </row>
    <row r="1423" spans="1:10" x14ac:dyDescent="0.25">
      <c r="A1423" s="23"/>
      <c r="B1423" s="20"/>
      <c r="C1423" s="19" t="s">
        <v>1208</v>
      </c>
      <c r="D1423" s="19"/>
      <c r="E1423" s="19" t="s">
        <v>77</v>
      </c>
      <c r="F1423" s="19" t="s">
        <v>78</v>
      </c>
      <c r="G1423" s="19" t="s">
        <v>62</v>
      </c>
      <c r="H1423" s="5">
        <v>111.35812355848383</v>
      </c>
      <c r="I1423" s="5">
        <v>1094.7560000000001</v>
      </c>
      <c r="J1423" s="21">
        <f t="shared" si="32"/>
        <v>9.83094869971519</v>
      </c>
    </row>
    <row r="1424" spans="1:10" x14ac:dyDescent="0.25">
      <c r="A1424" s="23"/>
      <c r="B1424" s="20"/>
      <c r="C1424" s="19" t="s">
        <v>1256</v>
      </c>
      <c r="D1424" s="19"/>
      <c r="E1424" s="19" t="s">
        <v>77</v>
      </c>
      <c r="F1424" s="19" t="s">
        <v>78</v>
      </c>
      <c r="G1424" s="19" t="s">
        <v>62</v>
      </c>
      <c r="H1424" s="5">
        <v>333.30128731519915</v>
      </c>
      <c r="I1424" s="5">
        <v>1274.2840000000001</v>
      </c>
      <c r="J1424" s="21">
        <f t="shared" si="32"/>
        <v>3.8232195568897533</v>
      </c>
    </row>
    <row r="1425" spans="1:10" x14ac:dyDescent="0.25">
      <c r="A1425" s="23"/>
      <c r="B1425" s="20"/>
      <c r="C1425" s="19" t="s">
        <v>1306</v>
      </c>
      <c r="D1425" s="19"/>
      <c r="E1425" s="19" t="s">
        <v>77</v>
      </c>
      <c r="F1425" s="19" t="s">
        <v>78</v>
      </c>
      <c r="G1425" s="19" t="s">
        <v>62</v>
      </c>
      <c r="H1425" s="5">
        <v>54.323787424229856</v>
      </c>
      <c r="I1425" s="5">
        <v>180.59800000000001</v>
      </c>
      <c r="J1425" s="21">
        <f t="shared" si="32"/>
        <v>3.3244736525761547</v>
      </c>
    </row>
    <row r="1426" spans="1:10" x14ac:dyDescent="0.25">
      <c r="A1426" s="23"/>
      <c r="B1426" s="20"/>
      <c r="C1426" s="19" t="s">
        <v>1603</v>
      </c>
      <c r="D1426" s="19"/>
      <c r="E1426" s="19" t="s">
        <v>77</v>
      </c>
      <c r="F1426" s="19" t="s">
        <v>78</v>
      </c>
      <c r="G1426" s="19" t="s">
        <v>62</v>
      </c>
      <c r="H1426" s="5">
        <v>404.3056973240644</v>
      </c>
      <c r="I1426" s="5">
        <v>0</v>
      </c>
      <c r="J1426" s="21">
        <f t="shared" si="32"/>
        <v>0</v>
      </c>
    </row>
    <row r="1427" spans="1:10" x14ac:dyDescent="0.25">
      <c r="A1427" s="23"/>
      <c r="B1427" s="20"/>
      <c r="C1427" s="19" t="s">
        <v>1314</v>
      </c>
      <c r="D1427" s="19"/>
      <c r="E1427" s="19" t="s">
        <v>77</v>
      </c>
      <c r="F1427" s="19" t="s">
        <v>78</v>
      </c>
      <c r="G1427" s="19" t="s">
        <v>62</v>
      </c>
      <c r="H1427" s="5">
        <v>78.895440330526299</v>
      </c>
      <c r="I1427" s="5">
        <v>1094.7560000000001</v>
      </c>
      <c r="J1427" s="21">
        <f t="shared" si="32"/>
        <v>13.876036376926285</v>
      </c>
    </row>
    <row r="1428" spans="1:10" x14ac:dyDescent="0.25">
      <c r="A1428" s="23"/>
      <c r="B1428" s="20"/>
      <c r="C1428" s="19" t="s">
        <v>1361</v>
      </c>
      <c r="D1428" s="19"/>
      <c r="E1428" s="19" t="s">
        <v>77</v>
      </c>
      <c r="F1428" s="19" t="s">
        <v>78</v>
      </c>
      <c r="G1428" s="19" t="s">
        <v>62</v>
      </c>
      <c r="H1428" s="5">
        <v>108.64757484845971</v>
      </c>
      <c r="I1428" s="5">
        <v>0</v>
      </c>
      <c r="J1428" s="21">
        <f t="shared" si="32"/>
        <v>0</v>
      </c>
    </row>
    <row r="1429" spans="1:10" x14ac:dyDescent="0.25">
      <c r="A1429" s="23"/>
      <c r="B1429" s="20"/>
      <c r="C1429" s="19" t="s">
        <v>1322</v>
      </c>
      <c r="D1429" s="19"/>
      <c r="E1429" s="19" t="s">
        <v>77</v>
      </c>
      <c r="F1429" s="19" t="s">
        <v>78</v>
      </c>
      <c r="G1429" s="19" t="s">
        <v>62</v>
      </c>
      <c r="H1429" s="5">
        <v>225.67131889791881</v>
      </c>
      <c r="I1429" s="5">
        <v>0</v>
      </c>
      <c r="J1429" s="21">
        <f t="shared" si="32"/>
        <v>0</v>
      </c>
    </row>
    <row r="1430" spans="1:10" x14ac:dyDescent="0.25">
      <c r="A1430" s="23"/>
      <c r="B1430" s="20"/>
      <c r="C1430" s="19" t="s">
        <v>1703</v>
      </c>
      <c r="D1430" s="19"/>
      <c r="E1430" s="19" t="s">
        <v>77</v>
      </c>
      <c r="F1430" s="19" t="s">
        <v>78</v>
      </c>
      <c r="G1430" s="19" t="s">
        <v>62</v>
      </c>
      <c r="H1430" s="5">
        <v>257.45745849505272</v>
      </c>
      <c r="I1430" s="5">
        <v>361.19499999999999</v>
      </c>
      <c r="J1430" s="21">
        <f t="shared" si="32"/>
        <v>1.4029308069431621</v>
      </c>
    </row>
    <row r="1431" spans="1:10" x14ac:dyDescent="0.25">
      <c r="A1431" s="23"/>
      <c r="B1431" s="20"/>
      <c r="C1431" s="19" t="s">
        <v>1309</v>
      </c>
      <c r="D1431" s="19"/>
      <c r="E1431" s="19" t="s">
        <v>77</v>
      </c>
      <c r="F1431" s="19" t="s">
        <v>78</v>
      </c>
      <c r="G1431" s="19" t="s">
        <v>62</v>
      </c>
      <c r="H1431" s="5">
        <v>401.30394793643501</v>
      </c>
      <c r="I1431" s="5">
        <v>352.18799999999999</v>
      </c>
      <c r="J1431" s="21">
        <f t="shared" si="32"/>
        <v>0.87760910853482355</v>
      </c>
    </row>
    <row r="1432" spans="1:10" x14ac:dyDescent="0.25">
      <c r="A1432" s="23"/>
      <c r="B1432" s="20"/>
      <c r="C1432" s="19" t="s">
        <v>1698</v>
      </c>
      <c r="D1432" s="19"/>
      <c r="E1432" s="19" t="s">
        <v>77</v>
      </c>
      <c r="F1432" s="19" t="s">
        <v>78</v>
      </c>
      <c r="G1432" s="19" t="s">
        <v>62</v>
      </c>
      <c r="H1432" s="5">
        <v>108.64757484845971</v>
      </c>
      <c r="I1432" s="5">
        <v>0</v>
      </c>
      <c r="J1432" s="21">
        <f t="shared" si="32"/>
        <v>0</v>
      </c>
    </row>
    <row r="1433" spans="1:10" x14ac:dyDescent="0.25">
      <c r="A1433" s="23"/>
      <c r="B1433" s="20"/>
      <c r="C1433" s="19" t="s">
        <v>1696</v>
      </c>
      <c r="D1433" s="19"/>
      <c r="E1433" s="19" t="s">
        <v>77</v>
      </c>
      <c r="F1433" s="19" t="s">
        <v>78</v>
      </c>
      <c r="G1433" s="19" t="s">
        <v>62</v>
      </c>
      <c r="H1433" s="5">
        <v>188.46303577648337</v>
      </c>
      <c r="I1433" s="5">
        <v>180.59800000000001</v>
      </c>
      <c r="J1433" s="21">
        <f t="shared" si="32"/>
        <v>0.95826748866652411</v>
      </c>
    </row>
    <row r="1434" spans="1:10" x14ac:dyDescent="0.25">
      <c r="A1434" s="23"/>
      <c r="B1434" s="20"/>
      <c r="C1434" s="19" t="s">
        <v>1600</v>
      </c>
      <c r="D1434" s="19"/>
      <c r="E1434" s="19" t="s">
        <v>77</v>
      </c>
      <c r="F1434" s="19" t="s">
        <v>78</v>
      </c>
      <c r="G1434" s="19" t="s">
        <v>62</v>
      </c>
      <c r="H1434" s="5">
        <v>54.323787424229856</v>
      </c>
      <c r="I1434" s="5">
        <v>0</v>
      </c>
      <c r="J1434" s="21">
        <f t="shared" si="32"/>
        <v>0</v>
      </c>
    </row>
    <row r="1435" spans="1:10" x14ac:dyDescent="0.25">
      <c r="A1435" s="23"/>
      <c r="B1435" s="20"/>
      <c r="C1435" s="19" t="s">
        <v>1605</v>
      </c>
      <c r="D1435" s="19"/>
      <c r="E1435" s="19" t="s">
        <v>77</v>
      </c>
      <c r="F1435" s="19" t="s">
        <v>78</v>
      </c>
      <c r="G1435" s="19" t="s">
        <v>62</v>
      </c>
      <c r="H1435" s="5">
        <v>54.323787424229856</v>
      </c>
      <c r="I1435" s="5">
        <v>0</v>
      </c>
      <c r="J1435" s="21">
        <f t="shared" si="32"/>
        <v>0</v>
      </c>
    </row>
    <row r="1436" spans="1:10" x14ac:dyDescent="0.25">
      <c r="A1436" s="23"/>
      <c r="B1436" s="20"/>
      <c r="C1436" s="19" t="s">
        <v>1272</v>
      </c>
      <c r="D1436" s="19"/>
      <c r="E1436" s="19" t="s">
        <v>77</v>
      </c>
      <c r="F1436" s="19" t="s">
        <v>78</v>
      </c>
      <c r="G1436" s="19" t="s">
        <v>62</v>
      </c>
      <c r="H1436" s="5">
        <v>303.96045101862592</v>
      </c>
      <c r="I1436" s="5">
        <v>1504.81</v>
      </c>
      <c r="J1436" s="21">
        <f t="shared" si="32"/>
        <v>4.9506769547061538</v>
      </c>
    </row>
    <row r="1437" spans="1:10" x14ac:dyDescent="0.25">
      <c r="A1437" s="23"/>
      <c r="B1437" s="20"/>
      <c r="C1437" s="19" t="s">
        <v>1271</v>
      </c>
      <c r="D1437" s="19"/>
      <c r="E1437" s="19" t="s">
        <v>77</v>
      </c>
      <c r="F1437" s="19" t="s">
        <v>78</v>
      </c>
      <c r="G1437" s="19" t="s">
        <v>62</v>
      </c>
      <c r="H1437" s="5">
        <v>436.57460402919384</v>
      </c>
      <c r="I1437" s="5">
        <v>1275.354</v>
      </c>
      <c r="J1437" s="21">
        <f t="shared" si="32"/>
        <v>2.9212739088110515</v>
      </c>
    </row>
    <row r="1438" spans="1:10" x14ac:dyDescent="0.25">
      <c r="A1438" s="23"/>
      <c r="B1438" s="20"/>
      <c r="C1438" s="19" t="s">
        <v>1601</v>
      </c>
      <c r="D1438" s="19"/>
      <c r="E1438" s="19" t="s">
        <v>77</v>
      </c>
      <c r="F1438" s="19" t="s">
        <v>78</v>
      </c>
      <c r="G1438" s="19" t="s">
        <v>62</v>
      </c>
      <c r="H1438" s="5">
        <v>79.81546092802364</v>
      </c>
      <c r="I1438" s="5">
        <v>476.928</v>
      </c>
      <c r="J1438" s="21">
        <f t="shared" si="32"/>
        <v>5.9753836469112969</v>
      </c>
    </row>
    <row r="1439" spans="1:10" x14ac:dyDescent="0.25">
      <c r="A1439" s="23"/>
      <c r="B1439" s="20"/>
      <c r="C1439" s="19" t="s">
        <v>1702</v>
      </c>
      <c r="D1439" s="19"/>
      <c r="E1439" s="19" t="s">
        <v>77</v>
      </c>
      <c r="F1439" s="19" t="s">
        <v>78</v>
      </c>
      <c r="G1439" s="19" t="s">
        <v>62</v>
      </c>
      <c r="H1439" s="5">
        <v>108.64757484845971</v>
      </c>
      <c r="I1439" s="5">
        <v>599.65899999999999</v>
      </c>
      <c r="J1439" s="21">
        <f t="shared" si="32"/>
        <v>5.51930405106968</v>
      </c>
    </row>
    <row r="1440" spans="1:10" x14ac:dyDescent="0.25">
      <c r="A1440" s="23"/>
      <c r="B1440" s="20"/>
      <c r="C1440" s="19" t="s">
        <v>1261</v>
      </c>
      <c r="D1440" s="19"/>
      <c r="E1440" s="19" t="s">
        <v>77</v>
      </c>
      <c r="F1440" s="19" t="s">
        <v>78</v>
      </c>
      <c r="G1440" s="19" t="s">
        <v>62</v>
      </c>
      <c r="H1440" s="5">
        <v>54.323787424229856</v>
      </c>
      <c r="I1440" s="5">
        <v>180.59800000000001</v>
      </c>
      <c r="J1440" s="21">
        <f t="shared" si="32"/>
        <v>3.3244736525761547</v>
      </c>
    </row>
    <row r="1441" spans="1:10" x14ac:dyDescent="0.25">
      <c r="A1441" s="23"/>
      <c r="B1441" s="20"/>
      <c r="C1441" s="19" t="s">
        <v>1274</v>
      </c>
      <c r="D1441" s="19"/>
      <c r="E1441" s="19" t="s">
        <v>77</v>
      </c>
      <c r="F1441" s="19" t="s">
        <v>78</v>
      </c>
      <c r="G1441" s="19" t="s">
        <v>62</v>
      </c>
      <c r="H1441" s="5">
        <v>144.16152054651454</v>
      </c>
      <c r="I1441" s="5">
        <v>179.52799999999999</v>
      </c>
      <c r="J1441" s="21">
        <f t="shared" si="32"/>
        <v>1.2453253775307833</v>
      </c>
    </row>
    <row r="1442" spans="1:10" x14ac:dyDescent="0.25">
      <c r="A1442" s="23"/>
      <c r="B1442" s="20"/>
      <c r="C1442" s="19" t="s">
        <v>1280</v>
      </c>
      <c r="D1442" s="19"/>
      <c r="E1442" s="19" t="s">
        <v>77</v>
      </c>
      <c r="F1442" s="19" t="s">
        <v>78</v>
      </c>
      <c r="G1442" s="19" t="s">
        <v>62</v>
      </c>
      <c r="H1442" s="5">
        <v>208.38667462298389</v>
      </c>
      <c r="I1442" s="5">
        <v>0</v>
      </c>
      <c r="J1442" s="21">
        <f t="shared" si="32"/>
        <v>0</v>
      </c>
    </row>
    <row r="1443" spans="1:10" x14ac:dyDescent="0.25">
      <c r="A1443" s="23"/>
      <c r="B1443" s="20"/>
      <c r="C1443" s="19" t="s">
        <v>1279</v>
      </c>
      <c r="D1443" s="19"/>
      <c r="E1443" s="19" t="s">
        <v>77</v>
      </c>
      <c r="F1443" s="19" t="s">
        <v>78</v>
      </c>
      <c r="G1443" s="19" t="s">
        <v>62</v>
      </c>
      <c r="H1443" s="5">
        <v>293.72065712583287</v>
      </c>
      <c r="I1443" s="5">
        <v>0</v>
      </c>
      <c r="J1443" s="21">
        <f t="shared" si="32"/>
        <v>0</v>
      </c>
    </row>
    <row r="1444" spans="1:10" x14ac:dyDescent="0.25">
      <c r="A1444" s="23"/>
      <c r="B1444" s="20"/>
      <c r="C1444" s="19" t="s">
        <v>1690</v>
      </c>
      <c r="D1444" s="19"/>
      <c r="E1444" s="19" t="s">
        <v>77</v>
      </c>
      <c r="F1444" s="19" t="s">
        <v>78</v>
      </c>
      <c r="G1444" s="19" t="s">
        <v>62</v>
      </c>
      <c r="H1444" s="5">
        <v>49.869549887262089</v>
      </c>
      <c r="I1444" s="5">
        <v>0</v>
      </c>
      <c r="J1444" s="21">
        <f t="shared" si="32"/>
        <v>0</v>
      </c>
    </row>
    <row r="1445" spans="1:10" x14ac:dyDescent="0.25">
      <c r="A1445" s="23"/>
      <c r="B1445" s="20"/>
      <c r="C1445" s="19" t="s">
        <v>1694</v>
      </c>
      <c r="D1445" s="19"/>
      <c r="E1445" s="19" t="s">
        <v>77</v>
      </c>
      <c r="F1445" s="19" t="s">
        <v>78</v>
      </c>
      <c r="G1445" s="19" t="s">
        <v>62</v>
      </c>
      <c r="H1445" s="5">
        <v>293.77017020830078</v>
      </c>
      <c r="I1445" s="5">
        <v>180.59800000000001</v>
      </c>
      <c r="J1445" s="21">
        <f t="shared" si="32"/>
        <v>0.61475948995075003</v>
      </c>
    </row>
    <row r="1446" spans="1:10" x14ac:dyDescent="0.25">
      <c r="A1446" s="23"/>
      <c r="B1446" s="20"/>
      <c r="C1446" s="19" t="s">
        <v>632</v>
      </c>
      <c r="D1446" s="19"/>
      <c r="E1446" s="19" t="s">
        <v>77</v>
      </c>
      <c r="F1446" s="19" t="s">
        <v>78</v>
      </c>
      <c r="G1446" s="19" t="s">
        <v>62</v>
      </c>
      <c r="H1446" s="5">
        <v>143.2414999490172</v>
      </c>
      <c r="I1446" s="5">
        <v>360.12599999999998</v>
      </c>
      <c r="J1446" s="21">
        <f t="shared" si="32"/>
        <v>2.5141177670450028</v>
      </c>
    </row>
    <row r="1447" spans="1:10" x14ac:dyDescent="0.25">
      <c r="A1447" s="23"/>
      <c r="B1447" s="20"/>
      <c r="C1447" s="19" t="s">
        <v>635</v>
      </c>
      <c r="D1447" s="19"/>
      <c r="E1447" s="19" t="s">
        <v>77</v>
      </c>
      <c r="F1447" s="19" t="s">
        <v>78</v>
      </c>
      <c r="G1447" s="19" t="s">
        <v>62</v>
      </c>
      <c r="H1447" s="5">
        <v>267.35847610700966</v>
      </c>
      <c r="I1447" s="5">
        <v>0</v>
      </c>
      <c r="J1447" s="21">
        <f t="shared" si="32"/>
        <v>0</v>
      </c>
    </row>
    <row r="1448" spans="1:10" x14ac:dyDescent="0.25">
      <c r="A1448" s="23"/>
      <c r="B1448" s="20"/>
      <c r="C1448" s="19" t="s">
        <v>634</v>
      </c>
      <c r="D1448" s="19"/>
      <c r="E1448" s="19" t="s">
        <v>77</v>
      </c>
      <c r="F1448" s="19" t="s">
        <v>78</v>
      </c>
      <c r="G1448" s="19" t="s">
        <v>62</v>
      </c>
      <c r="H1448" s="5">
        <v>288.73273730423051</v>
      </c>
      <c r="I1448" s="5">
        <v>1385.1120000000001</v>
      </c>
      <c r="J1448" s="21">
        <f t="shared" si="32"/>
        <v>4.7972114729080477</v>
      </c>
    </row>
    <row r="1449" spans="1:10" x14ac:dyDescent="0.25">
      <c r="A1449" s="23"/>
      <c r="B1449" s="20"/>
      <c r="C1449" s="19" t="s">
        <v>1558</v>
      </c>
      <c r="D1449" s="19"/>
      <c r="E1449" s="19" t="s">
        <v>77</v>
      </c>
      <c r="F1449" s="19" t="s">
        <v>78</v>
      </c>
      <c r="G1449" s="19" t="s">
        <v>62</v>
      </c>
      <c r="H1449" s="5">
        <v>54.323787424229856</v>
      </c>
      <c r="I1449" s="5">
        <v>0</v>
      </c>
      <c r="J1449" s="21">
        <f t="shared" si="32"/>
        <v>0</v>
      </c>
    </row>
    <row r="1450" spans="1:10" x14ac:dyDescent="0.25">
      <c r="A1450" s="23"/>
      <c r="B1450" s="20"/>
      <c r="C1450" s="19" t="s">
        <v>1561</v>
      </c>
      <c r="D1450" s="19"/>
      <c r="E1450" s="19" t="s">
        <v>77</v>
      </c>
      <c r="F1450" s="19" t="s">
        <v>78</v>
      </c>
      <c r="G1450" s="19" t="s">
        <v>62</v>
      </c>
      <c r="H1450" s="5">
        <v>114.21560950575295</v>
      </c>
      <c r="I1450" s="5">
        <v>0</v>
      </c>
      <c r="J1450" s="21">
        <f t="shared" si="32"/>
        <v>0</v>
      </c>
    </row>
    <row r="1451" spans="1:10" x14ac:dyDescent="0.25">
      <c r="A1451" s="23"/>
      <c r="B1451" s="20"/>
      <c r="C1451" s="19" t="s">
        <v>1560</v>
      </c>
      <c r="D1451" s="19"/>
      <c r="E1451" s="19" t="s">
        <v>77</v>
      </c>
      <c r="F1451" s="19" t="s">
        <v>78</v>
      </c>
      <c r="G1451" s="19" t="s">
        <v>62</v>
      </c>
      <c r="H1451" s="5">
        <v>380.46028849243709</v>
      </c>
      <c r="I1451" s="5">
        <v>0</v>
      </c>
      <c r="J1451" s="21">
        <f t="shared" si="32"/>
        <v>0</v>
      </c>
    </row>
    <row r="1452" spans="1:10" x14ac:dyDescent="0.25">
      <c r="A1452" s="23"/>
      <c r="B1452" s="20"/>
      <c r="C1452" s="19" t="s">
        <v>1610</v>
      </c>
      <c r="D1452" s="19"/>
      <c r="E1452" s="19" t="s">
        <v>77</v>
      </c>
      <c r="F1452" s="19" t="s">
        <v>78</v>
      </c>
      <c r="G1452" s="19" t="s">
        <v>62</v>
      </c>
      <c r="H1452" s="5">
        <v>168.90118206887504</v>
      </c>
      <c r="I1452" s="5">
        <v>1094.7560000000001</v>
      </c>
      <c r="J1452" s="21">
        <f t="shared" si="32"/>
        <v>6.4816361057412681</v>
      </c>
    </row>
    <row r="1453" spans="1:10" x14ac:dyDescent="0.25">
      <c r="A1453" s="23"/>
      <c r="B1453" s="20"/>
      <c r="C1453" s="19" t="s">
        <v>1611</v>
      </c>
      <c r="D1453" s="19"/>
      <c r="E1453" s="19" t="s">
        <v>77</v>
      </c>
      <c r="F1453" s="19" t="s">
        <v>78</v>
      </c>
      <c r="G1453" s="19" t="s">
        <v>62</v>
      </c>
      <c r="H1453" s="5">
        <v>54.323787424229856</v>
      </c>
      <c r="I1453" s="5">
        <v>238.464</v>
      </c>
      <c r="J1453" s="21">
        <f t="shared" si="32"/>
        <v>4.3896792051291822</v>
      </c>
    </row>
    <row r="1454" spans="1:10" x14ac:dyDescent="0.25">
      <c r="A1454" s="23"/>
      <c r="B1454" s="20"/>
      <c r="C1454" s="19" t="s">
        <v>656</v>
      </c>
      <c r="D1454" s="19"/>
      <c r="E1454" s="19" t="s">
        <v>77</v>
      </c>
      <c r="F1454" s="19" t="s">
        <v>78</v>
      </c>
      <c r="G1454" s="19" t="s">
        <v>62</v>
      </c>
      <c r="H1454" s="5">
        <v>166.69935573498816</v>
      </c>
      <c r="I1454" s="5">
        <v>0</v>
      </c>
      <c r="J1454" s="21">
        <f t="shared" ref="J1454:J1517" si="33">+IFERROR(I1454/H1454,0)</f>
        <v>0</v>
      </c>
    </row>
    <row r="1455" spans="1:10" x14ac:dyDescent="0.25">
      <c r="A1455" s="23"/>
      <c r="B1455" s="20"/>
      <c r="C1455" s="19" t="s">
        <v>657</v>
      </c>
      <c r="D1455" s="19"/>
      <c r="E1455" s="19" t="s">
        <v>77</v>
      </c>
      <c r="F1455" s="19" t="s">
        <v>78</v>
      </c>
      <c r="G1455" s="19" t="s">
        <v>62</v>
      </c>
      <c r="H1455" s="5">
        <v>317.22802599427172</v>
      </c>
      <c r="I1455" s="5">
        <v>238.464</v>
      </c>
      <c r="J1455" s="21">
        <f t="shared" si="33"/>
        <v>0.75171164102728427</v>
      </c>
    </row>
    <row r="1456" spans="1:10" x14ac:dyDescent="0.25">
      <c r="A1456" s="23"/>
      <c r="B1456" s="20"/>
      <c r="C1456" s="19" t="s">
        <v>1570</v>
      </c>
      <c r="D1456" s="19"/>
      <c r="E1456" s="19" t="s">
        <v>77</v>
      </c>
      <c r="F1456" s="19" t="s">
        <v>78</v>
      </c>
      <c r="G1456" s="19" t="s">
        <v>62</v>
      </c>
      <c r="H1456" s="5">
        <v>172.26739039228138</v>
      </c>
      <c r="I1456" s="5">
        <v>0</v>
      </c>
      <c r="J1456" s="21">
        <f t="shared" si="33"/>
        <v>0</v>
      </c>
    </row>
    <row r="1457" spans="1:10" x14ac:dyDescent="0.25">
      <c r="A1457" s="23"/>
      <c r="B1457" s="20"/>
      <c r="C1457" s="19" t="s">
        <v>1612</v>
      </c>
      <c r="D1457" s="19"/>
      <c r="E1457" s="19" t="s">
        <v>77</v>
      </c>
      <c r="F1457" s="19" t="s">
        <v>78</v>
      </c>
      <c r="G1457" s="19" t="s">
        <v>62</v>
      </c>
      <c r="H1457" s="5">
        <v>139.87529162561083</v>
      </c>
      <c r="I1457" s="5">
        <v>722.55899999999997</v>
      </c>
      <c r="J1457" s="21">
        <f t="shared" si="33"/>
        <v>5.165737219222363</v>
      </c>
    </row>
    <row r="1458" spans="1:10" x14ac:dyDescent="0.25">
      <c r="A1458" s="23"/>
      <c r="B1458" s="20"/>
      <c r="C1458" s="19" t="s">
        <v>663</v>
      </c>
      <c r="D1458" s="19"/>
      <c r="E1458" s="19" t="s">
        <v>77</v>
      </c>
      <c r="F1458" s="19" t="s">
        <v>78</v>
      </c>
      <c r="G1458" s="19" t="s">
        <v>62</v>
      </c>
      <c r="H1458" s="5">
        <v>360.17219071015961</v>
      </c>
      <c r="I1458" s="5">
        <v>967.12000000000012</v>
      </c>
      <c r="J1458" s="21">
        <f t="shared" si="33"/>
        <v>2.6851601121483251</v>
      </c>
    </row>
    <row r="1459" spans="1:10" x14ac:dyDescent="0.25">
      <c r="A1459" s="23"/>
      <c r="B1459" s="20"/>
      <c r="C1459" s="19" t="s">
        <v>1568</v>
      </c>
      <c r="D1459" s="19"/>
      <c r="E1459" s="19" t="s">
        <v>77</v>
      </c>
      <c r="F1459" s="19" t="s">
        <v>78</v>
      </c>
      <c r="G1459" s="19" t="s">
        <v>62</v>
      </c>
      <c r="H1459" s="5">
        <v>221.21691968204615</v>
      </c>
      <c r="I1459" s="5">
        <v>589.58199999999999</v>
      </c>
      <c r="J1459" s="21">
        <f t="shared" si="33"/>
        <v>2.6651758863987571</v>
      </c>
    </row>
    <row r="1460" spans="1:10" x14ac:dyDescent="0.25">
      <c r="A1460" s="23"/>
      <c r="B1460" s="20"/>
      <c r="C1460" s="19" t="s">
        <v>1575</v>
      </c>
      <c r="D1460" s="19"/>
      <c r="E1460" s="19" t="s">
        <v>77</v>
      </c>
      <c r="F1460" s="19" t="s">
        <v>78</v>
      </c>
      <c r="G1460" s="19" t="s">
        <v>62</v>
      </c>
      <c r="H1460" s="5">
        <v>225.67115721901393</v>
      </c>
      <c r="I1460" s="5">
        <v>0</v>
      </c>
      <c r="J1460" s="21">
        <f t="shared" si="33"/>
        <v>0</v>
      </c>
    </row>
    <row r="1461" spans="1:10" x14ac:dyDescent="0.25">
      <c r="A1461" s="23"/>
      <c r="B1461" s="20"/>
      <c r="C1461" s="19" t="s">
        <v>1576</v>
      </c>
      <c r="D1461" s="19"/>
      <c r="E1461" s="19" t="s">
        <v>77</v>
      </c>
      <c r="F1461" s="19" t="s">
        <v>78</v>
      </c>
      <c r="G1461" s="19" t="s">
        <v>62</v>
      </c>
      <c r="H1461" s="5">
        <v>434.97757630382421</v>
      </c>
      <c r="I1461" s="5">
        <v>419.06200000000001</v>
      </c>
      <c r="J1461" s="21">
        <f t="shared" si="33"/>
        <v>0.96341058212916375</v>
      </c>
    </row>
    <row r="1462" spans="1:10" x14ac:dyDescent="0.25">
      <c r="A1462" s="23"/>
      <c r="B1462" s="20"/>
      <c r="C1462" s="19" t="s">
        <v>1578</v>
      </c>
      <c r="D1462" s="19"/>
      <c r="E1462" s="19" t="s">
        <v>77</v>
      </c>
      <c r="F1462" s="19" t="s">
        <v>78</v>
      </c>
      <c r="G1462" s="19" t="s">
        <v>62</v>
      </c>
      <c r="H1462" s="5">
        <v>345.33361970436778</v>
      </c>
      <c r="I1462" s="5">
        <v>0</v>
      </c>
      <c r="J1462" s="21">
        <f t="shared" si="33"/>
        <v>0</v>
      </c>
    </row>
    <row r="1463" spans="1:10" x14ac:dyDescent="0.25">
      <c r="A1463" s="23"/>
      <c r="B1463" s="20"/>
      <c r="C1463" s="19" t="s">
        <v>662</v>
      </c>
      <c r="D1463" s="19"/>
      <c r="E1463" s="19" t="s">
        <v>60</v>
      </c>
      <c r="F1463" s="19" t="s">
        <v>61</v>
      </c>
      <c r="G1463" s="19" t="s">
        <v>62</v>
      </c>
      <c r="H1463" s="5">
        <v>106.90388602151606</v>
      </c>
      <c r="I1463" s="5">
        <v>842.471</v>
      </c>
      <c r="J1463" s="21">
        <f t="shared" si="33"/>
        <v>7.880639622683498</v>
      </c>
    </row>
    <row r="1464" spans="1:10" x14ac:dyDescent="0.25">
      <c r="A1464" s="23"/>
      <c r="B1464" s="20"/>
      <c r="C1464" s="19" t="s">
        <v>664</v>
      </c>
      <c r="D1464" s="19"/>
      <c r="E1464" s="19" t="s">
        <v>77</v>
      </c>
      <c r="F1464" s="19" t="s">
        <v>78</v>
      </c>
      <c r="G1464" s="19" t="s">
        <v>62</v>
      </c>
      <c r="H1464" s="5">
        <v>247.43483726050914</v>
      </c>
      <c r="I1464" s="5">
        <v>0</v>
      </c>
      <c r="J1464" s="21">
        <f t="shared" si="33"/>
        <v>0</v>
      </c>
    </row>
    <row r="1465" spans="1:10" x14ac:dyDescent="0.25">
      <c r="A1465" s="23"/>
      <c r="B1465" s="20"/>
      <c r="C1465" s="19" t="s">
        <v>1616</v>
      </c>
      <c r="D1465" s="19"/>
      <c r="E1465" s="19" t="s">
        <v>77</v>
      </c>
      <c r="F1465" s="19" t="s">
        <v>78</v>
      </c>
      <c r="G1465" s="19" t="s">
        <v>62</v>
      </c>
      <c r="H1465" s="5">
        <v>360.53664964593656</v>
      </c>
      <c r="I1465" s="5">
        <v>0</v>
      </c>
      <c r="J1465" s="21">
        <f t="shared" si="33"/>
        <v>0</v>
      </c>
    </row>
    <row r="1466" spans="1:10" x14ac:dyDescent="0.25">
      <c r="A1466" s="23"/>
      <c r="B1466" s="20"/>
      <c r="C1466" s="19" t="s">
        <v>667</v>
      </c>
      <c r="D1466" s="19"/>
      <c r="E1466" s="19" t="s">
        <v>77</v>
      </c>
      <c r="F1466" s="19" t="s">
        <v>78</v>
      </c>
      <c r="G1466" s="19" t="s">
        <v>62</v>
      </c>
      <c r="H1466" s="5">
        <v>218.77073195613713</v>
      </c>
      <c r="I1466" s="5">
        <v>1024.9860000000001</v>
      </c>
      <c r="J1466" s="21">
        <f t="shared" si="33"/>
        <v>4.6852062469010098</v>
      </c>
    </row>
    <row r="1467" spans="1:10" x14ac:dyDescent="0.25">
      <c r="A1467" s="23"/>
      <c r="B1467" s="20"/>
      <c r="C1467" s="19" t="s">
        <v>1614</v>
      </c>
      <c r="D1467" s="19"/>
      <c r="E1467" s="19" t="s">
        <v>77</v>
      </c>
      <c r="F1467" s="19" t="s">
        <v>78</v>
      </c>
      <c r="G1467" s="19" t="s">
        <v>62</v>
      </c>
      <c r="H1467" s="5">
        <v>140.38401400174806</v>
      </c>
      <c r="I1467" s="5">
        <v>179.52799999999999</v>
      </c>
      <c r="J1467" s="21">
        <f t="shared" si="33"/>
        <v>1.2788350673443809</v>
      </c>
    </row>
    <row r="1468" spans="1:10" x14ac:dyDescent="0.25">
      <c r="A1468" s="23"/>
      <c r="B1468" s="20"/>
      <c r="C1468" s="19" t="s">
        <v>1615</v>
      </c>
      <c r="D1468" s="19"/>
      <c r="E1468" s="19" t="s">
        <v>77</v>
      </c>
      <c r="F1468" s="19" t="s">
        <v>78</v>
      </c>
      <c r="G1468" s="19" t="s">
        <v>62</v>
      </c>
      <c r="H1468" s="5">
        <v>431.63757370175773</v>
      </c>
      <c r="I1468" s="5">
        <v>171.59</v>
      </c>
      <c r="J1468" s="21">
        <f t="shared" si="33"/>
        <v>0.39753258394173308</v>
      </c>
    </row>
    <row r="1469" spans="1:10" x14ac:dyDescent="0.25">
      <c r="A1469" s="23"/>
      <c r="B1469" s="20"/>
      <c r="C1469" s="19" t="s">
        <v>686</v>
      </c>
      <c r="D1469" s="19"/>
      <c r="E1469" s="19" t="s">
        <v>77</v>
      </c>
      <c r="F1469" s="19" t="s">
        <v>78</v>
      </c>
      <c r="G1469" s="19" t="s">
        <v>62</v>
      </c>
      <c r="H1469" s="5">
        <v>319.74479818146767</v>
      </c>
      <c r="I1469" s="5">
        <v>1094.7560000000001</v>
      </c>
      <c r="J1469" s="21">
        <f t="shared" si="33"/>
        <v>3.4238430342772403</v>
      </c>
    </row>
    <row r="1470" spans="1:10" x14ac:dyDescent="0.25">
      <c r="A1470" s="23"/>
      <c r="B1470" s="20"/>
      <c r="C1470" s="19" t="s">
        <v>1621</v>
      </c>
      <c r="D1470" s="19"/>
      <c r="E1470" s="19" t="s">
        <v>77</v>
      </c>
      <c r="F1470" s="19" t="s">
        <v>78</v>
      </c>
      <c r="G1470" s="19" t="s">
        <v>62</v>
      </c>
      <c r="H1470" s="5">
        <v>436.57460402919384</v>
      </c>
      <c r="I1470" s="5">
        <v>1693.346</v>
      </c>
      <c r="J1470" s="21">
        <f t="shared" si="33"/>
        <v>3.8787093531596391</v>
      </c>
    </row>
    <row r="1471" spans="1:10" x14ac:dyDescent="0.25">
      <c r="A1471" s="23"/>
      <c r="B1471" s="20"/>
      <c r="C1471" s="19" t="s">
        <v>1580</v>
      </c>
      <c r="D1471" s="19"/>
      <c r="E1471" s="19" t="s">
        <v>77</v>
      </c>
      <c r="F1471" s="19" t="s">
        <v>78</v>
      </c>
      <c r="G1471" s="19" t="s">
        <v>62</v>
      </c>
      <c r="H1471" s="5">
        <v>326.33027759103544</v>
      </c>
      <c r="I1471" s="5">
        <v>589.58199999999999</v>
      </c>
      <c r="J1471" s="21">
        <f t="shared" si="33"/>
        <v>1.8067033324406312</v>
      </c>
    </row>
    <row r="1472" spans="1:10" x14ac:dyDescent="0.25">
      <c r="A1472" s="23"/>
      <c r="B1472" s="20"/>
      <c r="C1472" s="19" t="s">
        <v>1581</v>
      </c>
      <c r="D1472" s="19"/>
      <c r="E1472" s="19" t="s">
        <v>77</v>
      </c>
      <c r="F1472" s="19" t="s">
        <v>78</v>
      </c>
      <c r="G1472" s="19" t="s">
        <v>62</v>
      </c>
      <c r="H1472" s="5">
        <v>483.2011376545907</v>
      </c>
      <c r="I1472" s="5">
        <v>360.12599999999998</v>
      </c>
      <c r="J1472" s="21">
        <f t="shared" si="33"/>
        <v>0.74529211944329243</v>
      </c>
    </row>
    <row r="1473" spans="1:10" x14ac:dyDescent="0.25">
      <c r="A1473" s="23"/>
      <c r="B1473" s="20"/>
      <c r="C1473" s="19" t="s">
        <v>1553</v>
      </c>
      <c r="D1473" s="19"/>
      <c r="E1473" s="19" t="s">
        <v>77</v>
      </c>
      <c r="F1473" s="19" t="s">
        <v>78</v>
      </c>
      <c r="G1473" s="19" t="s">
        <v>62</v>
      </c>
      <c r="H1473" s="5">
        <v>869.1805987876777</v>
      </c>
      <c r="I1473" s="5">
        <v>0</v>
      </c>
      <c r="J1473" s="21">
        <f t="shared" si="33"/>
        <v>0</v>
      </c>
    </row>
    <row r="1474" spans="1:10" x14ac:dyDescent="0.25">
      <c r="A1474" s="23"/>
      <c r="B1474" s="20"/>
      <c r="C1474" s="19" t="s">
        <v>1582</v>
      </c>
      <c r="D1474" s="19"/>
      <c r="E1474" s="19" t="s">
        <v>77</v>
      </c>
      <c r="F1474" s="19" t="s">
        <v>78</v>
      </c>
      <c r="G1474" s="19" t="s">
        <v>62</v>
      </c>
      <c r="H1474" s="5">
        <v>196.64526677574972</v>
      </c>
      <c r="I1474" s="5">
        <v>589.58199999999999</v>
      </c>
      <c r="J1474" s="21">
        <f t="shared" si="33"/>
        <v>2.9982008195109389</v>
      </c>
    </row>
    <row r="1475" spans="1:10" x14ac:dyDescent="0.25">
      <c r="A1475" s="23"/>
      <c r="B1475" s="20"/>
      <c r="C1475" s="19" t="s">
        <v>1627</v>
      </c>
      <c r="D1475" s="19"/>
      <c r="E1475" s="19" t="s">
        <v>77</v>
      </c>
      <c r="F1475" s="19" t="s">
        <v>78</v>
      </c>
      <c r="G1475" s="19" t="s">
        <v>62</v>
      </c>
      <c r="H1475" s="5">
        <v>137.67346529172394</v>
      </c>
      <c r="I1475" s="5">
        <v>606.99400000000003</v>
      </c>
      <c r="J1475" s="21">
        <f t="shared" si="33"/>
        <v>4.4089396508892023</v>
      </c>
    </row>
    <row r="1476" spans="1:10" x14ac:dyDescent="0.25">
      <c r="A1476" s="23"/>
      <c r="B1476" s="20"/>
      <c r="C1476" s="19" t="s">
        <v>1583</v>
      </c>
      <c r="D1476" s="19"/>
      <c r="E1476" s="19" t="s">
        <v>77</v>
      </c>
      <c r="F1476" s="19" t="s">
        <v>78</v>
      </c>
      <c r="G1476" s="19" t="s">
        <v>62</v>
      </c>
      <c r="H1476" s="5">
        <v>133.21922775475616</v>
      </c>
      <c r="I1476" s="5">
        <v>180.59800000000001</v>
      </c>
      <c r="J1476" s="21">
        <f t="shared" si="33"/>
        <v>1.3556451500564441</v>
      </c>
    </row>
    <row r="1477" spans="1:10" x14ac:dyDescent="0.25">
      <c r="A1477" s="23"/>
      <c r="B1477" s="20"/>
      <c r="C1477" s="19" t="s">
        <v>1628</v>
      </c>
      <c r="D1477" s="19"/>
      <c r="E1477" s="19" t="s">
        <v>77</v>
      </c>
      <c r="F1477" s="19" t="s">
        <v>78</v>
      </c>
      <c r="G1477" s="19" t="s">
        <v>62</v>
      </c>
      <c r="H1477" s="5">
        <v>289.48394128739704</v>
      </c>
      <c r="I1477" s="5">
        <v>1094.7560000000001</v>
      </c>
      <c r="J1477" s="21">
        <f t="shared" si="33"/>
        <v>3.7817503628401141</v>
      </c>
    </row>
    <row r="1478" spans="1:10" x14ac:dyDescent="0.25">
      <c r="A1478" s="23"/>
      <c r="B1478" s="20"/>
      <c r="C1478" s="19" t="s">
        <v>1587</v>
      </c>
      <c r="D1478" s="19"/>
      <c r="E1478" s="19" t="s">
        <v>77</v>
      </c>
      <c r="F1478" s="19" t="s">
        <v>78</v>
      </c>
      <c r="G1478" s="19" t="s">
        <v>62</v>
      </c>
      <c r="H1478" s="5">
        <v>317.22802599427172</v>
      </c>
      <c r="I1478" s="5">
        <v>419.06200000000001</v>
      </c>
      <c r="J1478" s="21">
        <f t="shared" si="33"/>
        <v>1.3210119083474898</v>
      </c>
    </row>
    <row r="1479" spans="1:10" x14ac:dyDescent="0.25">
      <c r="A1479" s="23"/>
      <c r="B1479" s="20"/>
      <c r="C1479" s="19" t="s">
        <v>1554</v>
      </c>
      <c r="D1479" s="19"/>
      <c r="E1479" s="19" t="s">
        <v>77</v>
      </c>
      <c r="F1479" s="19" t="s">
        <v>78</v>
      </c>
      <c r="G1479" s="19" t="s">
        <v>62</v>
      </c>
      <c r="H1479" s="5">
        <v>2346.4000374635334</v>
      </c>
      <c r="I1479" s="5">
        <v>3179.2300000000005</v>
      </c>
      <c r="J1479" s="21">
        <f t="shared" si="33"/>
        <v>1.3549394601258016</v>
      </c>
    </row>
    <row r="1480" spans="1:10" x14ac:dyDescent="0.25">
      <c r="A1480" s="23"/>
      <c r="B1480" s="20"/>
      <c r="C1480" s="19" t="s">
        <v>1588</v>
      </c>
      <c r="D1480" s="19"/>
      <c r="E1480" s="19" t="s">
        <v>77</v>
      </c>
      <c r="F1480" s="19" t="s">
        <v>78</v>
      </c>
      <c r="G1480" s="19" t="s">
        <v>62</v>
      </c>
      <c r="H1480" s="5">
        <v>296.38436655027391</v>
      </c>
      <c r="I1480" s="5">
        <v>0</v>
      </c>
      <c r="J1480" s="21">
        <f t="shared" si="33"/>
        <v>0</v>
      </c>
    </row>
    <row r="1481" spans="1:10" x14ac:dyDescent="0.25">
      <c r="A1481" s="23"/>
      <c r="B1481" s="20"/>
      <c r="C1481" s="19" t="s">
        <v>1584</v>
      </c>
      <c r="D1481" s="19"/>
      <c r="E1481" s="19" t="s">
        <v>77</v>
      </c>
      <c r="F1481" s="19" t="s">
        <v>78</v>
      </c>
      <c r="G1481" s="19" t="s">
        <v>62</v>
      </c>
      <c r="H1481" s="5">
        <v>296.38436655027385</v>
      </c>
      <c r="I1481" s="5">
        <v>598.59</v>
      </c>
      <c r="J1481" s="21">
        <f t="shared" si="33"/>
        <v>2.0196409377701268</v>
      </c>
    </row>
    <row r="1482" spans="1:10" x14ac:dyDescent="0.25">
      <c r="A1482" s="23"/>
      <c r="B1482" s="20"/>
      <c r="C1482" s="19" t="s">
        <v>1889</v>
      </c>
      <c r="D1482" s="19"/>
      <c r="E1482" s="19" t="s">
        <v>67</v>
      </c>
      <c r="F1482" s="19" t="s">
        <v>68</v>
      </c>
      <c r="G1482" s="19" t="s">
        <v>62</v>
      </c>
      <c r="H1482" s="5">
        <v>333.78600145941499</v>
      </c>
      <c r="I1482" s="5">
        <v>0</v>
      </c>
      <c r="J1482" s="21">
        <f t="shared" si="33"/>
        <v>0</v>
      </c>
    </row>
    <row r="1483" spans="1:10" x14ac:dyDescent="0.25">
      <c r="A1483" s="23"/>
      <c r="B1483" s="20"/>
      <c r="C1483" s="19" t="s">
        <v>1890</v>
      </c>
      <c r="D1483" s="19"/>
      <c r="E1483" s="19" t="s">
        <v>77</v>
      </c>
      <c r="F1483" s="19" t="s">
        <v>78</v>
      </c>
      <c r="G1483" s="19" t="s">
        <v>62</v>
      </c>
      <c r="H1483" s="5">
        <v>198.48530797074437</v>
      </c>
      <c r="I1483" s="5">
        <v>0</v>
      </c>
      <c r="J1483" s="21">
        <f t="shared" si="33"/>
        <v>0</v>
      </c>
    </row>
    <row r="1484" spans="1:10" x14ac:dyDescent="0.25">
      <c r="A1484" s="23"/>
      <c r="B1484" s="20"/>
      <c r="C1484" s="19" t="s">
        <v>1891</v>
      </c>
      <c r="D1484" s="19"/>
      <c r="E1484" s="19" t="s">
        <v>77</v>
      </c>
      <c r="F1484" s="19" t="s">
        <v>78</v>
      </c>
      <c r="G1484" s="19" t="s">
        <v>62</v>
      </c>
      <c r="H1484" s="5">
        <v>649.7072019034656</v>
      </c>
      <c r="I1484" s="5">
        <v>238.464</v>
      </c>
      <c r="J1484" s="21">
        <f t="shared" si="33"/>
        <v>0.36703302549419992</v>
      </c>
    </row>
    <row r="1485" spans="1:10" x14ac:dyDescent="0.25">
      <c r="A1485" s="23"/>
      <c r="B1485" s="20"/>
      <c r="C1485" s="19" t="s">
        <v>1892</v>
      </c>
      <c r="D1485" s="19"/>
      <c r="E1485" s="19" t="s">
        <v>63</v>
      </c>
      <c r="F1485" s="19" t="s">
        <v>64</v>
      </c>
      <c r="G1485" s="19" t="s">
        <v>62</v>
      </c>
      <c r="H1485" s="5">
        <v>355.35590497808209</v>
      </c>
      <c r="I1485" s="5">
        <v>722.55899999999997</v>
      </c>
      <c r="J1485" s="21">
        <f t="shared" si="33"/>
        <v>2.0333389423895079</v>
      </c>
    </row>
    <row r="1486" spans="1:10" x14ac:dyDescent="0.25">
      <c r="A1486" s="23"/>
      <c r="B1486" s="20"/>
      <c r="C1486" s="19" t="s">
        <v>1893</v>
      </c>
      <c r="D1486" s="19"/>
      <c r="E1486" s="19" t="s">
        <v>75</v>
      </c>
      <c r="F1486" s="19" t="s">
        <v>76</v>
      </c>
      <c r="G1486" s="19" t="s">
        <v>62</v>
      </c>
      <c r="H1486" s="5">
        <v>355.35590497808209</v>
      </c>
      <c r="I1486" s="5">
        <v>484.09500000000003</v>
      </c>
      <c r="J1486" s="21">
        <f t="shared" si="33"/>
        <v>1.3622821324155523</v>
      </c>
    </row>
    <row r="1487" spans="1:10" x14ac:dyDescent="0.25">
      <c r="A1487" s="23"/>
      <c r="B1487" s="20"/>
      <c r="C1487" s="19" t="s">
        <v>1894</v>
      </c>
      <c r="D1487" s="19"/>
      <c r="E1487" s="19" t="s">
        <v>77</v>
      </c>
      <c r="F1487" s="19" t="s">
        <v>78</v>
      </c>
      <c r="G1487" s="19" t="s">
        <v>62</v>
      </c>
      <c r="H1487" s="5">
        <v>402.41774505676045</v>
      </c>
      <c r="I1487" s="5">
        <v>179.52799999999999</v>
      </c>
      <c r="J1487" s="21">
        <f t="shared" si="33"/>
        <v>0.4461234679764875</v>
      </c>
    </row>
    <row r="1488" spans="1:10" x14ac:dyDescent="0.25">
      <c r="A1488" s="23"/>
      <c r="B1488" s="20"/>
      <c r="C1488" s="19" t="s">
        <v>1895</v>
      </c>
      <c r="D1488" s="19"/>
      <c r="E1488" s="19" t="s">
        <v>77</v>
      </c>
      <c r="F1488" s="19" t="s">
        <v>78</v>
      </c>
      <c r="G1488" s="19" t="s">
        <v>62</v>
      </c>
      <c r="H1488" s="5">
        <v>649.7072019034656</v>
      </c>
      <c r="I1488" s="5">
        <v>0</v>
      </c>
      <c r="J1488" s="21">
        <f t="shared" si="33"/>
        <v>0</v>
      </c>
    </row>
    <row r="1489" spans="1:10" x14ac:dyDescent="0.25">
      <c r="A1489" s="23"/>
      <c r="B1489" s="20"/>
      <c r="C1489" s="19" t="s">
        <v>1896</v>
      </c>
      <c r="D1489" s="19"/>
      <c r="E1489" s="19" t="s">
        <v>77</v>
      </c>
      <c r="F1489" s="19" t="s">
        <v>78</v>
      </c>
      <c r="G1489" s="19" t="s">
        <v>62</v>
      </c>
      <c r="H1489" s="5">
        <v>430.5236149025273</v>
      </c>
      <c r="I1489" s="5">
        <v>0</v>
      </c>
      <c r="J1489" s="21">
        <f t="shared" si="33"/>
        <v>0</v>
      </c>
    </row>
    <row r="1490" spans="1:10" x14ac:dyDescent="0.25">
      <c r="A1490" s="23"/>
      <c r="B1490" s="20"/>
      <c r="C1490" s="19" t="s">
        <v>1900</v>
      </c>
      <c r="D1490" s="19"/>
      <c r="E1490" s="19" t="s">
        <v>77</v>
      </c>
      <c r="F1490" s="19" t="s">
        <v>78</v>
      </c>
      <c r="G1490" s="19" t="s">
        <v>62</v>
      </c>
      <c r="H1490" s="5">
        <v>326.33027759103544</v>
      </c>
      <c r="I1490" s="5">
        <v>179.52799999999999</v>
      </c>
      <c r="J1490" s="21">
        <f t="shared" si="33"/>
        <v>0.55014202581897287</v>
      </c>
    </row>
    <row r="1491" spans="1:10" x14ac:dyDescent="0.25">
      <c r="A1491" s="23"/>
      <c r="B1491" s="20"/>
      <c r="C1491" s="19" t="s">
        <v>1901</v>
      </c>
      <c r="D1491" s="19"/>
      <c r="E1491" s="19" t="s">
        <v>77</v>
      </c>
      <c r="F1491" s="19" t="s">
        <v>78</v>
      </c>
      <c r="G1491" s="19" t="s">
        <v>62</v>
      </c>
      <c r="H1491" s="5">
        <v>108.64757484845971</v>
      </c>
      <c r="I1491" s="5">
        <v>838.12300000000005</v>
      </c>
      <c r="J1491" s="21">
        <f t="shared" si="33"/>
        <v>7.714143653634272</v>
      </c>
    </row>
    <row r="1492" spans="1:10" x14ac:dyDescent="0.25">
      <c r="A1492" s="23"/>
      <c r="B1492" s="20"/>
      <c r="C1492" s="19" t="s">
        <v>1902</v>
      </c>
      <c r="D1492" s="19"/>
      <c r="E1492" s="19" t="s">
        <v>77</v>
      </c>
      <c r="F1492" s="19" t="s">
        <v>78</v>
      </c>
      <c r="G1492" s="19" t="s">
        <v>62</v>
      </c>
      <c r="H1492" s="5">
        <v>108.64757484845971</v>
      </c>
      <c r="I1492" s="5">
        <v>180.59800000000001</v>
      </c>
      <c r="J1492" s="21">
        <f t="shared" si="33"/>
        <v>1.6622368262880773</v>
      </c>
    </row>
    <row r="1493" spans="1:10" x14ac:dyDescent="0.25">
      <c r="A1493" s="23"/>
      <c r="B1493" s="20"/>
      <c r="C1493" s="19" t="s">
        <v>1903</v>
      </c>
      <c r="D1493" s="19"/>
      <c r="E1493" s="19" t="s">
        <v>77</v>
      </c>
      <c r="F1493" s="19" t="s">
        <v>78</v>
      </c>
      <c r="G1493" s="19" t="s">
        <v>62</v>
      </c>
      <c r="H1493" s="5">
        <v>168.53939692998281</v>
      </c>
      <c r="I1493" s="5">
        <v>0</v>
      </c>
      <c r="J1493" s="21">
        <f t="shared" si="33"/>
        <v>0</v>
      </c>
    </row>
    <row r="1494" spans="1:10" x14ac:dyDescent="0.25">
      <c r="A1494" s="23"/>
      <c r="B1494" s="20"/>
      <c r="C1494" s="19" t="s">
        <v>1904</v>
      </c>
      <c r="D1494" s="19"/>
      <c r="E1494" s="19" t="s">
        <v>77</v>
      </c>
      <c r="F1494" s="19" t="s">
        <v>78</v>
      </c>
      <c r="G1494" s="19" t="s">
        <v>62</v>
      </c>
      <c r="H1494" s="5">
        <v>108.64757484845971</v>
      </c>
      <c r="I1494" s="5">
        <v>180.59800000000001</v>
      </c>
      <c r="J1494" s="21">
        <f t="shared" si="33"/>
        <v>1.6622368262880773</v>
      </c>
    </row>
    <row r="1495" spans="1:10" x14ac:dyDescent="0.25">
      <c r="A1495" s="23"/>
      <c r="B1495" s="20"/>
      <c r="C1495" s="19" t="s">
        <v>1905</v>
      </c>
      <c r="D1495" s="19"/>
      <c r="E1495" s="19" t="s">
        <v>77</v>
      </c>
      <c r="F1495" s="19" t="s">
        <v>78</v>
      </c>
      <c r="G1495" s="19" t="s">
        <v>62</v>
      </c>
      <c r="H1495" s="5">
        <v>57.034336134253969</v>
      </c>
      <c r="I1495" s="5">
        <v>850.875</v>
      </c>
      <c r="J1495" s="21">
        <f t="shared" si="33"/>
        <v>14.918644761589102</v>
      </c>
    </row>
    <row r="1496" spans="1:10" x14ac:dyDescent="0.25">
      <c r="A1496" s="23"/>
      <c r="B1496" s="20"/>
      <c r="C1496" s="19" t="s">
        <v>1906</v>
      </c>
      <c r="D1496" s="19"/>
      <c r="E1496" s="19" t="s">
        <v>77</v>
      </c>
      <c r="F1496" s="19" t="s">
        <v>78</v>
      </c>
      <c r="G1496" s="19" t="s">
        <v>62</v>
      </c>
      <c r="H1496" s="5">
        <v>108.64757484845971</v>
      </c>
      <c r="I1496" s="5">
        <v>180.59800000000001</v>
      </c>
      <c r="J1496" s="21">
        <f t="shared" si="33"/>
        <v>1.6622368262880773</v>
      </c>
    </row>
    <row r="1497" spans="1:10" x14ac:dyDescent="0.25">
      <c r="A1497" s="23"/>
      <c r="B1497" s="20"/>
      <c r="C1497" s="19" t="s">
        <v>1920</v>
      </c>
      <c r="D1497" s="19"/>
      <c r="E1497" s="19" t="s">
        <v>73</v>
      </c>
      <c r="F1497" s="19" t="s">
        <v>74</v>
      </c>
      <c r="G1497" s="19" t="s">
        <v>62</v>
      </c>
      <c r="H1497" s="5">
        <v>0</v>
      </c>
      <c r="I1497" s="5">
        <v>0</v>
      </c>
      <c r="J1497" s="21">
        <f t="shared" si="33"/>
        <v>0</v>
      </c>
    </row>
    <row r="1498" spans="1:10" x14ac:dyDescent="0.25">
      <c r="A1498" s="23"/>
      <c r="B1498" s="20"/>
      <c r="C1498" s="19" t="s">
        <v>1921</v>
      </c>
      <c r="D1498" s="19"/>
      <c r="E1498" s="19" t="s">
        <v>73</v>
      </c>
      <c r="F1498" s="19" t="s">
        <v>74</v>
      </c>
      <c r="G1498" s="19" t="s">
        <v>62</v>
      </c>
      <c r="H1498" s="5">
        <v>0</v>
      </c>
      <c r="I1498" s="5">
        <v>0</v>
      </c>
      <c r="J1498" s="21">
        <f t="shared" si="33"/>
        <v>0</v>
      </c>
    </row>
    <row r="1499" spans="1:10" x14ac:dyDescent="0.25">
      <c r="A1499" s="23"/>
      <c r="B1499" s="20"/>
      <c r="C1499" s="19" t="s">
        <v>1922</v>
      </c>
      <c r="D1499" s="19"/>
      <c r="E1499" s="19" t="s">
        <v>71</v>
      </c>
      <c r="F1499" s="19" t="s">
        <v>72</v>
      </c>
      <c r="G1499" s="19" t="s">
        <v>62</v>
      </c>
      <c r="H1499" s="5">
        <v>0</v>
      </c>
      <c r="I1499" s="5">
        <v>0</v>
      </c>
      <c r="J1499" s="21">
        <f t="shared" si="33"/>
        <v>0</v>
      </c>
    </row>
    <row r="1500" spans="1:10" x14ac:dyDescent="0.25">
      <c r="A1500" s="23"/>
      <c r="B1500" s="20"/>
      <c r="C1500" s="19" t="s">
        <v>1923</v>
      </c>
      <c r="D1500" s="19"/>
      <c r="E1500" s="19" t="s">
        <v>73</v>
      </c>
      <c r="F1500" s="19" t="s">
        <v>74</v>
      </c>
      <c r="G1500" s="19" t="s">
        <v>62</v>
      </c>
      <c r="H1500" s="5">
        <v>0</v>
      </c>
      <c r="I1500" s="5">
        <v>0</v>
      </c>
      <c r="J1500" s="21">
        <f t="shared" si="33"/>
        <v>0</v>
      </c>
    </row>
    <row r="1501" spans="1:10" x14ac:dyDescent="0.25">
      <c r="A1501" s="23"/>
      <c r="B1501" s="20"/>
      <c r="C1501" s="19" t="s">
        <v>1924</v>
      </c>
      <c r="D1501" s="19"/>
      <c r="E1501" s="19" t="s">
        <v>67</v>
      </c>
      <c r="F1501" s="19" t="s">
        <v>68</v>
      </c>
      <c r="G1501" s="19" t="s">
        <v>62</v>
      </c>
      <c r="H1501" s="5">
        <v>0</v>
      </c>
      <c r="I1501" s="5">
        <v>0</v>
      </c>
      <c r="J1501" s="21">
        <f t="shared" si="33"/>
        <v>0</v>
      </c>
    </row>
    <row r="1502" spans="1:10" x14ac:dyDescent="0.25">
      <c r="A1502" s="23"/>
      <c r="B1502" s="20"/>
      <c r="C1502" s="19" t="s">
        <v>1925</v>
      </c>
      <c r="D1502" s="19"/>
      <c r="E1502" s="19" t="s">
        <v>63</v>
      </c>
      <c r="F1502" s="19" t="s">
        <v>64</v>
      </c>
      <c r="G1502" s="19" t="s">
        <v>62</v>
      </c>
      <c r="H1502" s="5">
        <v>0</v>
      </c>
      <c r="I1502" s="5">
        <v>0</v>
      </c>
      <c r="J1502" s="21">
        <f t="shared" si="33"/>
        <v>0</v>
      </c>
    </row>
    <row r="1503" spans="1:10" x14ac:dyDescent="0.25">
      <c r="A1503" s="23"/>
      <c r="B1503" s="20"/>
      <c r="C1503" s="19" t="s">
        <v>1926</v>
      </c>
      <c r="D1503" s="19"/>
      <c r="E1503" s="19" t="s">
        <v>73</v>
      </c>
      <c r="F1503" s="19" t="s">
        <v>74</v>
      </c>
      <c r="G1503" s="19" t="s">
        <v>62</v>
      </c>
      <c r="H1503" s="5">
        <v>0</v>
      </c>
      <c r="I1503" s="5">
        <v>0</v>
      </c>
      <c r="J1503" s="21">
        <f t="shared" si="33"/>
        <v>0</v>
      </c>
    </row>
    <row r="1504" spans="1:10" x14ac:dyDescent="0.25">
      <c r="A1504" s="23"/>
      <c r="B1504" s="20"/>
      <c r="C1504" s="19" t="s">
        <v>1927</v>
      </c>
      <c r="D1504" s="19"/>
      <c r="E1504" s="19" t="s">
        <v>73</v>
      </c>
      <c r="F1504" s="19" t="s">
        <v>74</v>
      </c>
      <c r="G1504" s="19" t="s">
        <v>62</v>
      </c>
      <c r="H1504" s="5">
        <v>0</v>
      </c>
      <c r="I1504" s="5">
        <v>0</v>
      </c>
      <c r="J1504" s="21">
        <f t="shared" si="33"/>
        <v>0</v>
      </c>
    </row>
    <row r="1505" spans="1:10" x14ac:dyDescent="0.25">
      <c r="A1505" s="23"/>
      <c r="B1505" s="20"/>
      <c r="C1505" s="19" t="s">
        <v>1928</v>
      </c>
      <c r="D1505" s="19"/>
      <c r="E1505" s="19" t="s">
        <v>63</v>
      </c>
      <c r="F1505" s="19" t="s">
        <v>64</v>
      </c>
      <c r="G1505" s="19" t="s">
        <v>62</v>
      </c>
      <c r="H1505" s="5">
        <v>0</v>
      </c>
      <c r="I1505" s="5">
        <v>838.12300000000005</v>
      </c>
      <c r="J1505" s="21">
        <f t="shared" si="33"/>
        <v>0</v>
      </c>
    </row>
    <row r="1506" spans="1:10" x14ac:dyDescent="0.25">
      <c r="A1506" s="23"/>
      <c r="B1506" s="20"/>
      <c r="C1506" s="19" t="s">
        <v>1929</v>
      </c>
      <c r="D1506" s="19"/>
      <c r="E1506" s="19" t="s">
        <v>75</v>
      </c>
      <c r="F1506" s="19" t="s">
        <v>76</v>
      </c>
      <c r="G1506" s="19" t="s">
        <v>62</v>
      </c>
      <c r="H1506" s="5">
        <v>0</v>
      </c>
      <c r="I1506" s="5">
        <v>541.96100000000001</v>
      </c>
      <c r="J1506" s="21">
        <f t="shared" si="33"/>
        <v>0</v>
      </c>
    </row>
    <row r="1507" spans="1:10" x14ac:dyDescent="0.25">
      <c r="A1507" s="23"/>
      <c r="B1507" s="20"/>
      <c r="C1507" s="19" t="s">
        <v>1930</v>
      </c>
      <c r="D1507" s="19"/>
      <c r="E1507" s="19" t="s">
        <v>71</v>
      </c>
      <c r="F1507" s="19" t="s">
        <v>72</v>
      </c>
      <c r="G1507" s="19" t="s">
        <v>62</v>
      </c>
      <c r="H1507" s="5">
        <v>0</v>
      </c>
      <c r="I1507" s="5">
        <v>0</v>
      </c>
      <c r="J1507" s="21">
        <f t="shared" si="33"/>
        <v>0</v>
      </c>
    </row>
    <row r="1508" spans="1:10" x14ac:dyDescent="0.25">
      <c r="A1508" s="23"/>
      <c r="B1508" s="20"/>
      <c r="C1508" s="19" t="s">
        <v>1931</v>
      </c>
      <c r="D1508" s="19"/>
      <c r="E1508" s="19" t="s">
        <v>67</v>
      </c>
      <c r="F1508" s="19" t="s">
        <v>68</v>
      </c>
      <c r="G1508" s="19" t="s">
        <v>62</v>
      </c>
      <c r="H1508" s="5">
        <v>0</v>
      </c>
      <c r="I1508" s="5">
        <v>180.59800000000001</v>
      </c>
      <c r="J1508" s="21">
        <f t="shared" si="33"/>
        <v>0</v>
      </c>
    </row>
    <row r="1509" spans="1:10" x14ac:dyDescent="0.25">
      <c r="A1509" s="23"/>
      <c r="B1509" s="20"/>
      <c r="C1509" s="19" t="s">
        <v>1932</v>
      </c>
      <c r="D1509" s="19"/>
      <c r="E1509" s="19" t="s">
        <v>71</v>
      </c>
      <c r="F1509" s="19" t="s">
        <v>72</v>
      </c>
      <c r="G1509" s="19" t="s">
        <v>62</v>
      </c>
      <c r="H1509" s="5">
        <v>0</v>
      </c>
      <c r="I1509" s="5">
        <v>0</v>
      </c>
      <c r="J1509" s="21">
        <f t="shared" si="33"/>
        <v>0</v>
      </c>
    </row>
    <row r="1510" spans="1:10" x14ac:dyDescent="0.25">
      <c r="A1510" s="23"/>
      <c r="B1510" s="20"/>
      <c r="C1510" s="19" t="s">
        <v>1933</v>
      </c>
      <c r="D1510" s="19"/>
      <c r="E1510" s="19" t="s">
        <v>63</v>
      </c>
      <c r="F1510" s="19" t="s">
        <v>64</v>
      </c>
      <c r="G1510" s="19" t="s">
        <v>62</v>
      </c>
      <c r="H1510" s="5">
        <v>0</v>
      </c>
      <c r="I1510" s="5">
        <v>844.22</v>
      </c>
      <c r="J1510" s="21">
        <f t="shared" si="33"/>
        <v>0</v>
      </c>
    </row>
    <row r="1511" spans="1:10" x14ac:dyDescent="0.25">
      <c r="A1511" s="23"/>
      <c r="B1511" s="20"/>
      <c r="C1511" s="19" t="s">
        <v>1934</v>
      </c>
      <c r="D1511" s="19"/>
      <c r="E1511" s="19" t="s">
        <v>73</v>
      </c>
      <c r="F1511" s="19" t="s">
        <v>74</v>
      </c>
      <c r="G1511" s="19" t="s">
        <v>62</v>
      </c>
      <c r="H1511" s="5">
        <v>0</v>
      </c>
      <c r="I1511" s="5">
        <v>0</v>
      </c>
      <c r="J1511" s="21">
        <f t="shared" si="33"/>
        <v>0</v>
      </c>
    </row>
    <row r="1512" spans="1:10" x14ac:dyDescent="0.25">
      <c r="A1512" s="23"/>
      <c r="B1512" s="20"/>
      <c r="C1512" s="19" t="s">
        <v>1935</v>
      </c>
      <c r="D1512" s="19"/>
      <c r="E1512" s="19" t="s">
        <v>71</v>
      </c>
      <c r="F1512" s="19" t="s">
        <v>72</v>
      </c>
      <c r="G1512" s="19" t="s">
        <v>62</v>
      </c>
      <c r="H1512" s="5">
        <v>0</v>
      </c>
      <c r="I1512" s="5">
        <v>0</v>
      </c>
      <c r="J1512" s="21">
        <f t="shared" si="33"/>
        <v>0</v>
      </c>
    </row>
    <row r="1513" spans="1:10" x14ac:dyDescent="0.25">
      <c r="A1513" s="23"/>
      <c r="B1513" s="20"/>
      <c r="C1513" s="19" t="s">
        <v>1936</v>
      </c>
      <c r="D1513" s="19"/>
      <c r="E1513" s="19" t="s">
        <v>73</v>
      </c>
      <c r="F1513" s="19" t="s">
        <v>74</v>
      </c>
      <c r="G1513" s="19" t="s">
        <v>62</v>
      </c>
      <c r="H1513" s="5">
        <v>0</v>
      </c>
      <c r="I1513" s="5">
        <v>0</v>
      </c>
      <c r="J1513" s="21">
        <f t="shared" si="33"/>
        <v>0</v>
      </c>
    </row>
    <row r="1514" spans="1:10" x14ac:dyDescent="0.25">
      <c r="A1514" s="23"/>
      <c r="B1514" s="20"/>
      <c r="C1514" s="19" t="s">
        <v>1937</v>
      </c>
      <c r="D1514" s="19"/>
      <c r="E1514" s="19" t="s">
        <v>71</v>
      </c>
      <c r="F1514" s="19" t="s">
        <v>72</v>
      </c>
      <c r="G1514" s="19" t="s">
        <v>62</v>
      </c>
      <c r="H1514" s="5">
        <v>0</v>
      </c>
      <c r="I1514" s="5">
        <v>483.02499999999998</v>
      </c>
      <c r="J1514" s="21">
        <f t="shared" si="33"/>
        <v>0</v>
      </c>
    </row>
    <row r="1515" spans="1:10" x14ac:dyDescent="0.25">
      <c r="A1515" s="23"/>
      <c r="B1515" s="20"/>
      <c r="C1515" s="19" t="s">
        <v>1938</v>
      </c>
      <c r="D1515" s="19"/>
      <c r="E1515" s="19" t="s">
        <v>63</v>
      </c>
      <c r="F1515" s="19" t="s">
        <v>64</v>
      </c>
      <c r="G1515" s="19" t="s">
        <v>62</v>
      </c>
      <c r="H1515" s="5">
        <v>0</v>
      </c>
      <c r="I1515" s="5">
        <v>844.22</v>
      </c>
      <c r="J1515" s="21">
        <f t="shared" si="33"/>
        <v>0</v>
      </c>
    </row>
    <row r="1516" spans="1:10" x14ac:dyDescent="0.25">
      <c r="A1516" s="23"/>
      <c r="B1516" s="20"/>
      <c r="C1516" s="19" t="s">
        <v>1939</v>
      </c>
      <c r="D1516" s="19"/>
      <c r="E1516" s="19" t="s">
        <v>63</v>
      </c>
      <c r="F1516" s="19" t="s">
        <v>64</v>
      </c>
      <c r="G1516" s="19" t="s">
        <v>62</v>
      </c>
      <c r="H1516" s="5">
        <v>0</v>
      </c>
      <c r="I1516" s="5">
        <v>1017.6510000000001</v>
      </c>
      <c r="J1516" s="21">
        <f t="shared" si="33"/>
        <v>0</v>
      </c>
    </row>
    <row r="1517" spans="1:10" x14ac:dyDescent="0.25">
      <c r="A1517" s="23"/>
      <c r="B1517" s="20"/>
      <c r="C1517" s="19" t="s">
        <v>1940</v>
      </c>
      <c r="D1517" s="19"/>
      <c r="E1517" s="19" t="s">
        <v>65</v>
      </c>
      <c r="F1517" s="19" t="s">
        <v>66</v>
      </c>
      <c r="G1517" s="19" t="s">
        <v>62</v>
      </c>
      <c r="H1517" s="5">
        <v>0</v>
      </c>
      <c r="I1517" s="5">
        <v>0</v>
      </c>
      <c r="J1517" s="21">
        <f t="shared" si="33"/>
        <v>0</v>
      </c>
    </row>
    <row r="1518" spans="1:10" x14ac:dyDescent="0.25">
      <c r="A1518" s="23"/>
      <c r="B1518" s="20"/>
      <c r="C1518" s="19" t="s">
        <v>1941</v>
      </c>
      <c r="D1518" s="19"/>
      <c r="E1518" s="19" t="s">
        <v>73</v>
      </c>
      <c r="F1518" s="19" t="s">
        <v>74</v>
      </c>
      <c r="G1518" s="19" t="s">
        <v>62</v>
      </c>
      <c r="H1518" s="5">
        <v>0</v>
      </c>
      <c r="I1518" s="5">
        <v>0</v>
      </c>
      <c r="J1518" s="21">
        <f t="shared" ref="J1518:J1581" si="34">+IFERROR(I1518/H1518,0)</f>
        <v>0</v>
      </c>
    </row>
    <row r="1519" spans="1:10" x14ac:dyDescent="0.25">
      <c r="A1519" s="23"/>
      <c r="B1519" s="20"/>
      <c r="C1519" s="19" t="s">
        <v>1942</v>
      </c>
      <c r="D1519" s="19"/>
      <c r="E1519" s="19" t="s">
        <v>71</v>
      </c>
      <c r="F1519" s="19" t="s">
        <v>72</v>
      </c>
      <c r="G1519" s="19" t="s">
        <v>62</v>
      </c>
      <c r="H1519" s="5">
        <v>0</v>
      </c>
      <c r="I1519" s="5">
        <v>0</v>
      </c>
      <c r="J1519" s="21">
        <f t="shared" si="34"/>
        <v>0</v>
      </c>
    </row>
    <row r="1520" spans="1:10" x14ac:dyDescent="0.25">
      <c r="A1520" s="23"/>
      <c r="B1520" s="20"/>
      <c r="C1520" s="19" t="s">
        <v>1943</v>
      </c>
      <c r="D1520" s="19"/>
      <c r="E1520" s="19" t="s">
        <v>67</v>
      </c>
      <c r="F1520" s="19" t="s">
        <v>68</v>
      </c>
      <c r="G1520" s="19" t="s">
        <v>62</v>
      </c>
      <c r="H1520" s="5">
        <v>0</v>
      </c>
      <c r="I1520" s="5">
        <v>179.52799999999999</v>
      </c>
      <c r="J1520" s="21">
        <f t="shared" si="34"/>
        <v>0</v>
      </c>
    </row>
    <row r="1521" spans="1:10" x14ac:dyDescent="0.25">
      <c r="A1521" s="23"/>
      <c r="B1521" s="20"/>
      <c r="C1521" s="19" t="s">
        <v>1944</v>
      </c>
      <c r="D1521" s="19"/>
      <c r="E1521" s="19" t="s">
        <v>71</v>
      </c>
      <c r="F1521" s="19" t="s">
        <v>72</v>
      </c>
      <c r="G1521" s="19" t="s">
        <v>62</v>
      </c>
      <c r="H1521" s="5">
        <v>0</v>
      </c>
      <c r="I1521" s="5">
        <v>0</v>
      </c>
      <c r="J1521" s="21">
        <f t="shared" si="34"/>
        <v>0</v>
      </c>
    </row>
    <row r="1522" spans="1:10" x14ac:dyDescent="0.25">
      <c r="A1522" s="23"/>
      <c r="B1522" s="20"/>
      <c r="C1522" s="19" t="s">
        <v>1945</v>
      </c>
      <c r="D1522" s="19"/>
      <c r="E1522" s="19" t="s">
        <v>75</v>
      </c>
      <c r="F1522" s="19" t="s">
        <v>76</v>
      </c>
      <c r="G1522" s="19" t="s">
        <v>62</v>
      </c>
      <c r="H1522" s="5">
        <v>0</v>
      </c>
      <c r="I1522" s="5">
        <v>179.52799999999999</v>
      </c>
      <c r="J1522" s="21">
        <f t="shared" si="34"/>
        <v>0</v>
      </c>
    </row>
    <row r="1523" spans="1:10" x14ac:dyDescent="0.25">
      <c r="A1523" s="23"/>
      <c r="B1523" s="20"/>
      <c r="C1523" s="19" t="s">
        <v>1946</v>
      </c>
      <c r="D1523" s="19"/>
      <c r="E1523" s="19" t="s">
        <v>67</v>
      </c>
      <c r="F1523" s="19" t="s">
        <v>68</v>
      </c>
      <c r="G1523" s="19" t="s">
        <v>62</v>
      </c>
      <c r="H1523" s="5">
        <v>0</v>
      </c>
      <c r="I1523" s="5">
        <v>842.471</v>
      </c>
      <c r="J1523" s="21">
        <f t="shared" si="34"/>
        <v>0</v>
      </c>
    </row>
    <row r="1524" spans="1:10" x14ac:dyDescent="0.25">
      <c r="A1524" s="23"/>
      <c r="B1524" s="20"/>
      <c r="C1524" s="19" t="s">
        <v>1947</v>
      </c>
      <c r="D1524" s="19"/>
      <c r="E1524" s="19" t="s">
        <v>77</v>
      </c>
      <c r="F1524" s="19" t="s">
        <v>78</v>
      </c>
      <c r="G1524" s="19" t="s">
        <v>62</v>
      </c>
      <c r="H1524" s="5">
        <v>0</v>
      </c>
      <c r="I1524" s="5">
        <v>0</v>
      </c>
      <c r="J1524" s="21">
        <f t="shared" si="34"/>
        <v>0</v>
      </c>
    </row>
    <row r="1525" spans="1:10" x14ac:dyDescent="0.25">
      <c r="A1525" s="23"/>
      <c r="B1525" s="20"/>
      <c r="C1525" s="19" t="s">
        <v>1948</v>
      </c>
      <c r="D1525" s="19"/>
      <c r="E1525" s="19" t="s">
        <v>73</v>
      </c>
      <c r="F1525" s="19" t="s">
        <v>74</v>
      </c>
      <c r="G1525" s="19" t="s">
        <v>62</v>
      </c>
      <c r="H1525" s="5">
        <v>0</v>
      </c>
      <c r="I1525" s="5">
        <v>0</v>
      </c>
      <c r="J1525" s="21">
        <f t="shared" si="34"/>
        <v>0</v>
      </c>
    </row>
    <row r="1526" spans="1:10" x14ac:dyDescent="0.25">
      <c r="A1526" s="23"/>
      <c r="B1526" s="20"/>
      <c r="C1526" s="19" t="s">
        <v>1949</v>
      </c>
      <c r="D1526" s="19"/>
      <c r="E1526" s="19" t="s">
        <v>73</v>
      </c>
      <c r="F1526" s="19" t="s">
        <v>74</v>
      </c>
      <c r="G1526" s="19" t="s">
        <v>62</v>
      </c>
      <c r="H1526" s="5">
        <v>0</v>
      </c>
      <c r="I1526" s="5">
        <v>0</v>
      </c>
      <c r="J1526" s="21">
        <f t="shared" si="34"/>
        <v>0</v>
      </c>
    </row>
    <row r="1527" spans="1:10" x14ac:dyDescent="0.25">
      <c r="A1527" s="23"/>
      <c r="B1527" s="20"/>
      <c r="C1527" s="19" t="s">
        <v>1950</v>
      </c>
      <c r="D1527" s="19"/>
      <c r="E1527" s="19" t="s">
        <v>73</v>
      </c>
      <c r="F1527" s="19" t="s">
        <v>74</v>
      </c>
      <c r="G1527" s="19" t="s">
        <v>62</v>
      </c>
      <c r="H1527" s="5">
        <v>0</v>
      </c>
      <c r="I1527" s="5">
        <v>0</v>
      </c>
      <c r="J1527" s="21">
        <f t="shared" si="34"/>
        <v>0</v>
      </c>
    </row>
    <row r="1528" spans="1:10" x14ac:dyDescent="0.25">
      <c r="A1528" s="23"/>
      <c r="B1528" s="20"/>
      <c r="C1528" s="19" t="s">
        <v>1951</v>
      </c>
      <c r="D1528" s="19"/>
      <c r="E1528" s="19" t="s">
        <v>77</v>
      </c>
      <c r="F1528" s="19" t="s">
        <v>78</v>
      </c>
      <c r="G1528" s="19" t="s">
        <v>62</v>
      </c>
      <c r="H1528" s="5">
        <v>0</v>
      </c>
      <c r="I1528" s="5">
        <v>0</v>
      </c>
      <c r="J1528" s="21">
        <f t="shared" si="34"/>
        <v>0</v>
      </c>
    </row>
    <row r="1529" spans="1:10" x14ac:dyDescent="0.25">
      <c r="A1529" s="23"/>
      <c r="B1529" s="20"/>
      <c r="C1529" s="19" t="s">
        <v>1952</v>
      </c>
      <c r="D1529" s="19"/>
      <c r="E1529" s="19" t="s">
        <v>71</v>
      </c>
      <c r="F1529" s="19" t="s">
        <v>72</v>
      </c>
      <c r="G1529" s="19" t="s">
        <v>62</v>
      </c>
      <c r="H1529" s="5">
        <v>0</v>
      </c>
      <c r="I1529" s="5">
        <v>360.12599999999998</v>
      </c>
      <c r="J1529" s="21">
        <f t="shared" si="34"/>
        <v>0</v>
      </c>
    </row>
    <row r="1530" spans="1:10" x14ac:dyDescent="0.25">
      <c r="A1530" s="23"/>
      <c r="B1530" s="20"/>
      <c r="C1530" s="19" t="s">
        <v>1953</v>
      </c>
      <c r="D1530" s="19"/>
      <c r="E1530" s="19" t="s">
        <v>71</v>
      </c>
      <c r="F1530" s="19" t="s">
        <v>72</v>
      </c>
      <c r="G1530" s="19" t="s">
        <v>62</v>
      </c>
      <c r="H1530" s="5">
        <v>0</v>
      </c>
      <c r="I1530" s="5">
        <v>0</v>
      </c>
      <c r="J1530" s="21">
        <f t="shared" si="34"/>
        <v>0</v>
      </c>
    </row>
    <row r="1531" spans="1:10" x14ac:dyDescent="0.25">
      <c r="A1531" s="23"/>
      <c r="B1531" s="20"/>
      <c r="C1531" s="19" t="s">
        <v>1954</v>
      </c>
      <c r="D1531" s="19"/>
      <c r="E1531" s="19" t="s">
        <v>67</v>
      </c>
      <c r="F1531" s="19" t="s">
        <v>68</v>
      </c>
      <c r="G1531" s="19" t="s">
        <v>62</v>
      </c>
      <c r="H1531" s="5">
        <v>0</v>
      </c>
      <c r="I1531" s="5">
        <v>0</v>
      </c>
      <c r="J1531" s="21">
        <f t="shared" si="34"/>
        <v>0</v>
      </c>
    </row>
    <row r="1532" spans="1:10" x14ac:dyDescent="0.25">
      <c r="A1532" s="23"/>
      <c r="B1532" s="20"/>
      <c r="C1532" s="19" t="s">
        <v>1955</v>
      </c>
      <c r="D1532" s="19"/>
      <c r="E1532" s="19" t="s">
        <v>73</v>
      </c>
      <c r="F1532" s="19" t="s">
        <v>74</v>
      </c>
      <c r="G1532" s="19" t="s">
        <v>62</v>
      </c>
      <c r="H1532" s="5">
        <v>0</v>
      </c>
      <c r="I1532" s="5">
        <v>180.59800000000001</v>
      </c>
      <c r="J1532" s="21">
        <f t="shared" si="34"/>
        <v>0</v>
      </c>
    </row>
    <row r="1533" spans="1:10" x14ac:dyDescent="0.25">
      <c r="A1533" s="23"/>
      <c r="B1533" s="20"/>
      <c r="C1533" s="19" t="s">
        <v>1956</v>
      </c>
      <c r="D1533" s="19"/>
      <c r="E1533" s="19" t="s">
        <v>67</v>
      </c>
      <c r="F1533" s="19" t="s">
        <v>68</v>
      </c>
      <c r="G1533" s="19" t="s">
        <v>62</v>
      </c>
      <c r="H1533" s="5">
        <v>0</v>
      </c>
      <c r="I1533" s="5">
        <v>540.72399999999993</v>
      </c>
      <c r="J1533" s="21">
        <f t="shared" si="34"/>
        <v>0</v>
      </c>
    </row>
    <row r="1534" spans="1:10" x14ac:dyDescent="0.25">
      <c r="A1534" s="23"/>
      <c r="B1534" s="20"/>
      <c r="C1534" s="19" t="s">
        <v>1957</v>
      </c>
      <c r="D1534" s="19"/>
      <c r="E1534" s="19" t="s">
        <v>71</v>
      </c>
      <c r="F1534" s="19" t="s">
        <v>72</v>
      </c>
      <c r="G1534" s="19" t="s">
        <v>62</v>
      </c>
      <c r="H1534" s="5">
        <v>0</v>
      </c>
      <c r="I1534" s="5">
        <v>180.59800000000001</v>
      </c>
      <c r="J1534" s="21">
        <f t="shared" si="34"/>
        <v>0</v>
      </c>
    </row>
    <row r="1535" spans="1:10" x14ac:dyDescent="0.25">
      <c r="A1535" s="23"/>
      <c r="B1535" s="20"/>
      <c r="C1535" s="19" t="s">
        <v>1958</v>
      </c>
      <c r="D1535" s="19"/>
      <c r="E1535" s="19" t="s">
        <v>77</v>
      </c>
      <c r="F1535" s="19" t="s">
        <v>78</v>
      </c>
      <c r="G1535" s="19" t="s">
        <v>62</v>
      </c>
      <c r="H1535" s="5">
        <v>0</v>
      </c>
      <c r="I1535" s="5">
        <v>0</v>
      </c>
      <c r="J1535" s="21">
        <f t="shared" si="34"/>
        <v>0</v>
      </c>
    </row>
    <row r="1536" spans="1:10" x14ac:dyDescent="0.25">
      <c r="A1536" s="23"/>
      <c r="B1536" s="20"/>
      <c r="C1536" s="19" t="s">
        <v>1959</v>
      </c>
      <c r="D1536" s="19"/>
      <c r="E1536" s="19" t="s">
        <v>63</v>
      </c>
      <c r="F1536" s="19" t="s">
        <v>64</v>
      </c>
      <c r="G1536" s="19" t="s">
        <v>62</v>
      </c>
      <c r="H1536" s="5">
        <v>0</v>
      </c>
      <c r="I1536" s="5">
        <v>1018.721</v>
      </c>
      <c r="J1536" s="21">
        <f t="shared" si="34"/>
        <v>0</v>
      </c>
    </row>
    <row r="1537" spans="1:10" x14ac:dyDescent="0.25">
      <c r="A1537" s="23"/>
      <c r="B1537" s="20"/>
      <c r="C1537" s="19" t="s">
        <v>1960</v>
      </c>
      <c r="D1537" s="19"/>
      <c r="E1537" s="19" t="s">
        <v>73</v>
      </c>
      <c r="F1537" s="19" t="s">
        <v>74</v>
      </c>
      <c r="G1537" s="19" t="s">
        <v>62</v>
      </c>
      <c r="H1537" s="5">
        <v>0</v>
      </c>
      <c r="I1537" s="5">
        <v>1558.5429999999999</v>
      </c>
      <c r="J1537" s="21">
        <f t="shared" si="34"/>
        <v>0</v>
      </c>
    </row>
    <row r="1538" spans="1:10" x14ac:dyDescent="0.25">
      <c r="A1538" s="23"/>
      <c r="B1538" s="20"/>
      <c r="C1538" s="19" t="s">
        <v>1961</v>
      </c>
      <c r="D1538" s="19"/>
      <c r="E1538" s="19" t="s">
        <v>71</v>
      </c>
      <c r="F1538" s="19" t="s">
        <v>72</v>
      </c>
      <c r="G1538" s="19" t="s">
        <v>62</v>
      </c>
      <c r="H1538" s="5">
        <v>0</v>
      </c>
      <c r="I1538" s="5">
        <v>0</v>
      </c>
      <c r="J1538" s="21">
        <f t="shared" si="34"/>
        <v>0</v>
      </c>
    </row>
    <row r="1539" spans="1:10" x14ac:dyDescent="0.25">
      <c r="A1539" s="23"/>
      <c r="B1539" s="20"/>
      <c r="C1539" s="19" t="s">
        <v>1962</v>
      </c>
      <c r="D1539" s="19"/>
      <c r="E1539" s="19" t="s">
        <v>77</v>
      </c>
      <c r="F1539" s="19" t="s">
        <v>78</v>
      </c>
      <c r="G1539" s="19" t="s">
        <v>62</v>
      </c>
      <c r="H1539" s="5">
        <v>0</v>
      </c>
      <c r="I1539" s="5">
        <v>0</v>
      </c>
      <c r="J1539" s="21">
        <f t="shared" si="34"/>
        <v>0</v>
      </c>
    </row>
    <row r="1540" spans="1:10" x14ac:dyDescent="0.25">
      <c r="A1540" s="23"/>
      <c r="B1540" s="20"/>
      <c r="C1540" s="19" t="s">
        <v>1963</v>
      </c>
      <c r="D1540" s="19"/>
      <c r="E1540" s="19" t="s">
        <v>77</v>
      </c>
      <c r="F1540" s="19" t="s">
        <v>78</v>
      </c>
      <c r="G1540" s="19" t="s">
        <v>62</v>
      </c>
      <c r="H1540" s="5">
        <v>0</v>
      </c>
      <c r="I1540" s="5">
        <v>238.464</v>
      </c>
      <c r="J1540" s="21">
        <f t="shared" si="34"/>
        <v>0</v>
      </c>
    </row>
    <row r="1541" spans="1:10" x14ac:dyDescent="0.25">
      <c r="A1541" s="23"/>
      <c r="B1541" s="20"/>
      <c r="C1541" s="19" t="s">
        <v>1964</v>
      </c>
      <c r="D1541" s="19"/>
      <c r="E1541" s="19" t="s">
        <v>77</v>
      </c>
      <c r="F1541" s="19" t="s">
        <v>78</v>
      </c>
      <c r="G1541" s="19" t="s">
        <v>62</v>
      </c>
      <c r="H1541" s="5">
        <v>0</v>
      </c>
      <c r="I1541" s="5">
        <v>0</v>
      </c>
      <c r="J1541" s="21">
        <f t="shared" si="34"/>
        <v>0</v>
      </c>
    </row>
    <row r="1542" spans="1:10" x14ac:dyDescent="0.25">
      <c r="A1542" s="23"/>
      <c r="B1542" s="20"/>
      <c r="C1542" s="19" t="s">
        <v>1965</v>
      </c>
      <c r="D1542" s="19"/>
      <c r="E1542" s="19" t="s">
        <v>77</v>
      </c>
      <c r="F1542" s="19" t="s">
        <v>78</v>
      </c>
      <c r="G1542" s="19" t="s">
        <v>62</v>
      </c>
      <c r="H1542" s="5">
        <v>0</v>
      </c>
      <c r="I1542" s="5">
        <v>417.99199999999996</v>
      </c>
      <c r="J1542" s="21">
        <f t="shared" si="34"/>
        <v>0</v>
      </c>
    </row>
    <row r="1543" spans="1:10" x14ac:dyDescent="0.25">
      <c r="A1543" s="23"/>
      <c r="B1543" s="20"/>
      <c r="C1543" s="19" t="s">
        <v>1966</v>
      </c>
      <c r="D1543" s="19"/>
      <c r="E1543" s="19" t="s">
        <v>77</v>
      </c>
      <c r="F1543" s="19" t="s">
        <v>78</v>
      </c>
      <c r="G1543" s="19" t="s">
        <v>62</v>
      </c>
      <c r="H1543" s="5">
        <v>0</v>
      </c>
      <c r="I1543" s="5">
        <v>238.464</v>
      </c>
      <c r="J1543" s="21">
        <f t="shared" si="34"/>
        <v>0</v>
      </c>
    </row>
    <row r="1544" spans="1:10" x14ac:dyDescent="0.25">
      <c r="A1544" s="23"/>
      <c r="B1544" s="20"/>
      <c r="C1544" s="19" t="s">
        <v>1967</v>
      </c>
      <c r="D1544" s="19"/>
      <c r="E1544" s="19" t="s">
        <v>77</v>
      </c>
      <c r="F1544" s="19" t="s">
        <v>78</v>
      </c>
      <c r="G1544" s="19" t="s">
        <v>62</v>
      </c>
      <c r="H1544" s="5">
        <v>0</v>
      </c>
      <c r="I1544" s="5">
        <v>0</v>
      </c>
      <c r="J1544" s="21">
        <f t="shared" si="34"/>
        <v>0</v>
      </c>
    </row>
    <row r="1545" spans="1:10" x14ac:dyDescent="0.25">
      <c r="A1545" s="23"/>
      <c r="B1545" s="20"/>
      <c r="C1545" s="19" t="s">
        <v>1968</v>
      </c>
      <c r="D1545" s="19"/>
      <c r="E1545" s="19" t="s">
        <v>77</v>
      </c>
      <c r="F1545" s="19" t="s">
        <v>78</v>
      </c>
      <c r="G1545" s="19" t="s">
        <v>62</v>
      </c>
      <c r="H1545" s="5">
        <v>0</v>
      </c>
      <c r="I1545" s="5">
        <v>179.52799999999999</v>
      </c>
      <c r="J1545" s="21">
        <f t="shared" si="34"/>
        <v>0</v>
      </c>
    </row>
    <row r="1546" spans="1:10" x14ac:dyDescent="0.25">
      <c r="A1546" s="23"/>
      <c r="B1546" s="20"/>
      <c r="C1546" s="19" t="s">
        <v>1969</v>
      </c>
      <c r="D1546" s="19"/>
      <c r="E1546" s="19" t="s">
        <v>77</v>
      </c>
      <c r="F1546" s="19" t="s">
        <v>78</v>
      </c>
      <c r="G1546" s="19" t="s">
        <v>62</v>
      </c>
      <c r="H1546" s="5">
        <v>0</v>
      </c>
      <c r="I1546" s="5">
        <v>352.18799999999999</v>
      </c>
      <c r="J1546" s="21">
        <f t="shared" si="34"/>
        <v>0</v>
      </c>
    </row>
    <row r="1547" spans="1:10" x14ac:dyDescent="0.25">
      <c r="A1547" s="23"/>
      <c r="B1547" s="20"/>
      <c r="C1547" s="19" t="s">
        <v>1970</v>
      </c>
      <c r="D1547" s="19"/>
      <c r="E1547" s="19" t="s">
        <v>75</v>
      </c>
      <c r="F1547" s="19" t="s">
        <v>76</v>
      </c>
      <c r="G1547" s="19" t="s">
        <v>62</v>
      </c>
      <c r="H1547" s="5">
        <v>0</v>
      </c>
      <c r="I1547" s="5">
        <v>1083.7549999999999</v>
      </c>
      <c r="J1547" s="21">
        <f t="shared" si="34"/>
        <v>0</v>
      </c>
    </row>
    <row r="1548" spans="1:10" x14ac:dyDescent="0.25">
      <c r="A1548" s="23"/>
      <c r="B1548" s="20"/>
      <c r="C1548" s="19" t="s">
        <v>1971</v>
      </c>
      <c r="D1548" s="19"/>
      <c r="E1548" s="19" t="s">
        <v>75</v>
      </c>
      <c r="F1548" s="19" t="s">
        <v>76</v>
      </c>
      <c r="G1548" s="19" t="s">
        <v>62</v>
      </c>
      <c r="H1548" s="5">
        <v>0</v>
      </c>
      <c r="I1548" s="5">
        <v>238.464</v>
      </c>
      <c r="J1548" s="21">
        <f t="shared" si="34"/>
        <v>0</v>
      </c>
    </row>
    <row r="1549" spans="1:10" x14ac:dyDescent="0.25">
      <c r="A1549" s="23"/>
      <c r="B1549" s="20"/>
      <c r="C1549" s="19" t="s">
        <v>1972</v>
      </c>
      <c r="D1549" s="19"/>
      <c r="E1549" s="19" t="s">
        <v>75</v>
      </c>
      <c r="F1549" s="19" t="s">
        <v>76</v>
      </c>
      <c r="G1549" s="19" t="s">
        <v>62</v>
      </c>
      <c r="H1549" s="5">
        <v>0</v>
      </c>
      <c r="I1549" s="5">
        <v>180.59800000000001</v>
      </c>
      <c r="J1549" s="21">
        <f t="shared" si="34"/>
        <v>0</v>
      </c>
    </row>
    <row r="1550" spans="1:10" x14ac:dyDescent="0.25">
      <c r="A1550" s="23"/>
      <c r="B1550" s="20"/>
      <c r="C1550" s="19" t="s">
        <v>1973</v>
      </c>
      <c r="D1550" s="19"/>
      <c r="E1550" s="19" t="s">
        <v>77</v>
      </c>
      <c r="F1550" s="19" t="s">
        <v>78</v>
      </c>
      <c r="G1550" s="19" t="s">
        <v>62</v>
      </c>
      <c r="H1550" s="5">
        <v>0</v>
      </c>
      <c r="I1550" s="5">
        <v>726.90600000000006</v>
      </c>
      <c r="J1550" s="21">
        <f t="shared" si="34"/>
        <v>0</v>
      </c>
    </row>
    <row r="1551" spans="1:10" x14ac:dyDescent="0.25">
      <c r="A1551" s="23"/>
      <c r="B1551" s="20"/>
      <c r="C1551" s="19" t="s">
        <v>1974</v>
      </c>
      <c r="D1551" s="19"/>
      <c r="E1551" s="19" t="s">
        <v>60</v>
      </c>
      <c r="F1551" s="19" t="s">
        <v>61</v>
      </c>
      <c r="G1551" s="19" t="s">
        <v>62</v>
      </c>
      <c r="H1551" s="5">
        <v>0</v>
      </c>
      <c r="I1551" s="5">
        <v>0</v>
      </c>
      <c r="J1551" s="21">
        <f t="shared" si="34"/>
        <v>0</v>
      </c>
    </row>
    <row r="1552" spans="1:10" x14ac:dyDescent="0.25">
      <c r="A1552" s="23"/>
      <c r="B1552" s="20"/>
      <c r="C1552" s="19" t="s">
        <v>1975</v>
      </c>
      <c r="D1552" s="19"/>
      <c r="E1552" s="19" t="s">
        <v>73</v>
      </c>
      <c r="F1552" s="19" t="s">
        <v>74</v>
      </c>
      <c r="G1552" s="19" t="s">
        <v>62</v>
      </c>
      <c r="H1552" s="5">
        <v>0</v>
      </c>
      <c r="I1552" s="5">
        <v>417.99199999999996</v>
      </c>
      <c r="J1552" s="21">
        <f t="shared" si="34"/>
        <v>0</v>
      </c>
    </row>
    <row r="1553" spans="1:10" x14ac:dyDescent="0.25">
      <c r="A1553" s="23"/>
      <c r="B1553" s="20"/>
      <c r="C1553" s="19" t="s">
        <v>1976</v>
      </c>
      <c r="D1553" s="19"/>
      <c r="E1553" s="19" t="s">
        <v>73</v>
      </c>
      <c r="F1553" s="19" t="s">
        <v>74</v>
      </c>
      <c r="G1553" s="19" t="s">
        <v>62</v>
      </c>
      <c r="H1553" s="5">
        <v>0</v>
      </c>
      <c r="I1553" s="5">
        <v>1261.5320000000002</v>
      </c>
      <c r="J1553" s="21">
        <f t="shared" si="34"/>
        <v>0</v>
      </c>
    </row>
    <row r="1554" spans="1:10" x14ac:dyDescent="0.25">
      <c r="A1554" s="23"/>
      <c r="B1554" s="20"/>
      <c r="C1554" s="19" t="s">
        <v>1977</v>
      </c>
      <c r="D1554" s="19"/>
      <c r="E1554" s="19" t="s">
        <v>77</v>
      </c>
      <c r="F1554" s="19" t="s">
        <v>78</v>
      </c>
      <c r="G1554" s="19" t="s">
        <v>62</v>
      </c>
      <c r="H1554" s="5">
        <v>0</v>
      </c>
      <c r="I1554" s="5">
        <v>966.05100000000016</v>
      </c>
      <c r="J1554" s="21">
        <f t="shared" si="34"/>
        <v>0</v>
      </c>
    </row>
    <row r="1555" spans="1:10" x14ac:dyDescent="0.25">
      <c r="A1555" s="23"/>
      <c r="B1555" s="20"/>
      <c r="C1555" s="19" t="s">
        <v>1978</v>
      </c>
      <c r="D1555" s="19"/>
      <c r="E1555" s="19" t="s">
        <v>73</v>
      </c>
      <c r="F1555" s="19" t="s">
        <v>74</v>
      </c>
      <c r="G1555" s="19" t="s">
        <v>62</v>
      </c>
      <c r="H1555" s="5">
        <v>0</v>
      </c>
      <c r="I1555" s="5">
        <v>1268.1869999999999</v>
      </c>
      <c r="J1555" s="21">
        <f t="shared" si="34"/>
        <v>0</v>
      </c>
    </row>
    <row r="1556" spans="1:10" x14ac:dyDescent="0.25">
      <c r="A1556" s="23"/>
      <c r="B1556" s="20"/>
      <c r="C1556" s="19" t="s">
        <v>1979</v>
      </c>
      <c r="D1556" s="19"/>
      <c r="E1556" s="19" t="s">
        <v>60</v>
      </c>
      <c r="F1556" s="19" t="s">
        <v>61</v>
      </c>
      <c r="G1556" s="19" t="s">
        <v>62</v>
      </c>
      <c r="H1556" s="5">
        <v>0</v>
      </c>
      <c r="I1556" s="5">
        <v>417.99199999999996</v>
      </c>
      <c r="J1556" s="21">
        <f t="shared" si="34"/>
        <v>0</v>
      </c>
    </row>
    <row r="1557" spans="1:10" x14ac:dyDescent="0.25">
      <c r="A1557" s="23"/>
      <c r="B1557" s="20"/>
      <c r="C1557" s="19" t="s">
        <v>1980</v>
      </c>
      <c r="D1557" s="19"/>
      <c r="E1557" s="19" t="s">
        <v>63</v>
      </c>
      <c r="F1557" s="19" t="s">
        <v>64</v>
      </c>
      <c r="G1557" s="19" t="s">
        <v>62</v>
      </c>
      <c r="H1557" s="5">
        <v>0</v>
      </c>
      <c r="I1557" s="5">
        <v>838.12300000000005</v>
      </c>
      <c r="J1557" s="21">
        <f t="shared" si="34"/>
        <v>0</v>
      </c>
    </row>
    <row r="1558" spans="1:10" x14ac:dyDescent="0.25">
      <c r="A1558" s="23"/>
      <c r="B1558" s="20"/>
      <c r="C1558" s="19" t="s">
        <v>1981</v>
      </c>
      <c r="D1558" s="19"/>
      <c r="E1558" s="19" t="s">
        <v>73</v>
      </c>
      <c r="F1558" s="19" t="s">
        <v>74</v>
      </c>
      <c r="G1558" s="19" t="s">
        <v>62</v>
      </c>
      <c r="H1558" s="5">
        <v>0</v>
      </c>
      <c r="I1558" s="5">
        <v>539.654</v>
      </c>
      <c r="J1558" s="21">
        <f t="shared" si="34"/>
        <v>0</v>
      </c>
    </row>
    <row r="1559" spans="1:10" x14ac:dyDescent="0.25">
      <c r="A1559" s="23"/>
      <c r="B1559" s="20"/>
      <c r="C1559" s="19" t="s">
        <v>1982</v>
      </c>
      <c r="D1559" s="19"/>
      <c r="E1559" s="19" t="s">
        <v>73</v>
      </c>
      <c r="F1559" s="19" t="s">
        <v>74</v>
      </c>
      <c r="G1559" s="19" t="s">
        <v>62</v>
      </c>
      <c r="H1559" s="5">
        <v>0</v>
      </c>
      <c r="I1559" s="5">
        <v>0</v>
      </c>
      <c r="J1559" s="21">
        <f t="shared" si="34"/>
        <v>0</v>
      </c>
    </row>
    <row r="1560" spans="1:10" x14ac:dyDescent="0.25">
      <c r="A1560" s="23"/>
      <c r="B1560" s="20"/>
      <c r="C1560" s="19" t="s">
        <v>1983</v>
      </c>
      <c r="D1560" s="19"/>
      <c r="E1560" s="19" t="s">
        <v>69</v>
      </c>
      <c r="F1560" s="19" t="s">
        <v>70</v>
      </c>
      <c r="G1560" s="19" t="s">
        <v>62</v>
      </c>
      <c r="H1560" s="5">
        <v>0</v>
      </c>
      <c r="I1560" s="5">
        <v>0</v>
      </c>
      <c r="J1560" s="21">
        <f t="shared" si="34"/>
        <v>0</v>
      </c>
    </row>
    <row r="1561" spans="1:10" x14ac:dyDescent="0.25">
      <c r="A1561" s="23"/>
      <c r="B1561" s="20"/>
      <c r="C1561" s="19" t="s">
        <v>1984</v>
      </c>
      <c r="D1561" s="19"/>
      <c r="E1561" s="19" t="s">
        <v>69</v>
      </c>
      <c r="F1561" s="19" t="s">
        <v>70</v>
      </c>
      <c r="G1561" s="19" t="s">
        <v>62</v>
      </c>
      <c r="H1561" s="5">
        <v>0</v>
      </c>
      <c r="I1561" s="5">
        <v>0</v>
      </c>
      <c r="J1561" s="21">
        <f t="shared" si="34"/>
        <v>0</v>
      </c>
    </row>
    <row r="1562" spans="1:10" x14ac:dyDescent="0.25">
      <c r="A1562" s="23"/>
      <c r="B1562" s="20"/>
      <c r="C1562" s="19" t="s">
        <v>1985</v>
      </c>
      <c r="D1562" s="19"/>
      <c r="E1562" s="19" t="s">
        <v>65</v>
      </c>
      <c r="F1562" s="19" t="s">
        <v>66</v>
      </c>
      <c r="G1562" s="19" t="s">
        <v>62</v>
      </c>
      <c r="H1562" s="5">
        <v>0</v>
      </c>
      <c r="I1562" s="5">
        <v>179.52799999999999</v>
      </c>
      <c r="J1562" s="21">
        <f t="shared" si="34"/>
        <v>0</v>
      </c>
    </row>
    <row r="1563" spans="1:10" x14ac:dyDescent="0.25">
      <c r="A1563" s="23"/>
      <c r="B1563" s="20"/>
      <c r="C1563" s="19" t="s">
        <v>1986</v>
      </c>
      <c r="D1563" s="19"/>
      <c r="E1563" s="19" t="s">
        <v>60</v>
      </c>
      <c r="F1563" s="19" t="s">
        <v>61</v>
      </c>
      <c r="G1563" s="19" t="s">
        <v>62</v>
      </c>
      <c r="H1563" s="5">
        <v>0</v>
      </c>
      <c r="I1563" s="5">
        <v>0</v>
      </c>
      <c r="J1563" s="21">
        <f t="shared" si="34"/>
        <v>0</v>
      </c>
    </row>
    <row r="1564" spans="1:10" x14ac:dyDescent="0.25">
      <c r="A1564" s="23"/>
      <c r="B1564" s="20"/>
      <c r="C1564" s="19" t="s">
        <v>1987</v>
      </c>
      <c r="D1564" s="19"/>
      <c r="E1564" s="19" t="s">
        <v>77</v>
      </c>
      <c r="F1564" s="19" t="s">
        <v>78</v>
      </c>
      <c r="G1564" s="19" t="s">
        <v>62</v>
      </c>
      <c r="H1564" s="5">
        <v>0</v>
      </c>
      <c r="I1564" s="5">
        <v>606.99400000000003</v>
      </c>
      <c r="J1564" s="21">
        <f t="shared" si="34"/>
        <v>0</v>
      </c>
    </row>
    <row r="1565" spans="1:10" x14ac:dyDescent="0.25">
      <c r="A1565" s="23"/>
      <c r="B1565" s="20"/>
      <c r="C1565" s="19" t="s">
        <v>1988</v>
      </c>
      <c r="D1565" s="19"/>
      <c r="E1565" s="19" t="s">
        <v>73</v>
      </c>
      <c r="F1565" s="19" t="s">
        <v>74</v>
      </c>
      <c r="G1565" s="19" t="s">
        <v>62</v>
      </c>
      <c r="H1565" s="5">
        <v>0</v>
      </c>
      <c r="I1565" s="5">
        <v>598.58999999999992</v>
      </c>
      <c r="J1565" s="21">
        <f t="shared" si="34"/>
        <v>0</v>
      </c>
    </row>
    <row r="1566" spans="1:10" x14ac:dyDescent="0.25">
      <c r="A1566" s="23"/>
      <c r="B1566" s="20"/>
      <c r="C1566" s="19" t="s">
        <v>1989</v>
      </c>
      <c r="D1566" s="19"/>
      <c r="E1566" s="19" t="s">
        <v>69</v>
      </c>
      <c r="F1566" s="19" t="s">
        <v>70</v>
      </c>
      <c r="G1566" s="19" t="s">
        <v>62</v>
      </c>
      <c r="H1566" s="5">
        <v>0</v>
      </c>
      <c r="I1566" s="5">
        <v>238.464</v>
      </c>
      <c r="J1566" s="21">
        <f t="shared" si="34"/>
        <v>0</v>
      </c>
    </row>
    <row r="1567" spans="1:10" x14ac:dyDescent="0.25">
      <c r="A1567" s="23"/>
      <c r="B1567" s="20"/>
      <c r="C1567" s="19" t="s">
        <v>1990</v>
      </c>
      <c r="D1567" s="19"/>
      <c r="E1567" s="19" t="s">
        <v>69</v>
      </c>
      <c r="F1567" s="19" t="s">
        <v>70</v>
      </c>
      <c r="G1567" s="19" t="s">
        <v>62</v>
      </c>
      <c r="H1567" s="5">
        <v>0</v>
      </c>
      <c r="I1567" s="5">
        <v>0</v>
      </c>
      <c r="J1567" s="21">
        <f t="shared" si="34"/>
        <v>0</v>
      </c>
    </row>
    <row r="1568" spans="1:10" x14ac:dyDescent="0.25">
      <c r="A1568" s="23"/>
      <c r="B1568" s="20"/>
      <c r="C1568" s="19" t="s">
        <v>1991</v>
      </c>
      <c r="D1568" s="19"/>
      <c r="E1568" s="19" t="s">
        <v>65</v>
      </c>
      <c r="F1568" s="19" t="s">
        <v>66</v>
      </c>
      <c r="G1568" s="19" t="s">
        <v>62</v>
      </c>
      <c r="H1568" s="5">
        <v>0</v>
      </c>
      <c r="I1568" s="5">
        <v>786.52199999999993</v>
      </c>
      <c r="J1568" s="21">
        <f t="shared" si="34"/>
        <v>0</v>
      </c>
    </row>
    <row r="1569" spans="1:10" x14ac:dyDescent="0.25">
      <c r="A1569" s="23"/>
      <c r="B1569" s="20"/>
      <c r="C1569" s="19" t="s">
        <v>1992</v>
      </c>
      <c r="D1569" s="19"/>
      <c r="E1569" s="19" t="s">
        <v>60</v>
      </c>
      <c r="F1569" s="19" t="s">
        <v>61</v>
      </c>
      <c r="G1569" s="19" t="s">
        <v>62</v>
      </c>
      <c r="H1569" s="5">
        <v>0</v>
      </c>
      <c r="I1569" s="5">
        <v>179.52799999999999</v>
      </c>
      <c r="J1569" s="21">
        <f t="shared" si="34"/>
        <v>0</v>
      </c>
    </row>
    <row r="1570" spans="1:10" x14ac:dyDescent="0.25">
      <c r="A1570" s="23"/>
      <c r="B1570" s="20"/>
      <c r="C1570" s="19" t="s">
        <v>1993</v>
      </c>
      <c r="D1570" s="19"/>
      <c r="E1570" s="19" t="s">
        <v>60</v>
      </c>
      <c r="F1570" s="19" t="s">
        <v>61</v>
      </c>
      <c r="G1570" s="19" t="s">
        <v>62</v>
      </c>
      <c r="H1570" s="5">
        <v>0</v>
      </c>
      <c r="I1570" s="5">
        <v>417.99199999999996</v>
      </c>
      <c r="J1570" s="21">
        <f t="shared" si="34"/>
        <v>0</v>
      </c>
    </row>
    <row r="1571" spans="1:10" x14ac:dyDescent="0.25">
      <c r="A1571" s="23"/>
      <c r="B1571" s="20"/>
      <c r="C1571" s="19" t="s">
        <v>1994</v>
      </c>
      <c r="D1571" s="19"/>
      <c r="E1571" s="19" t="s">
        <v>60</v>
      </c>
      <c r="F1571" s="19" t="s">
        <v>61</v>
      </c>
      <c r="G1571" s="19" t="s">
        <v>62</v>
      </c>
      <c r="H1571" s="5">
        <v>0</v>
      </c>
      <c r="I1571" s="5">
        <v>179.52799999999999</v>
      </c>
      <c r="J1571" s="21">
        <f t="shared" si="34"/>
        <v>0</v>
      </c>
    </row>
    <row r="1572" spans="1:10" x14ac:dyDescent="0.25">
      <c r="A1572" s="23"/>
      <c r="B1572" s="20"/>
      <c r="C1572" s="19" t="s">
        <v>1995</v>
      </c>
      <c r="D1572" s="19"/>
      <c r="E1572" s="19" t="s">
        <v>60</v>
      </c>
      <c r="F1572" s="19" t="s">
        <v>61</v>
      </c>
      <c r="G1572" s="19" t="s">
        <v>62</v>
      </c>
      <c r="H1572" s="5">
        <v>0</v>
      </c>
      <c r="I1572" s="5">
        <v>360.12599999999998</v>
      </c>
      <c r="J1572" s="21">
        <f t="shared" si="34"/>
        <v>0</v>
      </c>
    </row>
    <row r="1573" spans="1:10" x14ac:dyDescent="0.25">
      <c r="A1573" s="23"/>
      <c r="B1573" s="20"/>
      <c r="C1573" s="19" t="s">
        <v>1996</v>
      </c>
      <c r="D1573" s="19"/>
      <c r="E1573" s="19" t="s">
        <v>75</v>
      </c>
      <c r="F1573" s="19" t="s">
        <v>76</v>
      </c>
      <c r="G1573" s="19" t="s">
        <v>62</v>
      </c>
      <c r="H1573" s="5">
        <v>0</v>
      </c>
      <c r="I1573" s="5">
        <v>0</v>
      </c>
      <c r="J1573" s="21">
        <f t="shared" si="34"/>
        <v>0</v>
      </c>
    </row>
    <row r="1574" spans="1:10" x14ac:dyDescent="0.25">
      <c r="A1574" s="23"/>
      <c r="B1574" s="20"/>
      <c r="C1574" s="19" t="s">
        <v>1997</v>
      </c>
      <c r="D1574" s="19"/>
      <c r="E1574" s="19" t="s">
        <v>69</v>
      </c>
      <c r="F1574" s="19" t="s">
        <v>70</v>
      </c>
      <c r="G1574" s="19" t="s">
        <v>62</v>
      </c>
      <c r="H1574" s="5">
        <v>0</v>
      </c>
      <c r="I1574" s="5">
        <v>0</v>
      </c>
      <c r="J1574" s="21">
        <f t="shared" si="34"/>
        <v>0</v>
      </c>
    </row>
    <row r="1575" spans="1:10" x14ac:dyDescent="0.25">
      <c r="A1575" s="23"/>
      <c r="B1575" s="20"/>
      <c r="C1575" s="19" t="s">
        <v>1998</v>
      </c>
      <c r="D1575" s="19"/>
      <c r="E1575" s="19" t="s">
        <v>69</v>
      </c>
      <c r="F1575" s="19" t="s">
        <v>70</v>
      </c>
      <c r="G1575" s="19" t="s">
        <v>62</v>
      </c>
      <c r="H1575" s="5">
        <v>0</v>
      </c>
      <c r="I1575" s="5">
        <v>483.02499999999998</v>
      </c>
      <c r="J1575" s="21">
        <f t="shared" si="34"/>
        <v>0</v>
      </c>
    </row>
    <row r="1576" spans="1:10" x14ac:dyDescent="0.25">
      <c r="A1576" s="23"/>
      <c r="B1576" s="20"/>
      <c r="C1576" s="19" t="s">
        <v>1999</v>
      </c>
      <c r="D1576" s="19"/>
      <c r="E1576" s="19" t="s">
        <v>71</v>
      </c>
      <c r="F1576" s="19" t="s">
        <v>72</v>
      </c>
      <c r="G1576" s="19" t="s">
        <v>62</v>
      </c>
      <c r="H1576" s="5">
        <v>0</v>
      </c>
      <c r="I1576" s="5">
        <v>657.52600000000007</v>
      </c>
      <c r="J1576" s="21">
        <f t="shared" si="34"/>
        <v>0</v>
      </c>
    </row>
    <row r="1577" spans="1:10" x14ac:dyDescent="0.25">
      <c r="A1577" s="23"/>
      <c r="B1577" s="20"/>
      <c r="C1577" s="19" t="s">
        <v>2000</v>
      </c>
      <c r="D1577" s="19"/>
      <c r="E1577" s="19" t="s">
        <v>73</v>
      </c>
      <c r="F1577" s="19" t="s">
        <v>74</v>
      </c>
      <c r="G1577" s="19" t="s">
        <v>62</v>
      </c>
      <c r="H1577" s="5">
        <v>0</v>
      </c>
      <c r="I1577" s="5">
        <v>179.52799999999999</v>
      </c>
      <c r="J1577" s="21">
        <f t="shared" si="34"/>
        <v>0</v>
      </c>
    </row>
    <row r="1578" spans="1:10" x14ac:dyDescent="0.25">
      <c r="A1578" s="23"/>
      <c r="B1578" s="20"/>
      <c r="C1578" s="19" t="s">
        <v>2001</v>
      </c>
      <c r="D1578" s="19"/>
      <c r="E1578" s="19" t="s">
        <v>69</v>
      </c>
      <c r="F1578" s="19" t="s">
        <v>70</v>
      </c>
      <c r="G1578" s="19" t="s">
        <v>62</v>
      </c>
      <c r="H1578" s="5">
        <v>0</v>
      </c>
      <c r="I1578" s="5">
        <v>238.464</v>
      </c>
      <c r="J1578" s="21">
        <f t="shared" si="34"/>
        <v>0</v>
      </c>
    </row>
    <row r="1579" spans="1:10" x14ac:dyDescent="0.25">
      <c r="A1579" s="23"/>
      <c r="B1579" s="20"/>
      <c r="C1579" s="19" t="s">
        <v>2002</v>
      </c>
      <c r="D1579" s="19"/>
      <c r="E1579" s="19" t="s">
        <v>77</v>
      </c>
      <c r="F1579" s="19" t="s">
        <v>78</v>
      </c>
      <c r="G1579" s="19" t="s">
        <v>62</v>
      </c>
      <c r="H1579" s="5">
        <v>0</v>
      </c>
      <c r="I1579" s="5">
        <v>0</v>
      </c>
      <c r="J1579" s="21">
        <f t="shared" si="34"/>
        <v>0</v>
      </c>
    </row>
    <row r="1580" spans="1:10" x14ac:dyDescent="0.25">
      <c r="A1580" s="23"/>
      <c r="B1580" s="20"/>
      <c r="C1580" s="19" t="s">
        <v>2003</v>
      </c>
      <c r="D1580" s="19"/>
      <c r="E1580" s="19" t="s">
        <v>73</v>
      </c>
      <c r="F1580" s="19" t="s">
        <v>74</v>
      </c>
      <c r="G1580" s="19" t="s">
        <v>62</v>
      </c>
      <c r="H1580" s="5">
        <v>0</v>
      </c>
      <c r="I1580" s="5">
        <v>179.52799999999999</v>
      </c>
      <c r="J1580" s="21">
        <f t="shared" si="34"/>
        <v>0</v>
      </c>
    </row>
    <row r="1581" spans="1:10" x14ac:dyDescent="0.25">
      <c r="A1581" s="23"/>
      <c r="B1581" s="20"/>
      <c r="C1581" s="19" t="s">
        <v>2004</v>
      </c>
      <c r="D1581" s="19"/>
      <c r="E1581" s="19" t="s">
        <v>67</v>
      </c>
      <c r="F1581" s="19" t="s">
        <v>68</v>
      </c>
      <c r="G1581" s="19" t="s">
        <v>62</v>
      </c>
      <c r="H1581" s="5">
        <v>0</v>
      </c>
      <c r="I1581" s="5">
        <v>0</v>
      </c>
      <c r="J1581" s="21">
        <f t="shared" si="34"/>
        <v>0</v>
      </c>
    </row>
    <row r="1582" spans="1:10" x14ac:dyDescent="0.25">
      <c r="A1582" s="23"/>
      <c r="B1582" s="20"/>
      <c r="C1582" s="19" t="s">
        <v>2005</v>
      </c>
      <c r="D1582" s="19"/>
      <c r="E1582" s="19" t="s">
        <v>73</v>
      </c>
      <c r="F1582" s="19" t="s">
        <v>74</v>
      </c>
      <c r="G1582" s="19" t="s">
        <v>62</v>
      </c>
      <c r="H1582" s="5">
        <v>0</v>
      </c>
      <c r="I1582" s="5">
        <v>902.08699999999999</v>
      </c>
      <c r="J1582" s="21">
        <f t="shared" ref="J1582:J1645" si="35">+IFERROR(I1582/H1582,0)</f>
        <v>0</v>
      </c>
    </row>
    <row r="1583" spans="1:10" x14ac:dyDescent="0.25">
      <c r="A1583" s="23"/>
      <c r="B1583" s="20"/>
      <c r="C1583" s="19" t="s">
        <v>2006</v>
      </c>
      <c r="D1583" s="19"/>
      <c r="E1583" s="19" t="s">
        <v>69</v>
      </c>
      <c r="F1583" s="19" t="s">
        <v>70</v>
      </c>
      <c r="G1583" s="19" t="s">
        <v>62</v>
      </c>
      <c r="H1583" s="5">
        <v>0</v>
      </c>
      <c r="I1583" s="5">
        <v>0</v>
      </c>
      <c r="J1583" s="21">
        <f t="shared" si="35"/>
        <v>0</v>
      </c>
    </row>
    <row r="1584" spans="1:10" x14ac:dyDescent="0.25">
      <c r="A1584" s="23"/>
      <c r="B1584" s="20"/>
      <c r="C1584" s="19" t="s">
        <v>2007</v>
      </c>
      <c r="D1584" s="19"/>
      <c r="E1584" s="19" t="s">
        <v>69</v>
      </c>
      <c r="F1584" s="19" t="s">
        <v>70</v>
      </c>
      <c r="G1584" s="19" t="s">
        <v>62</v>
      </c>
      <c r="H1584" s="5">
        <v>0</v>
      </c>
      <c r="I1584" s="5">
        <v>179.52799999999999</v>
      </c>
      <c r="J1584" s="21">
        <f t="shared" si="35"/>
        <v>0</v>
      </c>
    </row>
    <row r="1585" spans="1:10" x14ac:dyDescent="0.25">
      <c r="A1585" s="23"/>
      <c r="B1585" s="20"/>
      <c r="C1585" s="19" t="s">
        <v>2008</v>
      </c>
      <c r="D1585" s="19"/>
      <c r="E1585" s="19" t="s">
        <v>67</v>
      </c>
      <c r="F1585" s="19" t="s">
        <v>68</v>
      </c>
      <c r="G1585" s="19" t="s">
        <v>62</v>
      </c>
      <c r="H1585" s="5">
        <v>0</v>
      </c>
      <c r="I1585" s="5">
        <v>180.59800000000001</v>
      </c>
      <c r="J1585" s="21">
        <f t="shared" si="35"/>
        <v>0</v>
      </c>
    </row>
    <row r="1586" spans="1:10" x14ac:dyDescent="0.25">
      <c r="A1586" s="23"/>
      <c r="B1586" s="20"/>
      <c r="C1586" s="19" t="s">
        <v>2009</v>
      </c>
      <c r="D1586" s="19"/>
      <c r="E1586" s="19" t="s">
        <v>69</v>
      </c>
      <c r="F1586" s="19" t="s">
        <v>70</v>
      </c>
      <c r="G1586" s="19" t="s">
        <v>62</v>
      </c>
      <c r="H1586" s="5">
        <v>0</v>
      </c>
      <c r="I1586" s="5">
        <v>0</v>
      </c>
      <c r="J1586" s="21">
        <f t="shared" si="35"/>
        <v>0</v>
      </c>
    </row>
    <row r="1587" spans="1:10" x14ac:dyDescent="0.25">
      <c r="A1587" s="23"/>
      <c r="B1587" s="20"/>
      <c r="C1587" s="19" t="s">
        <v>2010</v>
      </c>
      <c r="D1587" s="19"/>
      <c r="E1587" s="19" t="s">
        <v>69</v>
      </c>
      <c r="F1587" s="19" t="s">
        <v>70</v>
      </c>
      <c r="G1587" s="19" t="s">
        <v>62</v>
      </c>
      <c r="H1587" s="5">
        <v>0</v>
      </c>
      <c r="I1587" s="5">
        <v>598.58999999999992</v>
      </c>
      <c r="J1587" s="21">
        <f t="shared" si="35"/>
        <v>0</v>
      </c>
    </row>
    <row r="1588" spans="1:10" x14ac:dyDescent="0.25">
      <c r="A1588" s="23"/>
      <c r="B1588" s="20"/>
      <c r="C1588" s="19" t="s">
        <v>2011</v>
      </c>
      <c r="D1588" s="19"/>
      <c r="E1588" s="19" t="s">
        <v>77</v>
      </c>
      <c r="F1588" s="19" t="s">
        <v>78</v>
      </c>
      <c r="G1588" s="19" t="s">
        <v>62</v>
      </c>
      <c r="H1588" s="5">
        <v>0</v>
      </c>
      <c r="I1588" s="5">
        <v>541.96100000000001</v>
      </c>
      <c r="J1588" s="21">
        <f t="shared" si="35"/>
        <v>0</v>
      </c>
    </row>
    <row r="1589" spans="1:10" x14ac:dyDescent="0.25">
      <c r="A1589" s="23"/>
      <c r="B1589" s="20"/>
      <c r="C1589" s="19" t="s">
        <v>2012</v>
      </c>
      <c r="D1589" s="19"/>
      <c r="E1589" s="19" t="s">
        <v>63</v>
      </c>
      <c r="F1589" s="19" t="s">
        <v>64</v>
      </c>
      <c r="G1589" s="19" t="s">
        <v>62</v>
      </c>
      <c r="H1589" s="5">
        <v>0</v>
      </c>
      <c r="I1589" s="5">
        <v>0</v>
      </c>
      <c r="J1589" s="21">
        <f t="shared" si="35"/>
        <v>0</v>
      </c>
    </row>
    <row r="1590" spans="1:10" x14ac:dyDescent="0.25">
      <c r="A1590" s="23"/>
      <c r="B1590" s="20"/>
      <c r="C1590" s="19" t="s">
        <v>2013</v>
      </c>
      <c r="D1590" s="19"/>
      <c r="E1590" s="19" t="s">
        <v>63</v>
      </c>
      <c r="F1590" s="19" t="s">
        <v>64</v>
      </c>
      <c r="G1590" s="19" t="s">
        <v>62</v>
      </c>
      <c r="H1590" s="5">
        <v>0</v>
      </c>
      <c r="I1590" s="5">
        <v>419.06200000000001</v>
      </c>
      <c r="J1590" s="21">
        <f t="shared" si="35"/>
        <v>0</v>
      </c>
    </row>
    <row r="1591" spans="1:10" x14ac:dyDescent="0.25">
      <c r="A1591" s="23"/>
      <c r="B1591" s="20"/>
      <c r="C1591" s="19" t="s">
        <v>2014</v>
      </c>
      <c r="D1591" s="19"/>
      <c r="E1591" s="19" t="s">
        <v>63</v>
      </c>
      <c r="F1591" s="19" t="s">
        <v>64</v>
      </c>
      <c r="G1591" s="19" t="s">
        <v>62</v>
      </c>
      <c r="H1591" s="5">
        <v>0</v>
      </c>
      <c r="I1591" s="5">
        <v>1017.6510000000001</v>
      </c>
      <c r="J1591" s="21">
        <f t="shared" si="35"/>
        <v>0</v>
      </c>
    </row>
    <row r="1592" spans="1:10" x14ac:dyDescent="0.25">
      <c r="A1592" s="23"/>
      <c r="B1592" s="20"/>
      <c r="C1592" s="19" t="s">
        <v>2015</v>
      </c>
      <c r="D1592" s="19"/>
      <c r="E1592" s="19" t="s">
        <v>60</v>
      </c>
      <c r="F1592" s="19" t="s">
        <v>61</v>
      </c>
      <c r="G1592" s="19" t="s">
        <v>62</v>
      </c>
      <c r="H1592" s="5">
        <v>0</v>
      </c>
      <c r="I1592" s="5">
        <v>476.928</v>
      </c>
      <c r="J1592" s="21">
        <f t="shared" si="35"/>
        <v>0</v>
      </c>
    </row>
    <row r="1593" spans="1:10" x14ac:dyDescent="0.25">
      <c r="A1593" s="23"/>
      <c r="B1593" s="20"/>
      <c r="C1593" s="19" t="s">
        <v>2016</v>
      </c>
      <c r="D1593" s="19"/>
      <c r="E1593" s="19" t="s">
        <v>63</v>
      </c>
      <c r="F1593" s="19" t="s">
        <v>64</v>
      </c>
      <c r="G1593" s="19" t="s">
        <v>62</v>
      </c>
      <c r="H1593" s="5">
        <v>0</v>
      </c>
      <c r="I1593" s="5">
        <v>0</v>
      </c>
      <c r="J1593" s="21">
        <f t="shared" si="35"/>
        <v>0</v>
      </c>
    </row>
    <row r="1594" spans="1:10" x14ac:dyDescent="0.25">
      <c r="A1594" s="23"/>
      <c r="B1594" s="20"/>
      <c r="C1594" s="19" t="s">
        <v>2017</v>
      </c>
      <c r="D1594" s="19"/>
      <c r="E1594" s="19" t="s">
        <v>77</v>
      </c>
      <c r="F1594" s="19" t="s">
        <v>78</v>
      </c>
      <c r="G1594" s="19" t="s">
        <v>62</v>
      </c>
      <c r="H1594" s="5">
        <v>0</v>
      </c>
      <c r="I1594" s="5">
        <v>476.928</v>
      </c>
      <c r="J1594" s="21">
        <f t="shared" si="35"/>
        <v>0</v>
      </c>
    </row>
    <row r="1595" spans="1:10" x14ac:dyDescent="0.25">
      <c r="A1595" s="23"/>
      <c r="B1595" s="20"/>
      <c r="C1595" s="19" t="s">
        <v>2018</v>
      </c>
      <c r="D1595" s="19"/>
      <c r="E1595" s="19" t="s">
        <v>65</v>
      </c>
      <c r="F1595" s="19" t="s">
        <v>66</v>
      </c>
      <c r="G1595" s="19" t="s">
        <v>62</v>
      </c>
      <c r="H1595" s="5">
        <v>0</v>
      </c>
      <c r="I1595" s="5">
        <v>179.52799999999999</v>
      </c>
      <c r="J1595" s="21">
        <f t="shared" si="35"/>
        <v>0</v>
      </c>
    </row>
    <row r="1596" spans="1:10" x14ac:dyDescent="0.25">
      <c r="A1596" s="23"/>
      <c r="B1596" s="20"/>
      <c r="C1596" s="19" t="s">
        <v>2019</v>
      </c>
      <c r="D1596" s="19"/>
      <c r="E1596" s="19" t="s">
        <v>60</v>
      </c>
      <c r="F1596" s="19" t="s">
        <v>61</v>
      </c>
      <c r="G1596" s="19" t="s">
        <v>62</v>
      </c>
      <c r="H1596" s="5">
        <v>0</v>
      </c>
      <c r="I1596" s="5">
        <v>598.58999999999992</v>
      </c>
      <c r="J1596" s="21">
        <f t="shared" si="35"/>
        <v>0</v>
      </c>
    </row>
    <row r="1597" spans="1:10" x14ac:dyDescent="0.25">
      <c r="A1597" s="23"/>
      <c r="B1597" s="20"/>
      <c r="C1597" s="19" t="s">
        <v>2020</v>
      </c>
      <c r="D1597" s="19"/>
      <c r="E1597" s="19" t="s">
        <v>71</v>
      </c>
      <c r="F1597" s="19" t="s">
        <v>72</v>
      </c>
      <c r="G1597" s="19" t="s">
        <v>62</v>
      </c>
      <c r="H1597" s="5">
        <v>0</v>
      </c>
      <c r="I1597" s="5">
        <v>180.59800000000001</v>
      </c>
      <c r="J1597" s="21">
        <f t="shared" si="35"/>
        <v>0</v>
      </c>
    </row>
    <row r="1598" spans="1:10" x14ac:dyDescent="0.25">
      <c r="A1598" s="23"/>
      <c r="B1598" s="20"/>
      <c r="C1598" s="19" t="s">
        <v>2021</v>
      </c>
      <c r="D1598" s="19"/>
      <c r="E1598" s="19" t="s">
        <v>71</v>
      </c>
      <c r="F1598" s="19" t="s">
        <v>72</v>
      </c>
      <c r="G1598" s="19" t="s">
        <v>62</v>
      </c>
      <c r="H1598" s="5">
        <v>0</v>
      </c>
      <c r="I1598" s="5">
        <v>541.96100000000001</v>
      </c>
      <c r="J1598" s="21">
        <f t="shared" si="35"/>
        <v>0</v>
      </c>
    </row>
    <row r="1599" spans="1:10" x14ac:dyDescent="0.25">
      <c r="A1599" s="23"/>
      <c r="B1599" s="20"/>
      <c r="C1599" s="19" t="s">
        <v>2022</v>
      </c>
      <c r="D1599" s="19"/>
      <c r="E1599" s="19" t="s">
        <v>73</v>
      </c>
      <c r="F1599" s="19" t="s">
        <v>74</v>
      </c>
      <c r="G1599" s="19" t="s">
        <v>62</v>
      </c>
      <c r="H1599" s="5">
        <v>0</v>
      </c>
      <c r="I1599" s="5">
        <v>419.06200000000001</v>
      </c>
      <c r="J1599" s="21">
        <f t="shared" si="35"/>
        <v>0</v>
      </c>
    </row>
    <row r="1600" spans="1:10" x14ac:dyDescent="0.25">
      <c r="A1600" s="23"/>
      <c r="B1600" s="20"/>
      <c r="C1600" s="19" t="s">
        <v>2023</v>
      </c>
      <c r="D1600" s="19"/>
      <c r="E1600" s="19" t="s">
        <v>69</v>
      </c>
      <c r="F1600" s="19" t="s">
        <v>70</v>
      </c>
      <c r="G1600" s="19" t="s">
        <v>62</v>
      </c>
      <c r="H1600" s="5">
        <v>0</v>
      </c>
      <c r="I1600" s="5">
        <v>0</v>
      </c>
      <c r="J1600" s="21">
        <f t="shared" si="35"/>
        <v>0</v>
      </c>
    </row>
    <row r="1601" spans="1:10" x14ac:dyDescent="0.25">
      <c r="A1601" s="23"/>
      <c r="B1601" s="20"/>
      <c r="C1601" s="19" t="s">
        <v>2024</v>
      </c>
      <c r="D1601" s="19"/>
      <c r="E1601" s="19" t="s">
        <v>69</v>
      </c>
      <c r="F1601" s="19" t="s">
        <v>70</v>
      </c>
      <c r="G1601" s="19" t="s">
        <v>62</v>
      </c>
      <c r="H1601" s="5">
        <v>0</v>
      </c>
      <c r="I1601" s="5">
        <v>484.09500000000003</v>
      </c>
      <c r="J1601" s="21">
        <f t="shared" si="35"/>
        <v>0</v>
      </c>
    </row>
    <row r="1602" spans="1:10" x14ac:dyDescent="0.25">
      <c r="A1602" s="23"/>
      <c r="B1602" s="20"/>
      <c r="C1602" s="19" t="s">
        <v>2025</v>
      </c>
      <c r="D1602" s="19"/>
      <c r="E1602" s="19" t="s">
        <v>69</v>
      </c>
      <c r="F1602" s="19" t="s">
        <v>70</v>
      </c>
      <c r="G1602" s="19" t="s">
        <v>62</v>
      </c>
      <c r="H1602" s="5">
        <v>0</v>
      </c>
      <c r="I1602" s="5">
        <v>0</v>
      </c>
      <c r="J1602" s="21">
        <f t="shared" si="35"/>
        <v>0</v>
      </c>
    </row>
    <row r="1603" spans="1:10" x14ac:dyDescent="0.25">
      <c r="A1603" s="23"/>
      <c r="B1603" s="20"/>
      <c r="C1603" s="19" t="s">
        <v>2026</v>
      </c>
      <c r="D1603" s="19"/>
      <c r="E1603" s="19" t="s">
        <v>71</v>
      </c>
      <c r="F1603" s="19" t="s">
        <v>72</v>
      </c>
      <c r="G1603" s="19" t="s">
        <v>62</v>
      </c>
      <c r="H1603" s="5">
        <v>0</v>
      </c>
      <c r="I1603" s="5">
        <v>238.464</v>
      </c>
      <c r="J1603" s="21">
        <f t="shared" si="35"/>
        <v>0</v>
      </c>
    </row>
    <row r="1604" spans="1:10" x14ac:dyDescent="0.25">
      <c r="A1604" s="23"/>
      <c r="B1604" s="20"/>
      <c r="C1604" s="19" t="s">
        <v>2027</v>
      </c>
      <c r="D1604" s="19"/>
      <c r="E1604" s="19" t="s">
        <v>67</v>
      </c>
      <c r="F1604" s="19" t="s">
        <v>68</v>
      </c>
      <c r="G1604" s="19" t="s">
        <v>62</v>
      </c>
      <c r="H1604" s="5">
        <v>0</v>
      </c>
      <c r="I1604" s="5">
        <v>0</v>
      </c>
      <c r="J1604" s="21">
        <f t="shared" si="35"/>
        <v>0</v>
      </c>
    </row>
    <row r="1605" spans="1:10" x14ac:dyDescent="0.25">
      <c r="A1605" s="23"/>
      <c r="B1605" s="20"/>
      <c r="C1605" s="19" t="s">
        <v>2028</v>
      </c>
      <c r="D1605" s="19"/>
      <c r="E1605" s="19" t="s">
        <v>77</v>
      </c>
      <c r="F1605" s="19" t="s">
        <v>78</v>
      </c>
      <c r="G1605" s="19" t="s">
        <v>62</v>
      </c>
      <c r="H1605" s="5">
        <v>0</v>
      </c>
      <c r="I1605" s="5">
        <v>606.99400000000003</v>
      </c>
      <c r="J1605" s="21">
        <f t="shared" si="35"/>
        <v>0</v>
      </c>
    </row>
    <row r="1606" spans="1:10" x14ac:dyDescent="0.25">
      <c r="A1606" s="23"/>
      <c r="B1606" s="20"/>
      <c r="C1606" s="19" t="s">
        <v>2029</v>
      </c>
      <c r="D1606" s="19"/>
      <c r="E1606" s="19" t="s">
        <v>75</v>
      </c>
      <c r="F1606" s="19" t="s">
        <v>76</v>
      </c>
      <c r="G1606" s="19" t="s">
        <v>62</v>
      </c>
      <c r="H1606" s="5">
        <v>0</v>
      </c>
      <c r="I1606" s="5">
        <v>0</v>
      </c>
      <c r="J1606" s="21">
        <f t="shared" si="35"/>
        <v>0</v>
      </c>
    </row>
    <row r="1607" spans="1:10" x14ac:dyDescent="0.25">
      <c r="A1607" s="23"/>
      <c r="B1607" s="20"/>
      <c r="C1607" s="19" t="s">
        <v>2030</v>
      </c>
      <c r="D1607" s="19"/>
      <c r="E1607" s="19" t="s">
        <v>77</v>
      </c>
      <c r="F1607" s="19" t="s">
        <v>78</v>
      </c>
      <c r="G1607" s="19" t="s">
        <v>62</v>
      </c>
      <c r="H1607" s="5">
        <v>0</v>
      </c>
      <c r="I1607" s="5">
        <v>786.52200000000005</v>
      </c>
      <c r="J1607" s="21">
        <f t="shared" si="35"/>
        <v>0</v>
      </c>
    </row>
    <row r="1608" spans="1:10" x14ac:dyDescent="0.25">
      <c r="A1608" s="23"/>
      <c r="B1608" s="20"/>
      <c r="C1608" s="19" t="s">
        <v>2031</v>
      </c>
      <c r="D1608" s="19"/>
      <c r="E1608" s="19" t="s">
        <v>69</v>
      </c>
      <c r="F1608" s="19" t="s">
        <v>70</v>
      </c>
      <c r="G1608" s="19" t="s">
        <v>62</v>
      </c>
      <c r="H1608" s="5">
        <v>0</v>
      </c>
      <c r="I1608" s="5">
        <v>180.59800000000001</v>
      </c>
      <c r="J1608" s="21">
        <f t="shared" si="35"/>
        <v>0</v>
      </c>
    </row>
    <row r="1609" spans="1:10" x14ac:dyDescent="0.25">
      <c r="A1609" s="23"/>
      <c r="B1609" s="20"/>
      <c r="C1609" s="19" t="s">
        <v>2032</v>
      </c>
      <c r="D1609" s="19"/>
      <c r="E1609" s="19" t="s">
        <v>67</v>
      </c>
      <c r="F1609" s="19" t="s">
        <v>68</v>
      </c>
      <c r="G1609" s="19" t="s">
        <v>62</v>
      </c>
      <c r="H1609" s="5">
        <v>0</v>
      </c>
      <c r="I1609" s="5">
        <v>483.02499999999998</v>
      </c>
      <c r="J1609" s="21">
        <f t="shared" si="35"/>
        <v>0</v>
      </c>
    </row>
    <row r="1610" spans="1:10" x14ac:dyDescent="0.25">
      <c r="A1610" s="23"/>
      <c r="B1610" s="20"/>
      <c r="C1610" s="19" t="s">
        <v>2033</v>
      </c>
      <c r="D1610" s="19"/>
      <c r="E1610" s="19" t="s">
        <v>71</v>
      </c>
      <c r="F1610" s="19" t="s">
        <v>72</v>
      </c>
      <c r="G1610" s="19" t="s">
        <v>62</v>
      </c>
      <c r="H1610" s="5">
        <v>0</v>
      </c>
      <c r="I1610" s="5">
        <v>721.48900000000003</v>
      </c>
      <c r="J1610" s="21">
        <f t="shared" si="35"/>
        <v>0</v>
      </c>
    </row>
    <row r="1611" spans="1:10" x14ac:dyDescent="0.25">
      <c r="A1611" s="23"/>
      <c r="B1611" s="20"/>
      <c r="C1611" s="19" t="s">
        <v>2034</v>
      </c>
      <c r="D1611" s="19"/>
      <c r="E1611" s="19" t="s">
        <v>73</v>
      </c>
      <c r="F1611" s="19" t="s">
        <v>74</v>
      </c>
      <c r="G1611" s="19" t="s">
        <v>62</v>
      </c>
      <c r="H1611" s="5">
        <v>0</v>
      </c>
      <c r="I1611" s="5">
        <v>1017.652</v>
      </c>
      <c r="J1611" s="21">
        <f t="shared" si="35"/>
        <v>0</v>
      </c>
    </row>
    <row r="1612" spans="1:10" x14ac:dyDescent="0.25">
      <c r="A1612" s="23"/>
      <c r="B1612" s="20"/>
      <c r="C1612" s="19" t="s">
        <v>2035</v>
      </c>
      <c r="D1612" s="19"/>
      <c r="E1612" s="19" t="s">
        <v>75</v>
      </c>
      <c r="F1612" s="19" t="s">
        <v>76</v>
      </c>
      <c r="G1612" s="19" t="s">
        <v>62</v>
      </c>
      <c r="H1612" s="5">
        <v>0</v>
      </c>
      <c r="I1612" s="5">
        <v>180.59800000000001</v>
      </c>
      <c r="J1612" s="21">
        <f t="shared" si="35"/>
        <v>0</v>
      </c>
    </row>
    <row r="1613" spans="1:10" x14ac:dyDescent="0.25">
      <c r="A1613" s="23"/>
      <c r="B1613" s="20"/>
      <c r="C1613" s="19" t="s">
        <v>2036</v>
      </c>
      <c r="D1613" s="19"/>
      <c r="E1613" s="19" t="s">
        <v>77</v>
      </c>
      <c r="F1613" s="19" t="s">
        <v>78</v>
      </c>
      <c r="G1613" s="19" t="s">
        <v>62</v>
      </c>
      <c r="H1613" s="5">
        <v>0</v>
      </c>
      <c r="I1613" s="5">
        <v>1379.0149999999999</v>
      </c>
      <c r="J1613" s="21">
        <f t="shared" si="35"/>
        <v>0</v>
      </c>
    </row>
    <row r="1614" spans="1:10" x14ac:dyDescent="0.25">
      <c r="A1614" s="23"/>
      <c r="B1614" s="20"/>
      <c r="C1614" s="19" t="s">
        <v>2037</v>
      </c>
      <c r="D1614" s="19"/>
      <c r="E1614" s="19" t="s">
        <v>73</v>
      </c>
      <c r="F1614" s="19" t="s">
        <v>74</v>
      </c>
      <c r="G1614" s="19" t="s">
        <v>62</v>
      </c>
      <c r="H1614" s="5">
        <v>0</v>
      </c>
      <c r="I1614" s="5">
        <v>417.99199999999996</v>
      </c>
      <c r="J1614" s="21">
        <f t="shared" si="35"/>
        <v>0</v>
      </c>
    </row>
    <row r="1615" spans="1:10" x14ac:dyDescent="0.25">
      <c r="A1615" s="23"/>
      <c r="B1615" s="20"/>
      <c r="C1615" s="19" t="s">
        <v>2038</v>
      </c>
      <c r="D1615" s="19"/>
      <c r="E1615" s="19" t="s">
        <v>69</v>
      </c>
      <c r="F1615" s="19" t="s">
        <v>70</v>
      </c>
      <c r="G1615" s="19" t="s">
        <v>62</v>
      </c>
      <c r="H1615" s="5">
        <v>0</v>
      </c>
      <c r="I1615" s="5">
        <v>419.06200000000001</v>
      </c>
      <c r="J1615" s="21">
        <f t="shared" si="35"/>
        <v>0</v>
      </c>
    </row>
    <row r="1616" spans="1:10" x14ac:dyDescent="0.25">
      <c r="A1616" s="23"/>
      <c r="B1616" s="20"/>
      <c r="C1616" s="19" t="s">
        <v>2039</v>
      </c>
      <c r="D1616" s="19"/>
      <c r="E1616" s="19" t="s">
        <v>71</v>
      </c>
      <c r="F1616" s="19" t="s">
        <v>72</v>
      </c>
      <c r="G1616" s="19" t="s">
        <v>62</v>
      </c>
      <c r="H1616" s="5">
        <v>0</v>
      </c>
      <c r="I1616" s="5">
        <v>598.58999999999992</v>
      </c>
      <c r="J1616" s="21">
        <f t="shared" si="35"/>
        <v>0</v>
      </c>
    </row>
    <row r="1617" spans="1:10" x14ac:dyDescent="0.25">
      <c r="A1617" s="23"/>
      <c r="B1617" s="20"/>
      <c r="C1617" s="19" t="s">
        <v>2040</v>
      </c>
      <c r="D1617" s="19"/>
      <c r="E1617" s="19" t="s">
        <v>69</v>
      </c>
      <c r="F1617" s="19" t="s">
        <v>70</v>
      </c>
      <c r="G1617" s="19" t="s">
        <v>62</v>
      </c>
      <c r="H1617" s="5">
        <v>0</v>
      </c>
      <c r="I1617" s="5">
        <v>483.02499999999998</v>
      </c>
      <c r="J1617" s="21">
        <f t="shared" si="35"/>
        <v>0</v>
      </c>
    </row>
    <row r="1618" spans="1:10" x14ac:dyDescent="0.25">
      <c r="A1618" s="23"/>
      <c r="B1618" s="20"/>
      <c r="C1618" s="19" t="s">
        <v>2041</v>
      </c>
      <c r="D1618" s="19"/>
      <c r="E1618" s="19" t="s">
        <v>77</v>
      </c>
      <c r="F1618" s="19" t="s">
        <v>78</v>
      </c>
      <c r="G1618" s="19" t="s">
        <v>62</v>
      </c>
      <c r="H1618" s="5">
        <v>0</v>
      </c>
      <c r="I1618" s="5">
        <v>541.96100000000001</v>
      </c>
      <c r="J1618" s="21">
        <f t="shared" si="35"/>
        <v>0</v>
      </c>
    </row>
    <row r="1619" spans="1:10" x14ac:dyDescent="0.25">
      <c r="A1619" s="23"/>
      <c r="B1619" s="20"/>
      <c r="C1619" s="19" t="s">
        <v>2042</v>
      </c>
      <c r="D1619" s="19"/>
      <c r="E1619" s="19" t="s">
        <v>77</v>
      </c>
      <c r="F1619" s="19" t="s">
        <v>78</v>
      </c>
      <c r="G1619" s="19" t="s">
        <v>62</v>
      </c>
      <c r="H1619" s="5">
        <v>0</v>
      </c>
      <c r="I1619" s="5">
        <v>1205.5840000000001</v>
      </c>
      <c r="J1619" s="21">
        <f t="shared" si="35"/>
        <v>0</v>
      </c>
    </row>
    <row r="1620" spans="1:10" x14ac:dyDescent="0.25">
      <c r="A1620" s="23"/>
      <c r="B1620" s="20"/>
      <c r="C1620" s="19" t="s">
        <v>2043</v>
      </c>
      <c r="D1620" s="19"/>
      <c r="E1620" s="19" t="s">
        <v>73</v>
      </c>
      <c r="F1620" s="19" t="s">
        <v>74</v>
      </c>
      <c r="G1620" s="19" t="s">
        <v>62</v>
      </c>
      <c r="H1620" s="5">
        <v>0</v>
      </c>
      <c r="I1620" s="5">
        <v>722.55899999999997</v>
      </c>
      <c r="J1620" s="21">
        <f t="shared" si="35"/>
        <v>0</v>
      </c>
    </row>
    <row r="1621" spans="1:10" x14ac:dyDescent="0.25">
      <c r="A1621" s="23"/>
      <c r="B1621" s="20"/>
      <c r="C1621" s="19" t="s">
        <v>2044</v>
      </c>
      <c r="D1621" s="19"/>
      <c r="E1621" s="19" t="s">
        <v>77</v>
      </c>
      <c r="F1621" s="19" t="s">
        <v>78</v>
      </c>
      <c r="G1621" s="19" t="s">
        <v>62</v>
      </c>
      <c r="H1621" s="5">
        <v>0</v>
      </c>
      <c r="I1621" s="5">
        <v>483.02499999999998</v>
      </c>
      <c r="J1621" s="21">
        <f t="shared" si="35"/>
        <v>0</v>
      </c>
    </row>
    <row r="1622" spans="1:10" x14ac:dyDescent="0.25">
      <c r="A1622" s="23"/>
      <c r="B1622" s="20"/>
      <c r="C1622" s="19" t="s">
        <v>2045</v>
      </c>
      <c r="D1622" s="19"/>
      <c r="E1622" s="19" t="s">
        <v>69</v>
      </c>
      <c r="F1622" s="19" t="s">
        <v>70</v>
      </c>
      <c r="G1622" s="19" t="s">
        <v>62</v>
      </c>
      <c r="H1622" s="5">
        <v>0</v>
      </c>
      <c r="I1622" s="5">
        <v>483.02499999999998</v>
      </c>
      <c r="J1622" s="21">
        <f t="shared" si="35"/>
        <v>0</v>
      </c>
    </row>
    <row r="1623" spans="1:10" x14ac:dyDescent="0.25">
      <c r="A1623" s="23"/>
      <c r="B1623" s="20"/>
      <c r="C1623" s="19" t="s">
        <v>2046</v>
      </c>
      <c r="D1623" s="19"/>
      <c r="E1623" s="19" t="s">
        <v>77</v>
      </c>
      <c r="F1623" s="19" t="s">
        <v>78</v>
      </c>
      <c r="G1623" s="19" t="s">
        <v>62</v>
      </c>
      <c r="H1623" s="5">
        <v>0</v>
      </c>
      <c r="I1623" s="5">
        <v>1024.9860000000001</v>
      </c>
      <c r="J1623" s="21">
        <f t="shared" si="35"/>
        <v>0</v>
      </c>
    </row>
    <row r="1624" spans="1:10" x14ac:dyDescent="0.25">
      <c r="A1624" s="23"/>
      <c r="B1624" s="20"/>
      <c r="C1624" s="19" t="s">
        <v>2047</v>
      </c>
      <c r="D1624" s="19"/>
      <c r="E1624" s="19" t="s">
        <v>60</v>
      </c>
      <c r="F1624" s="19" t="s">
        <v>61</v>
      </c>
      <c r="G1624" s="19" t="s">
        <v>62</v>
      </c>
      <c r="H1624" s="5">
        <v>0</v>
      </c>
      <c r="I1624" s="5">
        <v>179.52799999999999</v>
      </c>
      <c r="J1624" s="21">
        <f t="shared" si="35"/>
        <v>0</v>
      </c>
    </row>
    <row r="1625" spans="1:10" x14ac:dyDescent="0.25">
      <c r="A1625" s="23"/>
      <c r="B1625" s="20"/>
      <c r="C1625" s="19" t="s">
        <v>2048</v>
      </c>
      <c r="D1625" s="19"/>
      <c r="E1625" s="19" t="s">
        <v>60</v>
      </c>
      <c r="F1625" s="19" t="s">
        <v>61</v>
      </c>
      <c r="G1625" s="19" t="s">
        <v>62</v>
      </c>
      <c r="H1625" s="5">
        <v>0</v>
      </c>
      <c r="I1625" s="5">
        <v>238.464</v>
      </c>
      <c r="J1625" s="21">
        <f t="shared" si="35"/>
        <v>0</v>
      </c>
    </row>
    <row r="1626" spans="1:10" x14ac:dyDescent="0.25">
      <c r="A1626" s="23"/>
      <c r="B1626" s="20"/>
      <c r="C1626" s="19" t="s">
        <v>2049</v>
      </c>
      <c r="D1626" s="19"/>
      <c r="E1626" s="19" t="s">
        <v>60</v>
      </c>
      <c r="F1626" s="19" t="s">
        <v>61</v>
      </c>
      <c r="G1626" s="19" t="s">
        <v>62</v>
      </c>
      <c r="H1626" s="5">
        <v>0</v>
      </c>
      <c r="I1626" s="5">
        <v>419.06200000000001</v>
      </c>
      <c r="J1626" s="21">
        <f t="shared" si="35"/>
        <v>0</v>
      </c>
    </row>
    <row r="1627" spans="1:10" x14ac:dyDescent="0.25">
      <c r="A1627" s="23"/>
      <c r="B1627" s="20"/>
      <c r="C1627" s="19" t="s">
        <v>2050</v>
      </c>
      <c r="D1627" s="19"/>
      <c r="E1627" s="19" t="s">
        <v>73</v>
      </c>
      <c r="F1627" s="19" t="s">
        <v>74</v>
      </c>
      <c r="G1627" s="19" t="s">
        <v>62</v>
      </c>
      <c r="H1627" s="5">
        <v>0</v>
      </c>
      <c r="I1627" s="5">
        <v>599.66000000000008</v>
      </c>
      <c r="J1627" s="21">
        <f t="shared" si="35"/>
        <v>0</v>
      </c>
    </row>
    <row r="1628" spans="1:10" x14ac:dyDescent="0.25">
      <c r="A1628" s="23"/>
      <c r="B1628" s="20"/>
      <c r="C1628" s="19" t="s">
        <v>2051</v>
      </c>
      <c r="D1628" s="19"/>
      <c r="E1628" s="19" t="s">
        <v>71</v>
      </c>
      <c r="F1628" s="19" t="s">
        <v>72</v>
      </c>
      <c r="G1628" s="19" t="s">
        <v>62</v>
      </c>
      <c r="H1628" s="5">
        <v>0</v>
      </c>
      <c r="I1628" s="5">
        <v>482.34500000000003</v>
      </c>
      <c r="J1628" s="21">
        <f t="shared" si="35"/>
        <v>0</v>
      </c>
    </row>
    <row r="1629" spans="1:10" x14ac:dyDescent="0.25">
      <c r="A1629" s="23"/>
      <c r="B1629" s="20"/>
      <c r="C1629" s="19" t="s">
        <v>2052</v>
      </c>
      <c r="D1629" s="19"/>
      <c r="E1629" s="19" t="s">
        <v>67</v>
      </c>
      <c r="F1629" s="19" t="s">
        <v>68</v>
      </c>
      <c r="G1629" s="19" t="s">
        <v>62</v>
      </c>
      <c r="H1629" s="5">
        <v>0</v>
      </c>
      <c r="I1629" s="5">
        <v>179.52799999999999</v>
      </c>
      <c r="J1629" s="21">
        <f t="shared" si="35"/>
        <v>0</v>
      </c>
    </row>
    <row r="1630" spans="1:10" x14ac:dyDescent="0.25">
      <c r="A1630" s="23"/>
      <c r="B1630" s="20"/>
      <c r="C1630" s="19" t="s">
        <v>2053</v>
      </c>
      <c r="D1630" s="19"/>
      <c r="E1630" s="19" t="s">
        <v>73</v>
      </c>
      <c r="F1630" s="19" t="s">
        <v>74</v>
      </c>
      <c r="G1630" s="19" t="s">
        <v>62</v>
      </c>
      <c r="H1630" s="5">
        <v>0</v>
      </c>
      <c r="I1630" s="5">
        <v>597.52</v>
      </c>
      <c r="J1630" s="21">
        <f t="shared" si="35"/>
        <v>0</v>
      </c>
    </row>
    <row r="1631" spans="1:10" x14ac:dyDescent="0.25">
      <c r="A1631" s="23"/>
      <c r="B1631" s="20"/>
      <c r="C1631" s="19" t="s">
        <v>2054</v>
      </c>
      <c r="D1631" s="19"/>
      <c r="E1631" s="19" t="s">
        <v>77</v>
      </c>
      <c r="F1631" s="19" t="s">
        <v>78</v>
      </c>
      <c r="G1631" s="19" t="s">
        <v>62</v>
      </c>
      <c r="H1631" s="5">
        <v>0</v>
      </c>
      <c r="I1631" s="5">
        <v>0</v>
      </c>
      <c r="J1631" s="21">
        <f t="shared" si="35"/>
        <v>0</v>
      </c>
    </row>
    <row r="1632" spans="1:10" x14ac:dyDescent="0.25">
      <c r="A1632" s="23"/>
      <c r="B1632" s="20"/>
      <c r="C1632" s="19" t="s">
        <v>2055</v>
      </c>
      <c r="D1632" s="19"/>
      <c r="E1632" s="19" t="s">
        <v>67</v>
      </c>
      <c r="F1632" s="19" t="s">
        <v>68</v>
      </c>
      <c r="G1632" s="19" t="s">
        <v>62</v>
      </c>
      <c r="H1632" s="5">
        <v>0</v>
      </c>
      <c r="I1632" s="5">
        <v>598.58999999999992</v>
      </c>
      <c r="J1632" s="21">
        <f t="shared" si="35"/>
        <v>0</v>
      </c>
    </row>
    <row r="1633" spans="1:10" x14ac:dyDescent="0.25">
      <c r="A1633" s="23"/>
      <c r="B1633" s="20"/>
      <c r="C1633" s="19" t="s">
        <v>2056</v>
      </c>
      <c r="D1633" s="19"/>
      <c r="E1633" s="19" t="s">
        <v>73</v>
      </c>
      <c r="F1633" s="19" t="s">
        <v>74</v>
      </c>
      <c r="G1633" s="19" t="s">
        <v>62</v>
      </c>
      <c r="H1633" s="5">
        <v>0</v>
      </c>
      <c r="I1633" s="5">
        <v>663.62300000000005</v>
      </c>
      <c r="J1633" s="21">
        <f t="shared" si="35"/>
        <v>0</v>
      </c>
    </row>
    <row r="1634" spans="1:10" x14ac:dyDescent="0.25">
      <c r="A1634" s="23"/>
      <c r="B1634" s="20"/>
      <c r="C1634" s="19" t="s">
        <v>2057</v>
      </c>
      <c r="D1634" s="19"/>
      <c r="E1634" s="19" t="s">
        <v>67</v>
      </c>
      <c r="F1634" s="19" t="s">
        <v>68</v>
      </c>
      <c r="G1634" s="19" t="s">
        <v>62</v>
      </c>
      <c r="H1634" s="5">
        <v>0</v>
      </c>
      <c r="I1634" s="5">
        <v>179.52799999999999</v>
      </c>
      <c r="J1634" s="21">
        <f t="shared" si="35"/>
        <v>0</v>
      </c>
    </row>
    <row r="1635" spans="1:10" x14ac:dyDescent="0.25">
      <c r="A1635" s="23"/>
      <c r="B1635" s="20"/>
      <c r="C1635" s="19" t="s">
        <v>2058</v>
      </c>
      <c r="D1635" s="19"/>
      <c r="E1635" s="19" t="s">
        <v>69</v>
      </c>
      <c r="F1635" s="19" t="s">
        <v>70</v>
      </c>
      <c r="G1635" s="19" t="s">
        <v>62</v>
      </c>
      <c r="H1635" s="5">
        <v>0</v>
      </c>
      <c r="I1635" s="5">
        <v>179.52799999999999</v>
      </c>
      <c r="J1635" s="21">
        <f t="shared" si="35"/>
        <v>0</v>
      </c>
    </row>
    <row r="1636" spans="1:10" x14ac:dyDescent="0.25">
      <c r="A1636" s="23"/>
      <c r="B1636" s="20"/>
      <c r="C1636" s="19" t="s">
        <v>2059</v>
      </c>
      <c r="D1636" s="19"/>
      <c r="E1636" s="19" t="s">
        <v>69</v>
      </c>
      <c r="F1636" s="19" t="s">
        <v>70</v>
      </c>
      <c r="G1636" s="19" t="s">
        <v>62</v>
      </c>
      <c r="H1636" s="5">
        <v>0</v>
      </c>
      <c r="I1636" s="5">
        <v>0</v>
      </c>
      <c r="J1636" s="21">
        <f t="shared" si="35"/>
        <v>0</v>
      </c>
    </row>
    <row r="1637" spans="1:10" x14ac:dyDescent="0.25">
      <c r="A1637" s="23"/>
      <c r="B1637" s="20"/>
      <c r="C1637" s="19" t="s">
        <v>2060</v>
      </c>
      <c r="D1637" s="19"/>
      <c r="E1637" s="19" t="s">
        <v>69</v>
      </c>
      <c r="F1637" s="19" t="s">
        <v>70</v>
      </c>
      <c r="G1637" s="19" t="s">
        <v>62</v>
      </c>
      <c r="H1637" s="5">
        <v>0</v>
      </c>
      <c r="I1637" s="5">
        <v>243.881</v>
      </c>
      <c r="J1637" s="21">
        <f t="shared" si="35"/>
        <v>0</v>
      </c>
    </row>
    <row r="1638" spans="1:10" x14ac:dyDescent="0.25">
      <c r="A1638" s="23"/>
      <c r="B1638" s="20"/>
      <c r="C1638" s="19" t="s">
        <v>2061</v>
      </c>
      <c r="D1638" s="19"/>
      <c r="E1638" s="19" t="s">
        <v>77</v>
      </c>
      <c r="F1638" s="19" t="s">
        <v>78</v>
      </c>
      <c r="G1638" s="19" t="s">
        <v>62</v>
      </c>
      <c r="H1638" s="5">
        <v>0</v>
      </c>
      <c r="I1638" s="5">
        <v>1090.019</v>
      </c>
      <c r="J1638" s="21">
        <f t="shared" si="35"/>
        <v>0</v>
      </c>
    </row>
    <row r="1639" spans="1:10" x14ac:dyDescent="0.25">
      <c r="A1639" s="23"/>
      <c r="B1639" s="20"/>
      <c r="C1639" s="19" t="s">
        <v>2062</v>
      </c>
      <c r="D1639" s="19"/>
      <c r="E1639" s="19" t="s">
        <v>69</v>
      </c>
      <c r="F1639" s="19" t="s">
        <v>70</v>
      </c>
      <c r="G1639" s="19" t="s">
        <v>62</v>
      </c>
      <c r="H1639" s="5">
        <v>0</v>
      </c>
      <c r="I1639" s="5">
        <v>541.96100000000001</v>
      </c>
      <c r="J1639" s="21">
        <f t="shared" si="35"/>
        <v>0</v>
      </c>
    </row>
    <row r="1640" spans="1:10" x14ac:dyDescent="0.25">
      <c r="A1640" s="23"/>
      <c r="B1640" s="20"/>
      <c r="C1640" s="19" t="s">
        <v>2063</v>
      </c>
      <c r="D1640" s="19"/>
      <c r="E1640" s="19" t="s">
        <v>75</v>
      </c>
      <c r="F1640" s="19" t="s">
        <v>76</v>
      </c>
      <c r="G1640" s="19" t="s">
        <v>62</v>
      </c>
      <c r="H1640" s="5">
        <v>0</v>
      </c>
      <c r="I1640" s="5">
        <v>238.464</v>
      </c>
      <c r="J1640" s="21">
        <f t="shared" si="35"/>
        <v>0</v>
      </c>
    </row>
    <row r="1641" spans="1:10" x14ac:dyDescent="0.25">
      <c r="A1641" s="23"/>
      <c r="B1641" s="20"/>
      <c r="C1641" s="19" t="s">
        <v>2064</v>
      </c>
      <c r="D1641" s="19"/>
      <c r="E1641" s="19" t="s">
        <v>73</v>
      </c>
      <c r="F1641" s="19" t="s">
        <v>74</v>
      </c>
      <c r="G1641" s="19" t="s">
        <v>62</v>
      </c>
      <c r="H1641" s="5">
        <v>0</v>
      </c>
      <c r="I1641" s="5">
        <v>0</v>
      </c>
      <c r="J1641" s="21">
        <f t="shared" si="35"/>
        <v>0</v>
      </c>
    </row>
    <row r="1642" spans="1:10" x14ac:dyDescent="0.25">
      <c r="A1642" s="23"/>
      <c r="B1642" s="20"/>
      <c r="C1642" s="19" t="s">
        <v>2065</v>
      </c>
      <c r="D1642" s="19"/>
      <c r="E1642" s="19" t="s">
        <v>75</v>
      </c>
      <c r="F1642" s="19" t="s">
        <v>76</v>
      </c>
      <c r="G1642" s="19" t="s">
        <v>62</v>
      </c>
      <c r="H1642" s="5">
        <v>0</v>
      </c>
      <c r="I1642" s="5">
        <v>417.99199999999996</v>
      </c>
      <c r="J1642" s="21">
        <f t="shared" si="35"/>
        <v>0</v>
      </c>
    </row>
    <row r="1643" spans="1:10" x14ac:dyDescent="0.25">
      <c r="A1643" s="23"/>
      <c r="B1643" s="20"/>
      <c r="C1643" s="19" t="s">
        <v>2066</v>
      </c>
      <c r="D1643" s="19"/>
      <c r="E1643" s="19" t="s">
        <v>69</v>
      </c>
      <c r="F1643" s="19" t="s">
        <v>70</v>
      </c>
      <c r="G1643" s="19" t="s">
        <v>62</v>
      </c>
      <c r="H1643" s="5">
        <v>0</v>
      </c>
      <c r="I1643" s="5">
        <v>179.52799999999999</v>
      </c>
      <c r="J1643" s="21">
        <f t="shared" si="35"/>
        <v>0</v>
      </c>
    </row>
    <row r="1644" spans="1:10" x14ac:dyDescent="0.25">
      <c r="A1644" s="23"/>
      <c r="B1644" s="20"/>
      <c r="C1644" s="19" t="s">
        <v>2067</v>
      </c>
      <c r="D1644" s="19"/>
      <c r="E1644" s="19" t="s">
        <v>63</v>
      </c>
      <c r="F1644" s="19" t="s">
        <v>64</v>
      </c>
      <c r="G1644" s="19" t="s">
        <v>62</v>
      </c>
      <c r="H1644" s="5">
        <v>0</v>
      </c>
      <c r="I1644" s="5">
        <v>1197.18</v>
      </c>
      <c r="J1644" s="21">
        <f t="shared" si="35"/>
        <v>0</v>
      </c>
    </row>
    <row r="1645" spans="1:10" x14ac:dyDescent="0.25">
      <c r="A1645" s="23"/>
      <c r="B1645" s="20"/>
      <c r="C1645" s="19" t="s">
        <v>2068</v>
      </c>
      <c r="D1645" s="19"/>
      <c r="E1645" s="19" t="s">
        <v>69</v>
      </c>
      <c r="F1645" s="19" t="s">
        <v>70</v>
      </c>
      <c r="G1645" s="19" t="s">
        <v>62</v>
      </c>
      <c r="H1645" s="5">
        <v>0</v>
      </c>
      <c r="I1645" s="5">
        <v>180.59800000000001</v>
      </c>
      <c r="J1645" s="21">
        <f t="shared" si="35"/>
        <v>0</v>
      </c>
    </row>
    <row r="1646" spans="1:10" x14ac:dyDescent="0.25">
      <c r="A1646" s="23"/>
      <c r="B1646" s="20"/>
      <c r="C1646" s="19" t="s">
        <v>2069</v>
      </c>
      <c r="D1646" s="19"/>
      <c r="E1646" s="19" t="s">
        <v>77</v>
      </c>
      <c r="F1646" s="19" t="s">
        <v>78</v>
      </c>
      <c r="G1646" s="19" t="s">
        <v>62</v>
      </c>
      <c r="H1646" s="5">
        <v>0</v>
      </c>
      <c r="I1646" s="5">
        <v>0</v>
      </c>
      <c r="J1646" s="21">
        <f t="shared" ref="J1646:J1709" si="36">+IFERROR(I1646/H1646,0)</f>
        <v>0</v>
      </c>
    </row>
    <row r="1647" spans="1:10" x14ac:dyDescent="0.25">
      <c r="A1647" s="23"/>
      <c r="B1647" s="20"/>
      <c r="C1647" s="19" t="s">
        <v>2070</v>
      </c>
      <c r="D1647" s="19"/>
      <c r="E1647" s="19" t="s">
        <v>69</v>
      </c>
      <c r="F1647" s="19" t="s">
        <v>70</v>
      </c>
      <c r="G1647" s="19" t="s">
        <v>62</v>
      </c>
      <c r="H1647" s="5">
        <v>0</v>
      </c>
      <c r="I1647" s="5">
        <v>540.72399999999993</v>
      </c>
      <c r="J1647" s="21">
        <f t="shared" si="36"/>
        <v>0</v>
      </c>
    </row>
    <row r="1648" spans="1:10" x14ac:dyDescent="0.25">
      <c r="A1648" s="23"/>
      <c r="B1648" s="20"/>
      <c r="C1648" s="19" t="s">
        <v>2071</v>
      </c>
      <c r="D1648" s="19"/>
      <c r="E1648" s="19" t="s">
        <v>77</v>
      </c>
      <c r="F1648" s="19" t="s">
        <v>78</v>
      </c>
      <c r="G1648" s="19" t="s">
        <v>62</v>
      </c>
      <c r="H1648" s="5">
        <v>0</v>
      </c>
      <c r="I1648" s="5">
        <v>360.12599999999998</v>
      </c>
      <c r="J1648" s="21">
        <f t="shared" si="36"/>
        <v>0</v>
      </c>
    </row>
    <row r="1649" spans="1:10" x14ac:dyDescent="0.25">
      <c r="A1649" s="23"/>
      <c r="B1649" s="20"/>
      <c r="C1649" s="19" t="s">
        <v>2072</v>
      </c>
      <c r="D1649" s="19"/>
      <c r="E1649" s="19" t="s">
        <v>73</v>
      </c>
      <c r="F1649" s="19" t="s">
        <v>74</v>
      </c>
      <c r="G1649" s="19" t="s">
        <v>62</v>
      </c>
      <c r="H1649" s="5">
        <v>0</v>
      </c>
      <c r="I1649" s="5">
        <v>902.08699999999999</v>
      </c>
      <c r="J1649" s="21">
        <f t="shared" si="36"/>
        <v>0</v>
      </c>
    </row>
    <row r="1650" spans="1:10" x14ac:dyDescent="0.25">
      <c r="A1650" s="23"/>
      <c r="B1650" s="20"/>
      <c r="C1650" s="19" t="s">
        <v>2073</v>
      </c>
      <c r="D1650" s="19"/>
      <c r="E1650" s="19" t="s">
        <v>69</v>
      </c>
      <c r="F1650" s="19" t="s">
        <v>70</v>
      </c>
      <c r="G1650" s="19" t="s">
        <v>62</v>
      </c>
      <c r="H1650" s="5">
        <v>0</v>
      </c>
      <c r="I1650" s="5">
        <v>0</v>
      </c>
      <c r="J1650" s="21">
        <f t="shared" si="36"/>
        <v>0</v>
      </c>
    </row>
    <row r="1651" spans="1:10" x14ac:dyDescent="0.25">
      <c r="A1651" s="23"/>
      <c r="B1651" s="20"/>
      <c r="C1651" s="19" t="s">
        <v>2074</v>
      </c>
      <c r="D1651" s="19"/>
      <c r="E1651" s="19" t="s">
        <v>60</v>
      </c>
      <c r="F1651" s="19" t="s">
        <v>61</v>
      </c>
      <c r="G1651" s="19" t="s">
        <v>62</v>
      </c>
      <c r="H1651" s="5">
        <v>0</v>
      </c>
      <c r="I1651" s="5">
        <v>786.52184000000011</v>
      </c>
      <c r="J1651" s="21">
        <f t="shared" si="36"/>
        <v>0</v>
      </c>
    </row>
    <row r="1652" spans="1:10" x14ac:dyDescent="0.25">
      <c r="A1652" s="23"/>
      <c r="B1652" s="20"/>
      <c r="C1652" s="19" t="s">
        <v>2075</v>
      </c>
      <c r="D1652" s="19"/>
      <c r="E1652" s="19" t="s">
        <v>77</v>
      </c>
      <c r="F1652" s="19" t="s">
        <v>78</v>
      </c>
      <c r="G1652" s="19" t="s">
        <v>62</v>
      </c>
      <c r="H1652" s="5">
        <v>0</v>
      </c>
      <c r="I1652" s="5">
        <v>1140.5509999999999</v>
      </c>
      <c r="J1652" s="21">
        <f t="shared" si="36"/>
        <v>0</v>
      </c>
    </row>
    <row r="1653" spans="1:10" x14ac:dyDescent="0.25">
      <c r="A1653" s="23"/>
      <c r="B1653" s="20"/>
      <c r="C1653" s="19" t="s">
        <v>2076</v>
      </c>
      <c r="D1653" s="19"/>
      <c r="E1653" s="19" t="s">
        <v>60</v>
      </c>
      <c r="F1653" s="19" t="s">
        <v>61</v>
      </c>
      <c r="G1653" s="19" t="s">
        <v>62</v>
      </c>
      <c r="H1653" s="5">
        <v>0</v>
      </c>
      <c r="I1653" s="5">
        <v>180.59800000000001</v>
      </c>
      <c r="J1653" s="21">
        <f t="shared" si="36"/>
        <v>0</v>
      </c>
    </row>
    <row r="1654" spans="1:10" x14ac:dyDescent="0.25">
      <c r="A1654" s="23"/>
      <c r="B1654" s="20"/>
      <c r="C1654" s="19" t="s">
        <v>2077</v>
      </c>
      <c r="D1654" s="19"/>
      <c r="E1654" s="19" t="s">
        <v>65</v>
      </c>
      <c r="F1654" s="19" t="s">
        <v>66</v>
      </c>
      <c r="G1654" s="19" t="s">
        <v>62</v>
      </c>
      <c r="H1654" s="5">
        <v>0</v>
      </c>
      <c r="I1654" s="5">
        <v>1018.721</v>
      </c>
      <c r="J1654" s="21">
        <f t="shared" si="36"/>
        <v>0</v>
      </c>
    </row>
    <row r="1655" spans="1:10" x14ac:dyDescent="0.25">
      <c r="A1655" s="23"/>
      <c r="B1655" s="20"/>
      <c r="C1655" s="19" t="s">
        <v>2078</v>
      </c>
      <c r="D1655" s="19"/>
      <c r="E1655" s="19" t="s">
        <v>73</v>
      </c>
      <c r="F1655" s="19" t="s">
        <v>74</v>
      </c>
      <c r="G1655" s="19" t="s">
        <v>62</v>
      </c>
      <c r="H1655" s="5">
        <v>0</v>
      </c>
      <c r="I1655" s="5">
        <v>598.58999999999992</v>
      </c>
      <c r="J1655" s="21">
        <f t="shared" si="36"/>
        <v>0</v>
      </c>
    </row>
    <row r="1656" spans="1:10" x14ac:dyDescent="0.25">
      <c r="A1656" s="23"/>
      <c r="B1656" s="20"/>
      <c r="C1656" s="19" t="s">
        <v>2079</v>
      </c>
      <c r="D1656" s="19"/>
      <c r="E1656" s="19" t="s">
        <v>73</v>
      </c>
      <c r="F1656" s="19" t="s">
        <v>74</v>
      </c>
      <c r="G1656" s="19" t="s">
        <v>62</v>
      </c>
      <c r="H1656" s="5">
        <v>0</v>
      </c>
      <c r="I1656" s="5">
        <v>1082.6850000000002</v>
      </c>
      <c r="J1656" s="21">
        <f t="shared" si="36"/>
        <v>0</v>
      </c>
    </row>
    <row r="1657" spans="1:10" x14ac:dyDescent="0.25">
      <c r="A1657" s="23"/>
      <c r="B1657" s="20"/>
      <c r="C1657" s="19" t="s">
        <v>2080</v>
      </c>
      <c r="D1657" s="19"/>
      <c r="E1657" s="19" t="s">
        <v>77</v>
      </c>
      <c r="F1657" s="19" t="s">
        <v>78</v>
      </c>
      <c r="G1657" s="19" t="s">
        <v>62</v>
      </c>
      <c r="H1657" s="5">
        <v>0</v>
      </c>
      <c r="I1657" s="5">
        <v>0</v>
      </c>
      <c r="J1657" s="21">
        <f t="shared" si="36"/>
        <v>0</v>
      </c>
    </row>
    <row r="1658" spans="1:10" x14ac:dyDescent="0.25">
      <c r="A1658" s="23"/>
      <c r="B1658" s="20"/>
      <c r="C1658" s="19" t="s">
        <v>2081</v>
      </c>
      <c r="D1658" s="19"/>
      <c r="E1658" s="19" t="s">
        <v>60</v>
      </c>
      <c r="F1658" s="19" t="s">
        <v>61</v>
      </c>
      <c r="G1658" s="19" t="s">
        <v>62</v>
      </c>
      <c r="H1658" s="5">
        <v>0</v>
      </c>
      <c r="I1658" s="5">
        <v>483.02499999999998</v>
      </c>
      <c r="J1658" s="21">
        <f t="shared" si="36"/>
        <v>0</v>
      </c>
    </row>
    <row r="1659" spans="1:10" x14ac:dyDescent="0.25">
      <c r="A1659" s="23"/>
      <c r="B1659" s="20"/>
      <c r="C1659" s="19" t="s">
        <v>2082</v>
      </c>
      <c r="D1659" s="19"/>
      <c r="E1659" s="19" t="s">
        <v>69</v>
      </c>
      <c r="F1659" s="19" t="s">
        <v>70</v>
      </c>
      <c r="G1659" s="19" t="s">
        <v>62</v>
      </c>
      <c r="H1659" s="5">
        <v>0</v>
      </c>
      <c r="I1659" s="5">
        <v>0</v>
      </c>
      <c r="J1659" s="21">
        <f t="shared" si="36"/>
        <v>0</v>
      </c>
    </row>
    <row r="1660" spans="1:10" x14ac:dyDescent="0.25">
      <c r="A1660" s="23"/>
      <c r="B1660" s="20"/>
      <c r="C1660" s="19" t="s">
        <v>2083</v>
      </c>
      <c r="D1660" s="19"/>
      <c r="E1660" s="19" t="s">
        <v>60</v>
      </c>
      <c r="F1660" s="19" t="s">
        <v>61</v>
      </c>
      <c r="G1660" s="19" t="s">
        <v>62</v>
      </c>
      <c r="H1660" s="5">
        <v>0</v>
      </c>
      <c r="I1660" s="5">
        <v>721.48900000000003</v>
      </c>
      <c r="J1660" s="21">
        <f t="shared" si="36"/>
        <v>0</v>
      </c>
    </row>
    <row r="1661" spans="1:10" x14ac:dyDescent="0.25">
      <c r="A1661" s="23"/>
      <c r="B1661" s="20"/>
      <c r="C1661" s="19" t="s">
        <v>2084</v>
      </c>
      <c r="D1661" s="19"/>
      <c r="E1661" s="19" t="s">
        <v>73</v>
      </c>
      <c r="F1661" s="19" t="s">
        <v>74</v>
      </c>
      <c r="G1661" s="19" t="s">
        <v>62</v>
      </c>
      <c r="H1661" s="5">
        <v>0</v>
      </c>
      <c r="I1661" s="5">
        <v>837.05399999999986</v>
      </c>
      <c r="J1661" s="21">
        <f t="shared" si="36"/>
        <v>0</v>
      </c>
    </row>
    <row r="1662" spans="1:10" x14ac:dyDescent="0.25">
      <c r="A1662" s="23"/>
      <c r="B1662" s="20"/>
      <c r="C1662" s="19" t="s">
        <v>2085</v>
      </c>
      <c r="D1662" s="19"/>
      <c r="E1662" s="19" t="s">
        <v>60</v>
      </c>
      <c r="F1662" s="19" t="s">
        <v>61</v>
      </c>
      <c r="G1662" s="19" t="s">
        <v>62</v>
      </c>
      <c r="H1662" s="5">
        <v>0</v>
      </c>
      <c r="I1662" s="5">
        <v>180.59800000000001</v>
      </c>
      <c r="J1662" s="21">
        <f t="shared" si="36"/>
        <v>0</v>
      </c>
    </row>
    <row r="1663" spans="1:10" x14ac:dyDescent="0.25">
      <c r="A1663" s="23"/>
      <c r="B1663" s="20"/>
      <c r="C1663" s="19" t="s">
        <v>2086</v>
      </c>
      <c r="D1663" s="19"/>
      <c r="E1663" s="19" t="s">
        <v>75</v>
      </c>
      <c r="F1663" s="19" t="s">
        <v>76</v>
      </c>
      <c r="G1663" s="19" t="s">
        <v>62</v>
      </c>
      <c r="H1663" s="5">
        <v>0</v>
      </c>
      <c r="I1663" s="5">
        <v>360.12599999999998</v>
      </c>
      <c r="J1663" s="21">
        <f t="shared" si="36"/>
        <v>0</v>
      </c>
    </row>
    <row r="1664" spans="1:10" x14ac:dyDescent="0.25">
      <c r="A1664" s="23"/>
      <c r="B1664" s="20"/>
      <c r="C1664" s="19" t="s">
        <v>2087</v>
      </c>
      <c r="D1664" s="19"/>
      <c r="E1664" s="19" t="s">
        <v>63</v>
      </c>
      <c r="F1664" s="19" t="s">
        <v>64</v>
      </c>
      <c r="G1664" s="19" t="s">
        <v>62</v>
      </c>
      <c r="H1664" s="5">
        <v>0</v>
      </c>
      <c r="I1664" s="5">
        <v>1234.433</v>
      </c>
      <c r="J1664" s="21">
        <f t="shared" si="36"/>
        <v>0</v>
      </c>
    </row>
    <row r="1665" spans="1:10" x14ac:dyDescent="0.25">
      <c r="A1665" s="23"/>
      <c r="B1665" s="20"/>
      <c r="C1665" s="19" t="s">
        <v>2088</v>
      </c>
      <c r="D1665" s="19"/>
      <c r="E1665" s="19" t="s">
        <v>75</v>
      </c>
      <c r="F1665" s="19" t="s">
        <v>76</v>
      </c>
      <c r="G1665" s="19" t="s">
        <v>62</v>
      </c>
      <c r="H1665" s="5">
        <v>0</v>
      </c>
      <c r="I1665" s="5">
        <v>539.654</v>
      </c>
      <c r="J1665" s="21">
        <f t="shared" si="36"/>
        <v>0</v>
      </c>
    </row>
    <row r="1666" spans="1:10" x14ac:dyDescent="0.25">
      <c r="A1666" s="23"/>
      <c r="B1666" s="20"/>
      <c r="C1666" s="19" t="s">
        <v>2089</v>
      </c>
      <c r="D1666" s="19"/>
      <c r="E1666" s="19" t="s">
        <v>77</v>
      </c>
      <c r="F1666" s="19" t="s">
        <v>78</v>
      </c>
      <c r="G1666" s="19" t="s">
        <v>62</v>
      </c>
      <c r="H1666" s="5">
        <v>0</v>
      </c>
      <c r="I1666" s="5">
        <v>837.05400000000009</v>
      </c>
      <c r="J1666" s="21">
        <f t="shared" si="36"/>
        <v>0</v>
      </c>
    </row>
    <row r="1667" spans="1:10" x14ac:dyDescent="0.25">
      <c r="A1667" s="23"/>
      <c r="B1667" s="20"/>
      <c r="C1667" s="19" t="s">
        <v>2090</v>
      </c>
      <c r="D1667" s="19"/>
      <c r="E1667" s="19" t="s">
        <v>71</v>
      </c>
      <c r="F1667" s="19" t="s">
        <v>72</v>
      </c>
      <c r="G1667" s="19" t="s">
        <v>62</v>
      </c>
      <c r="H1667" s="5">
        <v>0</v>
      </c>
      <c r="I1667" s="5">
        <v>663.62300000000005</v>
      </c>
      <c r="J1667" s="21">
        <f t="shared" si="36"/>
        <v>0</v>
      </c>
    </row>
    <row r="1668" spans="1:10" x14ac:dyDescent="0.25">
      <c r="A1668" s="23"/>
      <c r="B1668" s="20"/>
      <c r="C1668" s="19" t="s">
        <v>2091</v>
      </c>
      <c r="D1668" s="19"/>
      <c r="E1668" s="19" t="s">
        <v>75</v>
      </c>
      <c r="F1668" s="19" t="s">
        <v>76</v>
      </c>
      <c r="G1668" s="19" t="s">
        <v>62</v>
      </c>
      <c r="H1668" s="5">
        <v>0</v>
      </c>
      <c r="I1668" s="5">
        <v>179.52799999999999</v>
      </c>
      <c r="J1668" s="21">
        <f t="shared" si="36"/>
        <v>0</v>
      </c>
    </row>
    <row r="1669" spans="1:10" x14ac:dyDescent="0.25">
      <c r="A1669" s="23"/>
      <c r="B1669" s="20"/>
      <c r="C1669" s="19" t="s">
        <v>2092</v>
      </c>
      <c r="D1669" s="19"/>
      <c r="E1669" s="19" t="s">
        <v>75</v>
      </c>
      <c r="F1669" s="19" t="s">
        <v>76</v>
      </c>
      <c r="G1669" s="19" t="s">
        <v>62</v>
      </c>
      <c r="H1669" s="5">
        <v>0</v>
      </c>
      <c r="I1669" s="5">
        <v>483.02499999999998</v>
      </c>
      <c r="J1669" s="21">
        <f t="shared" si="36"/>
        <v>0</v>
      </c>
    </row>
    <row r="1670" spans="1:10" x14ac:dyDescent="0.25">
      <c r="A1670" s="23"/>
      <c r="B1670" s="20"/>
      <c r="C1670" s="19" t="s">
        <v>2093</v>
      </c>
      <c r="D1670" s="19"/>
      <c r="E1670" s="19" t="s">
        <v>77</v>
      </c>
      <c r="F1670" s="19" t="s">
        <v>78</v>
      </c>
      <c r="G1670" s="19" t="s">
        <v>62</v>
      </c>
      <c r="H1670" s="5">
        <v>0</v>
      </c>
      <c r="I1670" s="5">
        <v>598.58999999999992</v>
      </c>
      <c r="J1670" s="21">
        <f t="shared" si="36"/>
        <v>0</v>
      </c>
    </row>
    <row r="1671" spans="1:10" x14ac:dyDescent="0.25">
      <c r="A1671" s="23"/>
      <c r="B1671" s="20"/>
      <c r="C1671" s="19" t="s">
        <v>2094</v>
      </c>
      <c r="D1671" s="19"/>
      <c r="E1671" s="19" t="s">
        <v>71</v>
      </c>
      <c r="F1671" s="19" t="s">
        <v>72</v>
      </c>
      <c r="G1671" s="19" t="s">
        <v>62</v>
      </c>
      <c r="H1671" s="5">
        <v>0</v>
      </c>
      <c r="I1671" s="5">
        <v>360.12599999999998</v>
      </c>
      <c r="J1671" s="21">
        <f t="shared" si="36"/>
        <v>0</v>
      </c>
    </row>
    <row r="1672" spans="1:10" x14ac:dyDescent="0.25">
      <c r="A1672" s="23"/>
      <c r="B1672" s="20"/>
      <c r="C1672" s="19" t="s">
        <v>2095</v>
      </c>
      <c r="D1672" s="19"/>
      <c r="E1672" s="19" t="s">
        <v>71</v>
      </c>
      <c r="F1672" s="19" t="s">
        <v>72</v>
      </c>
      <c r="G1672" s="19" t="s">
        <v>62</v>
      </c>
      <c r="H1672" s="5">
        <v>0</v>
      </c>
      <c r="I1672" s="5">
        <v>417.99199999999996</v>
      </c>
      <c r="J1672" s="21">
        <f t="shared" si="36"/>
        <v>0</v>
      </c>
    </row>
    <row r="1673" spans="1:10" x14ac:dyDescent="0.25">
      <c r="A1673" s="23"/>
      <c r="B1673" s="20"/>
      <c r="C1673" s="19" t="s">
        <v>2096</v>
      </c>
      <c r="D1673" s="19"/>
      <c r="E1673" s="19" t="s">
        <v>75</v>
      </c>
      <c r="F1673" s="19" t="s">
        <v>76</v>
      </c>
      <c r="G1673" s="19" t="s">
        <v>62</v>
      </c>
      <c r="H1673" s="5">
        <v>0</v>
      </c>
      <c r="I1673" s="5">
        <v>484.09500000000003</v>
      </c>
      <c r="J1673" s="21">
        <f t="shared" si="36"/>
        <v>0</v>
      </c>
    </row>
    <row r="1674" spans="1:10" x14ac:dyDescent="0.25">
      <c r="A1674" s="23"/>
      <c r="B1674" s="20"/>
      <c r="C1674" s="19" t="s">
        <v>2097</v>
      </c>
      <c r="D1674" s="19"/>
      <c r="E1674" s="19" t="s">
        <v>75</v>
      </c>
      <c r="F1674" s="19" t="s">
        <v>76</v>
      </c>
      <c r="G1674" s="19" t="s">
        <v>62</v>
      </c>
      <c r="H1674" s="5">
        <v>0</v>
      </c>
      <c r="I1674" s="5">
        <v>484.09500000000003</v>
      </c>
      <c r="J1674" s="21">
        <f t="shared" si="36"/>
        <v>0</v>
      </c>
    </row>
    <row r="1675" spans="1:10" x14ac:dyDescent="0.25">
      <c r="A1675" s="23"/>
      <c r="B1675" s="20"/>
      <c r="C1675" s="19" t="s">
        <v>2098</v>
      </c>
      <c r="D1675" s="19"/>
      <c r="E1675" s="19" t="s">
        <v>60</v>
      </c>
      <c r="F1675" s="19" t="s">
        <v>61</v>
      </c>
      <c r="G1675" s="19" t="s">
        <v>62</v>
      </c>
      <c r="H1675" s="5">
        <v>0</v>
      </c>
      <c r="I1675" s="5">
        <v>179.52799999999999</v>
      </c>
      <c r="J1675" s="21">
        <f t="shared" si="36"/>
        <v>0</v>
      </c>
    </row>
    <row r="1676" spans="1:10" x14ac:dyDescent="0.25">
      <c r="A1676" s="23"/>
      <c r="B1676" s="20"/>
      <c r="C1676" s="19" t="s">
        <v>2099</v>
      </c>
      <c r="D1676" s="19"/>
      <c r="E1676" s="19" t="s">
        <v>69</v>
      </c>
      <c r="F1676" s="19" t="s">
        <v>70</v>
      </c>
      <c r="G1676" s="19" t="s">
        <v>62</v>
      </c>
      <c r="H1676" s="5">
        <v>0</v>
      </c>
      <c r="I1676" s="5">
        <v>179.52799999999999</v>
      </c>
      <c r="J1676" s="21">
        <f t="shared" si="36"/>
        <v>0</v>
      </c>
    </row>
    <row r="1677" spans="1:10" x14ac:dyDescent="0.25">
      <c r="A1677" s="23"/>
      <c r="B1677" s="20"/>
      <c r="C1677" s="19" t="s">
        <v>2100</v>
      </c>
      <c r="D1677" s="19"/>
      <c r="E1677" s="19" t="s">
        <v>60</v>
      </c>
      <c r="F1677" s="19" t="s">
        <v>61</v>
      </c>
      <c r="G1677" s="19" t="s">
        <v>62</v>
      </c>
      <c r="H1677" s="5">
        <v>0</v>
      </c>
      <c r="I1677" s="5">
        <v>179.52799999999999</v>
      </c>
      <c r="J1677" s="21">
        <f t="shared" si="36"/>
        <v>0</v>
      </c>
    </row>
    <row r="1678" spans="1:10" x14ac:dyDescent="0.25">
      <c r="A1678" s="23"/>
      <c r="B1678" s="20"/>
      <c r="C1678" s="19" t="s">
        <v>2101</v>
      </c>
      <c r="D1678" s="19"/>
      <c r="E1678" s="19" t="s">
        <v>77</v>
      </c>
      <c r="F1678" s="19" t="s">
        <v>78</v>
      </c>
      <c r="G1678" s="19" t="s">
        <v>62</v>
      </c>
      <c r="H1678" s="5">
        <v>0</v>
      </c>
      <c r="I1678" s="5">
        <v>0</v>
      </c>
      <c r="J1678" s="21">
        <f t="shared" si="36"/>
        <v>0</v>
      </c>
    </row>
    <row r="1679" spans="1:10" x14ac:dyDescent="0.25">
      <c r="A1679" s="23"/>
      <c r="B1679" s="20"/>
      <c r="C1679" s="19" t="s">
        <v>2102</v>
      </c>
      <c r="D1679" s="19"/>
      <c r="E1679" s="19" t="s">
        <v>69</v>
      </c>
      <c r="F1679" s="19" t="s">
        <v>70</v>
      </c>
      <c r="G1679" s="19" t="s">
        <v>62</v>
      </c>
      <c r="H1679" s="5">
        <v>0</v>
      </c>
      <c r="I1679" s="5">
        <v>0</v>
      </c>
      <c r="J1679" s="21">
        <f t="shared" si="36"/>
        <v>0</v>
      </c>
    </row>
    <row r="1680" spans="1:10" x14ac:dyDescent="0.25">
      <c r="A1680" s="23"/>
      <c r="B1680" s="20"/>
      <c r="C1680" s="19" t="s">
        <v>2103</v>
      </c>
      <c r="D1680" s="19"/>
      <c r="E1680" s="19" t="s">
        <v>69</v>
      </c>
      <c r="F1680" s="19" t="s">
        <v>70</v>
      </c>
      <c r="G1680" s="19" t="s">
        <v>62</v>
      </c>
      <c r="H1680" s="5">
        <v>0</v>
      </c>
      <c r="I1680" s="5">
        <v>1080.9349999999999</v>
      </c>
      <c r="J1680" s="21">
        <f t="shared" si="36"/>
        <v>0</v>
      </c>
    </row>
    <row r="1681" spans="1:10" x14ac:dyDescent="0.25">
      <c r="A1681" s="23"/>
      <c r="B1681" s="20"/>
      <c r="C1681" s="19" t="s">
        <v>2104</v>
      </c>
      <c r="D1681" s="19"/>
      <c r="E1681" s="19" t="s">
        <v>75</v>
      </c>
      <c r="F1681" s="19" t="s">
        <v>76</v>
      </c>
      <c r="G1681" s="19" t="s">
        <v>62</v>
      </c>
      <c r="H1681" s="5">
        <v>0</v>
      </c>
      <c r="I1681" s="5">
        <v>417.99199999999996</v>
      </c>
      <c r="J1681" s="21">
        <f t="shared" si="36"/>
        <v>0</v>
      </c>
    </row>
    <row r="1682" spans="1:10" x14ac:dyDescent="0.25">
      <c r="A1682" s="23"/>
      <c r="B1682" s="20"/>
      <c r="C1682" s="19" t="s">
        <v>2105</v>
      </c>
      <c r="D1682" s="19"/>
      <c r="E1682" s="19" t="s">
        <v>63</v>
      </c>
      <c r="F1682" s="19" t="s">
        <v>64</v>
      </c>
      <c r="G1682" s="19" t="s">
        <v>62</v>
      </c>
      <c r="H1682" s="5">
        <v>0</v>
      </c>
      <c r="I1682" s="5">
        <v>238.464</v>
      </c>
      <c r="J1682" s="21">
        <f t="shared" si="36"/>
        <v>0</v>
      </c>
    </row>
    <row r="1683" spans="1:10" x14ac:dyDescent="0.25">
      <c r="A1683" s="23"/>
      <c r="B1683" s="20"/>
      <c r="C1683" s="19" t="s">
        <v>2106</v>
      </c>
      <c r="D1683" s="19"/>
      <c r="E1683" s="19" t="s">
        <v>67</v>
      </c>
      <c r="F1683" s="19" t="s">
        <v>68</v>
      </c>
      <c r="G1683" s="19" t="s">
        <v>62</v>
      </c>
      <c r="H1683" s="5">
        <v>0</v>
      </c>
      <c r="I1683" s="5">
        <v>179.52799999999999</v>
      </c>
      <c r="J1683" s="21">
        <f t="shared" si="36"/>
        <v>0</v>
      </c>
    </row>
    <row r="1684" spans="1:10" x14ac:dyDescent="0.25">
      <c r="A1684" s="23"/>
      <c r="B1684" s="20"/>
      <c r="C1684" s="19" t="s">
        <v>2107</v>
      </c>
      <c r="D1684" s="19"/>
      <c r="E1684" s="19" t="s">
        <v>60</v>
      </c>
      <c r="F1684" s="19" t="s">
        <v>61</v>
      </c>
      <c r="G1684" s="19" t="s">
        <v>62</v>
      </c>
      <c r="H1684" s="5">
        <v>0</v>
      </c>
      <c r="I1684" s="5">
        <v>417.99199999999996</v>
      </c>
      <c r="J1684" s="21">
        <f t="shared" si="36"/>
        <v>0</v>
      </c>
    </row>
    <row r="1685" spans="1:10" x14ac:dyDescent="0.25">
      <c r="A1685" s="23"/>
      <c r="B1685" s="20"/>
      <c r="C1685" s="19" t="s">
        <v>2108</v>
      </c>
      <c r="D1685" s="19"/>
      <c r="E1685" s="19" t="s">
        <v>60</v>
      </c>
      <c r="F1685" s="19" t="s">
        <v>61</v>
      </c>
      <c r="G1685" s="19" t="s">
        <v>62</v>
      </c>
      <c r="H1685" s="5">
        <v>0</v>
      </c>
      <c r="I1685" s="5">
        <v>599.66000000000008</v>
      </c>
      <c r="J1685" s="21">
        <f t="shared" si="36"/>
        <v>0</v>
      </c>
    </row>
    <row r="1686" spans="1:10" x14ac:dyDescent="0.25">
      <c r="A1686" s="23"/>
      <c r="B1686" s="20"/>
      <c r="C1686" s="19" t="s">
        <v>2109</v>
      </c>
      <c r="D1686" s="19"/>
      <c r="E1686" s="19" t="s">
        <v>60</v>
      </c>
      <c r="F1686" s="19" t="s">
        <v>61</v>
      </c>
      <c r="G1686" s="19" t="s">
        <v>62</v>
      </c>
      <c r="H1686" s="5">
        <v>0</v>
      </c>
      <c r="I1686" s="5">
        <v>961.02300000000014</v>
      </c>
      <c r="J1686" s="21">
        <f t="shared" si="36"/>
        <v>0</v>
      </c>
    </row>
    <row r="1687" spans="1:10" x14ac:dyDescent="0.25">
      <c r="A1687" s="23"/>
      <c r="B1687" s="20"/>
      <c r="C1687" s="19" t="s">
        <v>2110</v>
      </c>
      <c r="D1687" s="19"/>
      <c r="E1687" s="19" t="s">
        <v>60</v>
      </c>
      <c r="F1687" s="19" t="s">
        <v>61</v>
      </c>
      <c r="G1687" s="19" t="s">
        <v>62</v>
      </c>
      <c r="H1687" s="5">
        <v>0</v>
      </c>
      <c r="I1687" s="5">
        <v>179.52799999999999</v>
      </c>
      <c r="J1687" s="21">
        <f t="shared" si="36"/>
        <v>0</v>
      </c>
    </row>
    <row r="1688" spans="1:10" x14ac:dyDescent="0.25">
      <c r="A1688" s="23"/>
      <c r="B1688" s="20"/>
      <c r="C1688" s="19" t="s">
        <v>2111</v>
      </c>
      <c r="D1688" s="19"/>
      <c r="E1688" s="19" t="s">
        <v>63</v>
      </c>
      <c r="F1688" s="19" t="s">
        <v>64</v>
      </c>
      <c r="G1688" s="19" t="s">
        <v>62</v>
      </c>
      <c r="H1688" s="5">
        <v>0</v>
      </c>
      <c r="I1688" s="5">
        <v>0</v>
      </c>
      <c r="J1688" s="21">
        <f t="shared" si="36"/>
        <v>0</v>
      </c>
    </row>
    <row r="1689" spans="1:10" x14ac:dyDescent="0.25">
      <c r="A1689" s="23"/>
      <c r="B1689" s="20"/>
      <c r="C1689" s="19" t="s">
        <v>2112</v>
      </c>
      <c r="D1689" s="19"/>
      <c r="E1689" s="19" t="s">
        <v>63</v>
      </c>
      <c r="F1689" s="19" t="s">
        <v>64</v>
      </c>
      <c r="G1689" s="19" t="s">
        <v>62</v>
      </c>
      <c r="H1689" s="5">
        <v>0</v>
      </c>
      <c r="I1689" s="5">
        <v>959.78499999999985</v>
      </c>
      <c r="J1689" s="21">
        <f t="shared" si="36"/>
        <v>0</v>
      </c>
    </row>
    <row r="1690" spans="1:10" x14ac:dyDescent="0.25">
      <c r="A1690" s="23"/>
      <c r="B1690" s="20"/>
      <c r="C1690" s="19" t="s">
        <v>2113</v>
      </c>
      <c r="D1690" s="19"/>
      <c r="E1690" s="19" t="s">
        <v>77</v>
      </c>
      <c r="F1690" s="19" t="s">
        <v>78</v>
      </c>
      <c r="G1690" s="19" t="s">
        <v>62</v>
      </c>
      <c r="H1690" s="5">
        <v>0</v>
      </c>
      <c r="I1690" s="5">
        <v>483.02499999999998</v>
      </c>
      <c r="J1690" s="21">
        <f t="shared" si="36"/>
        <v>0</v>
      </c>
    </row>
    <row r="1691" spans="1:10" x14ac:dyDescent="0.25">
      <c r="A1691" s="23"/>
      <c r="B1691" s="20"/>
      <c r="C1691" s="19" t="s">
        <v>2114</v>
      </c>
      <c r="D1691" s="19"/>
      <c r="E1691" s="19" t="s">
        <v>77</v>
      </c>
      <c r="F1691" s="19" t="s">
        <v>78</v>
      </c>
      <c r="G1691" s="19" t="s">
        <v>62</v>
      </c>
      <c r="H1691" s="5">
        <v>0</v>
      </c>
      <c r="I1691" s="5">
        <v>598.58999999999992</v>
      </c>
      <c r="J1691" s="21">
        <f t="shared" si="36"/>
        <v>0</v>
      </c>
    </row>
    <row r="1692" spans="1:10" x14ac:dyDescent="0.25">
      <c r="A1692" s="23"/>
      <c r="B1692" s="20"/>
      <c r="C1692" s="19" t="s">
        <v>2115</v>
      </c>
      <c r="D1692" s="19"/>
      <c r="E1692" s="19" t="s">
        <v>69</v>
      </c>
      <c r="F1692" s="19" t="s">
        <v>70</v>
      </c>
      <c r="G1692" s="19" t="s">
        <v>62</v>
      </c>
      <c r="H1692" s="5">
        <v>0</v>
      </c>
      <c r="I1692" s="5">
        <v>179.52799999999999</v>
      </c>
      <c r="J1692" s="21">
        <f t="shared" si="36"/>
        <v>0</v>
      </c>
    </row>
    <row r="1693" spans="1:10" x14ac:dyDescent="0.25">
      <c r="A1693" s="23"/>
      <c r="B1693" s="20"/>
      <c r="C1693" s="19" t="s">
        <v>2116</v>
      </c>
      <c r="D1693" s="19"/>
      <c r="E1693" s="19" t="s">
        <v>65</v>
      </c>
      <c r="F1693" s="19" t="s">
        <v>66</v>
      </c>
      <c r="G1693" s="19" t="s">
        <v>62</v>
      </c>
      <c r="H1693" s="5">
        <v>0</v>
      </c>
      <c r="I1693" s="5">
        <v>360.12599999999998</v>
      </c>
      <c r="J1693" s="21">
        <f t="shared" si="36"/>
        <v>0</v>
      </c>
    </row>
    <row r="1694" spans="1:10" x14ac:dyDescent="0.25">
      <c r="A1694" s="23"/>
      <c r="B1694" s="20"/>
      <c r="C1694" s="19" t="s">
        <v>2117</v>
      </c>
      <c r="D1694" s="19"/>
      <c r="E1694" s="19" t="s">
        <v>67</v>
      </c>
      <c r="F1694" s="19" t="s">
        <v>68</v>
      </c>
      <c r="G1694" s="19" t="s">
        <v>62</v>
      </c>
      <c r="H1694" s="5">
        <v>0</v>
      </c>
      <c r="I1694" s="5">
        <v>0</v>
      </c>
      <c r="J1694" s="21">
        <f t="shared" si="36"/>
        <v>0</v>
      </c>
    </row>
    <row r="1695" spans="1:10" x14ac:dyDescent="0.25">
      <c r="A1695" s="23"/>
      <c r="B1695" s="20"/>
      <c r="C1695" s="19" t="s">
        <v>2118</v>
      </c>
      <c r="D1695" s="19"/>
      <c r="E1695" s="19" t="s">
        <v>69</v>
      </c>
      <c r="F1695" s="19" t="s">
        <v>70</v>
      </c>
      <c r="G1695" s="19" t="s">
        <v>62</v>
      </c>
      <c r="H1695" s="5">
        <v>0</v>
      </c>
      <c r="I1695" s="5">
        <v>0</v>
      </c>
      <c r="J1695" s="21">
        <f t="shared" si="36"/>
        <v>0</v>
      </c>
    </row>
    <row r="1696" spans="1:10" x14ac:dyDescent="0.25">
      <c r="A1696" s="23"/>
      <c r="B1696" s="20"/>
      <c r="C1696" s="19" t="s">
        <v>2119</v>
      </c>
      <c r="D1696" s="19"/>
      <c r="E1696" s="19" t="s">
        <v>75</v>
      </c>
      <c r="F1696" s="19" t="s">
        <v>76</v>
      </c>
      <c r="G1696" s="19" t="s">
        <v>62</v>
      </c>
      <c r="H1696" s="5">
        <v>0</v>
      </c>
      <c r="I1696" s="5">
        <v>0</v>
      </c>
      <c r="J1696" s="21">
        <f t="shared" si="36"/>
        <v>0</v>
      </c>
    </row>
    <row r="1697" spans="1:10" x14ac:dyDescent="0.25">
      <c r="A1697" s="23"/>
      <c r="B1697" s="20"/>
      <c r="C1697" s="19" t="s">
        <v>2120</v>
      </c>
      <c r="D1697" s="19"/>
      <c r="E1697" s="19" t="s">
        <v>75</v>
      </c>
      <c r="F1697" s="19" t="s">
        <v>76</v>
      </c>
      <c r="G1697" s="19" t="s">
        <v>62</v>
      </c>
      <c r="H1697" s="5">
        <v>0</v>
      </c>
      <c r="I1697" s="5">
        <v>360.12599999999998</v>
      </c>
      <c r="J1697" s="21">
        <f t="shared" si="36"/>
        <v>0</v>
      </c>
    </row>
    <row r="1698" spans="1:10" x14ac:dyDescent="0.25">
      <c r="A1698" s="23"/>
      <c r="B1698" s="20"/>
      <c r="C1698" s="19" t="s">
        <v>2121</v>
      </c>
      <c r="D1698" s="19"/>
      <c r="E1698" s="19" t="s">
        <v>67</v>
      </c>
      <c r="F1698" s="19" t="s">
        <v>68</v>
      </c>
      <c r="G1698" s="19" t="s">
        <v>62</v>
      </c>
      <c r="H1698" s="5">
        <v>0</v>
      </c>
      <c r="I1698" s="5">
        <v>419.06200000000001</v>
      </c>
      <c r="J1698" s="21">
        <f t="shared" si="36"/>
        <v>0</v>
      </c>
    </row>
    <row r="1699" spans="1:10" x14ac:dyDescent="0.25">
      <c r="A1699" s="23"/>
      <c r="B1699" s="20"/>
      <c r="C1699" s="19" t="s">
        <v>2122</v>
      </c>
      <c r="D1699" s="19"/>
      <c r="E1699" s="19" t="s">
        <v>75</v>
      </c>
      <c r="F1699" s="19" t="s">
        <v>76</v>
      </c>
      <c r="G1699" s="19" t="s">
        <v>62</v>
      </c>
      <c r="H1699" s="5">
        <v>0</v>
      </c>
      <c r="I1699" s="5">
        <v>1080.9349999999999</v>
      </c>
      <c r="J1699" s="21">
        <f t="shared" si="36"/>
        <v>0</v>
      </c>
    </row>
    <row r="1700" spans="1:10" x14ac:dyDescent="0.25">
      <c r="A1700" s="23"/>
      <c r="B1700" s="20"/>
      <c r="C1700" s="19" t="s">
        <v>2123</v>
      </c>
      <c r="D1700" s="19"/>
      <c r="E1700" s="19" t="s">
        <v>69</v>
      </c>
      <c r="F1700" s="19" t="s">
        <v>70</v>
      </c>
      <c r="G1700" s="19" t="s">
        <v>62</v>
      </c>
      <c r="H1700" s="5">
        <v>0</v>
      </c>
      <c r="I1700" s="5">
        <v>0</v>
      </c>
      <c r="J1700" s="21">
        <f t="shared" si="36"/>
        <v>0</v>
      </c>
    </row>
    <row r="1701" spans="1:10" x14ac:dyDescent="0.25">
      <c r="A1701" s="23"/>
      <c r="B1701" s="20"/>
      <c r="C1701" s="19" t="s">
        <v>2124</v>
      </c>
      <c r="D1701" s="19"/>
      <c r="E1701" s="19" t="s">
        <v>69</v>
      </c>
      <c r="F1701" s="19" t="s">
        <v>70</v>
      </c>
      <c r="G1701" s="19" t="s">
        <v>62</v>
      </c>
      <c r="H1701" s="5">
        <v>0</v>
      </c>
      <c r="I1701" s="5">
        <v>238.464</v>
      </c>
      <c r="J1701" s="21">
        <f t="shared" si="36"/>
        <v>0</v>
      </c>
    </row>
    <row r="1702" spans="1:10" x14ac:dyDescent="0.25">
      <c r="A1702" s="23"/>
      <c r="B1702" s="20"/>
      <c r="C1702" s="19" t="s">
        <v>2125</v>
      </c>
      <c r="D1702" s="19"/>
      <c r="E1702" s="19" t="s">
        <v>75</v>
      </c>
      <c r="F1702" s="19" t="s">
        <v>76</v>
      </c>
      <c r="G1702" s="19" t="s">
        <v>62</v>
      </c>
      <c r="H1702" s="5">
        <v>0</v>
      </c>
      <c r="I1702" s="5">
        <v>419.06200000000001</v>
      </c>
      <c r="J1702" s="21">
        <f t="shared" si="36"/>
        <v>0</v>
      </c>
    </row>
    <row r="1703" spans="1:10" x14ac:dyDescent="0.25">
      <c r="A1703" s="23"/>
      <c r="B1703" s="20"/>
      <c r="C1703" s="19" t="s">
        <v>2126</v>
      </c>
      <c r="D1703" s="19"/>
      <c r="E1703" s="19" t="s">
        <v>73</v>
      </c>
      <c r="F1703" s="19" t="s">
        <v>74</v>
      </c>
      <c r="G1703" s="19" t="s">
        <v>62</v>
      </c>
      <c r="H1703" s="5">
        <v>0</v>
      </c>
      <c r="I1703" s="5">
        <v>238.464</v>
      </c>
      <c r="J1703" s="21">
        <f t="shared" si="36"/>
        <v>0</v>
      </c>
    </row>
    <row r="1704" spans="1:10" x14ac:dyDescent="0.25">
      <c r="A1704" s="23"/>
      <c r="B1704" s="20"/>
      <c r="C1704" s="19" t="s">
        <v>2127</v>
      </c>
      <c r="D1704" s="19"/>
      <c r="E1704" s="19" t="s">
        <v>77</v>
      </c>
      <c r="F1704" s="19" t="s">
        <v>78</v>
      </c>
      <c r="G1704" s="19" t="s">
        <v>62</v>
      </c>
      <c r="H1704" s="5">
        <v>0</v>
      </c>
      <c r="I1704" s="5">
        <v>1024.306</v>
      </c>
      <c r="J1704" s="21">
        <f t="shared" si="36"/>
        <v>0</v>
      </c>
    </row>
    <row r="1705" spans="1:10" x14ac:dyDescent="0.25">
      <c r="A1705" s="23"/>
      <c r="B1705" s="20"/>
      <c r="C1705" s="19" t="s">
        <v>2128</v>
      </c>
      <c r="D1705" s="19"/>
      <c r="E1705" s="19" t="s">
        <v>77</v>
      </c>
      <c r="F1705" s="19" t="s">
        <v>78</v>
      </c>
      <c r="G1705" s="19" t="s">
        <v>62</v>
      </c>
      <c r="H1705" s="5">
        <v>0</v>
      </c>
      <c r="I1705" s="5">
        <v>721.48900000000003</v>
      </c>
      <c r="J1705" s="21">
        <f t="shared" si="36"/>
        <v>0</v>
      </c>
    </row>
    <row r="1706" spans="1:10" x14ac:dyDescent="0.25">
      <c r="A1706" s="23"/>
      <c r="B1706" s="20"/>
      <c r="C1706" s="19" t="s">
        <v>2129</v>
      </c>
      <c r="D1706" s="19"/>
      <c r="E1706" s="19" t="s">
        <v>73</v>
      </c>
      <c r="F1706" s="19" t="s">
        <v>74</v>
      </c>
      <c r="G1706" s="19" t="s">
        <v>62</v>
      </c>
      <c r="H1706" s="5">
        <v>0</v>
      </c>
      <c r="I1706" s="5">
        <v>1018.721</v>
      </c>
      <c r="J1706" s="21">
        <f t="shared" si="36"/>
        <v>0</v>
      </c>
    </row>
    <row r="1707" spans="1:10" x14ac:dyDescent="0.25">
      <c r="A1707" s="23"/>
      <c r="B1707" s="20"/>
      <c r="C1707" s="19" t="s">
        <v>2130</v>
      </c>
      <c r="D1707" s="19"/>
      <c r="E1707" s="19" t="s">
        <v>73</v>
      </c>
      <c r="F1707" s="19" t="s">
        <v>74</v>
      </c>
      <c r="G1707" s="19" t="s">
        <v>62</v>
      </c>
      <c r="H1707" s="5">
        <v>0</v>
      </c>
      <c r="I1707" s="5">
        <v>837.05400000000009</v>
      </c>
      <c r="J1707" s="21">
        <f t="shared" si="36"/>
        <v>0</v>
      </c>
    </row>
    <row r="1708" spans="1:10" x14ac:dyDescent="0.25">
      <c r="A1708" s="23"/>
      <c r="B1708" s="20"/>
      <c r="C1708" s="19" t="s">
        <v>2131</v>
      </c>
      <c r="D1708" s="19"/>
      <c r="E1708" s="19" t="s">
        <v>69</v>
      </c>
      <c r="F1708" s="19" t="s">
        <v>70</v>
      </c>
      <c r="G1708" s="19" t="s">
        <v>62</v>
      </c>
      <c r="H1708" s="5">
        <v>0</v>
      </c>
      <c r="I1708" s="5">
        <v>483.02499999999998</v>
      </c>
      <c r="J1708" s="21">
        <f t="shared" si="36"/>
        <v>0</v>
      </c>
    </row>
    <row r="1709" spans="1:10" x14ac:dyDescent="0.25">
      <c r="A1709" s="23"/>
      <c r="B1709" s="20"/>
      <c r="C1709" s="19" t="s">
        <v>2132</v>
      </c>
      <c r="D1709" s="19"/>
      <c r="E1709" s="19" t="s">
        <v>77</v>
      </c>
      <c r="F1709" s="19" t="s">
        <v>78</v>
      </c>
      <c r="G1709" s="19" t="s">
        <v>62</v>
      </c>
      <c r="H1709" s="5">
        <v>0</v>
      </c>
      <c r="I1709" s="5">
        <v>360.12599999999998</v>
      </c>
      <c r="J1709" s="21">
        <f t="shared" si="36"/>
        <v>0</v>
      </c>
    </row>
    <row r="1710" spans="1:10" x14ac:dyDescent="0.25">
      <c r="A1710" s="23"/>
      <c r="B1710" s="20"/>
      <c r="C1710" s="19" t="s">
        <v>2133</v>
      </c>
      <c r="D1710" s="19"/>
      <c r="E1710" s="19" t="s">
        <v>69</v>
      </c>
      <c r="F1710" s="19" t="s">
        <v>70</v>
      </c>
      <c r="G1710" s="19" t="s">
        <v>62</v>
      </c>
      <c r="H1710" s="5">
        <v>0</v>
      </c>
      <c r="I1710" s="5">
        <v>0</v>
      </c>
      <c r="J1710" s="21">
        <f t="shared" ref="J1710:J1773" si="37">+IFERROR(I1710/H1710,0)</f>
        <v>0</v>
      </c>
    </row>
    <row r="1711" spans="1:10" x14ac:dyDescent="0.25">
      <c r="A1711" s="23"/>
      <c r="B1711" s="20"/>
      <c r="C1711" s="19" t="s">
        <v>2134</v>
      </c>
      <c r="D1711" s="19"/>
      <c r="E1711" s="19" t="s">
        <v>69</v>
      </c>
      <c r="F1711" s="19" t="s">
        <v>70</v>
      </c>
      <c r="G1711" s="19" t="s">
        <v>62</v>
      </c>
      <c r="H1711" s="5">
        <v>0</v>
      </c>
      <c r="I1711" s="5">
        <v>179.52799999999999</v>
      </c>
      <c r="J1711" s="21">
        <f t="shared" si="37"/>
        <v>0</v>
      </c>
    </row>
    <row r="1712" spans="1:10" x14ac:dyDescent="0.25">
      <c r="A1712" s="23"/>
      <c r="B1712" s="20"/>
      <c r="C1712" s="19" t="s">
        <v>2135</v>
      </c>
      <c r="D1712" s="19"/>
      <c r="E1712" s="19" t="s">
        <v>73</v>
      </c>
      <c r="F1712" s="19" t="s">
        <v>74</v>
      </c>
      <c r="G1712" s="19" t="s">
        <v>62</v>
      </c>
      <c r="H1712" s="5">
        <v>0</v>
      </c>
      <c r="I1712" s="5">
        <v>419.06200000000001</v>
      </c>
      <c r="J1712" s="21">
        <f t="shared" si="37"/>
        <v>0</v>
      </c>
    </row>
    <row r="1713" spans="1:10" x14ac:dyDescent="0.25">
      <c r="A1713" s="23"/>
      <c r="B1713" s="20"/>
      <c r="C1713" s="19" t="s">
        <v>2136</v>
      </c>
      <c r="D1713" s="19"/>
      <c r="E1713" s="19" t="s">
        <v>69</v>
      </c>
      <c r="F1713" s="19" t="s">
        <v>70</v>
      </c>
      <c r="G1713" s="19" t="s">
        <v>62</v>
      </c>
      <c r="H1713" s="5">
        <v>0</v>
      </c>
      <c r="I1713" s="5">
        <v>0</v>
      </c>
      <c r="J1713" s="21">
        <f t="shared" si="37"/>
        <v>0</v>
      </c>
    </row>
    <row r="1714" spans="1:10" x14ac:dyDescent="0.25">
      <c r="A1714" s="23"/>
      <c r="B1714" s="20"/>
      <c r="C1714" s="19" t="s">
        <v>2137</v>
      </c>
      <c r="D1714" s="19"/>
      <c r="E1714" s="19" t="s">
        <v>69</v>
      </c>
      <c r="F1714" s="19" t="s">
        <v>70</v>
      </c>
      <c r="G1714" s="19" t="s">
        <v>62</v>
      </c>
      <c r="H1714" s="5">
        <v>0</v>
      </c>
      <c r="I1714" s="5">
        <v>0</v>
      </c>
      <c r="J1714" s="21">
        <f t="shared" si="37"/>
        <v>0</v>
      </c>
    </row>
    <row r="1715" spans="1:10" x14ac:dyDescent="0.25">
      <c r="A1715" s="23"/>
      <c r="B1715" s="20"/>
      <c r="C1715" s="19" t="s">
        <v>2138</v>
      </c>
      <c r="D1715" s="19"/>
      <c r="E1715" s="19" t="s">
        <v>69</v>
      </c>
      <c r="F1715" s="19" t="s">
        <v>70</v>
      </c>
      <c r="G1715" s="19" t="s">
        <v>62</v>
      </c>
      <c r="H1715" s="5">
        <v>0</v>
      </c>
      <c r="I1715" s="5">
        <v>180.59800000000001</v>
      </c>
      <c r="J1715" s="21">
        <f t="shared" si="37"/>
        <v>0</v>
      </c>
    </row>
    <row r="1716" spans="1:10" x14ac:dyDescent="0.25">
      <c r="A1716" s="23"/>
      <c r="B1716" s="20"/>
      <c r="C1716" s="19" t="s">
        <v>2139</v>
      </c>
      <c r="D1716" s="19"/>
      <c r="E1716" s="19" t="s">
        <v>63</v>
      </c>
      <c r="F1716" s="19" t="s">
        <v>64</v>
      </c>
      <c r="G1716" s="19" t="s">
        <v>62</v>
      </c>
      <c r="H1716" s="5">
        <v>0</v>
      </c>
      <c r="I1716" s="5">
        <v>598.58999999999992</v>
      </c>
      <c r="J1716" s="21">
        <f t="shared" si="37"/>
        <v>0</v>
      </c>
    </row>
    <row r="1717" spans="1:10" x14ac:dyDescent="0.25">
      <c r="A1717" s="23"/>
      <c r="B1717" s="20"/>
      <c r="C1717" s="19" t="s">
        <v>2140</v>
      </c>
      <c r="D1717" s="19"/>
      <c r="E1717" s="19" t="s">
        <v>69</v>
      </c>
      <c r="F1717" s="19" t="s">
        <v>70</v>
      </c>
      <c r="G1717" s="19" t="s">
        <v>62</v>
      </c>
      <c r="H1717" s="5">
        <v>0</v>
      </c>
      <c r="I1717" s="5">
        <v>179.52799999999999</v>
      </c>
      <c r="J1717" s="21">
        <f t="shared" si="37"/>
        <v>0</v>
      </c>
    </row>
    <row r="1718" spans="1:10" x14ac:dyDescent="0.25">
      <c r="A1718" s="23"/>
      <c r="B1718" s="20"/>
      <c r="C1718" s="19" t="s">
        <v>2141</v>
      </c>
      <c r="D1718" s="19"/>
      <c r="E1718" s="19" t="s">
        <v>73</v>
      </c>
      <c r="F1718" s="19" t="s">
        <v>74</v>
      </c>
      <c r="G1718" s="19" t="s">
        <v>62</v>
      </c>
      <c r="H1718" s="5">
        <v>0</v>
      </c>
      <c r="I1718" s="5">
        <v>180.59800000000001</v>
      </c>
      <c r="J1718" s="21">
        <f t="shared" si="37"/>
        <v>0</v>
      </c>
    </row>
    <row r="1719" spans="1:10" x14ac:dyDescent="0.25">
      <c r="A1719" s="23"/>
      <c r="B1719" s="20"/>
      <c r="C1719" s="19" t="s">
        <v>2142</v>
      </c>
      <c r="D1719" s="19"/>
      <c r="E1719" s="19" t="s">
        <v>75</v>
      </c>
      <c r="F1719" s="19" t="s">
        <v>76</v>
      </c>
      <c r="G1719" s="19" t="s">
        <v>62</v>
      </c>
      <c r="H1719" s="5">
        <v>0</v>
      </c>
      <c r="I1719" s="5">
        <v>179.52799999999999</v>
      </c>
      <c r="J1719" s="21">
        <f t="shared" si="37"/>
        <v>0</v>
      </c>
    </row>
    <row r="1720" spans="1:10" x14ac:dyDescent="0.25">
      <c r="A1720" s="23"/>
      <c r="B1720" s="20"/>
      <c r="C1720" s="19" t="s">
        <v>2143</v>
      </c>
      <c r="D1720" s="19"/>
      <c r="E1720" s="19" t="s">
        <v>63</v>
      </c>
      <c r="F1720" s="19" t="s">
        <v>64</v>
      </c>
      <c r="G1720" s="19" t="s">
        <v>62</v>
      </c>
      <c r="H1720" s="5">
        <v>0</v>
      </c>
      <c r="I1720" s="5">
        <v>0</v>
      </c>
      <c r="J1720" s="21">
        <f t="shared" si="37"/>
        <v>0</v>
      </c>
    </row>
    <row r="1721" spans="1:10" x14ac:dyDescent="0.25">
      <c r="A1721" s="23"/>
      <c r="B1721" s="20"/>
      <c r="C1721" s="19" t="s">
        <v>2144</v>
      </c>
      <c r="D1721" s="19"/>
      <c r="E1721" s="19" t="s">
        <v>63</v>
      </c>
      <c r="F1721" s="19" t="s">
        <v>64</v>
      </c>
      <c r="G1721" s="19" t="s">
        <v>62</v>
      </c>
      <c r="H1721" s="5">
        <v>0</v>
      </c>
      <c r="I1721" s="5">
        <v>360.12599999999998</v>
      </c>
      <c r="J1721" s="21">
        <f t="shared" si="37"/>
        <v>0</v>
      </c>
    </row>
    <row r="1722" spans="1:10" x14ac:dyDescent="0.25">
      <c r="A1722" s="23"/>
      <c r="B1722" s="20"/>
      <c r="C1722" s="19" t="s">
        <v>2145</v>
      </c>
      <c r="D1722" s="19"/>
      <c r="E1722" s="19" t="s">
        <v>73</v>
      </c>
      <c r="F1722" s="19" t="s">
        <v>74</v>
      </c>
      <c r="G1722" s="19" t="s">
        <v>62</v>
      </c>
      <c r="H1722" s="5">
        <v>0</v>
      </c>
      <c r="I1722" s="5">
        <v>0</v>
      </c>
      <c r="J1722" s="21">
        <f t="shared" si="37"/>
        <v>0</v>
      </c>
    </row>
    <row r="1723" spans="1:10" x14ac:dyDescent="0.25">
      <c r="A1723" s="23"/>
      <c r="B1723" s="20"/>
      <c r="C1723" s="19" t="s">
        <v>2146</v>
      </c>
      <c r="D1723" s="19"/>
      <c r="E1723" s="19" t="s">
        <v>71</v>
      </c>
      <c r="F1723" s="19" t="s">
        <v>72</v>
      </c>
      <c r="G1723" s="19" t="s">
        <v>62</v>
      </c>
      <c r="H1723" s="5">
        <v>0</v>
      </c>
      <c r="I1723" s="5">
        <v>598.58999999999992</v>
      </c>
      <c r="J1723" s="21">
        <f t="shared" si="37"/>
        <v>0</v>
      </c>
    </row>
    <row r="1724" spans="1:10" x14ac:dyDescent="0.25">
      <c r="A1724" s="23"/>
      <c r="B1724" s="20"/>
      <c r="C1724" s="19" t="s">
        <v>2147</v>
      </c>
      <c r="D1724" s="19"/>
      <c r="E1724" s="19" t="s">
        <v>67</v>
      </c>
      <c r="F1724" s="19" t="s">
        <v>68</v>
      </c>
      <c r="G1724" s="19" t="s">
        <v>62</v>
      </c>
      <c r="H1724" s="5">
        <v>0</v>
      </c>
      <c r="I1724" s="5">
        <v>598.59</v>
      </c>
      <c r="J1724" s="21">
        <f t="shared" si="37"/>
        <v>0</v>
      </c>
    </row>
    <row r="1725" spans="1:10" x14ac:dyDescent="0.25">
      <c r="A1725" s="23"/>
      <c r="B1725" s="20"/>
      <c r="C1725" s="19" t="s">
        <v>2148</v>
      </c>
      <c r="D1725" s="19"/>
      <c r="E1725" s="19" t="s">
        <v>67</v>
      </c>
      <c r="F1725" s="19" t="s">
        <v>68</v>
      </c>
      <c r="G1725" s="19" t="s">
        <v>62</v>
      </c>
      <c r="H1725" s="5">
        <v>0</v>
      </c>
      <c r="I1725" s="5">
        <v>0</v>
      </c>
      <c r="J1725" s="21">
        <f t="shared" si="37"/>
        <v>0</v>
      </c>
    </row>
    <row r="1726" spans="1:10" x14ac:dyDescent="0.25">
      <c r="A1726" s="23"/>
      <c r="B1726" s="20"/>
      <c r="C1726" s="19" t="s">
        <v>2149</v>
      </c>
      <c r="D1726" s="19"/>
      <c r="E1726" s="19" t="s">
        <v>63</v>
      </c>
      <c r="F1726" s="19" t="s">
        <v>64</v>
      </c>
      <c r="G1726" s="19" t="s">
        <v>62</v>
      </c>
      <c r="H1726" s="5">
        <v>0</v>
      </c>
      <c r="I1726" s="5">
        <v>1017.6510000000001</v>
      </c>
      <c r="J1726" s="21">
        <f t="shared" si="37"/>
        <v>0</v>
      </c>
    </row>
    <row r="1727" spans="1:10" x14ac:dyDescent="0.25">
      <c r="A1727" s="23"/>
      <c r="B1727" s="20"/>
      <c r="C1727" s="19" t="s">
        <v>2150</v>
      </c>
      <c r="D1727" s="19"/>
      <c r="E1727" s="19" t="s">
        <v>73</v>
      </c>
      <c r="F1727" s="19" t="s">
        <v>74</v>
      </c>
      <c r="G1727" s="19" t="s">
        <v>62</v>
      </c>
      <c r="H1727" s="5">
        <v>0</v>
      </c>
      <c r="I1727" s="5">
        <v>0</v>
      </c>
      <c r="J1727" s="21">
        <f t="shared" si="37"/>
        <v>0</v>
      </c>
    </row>
    <row r="1728" spans="1:10" x14ac:dyDescent="0.25">
      <c r="A1728" s="23"/>
      <c r="B1728" s="20"/>
      <c r="C1728" s="19" t="s">
        <v>2151</v>
      </c>
      <c r="D1728" s="19"/>
      <c r="E1728" s="19" t="s">
        <v>71</v>
      </c>
      <c r="F1728" s="19" t="s">
        <v>72</v>
      </c>
      <c r="G1728" s="19" t="s">
        <v>62</v>
      </c>
      <c r="H1728" s="5">
        <v>0</v>
      </c>
      <c r="I1728" s="5">
        <v>1140.5510000000002</v>
      </c>
      <c r="J1728" s="21">
        <f t="shared" si="37"/>
        <v>0</v>
      </c>
    </row>
    <row r="1729" spans="1:10" x14ac:dyDescent="0.25">
      <c r="A1729" s="23"/>
      <c r="B1729" s="20"/>
      <c r="C1729" s="19" t="s">
        <v>2152</v>
      </c>
      <c r="D1729" s="19"/>
      <c r="E1729" s="19" t="s">
        <v>75</v>
      </c>
      <c r="F1729" s="19" t="s">
        <v>76</v>
      </c>
      <c r="G1729" s="19" t="s">
        <v>62</v>
      </c>
      <c r="H1729" s="5">
        <v>0</v>
      </c>
      <c r="I1729" s="5">
        <v>661.87299999999993</v>
      </c>
      <c r="J1729" s="21">
        <f t="shared" si="37"/>
        <v>0</v>
      </c>
    </row>
    <row r="1730" spans="1:10" x14ac:dyDescent="0.25">
      <c r="A1730" s="23"/>
      <c r="B1730" s="20"/>
      <c r="C1730" s="19" t="s">
        <v>2153</v>
      </c>
      <c r="D1730" s="19"/>
      <c r="E1730" s="19" t="s">
        <v>69</v>
      </c>
      <c r="F1730" s="19" t="s">
        <v>70</v>
      </c>
      <c r="G1730" s="19" t="s">
        <v>62</v>
      </c>
      <c r="H1730" s="5">
        <v>0</v>
      </c>
      <c r="I1730" s="5">
        <v>0</v>
      </c>
      <c r="J1730" s="21">
        <f t="shared" si="37"/>
        <v>0</v>
      </c>
    </row>
    <row r="1731" spans="1:10" x14ac:dyDescent="0.25">
      <c r="A1731" s="23"/>
      <c r="B1731" s="20"/>
      <c r="C1731" s="19" t="s">
        <v>2154</v>
      </c>
      <c r="D1731" s="19"/>
      <c r="E1731" s="19" t="s">
        <v>69</v>
      </c>
      <c r="F1731" s="19" t="s">
        <v>70</v>
      </c>
      <c r="G1731" s="19" t="s">
        <v>62</v>
      </c>
      <c r="H1731" s="5">
        <v>0</v>
      </c>
      <c r="I1731" s="5">
        <v>780.25700000000006</v>
      </c>
      <c r="J1731" s="21">
        <f t="shared" si="37"/>
        <v>0</v>
      </c>
    </row>
    <row r="1732" spans="1:10" x14ac:dyDescent="0.25">
      <c r="A1732" s="23"/>
      <c r="B1732" s="20"/>
      <c r="C1732" s="19" t="s">
        <v>2155</v>
      </c>
      <c r="D1732" s="19"/>
      <c r="E1732" s="19" t="s">
        <v>73</v>
      </c>
      <c r="F1732" s="19" t="s">
        <v>74</v>
      </c>
      <c r="G1732" s="19" t="s">
        <v>62</v>
      </c>
      <c r="H1732" s="5">
        <v>0</v>
      </c>
      <c r="I1732" s="5">
        <v>179.52799999999999</v>
      </c>
      <c r="J1732" s="21">
        <f t="shared" si="37"/>
        <v>0</v>
      </c>
    </row>
    <row r="1733" spans="1:10" x14ac:dyDescent="0.25">
      <c r="A1733" s="23"/>
      <c r="B1733" s="20"/>
      <c r="C1733" s="19" t="s">
        <v>2156</v>
      </c>
      <c r="D1733" s="19"/>
      <c r="E1733" s="19" t="s">
        <v>77</v>
      </c>
      <c r="F1733" s="19" t="s">
        <v>78</v>
      </c>
      <c r="G1733" s="19" t="s">
        <v>62</v>
      </c>
      <c r="H1733" s="5">
        <v>0</v>
      </c>
      <c r="I1733" s="5">
        <v>238.464</v>
      </c>
      <c r="J1733" s="21">
        <f t="shared" si="37"/>
        <v>0</v>
      </c>
    </row>
    <row r="1734" spans="1:10" x14ac:dyDescent="0.25">
      <c r="A1734" s="23"/>
      <c r="B1734" s="20"/>
      <c r="C1734" s="19" t="s">
        <v>2157</v>
      </c>
      <c r="D1734" s="19"/>
      <c r="E1734" s="19" t="s">
        <v>60</v>
      </c>
      <c r="F1734" s="19" t="s">
        <v>61</v>
      </c>
      <c r="G1734" s="19" t="s">
        <v>62</v>
      </c>
      <c r="H1734" s="5">
        <v>0</v>
      </c>
      <c r="I1734" s="5">
        <v>179.52799999999999</v>
      </c>
      <c r="J1734" s="21">
        <f t="shared" si="37"/>
        <v>0</v>
      </c>
    </row>
    <row r="1735" spans="1:10" x14ac:dyDescent="0.25">
      <c r="A1735" s="23"/>
      <c r="B1735" s="20"/>
      <c r="C1735" s="19" t="s">
        <v>2158</v>
      </c>
      <c r="D1735" s="19"/>
      <c r="E1735" s="19" t="s">
        <v>77</v>
      </c>
      <c r="F1735" s="19" t="s">
        <v>78</v>
      </c>
      <c r="G1735" s="19" t="s">
        <v>62</v>
      </c>
      <c r="H1735" s="5">
        <v>0</v>
      </c>
      <c r="I1735" s="5">
        <v>606.99400000000003</v>
      </c>
      <c r="J1735" s="21">
        <f t="shared" si="37"/>
        <v>0</v>
      </c>
    </row>
    <row r="1736" spans="1:10" x14ac:dyDescent="0.25">
      <c r="A1736" s="23"/>
      <c r="B1736" s="20"/>
      <c r="C1736" s="19" t="s">
        <v>2159</v>
      </c>
      <c r="D1736" s="19"/>
      <c r="E1736" s="19" t="s">
        <v>60</v>
      </c>
      <c r="F1736" s="19" t="s">
        <v>61</v>
      </c>
      <c r="G1736" s="19" t="s">
        <v>62</v>
      </c>
      <c r="H1736" s="5">
        <v>0</v>
      </c>
      <c r="I1736" s="5">
        <v>0</v>
      </c>
      <c r="J1736" s="21">
        <f t="shared" si="37"/>
        <v>0</v>
      </c>
    </row>
    <row r="1737" spans="1:10" x14ac:dyDescent="0.25">
      <c r="A1737" s="23"/>
      <c r="B1737" s="20"/>
      <c r="C1737" s="19" t="s">
        <v>2160</v>
      </c>
      <c r="D1737" s="19"/>
      <c r="E1737" s="19" t="s">
        <v>63</v>
      </c>
      <c r="F1737" s="19" t="s">
        <v>64</v>
      </c>
      <c r="G1737" s="19" t="s">
        <v>62</v>
      </c>
      <c r="H1737" s="5">
        <v>0</v>
      </c>
      <c r="I1737" s="5">
        <v>0</v>
      </c>
      <c r="J1737" s="21">
        <f t="shared" si="37"/>
        <v>0</v>
      </c>
    </row>
    <row r="1738" spans="1:10" x14ac:dyDescent="0.25">
      <c r="A1738" s="23"/>
      <c r="B1738" s="20"/>
      <c r="C1738" s="19" t="s">
        <v>2161</v>
      </c>
      <c r="D1738" s="19"/>
      <c r="E1738" s="19" t="s">
        <v>63</v>
      </c>
      <c r="F1738" s="19" t="s">
        <v>64</v>
      </c>
      <c r="G1738" s="19" t="s">
        <v>62</v>
      </c>
      <c r="H1738" s="5">
        <v>0</v>
      </c>
      <c r="I1738" s="5">
        <v>179.52799999999999</v>
      </c>
      <c r="J1738" s="21">
        <f t="shared" si="37"/>
        <v>0</v>
      </c>
    </row>
    <row r="1739" spans="1:10" x14ac:dyDescent="0.25">
      <c r="A1739" s="23"/>
      <c r="B1739" s="20"/>
      <c r="C1739" s="19" t="s">
        <v>2162</v>
      </c>
      <c r="D1739" s="19"/>
      <c r="E1739" s="19" t="s">
        <v>60</v>
      </c>
      <c r="F1739" s="19" t="s">
        <v>61</v>
      </c>
      <c r="G1739" s="19" t="s">
        <v>62</v>
      </c>
      <c r="H1739" s="5">
        <v>0</v>
      </c>
      <c r="I1739" s="5">
        <v>361.19600000000003</v>
      </c>
      <c r="J1739" s="21">
        <f t="shared" si="37"/>
        <v>0</v>
      </c>
    </row>
    <row r="1740" spans="1:10" x14ac:dyDescent="0.25">
      <c r="A1740" s="23"/>
      <c r="B1740" s="20"/>
      <c r="C1740" s="19" t="s">
        <v>2163</v>
      </c>
      <c r="D1740" s="19"/>
      <c r="E1740" s="19" t="s">
        <v>67</v>
      </c>
      <c r="F1740" s="19" t="s">
        <v>68</v>
      </c>
      <c r="G1740" s="19" t="s">
        <v>62</v>
      </c>
      <c r="H1740" s="5">
        <v>0</v>
      </c>
      <c r="I1740" s="5">
        <v>238.464</v>
      </c>
      <c r="J1740" s="21">
        <f t="shared" si="37"/>
        <v>0</v>
      </c>
    </row>
    <row r="1741" spans="1:10" x14ac:dyDescent="0.25">
      <c r="A1741" s="23"/>
      <c r="B1741" s="20"/>
      <c r="C1741" s="19" t="s">
        <v>2164</v>
      </c>
      <c r="D1741" s="19"/>
      <c r="E1741" s="19" t="s">
        <v>73</v>
      </c>
      <c r="F1741" s="19" t="s">
        <v>74</v>
      </c>
      <c r="G1741" s="19" t="s">
        <v>62</v>
      </c>
      <c r="H1741" s="5">
        <v>0</v>
      </c>
      <c r="I1741" s="5">
        <v>1140.5509999999999</v>
      </c>
      <c r="J1741" s="21">
        <f t="shared" si="37"/>
        <v>0</v>
      </c>
    </row>
    <row r="1742" spans="1:10" x14ac:dyDescent="0.25">
      <c r="A1742" s="23"/>
      <c r="B1742" s="20"/>
      <c r="C1742" s="19" t="s">
        <v>2165</v>
      </c>
      <c r="D1742" s="19"/>
      <c r="E1742" s="19" t="s">
        <v>73</v>
      </c>
      <c r="F1742" s="19" t="s">
        <v>74</v>
      </c>
      <c r="G1742" s="19" t="s">
        <v>62</v>
      </c>
      <c r="H1742" s="5">
        <v>0</v>
      </c>
      <c r="I1742" s="5">
        <v>360.12599999999998</v>
      </c>
      <c r="J1742" s="21">
        <f t="shared" si="37"/>
        <v>0</v>
      </c>
    </row>
    <row r="1743" spans="1:10" x14ac:dyDescent="0.25">
      <c r="A1743" s="23"/>
      <c r="B1743" s="20"/>
      <c r="C1743" s="19" t="s">
        <v>2166</v>
      </c>
      <c r="D1743" s="19"/>
      <c r="E1743" s="19" t="s">
        <v>63</v>
      </c>
      <c r="F1743" s="19" t="s">
        <v>64</v>
      </c>
      <c r="G1743" s="19" t="s">
        <v>62</v>
      </c>
      <c r="H1743" s="5">
        <v>0</v>
      </c>
      <c r="I1743" s="5">
        <v>179.52799999999999</v>
      </c>
      <c r="J1743" s="21">
        <f t="shared" si="37"/>
        <v>0</v>
      </c>
    </row>
    <row r="1744" spans="1:10" x14ac:dyDescent="0.25">
      <c r="A1744" s="23"/>
      <c r="B1744" s="20"/>
      <c r="C1744" s="19" t="s">
        <v>2167</v>
      </c>
      <c r="D1744" s="19"/>
      <c r="E1744" s="19" t="s">
        <v>67</v>
      </c>
      <c r="F1744" s="19" t="s">
        <v>68</v>
      </c>
      <c r="G1744" s="19" t="s">
        <v>62</v>
      </c>
      <c r="H1744" s="5">
        <v>0</v>
      </c>
      <c r="I1744" s="5">
        <v>179.52799999999999</v>
      </c>
      <c r="J1744" s="21">
        <f t="shared" si="37"/>
        <v>0</v>
      </c>
    </row>
    <row r="1745" spans="1:10" x14ac:dyDescent="0.25">
      <c r="A1745" s="23"/>
      <c r="B1745" s="20"/>
      <c r="C1745" s="19" t="s">
        <v>2168</v>
      </c>
      <c r="D1745" s="19"/>
      <c r="E1745" s="19" t="s">
        <v>75</v>
      </c>
      <c r="F1745" s="19" t="s">
        <v>76</v>
      </c>
      <c r="G1745" s="19" t="s">
        <v>62</v>
      </c>
      <c r="H1745" s="5">
        <v>0</v>
      </c>
      <c r="I1745" s="5">
        <v>238.464</v>
      </c>
      <c r="J1745" s="21">
        <f t="shared" si="37"/>
        <v>0</v>
      </c>
    </row>
    <row r="1746" spans="1:10" x14ac:dyDescent="0.25">
      <c r="A1746" s="23"/>
      <c r="B1746" s="20"/>
      <c r="C1746" s="19" t="s">
        <v>2169</v>
      </c>
      <c r="D1746" s="19"/>
      <c r="E1746" s="19" t="s">
        <v>75</v>
      </c>
      <c r="F1746" s="19" t="s">
        <v>76</v>
      </c>
      <c r="G1746" s="19" t="s">
        <v>62</v>
      </c>
      <c r="H1746" s="5">
        <v>0</v>
      </c>
      <c r="I1746" s="5">
        <v>0</v>
      </c>
      <c r="J1746" s="21">
        <f t="shared" si="37"/>
        <v>0</v>
      </c>
    </row>
    <row r="1747" spans="1:10" x14ac:dyDescent="0.25">
      <c r="A1747" s="23"/>
      <c r="B1747" s="20"/>
      <c r="C1747" s="19" t="s">
        <v>2170</v>
      </c>
      <c r="D1747" s="19"/>
      <c r="E1747" s="19" t="s">
        <v>73</v>
      </c>
      <c r="F1747" s="19" t="s">
        <v>74</v>
      </c>
      <c r="G1747" s="19" t="s">
        <v>62</v>
      </c>
      <c r="H1747" s="5">
        <v>0</v>
      </c>
      <c r="I1747" s="5">
        <v>179.52799999999999</v>
      </c>
      <c r="J1747" s="21">
        <f t="shared" si="37"/>
        <v>0</v>
      </c>
    </row>
    <row r="1748" spans="1:10" x14ac:dyDescent="0.25">
      <c r="A1748" s="23"/>
      <c r="B1748" s="20"/>
      <c r="C1748" s="19" t="s">
        <v>2171</v>
      </c>
      <c r="D1748" s="19"/>
      <c r="E1748" s="19" t="s">
        <v>67</v>
      </c>
      <c r="F1748" s="19" t="s">
        <v>68</v>
      </c>
      <c r="G1748" s="19" t="s">
        <v>62</v>
      </c>
      <c r="H1748" s="5">
        <v>0</v>
      </c>
      <c r="I1748" s="5">
        <v>0</v>
      </c>
      <c r="J1748" s="21">
        <f t="shared" si="37"/>
        <v>0</v>
      </c>
    </row>
    <row r="1749" spans="1:10" x14ac:dyDescent="0.25">
      <c r="A1749" s="23"/>
      <c r="B1749" s="20"/>
      <c r="C1749" s="19" t="s">
        <v>2172</v>
      </c>
      <c r="D1749" s="19"/>
      <c r="E1749" s="19" t="s">
        <v>60</v>
      </c>
      <c r="F1749" s="19" t="s">
        <v>61</v>
      </c>
      <c r="G1749" s="19" t="s">
        <v>62</v>
      </c>
      <c r="H1749" s="5">
        <v>0</v>
      </c>
      <c r="I1749" s="5">
        <v>0</v>
      </c>
      <c r="J1749" s="21">
        <f t="shared" si="37"/>
        <v>0</v>
      </c>
    </row>
    <row r="1750" spans="1:10" x14ac:dyDescent="0.25">
      <c r="A1750" s="23"/>
      <c r="B1750" s="20"/>
      <c r="C1750" s="19" t="s">
        <v>2173</v>
      </c>
      <c r="D1750" s="19"/>
      <c r="E1750" s="19" t="s">
        <v>63</v>
      </c>
      <c r="F1750" s="19" t="s">
        <v>64</v>
      </c>
      <c r="G1750" s="19" t="s">
        <v>62</v>
      </c>
      <c r="H1750" s="5">
        <v>0</v>
      </c>
      <c r="I1750" s="5">
        <v>656.45600000000002</v>
      </c>
      <c r="J1750" s="21">
        <f t="shared" si="37"/>
        <v>0</v>
      </c>
    </row>
    <row r="1751" spans="1:10" x14ac:dyDescent="0.25">
      <c r="A1751" s="23"/>
      <c r="B1751" s="20"/>
      <c r="C1751" s="19" t="s">
        <v>2174</v>
      </c>
      <c r="D1751" s="19"/>
      <c r="E1751" s="19" t="s">
        <v>75</v>
      </c>
      <c r="F1751" s="19" t="s">
        <v>76</v>
      </c>
      <c r="G1751" s="19" t="s">
        <v>62</v>
      </c>
      <c r="H1751" s="5">
        <v>0</v>
      </c>
      <c r="I1751" s="5">
        <v>483.02499999999998</v>
      </c>
      <c r="J1751" s="21">
        <f t="shared" si="37"/>
        <v>0</v>
      </c>
    </row>
    <row r="1752" spans="1:10" x14ac:dyDescent="0.25">
      <c r="A1752" s="23"/>
      <c r="B1752" s="20"/>
      <c r="C1752" s="19" t="s">
        <v>2175</v>
      </c>
      <c r="D1752" s="19"/>
      <c r="E1752" s="19" t="s">
        <v>75</v>
      </c>
      <c r="F1752" s="19" t="s">
        <v>76</v>
      </c>
      <c r="G1752" s="19" t="s">
        <v>62</v>
      </c>
      <c r="H1752" s="5">
        <v>0</v>
      </c>
      <c r="I1752" s="5">
        <v>0</v>
      </c>
      <c r="J1752" s="21">
        <f t="shared" si="37"/>
        <v>0</v>
      </c>
    </row>
    <row r="1753" spans="1:10" x14ac:dyDescent="0.25">
      <c r="A1753" s="23"/>
      <c r="B1753" s="20"/>
      <c r="C1753" s="19" t="s">
        <v>2176</v>
      </c>
      <c r="D1753" s="19"/>
      <c r="E1753" s="19" t="s">
        <v>75</v>
      </c>
      <c r="F1753" s="19" t="s">
        <v>76</v>
      </c>
      <c r="G1753" s="19" t="s">
        <v>62</v>
      </c>
      <c r="H1753" s="5">
        <v>0</v>
      </c>
      <c r="I1753" s="5">
        <v>476.928</v>
      </c>
      <c r="J1753" s="21">
        <f t="shared" si="37"/>
        <v>0</v>
      </c>
    </row>
    <row r="1754" spans="1:10" x14ac:dyDescent="0.25">
      <c r="A1754" s="23"/>
      <c r="B1754" s="20"/>
      <c r="C1754" s="19" t="s">
        <v>2177</v>
      </c>
      <c r="D1754" s="19"/>
      <c r="E1754" s="19" t="s">
        <v>73</v>
      </c>
      <c r="F1754" s="19" t="s">
        <v>74</v>
      </c>
      <c r="G1754" s="19" t="s">
        <v>62</v>
      </c>
      <c r="H1754" s="5">
        <v>0</v>
      </c>
      <c r="I1754" s="5">
        <v>179.52799999999999</v>
      </c>
      <c r="J1754" s="21">
        <f t="shared" si="37"/>
        <v>0</v>
      </c>
    </row>
    <row r="1755" spans="1:10" x14ac:dyDescent="0.25">
      <c r="A1755" s="23"/>
      <c r="B1755" s="20"/>
      <c r="C1755" s="19" t="s">
        <v>2178</v>
      </c>
      <c r="D1755" s="19"/>
      <c r="E1755" s="19" t="s">
        <v>71</v>
      </c>
      <c r="F1755" s="19" t="s">
        <v>72</v>
      </c>
      <c r="G1755" s="19" t="s">
        <v>62</v>
      </c>
      <c r="H1755" s="5">
        <v>0</v>
      </c>
      <c r="I1755" s="5">
        <v>303.49700000000001</v>
      </c>
      <c r="J1755" s="21">
        <f t="shared" si="37"/>
        <v>0</v>
      </c>
    </row>
    <row r="1756" spans="1:10" x14ac:dyDescent="0.25">
      <c r="A1756" s="23"/>
      <c r="B1756" s="20"/>
      <c r="C1756" s="19" t="s">
        <v>2179</v>
      </c>
      <c r="D1756" s="19"/>
      <c r="E1756" s="19" t="s">
        <v>77</v>
      </c>
      <c r="F1756" s="19" t="s">
        <v>78</v>
      </c>
      <c r="G1756" s="19" t="s">
        <v>62</v>
      </c>
      <c r="H1756" s="5">
        <v>0</v>
      </c>
      <c r="I1756" s="5">
        <v>780.42499999999995</v>
      </c>
      <c r="J1756" s="21">
        <f t="shared" si="37"/>
        <v>0</v>
      </c>
    </row>
    <row r="1757" spans="1:10" x14ac:dyDescent="0.25">
      <c r="A1757" s="23"/>
      <c r="B1757" s="20"/>
      <c r="C1757" s="19" t="s">
        <v>2180</v>
      </c>
      <c r="D1757" s="19"/>
      <c r="E1757" s="19" t="s">
        <v>60</v>
      </c>
      <c r="F1757" s="19" t="s">
        <v>61</v>
      </c>
      <c r="G1757" s="19" t="s">
        <v>62</v>
      </c>
      <c r="H1757" s="5">
        <v>0</v>
      </c>
      <c r="I1757" s="5">
        <v>0</v>
      </c>
      <c r="J1757" s="21">
        <f t="shared" si="37"/>
        <v>0</v>
      </c>
    </row>
    <row r="1758" spans="1:10" x14ac:dyDescent="0.25">
      <c r="A1758" s="23"/>
      <c r="B1758" s="20"/>
      <c r="C1758" s="19" t="s">
        <v>2181</v>
      </c>
      <c r="D1758" s="19"/>
      <c r="E1758" s="19" t="s">
        <v>67</v>
      </c>
      <c r="F1758" s="19" t="s">
        <v>68</v>
      </c>
      <c r="G1758" s="19" t="s">
        <v>62</v>
      </c>
      <c r="H1758" s="5">
        <v>0</v>
      </c>
      <c r="I1758" s="5">
        <v>483.02499999999998</v>
      </c>
      <c r="J1758" s="21">
        <f t="shared" si="37"/>
        <v>0</v>
      </c>
    </row>
    <row r="1759" spans="1:10" x14ac:dyDescent="0.25">
      <c r="A1759" s="23"/>
      <c r="B1759" s="20"/>
      <c r="C1759" s="19" t="s">
        <v>2182</v>
      </c>
      <c r="D1759" s="19"/>
      <c r="E1759" s="19" t="s">
        <v>60</v>
      </c>
      <c r="F1759" s="19" t="s">
        <v>61</v>
      </c>
      <c r="G1759" s="19" t="s">
        <v>62</v>
      </c>
      <c r="H1759" s="5">
        <v>0</v>
      </c>
      <c r="I1759" s="5">
        <v>180.59800000000001</v>
      </c>
      <c r="J1759" s="21">
        <f t="shared" si="37"/>
        <v>0</v>
      </c>
    </row>
    <row r="1760" spans="1:10" x14ac:dyDescent="0.25">
      <c r="A1760" s="23"/>
      <c r="B1760" s="20"/>
      <c r="C1760" s="19" t="s">
        <v>2183</v>
      </c>
      <c r="D1760" s="19"/>
      <c r="E1760" s="19" t="s">
        <v>63</v>
      </c>
      <c r="F1760" s="19" t="s">
        <v>64</v>
      </c>
      <c r="G1760" s="19" t="s">
        <v>62</v>
      </c>
      <c r="H1760" s="5">
        <v>0</v>
      </c>
      <c r="I1760" s="5">
        <v>838.12300000000005</v>
      </c>
      <c r="J1760" s="21">
        <f t="shared" si="37"/>
        <v>0</v>
      </c>
    </row>
    <row r="1761" spans="1:13" x14ac:dyDescent="0.25">
      <c r="A1761" s="23"/>
      <c r="B1761" s="20"/>
      <c r="C1761" s="19" t="s">
        <v>2184</v>
      </c>
      <c r="D1761" s="19"/>
      <c r="E1761" s="19" t="s">
        <v>77</v>
      </c>
      <c r="F1761" s="19" t="s">
        <v>78</v>
      </c>
      <c r="G1761" s="19" t="s">
        <v>62</v>
      </c>
      <c r="H1761" s="5">
        <v>0</v>
      </c>
      <c r="I1761" s="5">
        <v>180.59800000000001</v>
      </c>
      <c r="J1761" s="21">
        <f t="shared" si="37"/>
        <v>0</v>
      </c>
    </row>
    <row r="1762" spans="1:13" x14ac:dyDescent="0.25">
      <c r="A1762" s="23"/>
      <c r="B1762" s="20"/>
      <c r="C1762" s="19" t="s">
        <v>2185</v>
      </c>
      <c r="D1762" s="19"/>
      <c r="E1762" s="19" t="s">
        <v>67</v>
      </c>
      <c r="F1762" s="19" t="s">
        <v>68</v>
      </c>
      <c r="G1762" s="19" t="s">
        <v>62</v>
      </c>
      <c r="H1762" s="5">
        <v>0</v>
      </c>
      <c r="I1762" s="5">
        <v>180.59800000000001</v>
      </c>
      <c r="J1762" s="21">
        <f t="shared" si="37"/>
        <v>0</v>
      </c>
    </row>
    <row r="1763" spans="1:13" x14ac:dyDescent="0.25">
      <c r="A1763" s="23"/>
      <c r="B1763" s="20"/>
      <c r="C1763" s="19" t="s">
        <v>2186</v>
      </c>
      <c r="D1763" s="19"/>
      <c r="E1763" s="19" t="s">
        <v>71</v>
      </c>
      <c r="F1763" s="19" t="s">
        <v>72</v>
      </c>
      <c r="G1763" s="19" t="s">
        <v>62</v>
      </c>
      <c r="H1763" s="5">
        <v>0</v>
      </c>
      <c r="I1763" s="5">
        <v>0</v>
      </c>
      <c r="J1763" s="21">
        <f t="shared" si="37"/>
        <v>0</v>
      </c>
    </row>
    <row r="1764" spans="1:13" x14ac:dyDescent="0.25">
      <c r="A1764" s="23"/>
      <c r="B1764" s="20"/>
      <c r="C1764" s="19" t="s">
        <v>2187</v>
      </c>
      <c r="D1764" s="19"/>
      <c r="E1764" s="19" t="s">
        <v>69</v>
      </c>
      <c r="F1764" s="19" t="s">
        <v>70</v>
      </c>
      <c r="G1764" s="19" t="s">
        <v>62</v>
      </c>
      <c r="H1764" s="5">
        <v>0</v>
      </c>
      <c r="I1764" s="5">
        <v>0</v>
      </c>
      <c r="J1764" s="21">
        <f t="shared" si="37"/>
        <v>0</v>
      </c>
    </row>
    <row r="1765" spans="1:13" x14ac:dyDescent="0.25">
      <c r="A1765" s="23"/>
      <c r="B1765" s="20"/>
      <c r="C1765" s="19" t="s">
        <v>2188</v>
      </c>
      <c r="D1765" s="19"/>
      <c r="E1765" s="19" t="s">
        <v>69</v>
      </c>
      <c r="F1765" s="19" t="s">
        <v>70</v>
      </c>
      <c r="G1765" s="19" t="s">
        <v>62</v>
      </c>
      <c r="H1765" s="5">
        <v>0</v>
      </c>
      <c r="I1765" s="5">
        <v>179.52799999999999</v>
      </c>
      <c r="J1765" s="21">
        <f t="shared" si="37"/>
        <v>0</v>
      </c>
    </row>
    <row r="1766" spans="1:13" x14ac:dyDescent="0.25">
      <c r="A1766" s="23"/>
      <c r="B1766" s="20"/>
      <c r="C1766" s="19" t="s">
        <v>2189</v>
      </c>
      <c r="D1766" s="19"/>
      <c r="E1766" s="19" t="s">
        <v>69</v>
      </c>
      <c r="F1766" s="19" t="s">
        <v>70</v>
      </c>
      <c r="G1766" s="19" t="s">
        <v>62</v>
      </c>
      <c r="H1766" s="5">
        <v>0</v>
      </c>
      <c r="I1766" s="5">
        <v>541.96100000000001</v>
      </c>
      <c r="J1766" s="21">
        <f t="shared" si="37"/>
        <v>0</v>
      </c>
    </row>
    <row r="1767" spans="1:13" x14ac:dyDescent="0.25">
      <c r="A1767" s="23"/>
      <c r="B1767" s="20"/>
      <c r="C1767" s="19" t="s">
        <v>2190</v>
      </c>
      <c r="D1767" s="19"/>
      <c r="E1767" s="19" t="s">
        <v>77</v>
      </c>
      <c r="F1767" s="19" t="s">
        <v>78</v>
      </c>
      <c r="G1767" s="19" t="s">
        <v>62</v>
      </c>
      <c r="H1767" s="5">
        <v>0</v>
      </c>
      <c r="I1767" s="5">
        <v>0</v>
      </c>
      <c r="J1767" s="21">
        <f t="shared" si="37"/>
        <v>0</v>
      </c>
    </row>
    <row r="1768" spans="1:13" x14ac:dyDescent="0.25">
      <c r="A1768" s="23"/>
      <c r="B1768" s="20"/>
      <c r="C1768" s="19" t="s">
        <v>2191</v>
      </c>
      <c r="D1768" s="19"/>
      <c r="E1768" s="19" t="s">
        <v>63</v>
      </c>
      <c r="F1768" s="19" t="s">
        <v>64</v>
      </c>
      <c r="G1768" s="19" t="s">
        <v>62</v>
      </c>
      <c r="H1768" s="5">
        <v>0</v>
      </c>
      <c r="I1768" s="5">
        <v>663.62300000000005</v>
      </c>
      <c r="J1768" s="21">
        <f t="shared" si="37"/>
        <v>0</v>
      </c>
    </row>
    <row r="1769" spans="1:13" x14ac:dyDescent="0.25">
      <c r="A1769" s="23"/>
      <c r="B1769" s="20"/>
      <c r="C1769" s="19" t="s">
        <v>2192</v>
      </c>
      <c r="D1769" s="19"/>
      <c r="E1769" s="19" t="s">
        <v>77</v>
      </c>
      <c r="F1769" s="19" t="s">
        <v>78</v>
      </c>
      <c r="G1769" s="19" t="s">
        <v>62</v>
      </c>
      <c r="H1769" s="5">
        <v>0</v>
      </c>
      <c r="I1769" s="5">
        <v>483.02499999999998</v>
      </c>
      <c r="J1769" s="21">
        <f t="shared" si="37"/>
        <v>0</v>
      </c>
    </row>
    <row r="1770" spans="1:13" x14ac:dyDescent="0.25">
      <c r="A1770" s="23"/>
      <c r="B1770" s="20"/>
      <c r="C1770" s="19" t="s">
        <v>2193</v>
      </c>
      <c r="D1770" s="19"/>
      <c r="E1770" s="19" t="s">
        <v>69</v>
      </c>
      <c r="F1770" s="19" t="s">
        <v>70</v>
      </c>
      <c r="G1770" s="19" t="s">
        <v>62</v>
      </c>
      <c r="H1770" s="5">
        <v>0</v>
      </c>
      <c r="I1770" s="5">
        <v>483.02499999999998</v>
      </c>
      <c r="J1770" s="21">
        <f t="shared" si="37"/>
        <v>0</v>
      </c>
    </row>
    <row r="1771" spans="1:13" x14ac:dyDescent="0.25">
      <c r="A1771" s="50">
        <f>+SUM(I1771:I1773)</f>
        <v>212776.63848000002</v>
      </c>
      <c r="B1771" s="43"/>
      <c r="C1771" s="39" t="s">
        <v>92</v>
      </c>
      <c r="D1771" s="39"/>
      <c r="E1771" s="39" t="s">
        <v>73</v>
      </c>
      <c r="F1771" s="39" t="s">
        <v>74</v>
      </c>
      <c r="G1771" s="39" t="s">
        <v>62</v>
      </c>
      <c r="H1771" s="44">
        <v>53164.437885259576</v>
      </c>
      <c r="I1771" s="44">
        <v>132654.05640000003</v>
      </c>
      <c r="J1771" s="45">
        <f t="shared" si="37"/>
        <v>2.4951652209000375</v>
      </c>
      <c r="K1771" s="16">
        <f>+SUM(H1771:H1773)</f>
        <v>142345.495</v>
      </c>
      <c r="L1771" s="16">
        <f>+SUM(I1771:I1773)</f>
        <v>212776.63848000002</v>
      </c>
      <c r="M1771" s="18">
        <f>+L1771/K1771</f>
        <v>1.4947901124654492</v>
      </c>
    </row>
    <row r="1772" spans="1:13" x14ac:dyDescent="0.25">
      <c r="A1772" s="23"/>
      <c r="B1772" s="20"/>
      <c r="C1772" s="19" t="s">
        <v>93</v>
      </c>
      <c r="D1772" s="19"/>
      <c r="E1772" s="19" t="s">
        <v>75</v>
      </c>
      <c r="F1772" s="19" t="s">
        <v>76</v>
      </c>
      <c r="G1772" s="19" t="s">
        <v>62</v>
      </c>
      <c r="H1772" s="5">
        <v>27729.208414472167</v>
      </c>
      <c r="I1772" s="5">
        <v>19105.437599999997</v>
      </c>
      <c r="J1772" s="21">
        <f t="shared" si="37"/>
        <v>0.68900046890731537</v>
      </c>
    </row>
    <row r="1773" spans="1:13" x14ac:dyDescent="0.25">
      <c r="A1773" s="23"/>
      <c r="B1773" s="20"/>
      <c r="C1773" s="19" t="s">
        <v>91</v>
      </c>
      <c r="D1773" s="19"/>
      <c r="E1773" s="19" t="s">
        <v>71</v>
      </c>
      <c r="F1773" s="19" t="s">
        <v>72</v>
      </c>
      <c r="G1773" s="19" t="s">
        <v>62</v>
      </c>
      <c r="H1773" s="5">
        <v>61451.848700268245</v>
      </c>
      <c r="I1773" s="5">
        <v>61017.144480000003</v>
      </c>
      <c r="J1773" s="21">
        <f t="shared" si="37"/>
        <v>0.9929261001993851</v>
      </c>
    </row>
    <row r="1774" spans="1:13" x14ac:dyDescent="0.25">
      <c r="A1774" s="50">
        <f>+SUM(I1774:I1790)</f>
        <v>10845.31256</v>
      </c>
      <c r="B1774" s="43"/>
      <c r="C1774" s="39" t="s">
        <v>1705</v>
      </c>
      <c r="D1774" s="39"/>
      <c r="E1774" s="39" t="s">
        <v>77</v>
      </c>
      <c r="F1774" s="39" t="s">
        <v>78</v>
      </c>
      <c r="G1774" s="39" t="s">
        <v>62</v>
      </c>
      <c r="H1774" s="44">
        <v>257.77763657548905</v>
      </c>
      <c r="I1774" s="44">
        <v>0</v>
      </c>
      <c r="J1774" s="45">
        <f t="shared" ref="J1774:J1837" si="38">+IFERROR(I1774/H1774,0)</f>
        <v>0</v>
      </c>
      <c r="K1774" s="16">
        <f>+SUM(H1774:H1790)</f>
        <v>13608.937046495184</v>
      </c>
      <c r="L1774" s="16">
        <f>+SUM(I1774:I1790)</f>
        <v>10845.31256</v>
      </c>
      <c r="M1774" s="18">
        <f>+L1774/K1774</f>
        <v>0.79692576451392128</v>
      </c>
    </row>
    <row r="1775" spans="1:13" x14ac:dyDescent="0.25">
      <c r="A1775" s="23"/>
      <c r="B1775" s="20"/>
      <c r="C1775" s="19" t="s">
        <v>101</v>
      </c>
      <c r="D1775" s="19"/>
      <c r="E1775" s="19" t="s">
        <v>60</v>
      </c>
      <c r="F1775" s="19" t="s">
        <v>61</v>
      </c>
      <c r="G1775" s="19" t="s">
        <v>62</v>
      </c>
      <c r="H1775" s="5">
        <v>1114.5869578899092</v>
      </c>
      <c r="I1775" s="5">
        <v>604.00700000000006</v>
      </c>
      <c r="J1775" s="21">
        <f t="shared" si="38"/>
        <v>0.54191106016840684</v>
      </c>
    </row>
    <row r="1776" spans="1:13" x14ac:dyDescent="0.25">
      <c r="A1776" s="23"/>
      <c r="B1776" s="20"/>
      <c r="C1776" s="19" t="s">
        <v>99</v>
      </c>
      <c r="D1776" s="19"/>
      <c r="E1776" s="19" t="s">
        <v>60</v>
      </c>
      <c r="F1776" s="19" t="s">
        <v>61</v>
      </c>
      <c r="G1776" s="19" t="s">
        <v>62</v>
      </c>
      <c r="H1776" s="5">
        <v>1099.3966593509776</v>
      </c>
      <c r="I1776" s="5">
        <v>711.24500000000012</v>
      </c>
      <c r="J1776" s="21">
        <f t="shared" si="38"/>
        <v>0.64694120538794375</v>
      </c>
      <c r="K1776" s="17"/>
      <c r="L1776" s="28"/>
    </row>
    <row r="1777" spans="1:13" x14ac:dyDescent="0.25">
      <c r="A1777" s="23"/>
      <c r="B1777" s="20"/>
      <c r="C1777" s="19" t="s">
        <v>102</v>
      </c>
      <c r="D1777" s="19"/>
      <c r="E1777" s="19" t="s">
        <v>60</v>
      </c>
      <c r="F1777" s="19" t="s">
        <v>61</v>
      </c>
      <c r="G1777" s="19" t="s">
        <v>62</v>
      </c>
      <c r="H1777" s="5">
        <v>911.14260370086799</v>
      </c>
      <c r="I1777" s="5">
        <v>6.7999999990320248E-4</v>
      </c>
      <c r="J1777" s="21">
        <f t="shared" si="38"/>
        <v>7.4631566687935205E-7</v>
      </c>
    </row>
    <row r="1778" spans="1:13" x14ac:dyDescent="0.25">
      <c r="A1778" s="23"/>
      <c r="B1778" s="20"/>
      <c r="C1778" s="19" t="s">
        <v>107</v>
      </c>
      <c r="D1778" s="19"/>
      <c r="E1778" s="19" t="s">
        <v>60</v>
      </c>
      <c r="F1778" s="19" t="s">
        <v>61</v>
      </c>
      <c r="G1778" s="19" t="s">
        <v>62</v>
      </c>
      <c r="H1778" s="5">
        <v>174.74952684769033</v>
      </c>
      <c r="I1778" s="5">
        <v>361.19479999999999</v>
      </c>
      <c r="J1778" s="21">
        <f t="shared" si="38"/>
        <v>2.0669286293107576</v>
      </c>
    </row>
    <row r="1779" spans="1:13" x14ac:dyDescent="0.25">
      <c r="A1779" s="23"/>
      <c r="B1779" s="20"/>
      <c r="C1779" s="19" t="s">
        <v>97</v>
      </c>
      <c r="D1779" s="19"/>
      <c r="E1779" s="19" t="s">
        <v>60</v>
      </c>
      <c r="F1779" s="19" t="s">
        <v>61</v>
      </c>
      <c r="G1779" s="19" t="s">
        <v>62</v>
      </c>
      <c r="H1779" s="5">
        <v>558.94664944572423</v>
      </c>
      <c r="I1779" s="5">
        <v>711.05107999999984</v>
      </c>
      <c r="J1779" s="21">
        <f t="shared" si="38"/>
        <v>1.272126920708996</v>
      </c>
    </row>
    <row r="1780" spans="1:13" x14ac:dyDescent="0.25">
      <c r="A1780" s="23"/>
      <c r="B1780" s="20"/>
      <c r="C1780" s="19" t="s">
        <v>96</v>
      </c>
      <c r="D1780" s="19"/>
      <c r="E1780" s="19" t="s">
        <v>60</v>
      </c>
      <c r="F1780" s="19" t="s">
        <v>61</v>
      </c>
      <c r="G1780" s="19" t="s">
        <v>62</v>
      </c>
      <c r="H1780" s="5">
        <v>1363.2511647353083</v>
      </c>
      <c r="I1780" s="5">
        <v>532.78600000000006</v>
      </c>
      <c r="J1780" s="21">
        <f t="shared" si="38"/>
        <v>0.39082013188923032</v>
      </c>
    </row>
    <row r="1781" spans="1:13" x14ac:dyDescent="0.25">
      <c r="A1781" s="23"/>
      <c r="B1781" s="20"/>
      <c r="C1781" s="19" t="s">
        <v>100</v>
      </c>
      <c r="D1781" s="19"/>
      <c r="E1781" s="19" t="s">
        <v>60</v>
      </c>
      <c r="F1781" s="19" t="s">
        <v>61</v>
      </c>
      <c r="G1781" s="19" t="s">
        <v>62</v>
      </c>
      <c r="H1781" s="5">
        <v>866.73735736142953</v>
      </c>
      <c r="I1781" s="5">
        <v>1063.434</v>
      </c>
      <c r="J1781" s="21">
        <f t="shared" si="38"/>
        <v>1.2269391540216581</v>
      </c>
    </row>
    <row r="1782" spans="1:13" x14ac:dyDescent="0.25">
      <c r="A1782" s="23"/>
      <c r="B1782" s="20"/>
      <c r="C1782" s="19" t="s">
        <v>106</v>
      </c>
      <c r="D1782" s="19"/>
      <c r="E1782" s="19" t="s">
        <v>75</v>
      </c>
      <c r="F1782" s="19" t="s">
        <v>76</v>
      </c>
      <c r="G1782" s="19" t="s">
        <v>62</v>
      </c>
      <c r="H1782" s="5">
        <v>753.52483365738658</v>
      </c>
      <c r="I1782" s="5">
        <v>761.17200000000003</v>
      </c>
      <c r="J1782" s="21">
        <f t="shared" si="38"/>
        <v>1.0101485259689404</v>
      </c>
    </row>
    <row r="1783" spans="1:13" x14ac:dyDescent="0.25">
      <c r="A1783" s="23"/>
      <c r="B1783" s="20"/>
      <c r="C1783" s="19" t="s">
        <v>108</v>
      </c>
      <c r="D1783" s="19"/>
      <c r="E1783" s="19" t="s">
        <v>75</v>
      </c>
      <c r="F1783" s="19" t="s">
        <v>76</v>
      </c>
      <c r="G1783" s="19" t="s">
        <v>62</v>
      </c>
      <c r="H1783" s="5">
        <v>1571.2171974384178</v>
      </c>
      <c r="I1783" s="5">
        <v>1133.1780000000001</v>
      </c>
      <c r="J1783" s="21">
        <f t="shared" si="38"/>
        <v>0.72121028324246927</v>
      </c>
    </row>
    <row r="1784" spans="1:13" x14ac:dyDescent="0.25">
      <c r="A1784" s="23"/>
      <c r="B1784" s="20"/>
      <c r="C1784" s="19" t="s">
        <v>105</v>
      </c>
      <c r="D1784" s="19"/>
      <c r="E1784" s="19" t="s">
        <v>75</v>
      </c>
      <c r="F1784" s="19" t="s">
        <v>76</v>
      </c>
      <c r="G1784" s="19" t="s">
        <v>62</v>
      </c>
      <c r="H1784" s="5">
        <v>425.400019058167</v>
      </c>
      <c r="I1784" s="5">
        <v>619.58500000000004</v>
      </c>
      <c r="J1784" s="21">
        <f t="shared" si="38"/>
        <v>1.4564761923888894</v>
      </c>
    </row>
    <row r="1785" spans="1:13" x14ac:dyDescent="0.25">
      <c r="A1785" s="23"/>
      <c r="B1785" s="20"/>
      <c r="C1785" s="19" t="s">
        <v>94</v>
      </c>
      <c r="D1785" s="19"/>
      <c r="E1785" s="19" t="s">
        <v>73</v>
      </c>
      <c r="F1785" s="19" t="s">
        <v>74</v>
      </c>
      <c r="G1785" s="19" t="s">
        <v>62</v>
      </c>
      <c r="H1785" s="5">
        <v>1178.1854591725792</v>
      </c>
      <c r="I1785" s="5">
        <v>179.52799999999999</v>
      </c>
      <c r="J1785" s="21">
        <f t="shared" si="38"/>
        <v>0.15237668959696687</v>
      </c>
    </row>
    <row r="1786" spans="1:13" x14ac:dyDescent="0.25">
      <c r="A1786" s="23"/>
      <c r="B1786" s="20"/>
      <c r="C1786" s="19" t="s">
        <v>104</v>
      </c>
      <c r="D1786" s="19"/>
      <c r="E1786" s="19" t="s">
        <v>73</v>
      </c>
      <c r="F1786" s="19" t="s">
        <v>74</v>
      </c>
      <c r="G1786" s="19" t="s">
        <v>62</v>
      </c>
      <c r="H1786" s="5">
        <v>838.27240667337583</v>
      </c>
      <c r="I1786" s="5">
        <v>0</v>
      </c>
      <c r="J1786" s="21">
        <f t="shared" si="38"/>
        <v>0</v>
      </c>
    </row>
    <row r="1787" spans="1:13" x14ac:dyDescent="0.25">
      <c r="A1787" s="23"/>
      <c r="B1787" s="20"/>
      <c r="C1787" s="19" t="s">
        <v>95</v>
      </c>
      <c r="D1787" s="19"/>
      <c r="E1787" s="19" t="s">
        <v>63</v>
      </c>
      <c r="F1787" s="19" t="s">
        <v>64</v>
      </c>
      <c r="G1787" s="19" t="s">
        <v>62</v>
      </c>
      <c r="H1787" s="5">
        <v>762.36619452252228</v>
      </c>
      <c r="I1787" s="5">
        <v>1231.9780000000001</v>
      </c>
      <c r="J1787" s="21">
        <f t="shared" si="38"/>
        <v>1.6159924310017451</v>
      </c>
    </row>
    <row r="1788" spans="1:13" x14ac:dyDescent="0.25">
      <c r="A1788" s="23"/>
      <c r="B1788" s="20"/>
      <c r="C1788" s="19" t="s">
        <v>98</v>
      </c>
      <c r="D1788" s="19"/>
      <c r="E1788" s="19" t="s">
        <v>67</v>
      </c>
      <c r="F1788" s="19" t="s">
        <v>68</v>
      </c>
      <c r="G1788" s="19" t="s">
        <v>62</v>
      </c>
      <c r="H1788" s="5">
        <v>1268.3003429539822</v>
      </c>
      <c r="I1788" s="5">
        <v>1197.18</v>
      </c>
      <c r="J1788" s="21">
        <f t="shared" si="38"/>
        <v>0.94392468365313487</v>
      </c>
    </row>
    <row r="1789" spans="1:13" x14ac:dyDescent="0.25">
      <c r="A1789" s="23"/>
      <c r="B1789" s="20"/>
      <c r="C1789" s="19" t="s">
        <v>2260</v>
      </c>
      <c r="D1789" s="19"/>
      <c r="E1789" s="19" t="s">
        <v>67</v>
      </c>
      <c r="F1789" s="19" t="s">
        <v>68</v>
      </c>
      <c r="G1789" s="19" t="s">
        <v>62</v>
      </c>
      <c r="H1789" s="5">
        <v>0</v>
      </c>
      <c r="I1789" s="5">
        <v>838.12300000000005</v>
      </c>
      <c r="J1789" s="21">
        <f t="shared" si="38"/>
        <v>0</v>
      </c>
    </row>
    <row r="1790" spans="1:13" x14ac:dyDescent="0.25">
      <c r="A1790" s="23"/>
      <c r="B1790" s="20"/>
      <c r="C1790" s="19" t="s">
        <v>103</v>
      </c>
      <c r="D1790" s="19"/>
      <c r="E1790" s="19" t="s">
        <v>67</v>
      </c>
      <c r="F1790" s="19" t="s">
        <v>68</v>
      </c>
      <c r="G1790" s="19" t="s">
        <v>62</v>
      </c>
      <c r="H1790" s="5">
        <v>465.08203711135661</v>
      </c>
      <c r="I1790" s="5">
        <v>900.84999999999991</v>
      </c>
      <c r="J1790" s="21">
        <f t="shared" si="38"/>
        <v>1.9369701001466662</v>
      </c>
    </row>
    <row r="1791" spans="1:13" x14ac:dyDescent="0.25">
      <c r="A1791" s="50">
        <f>+SUM(I1791:I1982)</f>
        <v>112662.25496000005</v>
      </c>
      <c r="B1791" s="43"/>
      <c r="C1791" s="39" t="s">
        <v>194</v>
      </c>
      <c r="D1791" s="39"/>
      <c r="E1791" s="39" t="s">
        <v>63</v>
      </c>
      <c r="F1791" s="39" t="s">
        <v>64</v>
      </c>
      <c r="G1791" s="39" t="s">
        <v>62</v>
      </c>
      <c r="H1791" s="44">
        <v>9133.5199837527252</v>
      </c>
      <c r="I1791" s="44">
        <v>12504.748000000001</v>
      </c>
      <c r="J1791" s="45">
        <f t="shared" si="38"/>
        <v>1.3691050134279257</v>
      </c>
      <c r="K1791" s="16">
        <f>+SUM(H1791:H1982)</f>
        <v>101249.11899999993</v>
      </c>
      <c r="L1791" s="16">
        <f>+SUM(I1791:I1982)</f>
        <v>112662.25496000005</v>
      </c>
      <c r="M1791" s="18">
        <f>+L1791/K1791</f>
        <v>1.1127233113011099</v>
      </c>
    </row>
    <row r="1792" spans="1:13" x14ac:dyDescent="0.25">
      <c r="A1792" s="23"/>
      <c r="B1792" s="20"/>
      <c r="C1792" s="19" t="s">
        <v>195</v>
      </c>
      <c r="D1792" s="19"/>
      <c r="E1792" s="19" t="s">
        <v>73</v>
      </c>
      <c r="F1792" s="19" t="s">
        <v>74</v>
      </c>
      <c r="G1792" s="19" t="s">
        <v>62</v>
      </c>
      <c r="H1792" s="5">
        <v>3755.5615071857274</v>
      </c>
      <c r="I1792" s="5">
        <v>16119.275000000001</v>
      </c>
      <c r="J1792" s="21">
        <f t="shared" si="38"/>
        <v>4.2921078430370754</v>
      </c>
    </row>
    <row r="1793" spans="1:11" x14ac:dyDescent="0.25">
      <c r="A1793" s="23"/>
      <c r="B1793" s="20"/>
      <c r="C1793" s="19" t="s">
        <v>1511</v>
      </c>
      <c r="D1793" s="19"/>
      <c r="E1793" s="19" t="s">
        <v>67</v>
      </c>
      <c r="F1793" s="19" t="s">
        <v>68</v>
      </c>
      <c r="G1793" s="19" t="s">
        <v>62</v>
      </c>
      <c r="H1793" s="5">
        <v>180.31298999903859</v>
      </c>
      <c r="I1793" s="5">
        <v>414.86900000000003</v>
      </c>
      <c r="J1793" s="21">
        <f t="shared" si="38"/>
        <v>2.300827023068122</v>
      </c>
    </row>
    <row r="1794" spans="1:11" x14ac:dyDescent="0.25">
      <c r="A1794" s="23"/>
      <c r="B1794" s="20"/>
      <c r="C1794" s="19" t="s">
        <v>196</v>
      </c>
      <c r="D1794" s="19"/>
      <c r="E1794" s="19" t="s">
        <v>67</v>
      </c>
      <c r="F1794" s="19" t="s">
        <v>68</v>
      </c>
      <c r="G1794" s="19" t="s">
        <v>62</v>
      </c>
      <c r="H1794" s="5">
        <v>422.74662980678045</v>
      </c>
      <c r="I1794" s="5">
        <v>151.08036000000004</v>
      </c>
      <c r="J1794" s="21">
        <f t="shared" si="38"/>
        <v>0.35737803532355178</v>
      </c>
      <c r="K1794" s="17"/>
    </row>
    <row r="1795" spans="1:11" x14ac:dyDescent="0.25">
      <c r="A1795" s="23"/>
      <c r="B1795" s="20"/>
      <c r="C1795" s="19" t="s">
        <v>1512</v>
      </c>
      <c r="D1795" s="19"/>
      <c r="E1795" s="19" t="s">
        <v>67</v>
      </c>
      <c r="F1795" s="19" t="s">
        <v>68</v>
      </c>
      <c r="G1795" s="19" t="s">
        <v>62</v>
      </c>
      <c r="H1795" s="5">
        <v>361.90411541568034</v>
      </c>
      <c r="I1795" s="5">
        <v>-6.3999999997577106E-4</v>
      </c>
      <c r="J1795" s="21">
        <f t="shared" si="38"/>
        <v>-1.7684242115917136E-6</v>
      </c>
    </row>
    <row r="1796" spans="1:11" x14ac:dyDescent="0.25">
      <c r="A1796" s="23"/>
      <c r="B1796" s="20"/>
      <c r="C1796" s="19" t="s">
        <v>197</v>
      </c>
      <c r="D1796" s="19"/>
      <c r="E1796" s="19" t="s">
        <v>75</v>
      </c>
      <c r="F1796" s="19" t="s">
        <v>76</v>
      </c>
      <c r="G1796" s="19" t="s">
        <v>62</v>
      </c>
      <c r="H1796" s="5">
        <v>691.47028829075759</v>
      </c>
      <c r="I1796" s="5">
        <v>1054.8990000000001</v>
      </c>
      <c r="J1796" s="21">
        <f t="shared" si="38"/>
        <v>1.5255883265897083</v>
      </c>
    </row>
    <row r="1797" spans="1:11" x14ac:dyDescent="0.25">
      <c r="A1797" s="23"/>
      <c r="B1797" s="20"/>
      <c r="C1797" s="19" t="s">
        <v>198</v>
      </c>
      <c r="D1797" s="19"/>
      <c r="E1797" s="19" t="s">
        <v>67</v>
      </c>
      <c r="F1797" s="19" t="s">
        <v>68</v>
      </c>
      <c r="G1797" s="19" t="s">
        <v>62</v>
      </c>
      <c r="H1797" s="5">
        <v>693.91901000598864</v>
      </c>
      <c r="I1797" s="5">
        <v>-4.7999999992498488E-4</v>
      </c>
      <c r="J1797" s="21">
        <f t="shared" si="38"/>
        <v>-6.9172337550003475E-7</v>
      </c>
    </row>
    <row r="1798" spans="1:11" x14ac:dyDescent="0.25">
      <c r="A1798" s="23"/>
      <c r="B1798" s="20"/>
      <c r="C1798" s="19" t="s">
        <v>199</v>
      </c>
      <c r="D1798" s="19"/>
      <c r="E1798" s="19" t="s">
        <v>67</v>
      </c>
      <c r="F1798" s="19" t="s">
        <v>68</v>
      </c>
      <c r="G1798" s="19" t="s">
        <v>62</v>
      </c>
      <c r="H1798" s="5">
        <v>422.74662980678056</v>
      </c>
      <c r="I1798" s="5">
        <v>480.95136000000002</v>
      </c>
      <c r="J1798" s="21">
        <f t="shared" si="38"/>
        <v>1.1376823044569802</v>
      </c>
    </row>
    <row r="1799" spans="1:11" x14ac:dyDescent="0.25">
      <c r="A1799" s="23"/>
      <c r="B1799" s="20"/>
      <c r="C1799" s="19" t="s">
        <v>200</v>
      </c>
      <c r="D1799" s="19"/>
      <c r="E1799" s="19" t="s">
        <v>65</v>
      </c>
      <c r="F1799" s="19" t="s">
        <v>66</v>
      </c>
      <c r="G1799" s="19" t="s">
        <v>62</v>
      </c>
      <c r="H1799" s="5">
        <v>235.10788880044655</v>
      </c>
      <c r="I1799" s="5">
        <v>210.09356000000002</v>
      </c>
      <c r="J1799" s="21">
        <f t="shared" si="38"/>
        <v>0.89360489378696251</v>
      </c>
    </row>
    <row r="1800" spans="1:11" x14ac:dyDescent="0.25">
      <c r="A1800" s="23"/>
      <c r="B1800" s="20"/>
      <c r="C1800" s="19" t="s">
        <v>201</v>
      </c>
      <c r="D1800" s="19"/>
      <c r="E1800" s="19" t="s">
        <v>65</v>
      </c>
      <c r="F1800" s="19" t="s">
        <v>66</v>
      </c>
      <c r="G1800" s="19" t="s">
        <v>62</v>
      </c>
      <c r="H1800" s="5">
        <v>235.10788880044655</v>
      </c>
      <c r="I1800" s="5">
        <v>-151.19200000000012</v>
      </c>
      <c r="J1800" s="21">
        <f t="shared" si="38"/>
        <v>-0.64307497622220555</v>
      </c>
    </row>
    <row r="1801" spans="1:11" x14ac:dyDescent="0.25">
      <c r="A1801" s="23"/>
      <c r="B1801" s="20"/>
      <c r="C1801" s="19" t="s">
        <v>202</v>
      </c>
      <c r="D1801" s="19"/>
      <c r="E1801" s="19" t="s">
        <v>60</v>
      </c>
      <c r="F1801" s="19" t="s">
        <v>61</v>
      </c>
      <c r="G1801" s="19" t="s">
        <v>62</v>
      </c>
      <c r="H1801" s="5">
        <v>251.03672004114594</v>
      </c>
      <c r="I1801" s="5">
        <v>450.80599999999987</v>
      </c>
      <c r="J1801" s="21">
        <f t="shared" si="38"/>
        <v>1.7957771274501633</v>
      </c>
    </row>
    <row r="1802" spans="1:11" x14ac:dyDescent="0.25">
      <c r="A1802" s="23"/>
      <c r="B1802" s="20"/>
      <c r="C1802" s="19" t="s">
        <v>203</v>
      </c>
      <c r="D1802" s="19"/>
      <c r="E1802" s="19" t="s">
        <v>71</v>
      </c>
      <c r="F1802" s="19" t="s">
        <v>72</v>
      </c>
      <c r="G1802" s="19" t="s">
        <v>62</v>
      </c>
      <c r="H1802" s="5">
        <v>416.26414603237657</v>
      </c>
      <c r="I1802" s="5">
        <v>-20.931440000000066</v>
      </c>
      <c r="J1802" s="21">
        <f t="shared" si="38"/>
        <v>-5.0284032865929418E-2</v>
      </c>
    </row>
    <row r="1803" spans="1:11" x14ac:dyDescent="0.25">
      <c r="A1803" s="23"/>
      <c r="B1803" s="20"/>
      <c r="C1803" s="19" t="s">
        <v>204</v>
      </c>
      <c r="D1803" s="19"/>
      <c r="E1803" s="19" t="s">
        <v>71</v>
      </c>
      <c r="F1803" s="19" t="s">
        <v>72</v>
      </c>
      <c r="G1803" s="19" t="s">
        <v>62</v>
      </c>
      <c r="H1803" s="5">
        <v>673.78308130231665</v>
      </c>
      <c r="I1803" s="5">
        <v>480.95136000000002</v>
      </c>
      <c r="J1803" s="21">
        <f t="shared" si="38"/>
        <v>0.71380741568992312</v>
      </c>
    </row>
    <row r="1804" spans="1:11" x14ac:dyDescent="0.25">
      <c r="A1804" s="23"/>
      <c r="B1804" s="20"/>
      <c r="C1804" s="19" t="s">
        <v>205</v>
      </c>
      <c r="D1804" s="19"/>
      <c r="E1804" s="19" t="s">
        <v>60</v>
      </c>
      <c r="F1804" s="19" t="s">
        <v>61</v>
      </c>
      <c r="G1804" s="19" t="s">
        <v>62</v>
      </c>
      <c r="H1804" s="5">
        <v>478.819126379907</v>
      </c>
      <c r="I1804" s="5">
        <v>401.22099999999983</v>
      </c>
      <c r="J1804" s="21">
        <f t="shared" si="38"/>
        <v>0.83793854066234841</v>
      </c>
    </row>
    <row r="1805" spans="1:11" x14ac:dyDescent="0.25">
      <c r="A1805" s="23"/>
      <c r="B1805" s="20"/>
      <c r="C1805" s="19" t="s">
        <v>206</v>
      </c>
      <c r="D1805" s="19"/>
      <c r="E1805" s="19" t="s">
        <v>71</v>
      </c>
      <c r="F1805" s="19" t="s">
        <v>72</v>
      </c>
      <c r="G1805" s="19" t="s">
        <v>62</v>
      </c>
      <c r="H1805" s="5">
        <v>360.62597999807718</v>
      </c>
      <c r="I1805" s="5">
        <v>894.07099999999991</v>
      </c>
      <c r="J1805" s="21">
        <f t="shared" si="38"/>
        <v>2.4792196058774438</v>
      </c>
    </row>
    <row r="1806" spans="1:11" x14ac:dyDescent="0.25">
      <c r="A1806" s="23"/>
      <c r="B1806" s="20"/>
      <c r="C1806" s="19" t="s">
        <v>207</v>
      </c>
      <c r="D1806" s="19"/>
      <c r="E1806" s="19" t="s">
        <v>63</v>
      </c>
      <c r="F1806" s="19" t="s">
        <v>64</v>
      </c>
      <c r="G1806" s="19" t="s">
        <v>62</v>
      </c>
      <c r="H1806" s="5">
        <v>878.31105586082481</v>
      </c>
      <c r="I1806" s="5">
        <v>923.0623599999999</v>
      </c>
      <c r="J1806" s="21">
        <f t="shared" si="38"/>
        <v>1.050951543693498</v>
      </c>
    </row>
    <row r="1807" spans="1:11" x14ac:dyDescent="0.25">
      <c r="A1807" s="23"/>
      <c r="B1807" s="20"/>
      <c r="C1807" s="19" t="s">
        <v>208</v>
      </c>
      <c r="D1807" s="19"/>
      <c r="E1807" s="19" t="s">
        <v>60</v>
      </c>
      <c r="F1807" s="19" t="s">
        <v>61</v>
      </c>
      <c r="G1807" s="19" t="s">
        <v>62</v>
      </c>
      <c r="H1807" s="5">
        <v>1788.079952326631</v>
      </c>
      <c r="I1807" s="5">
        <v>-151.19200000000012</v>
      </c>
      <c r="J1807" s="21">
        <f t="shared" si="38"/>
        <v>-8.4555503126843221E-2</v>
      </c>
    </row>
    <row r="1808" spans="1:11" x14ac:dyDescent="0.25">
      <c r="A1808" s="23"/>
      <c r="B1808" s="20"/>
      <c r="C1808" s="19" t="s">
        <v>209</v>
      </c>
      <c r="D1808" s="19"/>
      <c r="E1808" s="19" t="s">
        <v>75</v>
      </c>
      <c r="F1808" s="19" t="s">
        <v>76</v>
      </c>
      <c r="G1808" s="19" t="s">
        <v>62</v>
      </c>
      <c r="H1808" s="5">
        <v>472.77143188674779</v>
      </c>
      <c r="I1808" s="5">
        <v>508.54899999999981</v>
      </c>
      <c r="J1808" s="21">
        <f t="shared" si="38"/>
        <v>1.0756762479713928</v>
      </c>
    </row>
    <row r="1809" spans="1:10" x14ac:dyDescent="0.25">
      <c r="A1809" s="23"/>
      <c r="B1809" s="20"/>
      <c r="C1809" s="19" t="s">
        <v>1513</v>
      </c>
      <c r="D1809" s="19"/>
      <c r="E1809" s="19" t="s">
        <v>60</v>
      </c>
      <c r="F1809" s="19" t="s">
        <v>61</v>
      </c>
      <c r="G1809" s="19" t="s">
        <v>62</v>
      </c>
      <c r="H1809" s="5">
        <v>0</v>
      </c>
      <c r="I1809" s="5">
        <v>0</v>
      </c>
      <c r="J1809" s="21">
        <f t="shared" si="38"/>
        <v>0</v>
      </c>
    </row>
    <row r="1810" spans="1:10" x14ac:dyDescent="0.25">
      <c r="A1810" s="23"/>
      <c r="B1810" s="20"/>
      <c r="C1810" s="19" t="s">
        <v>1514</v>
      </c>
      <c r="D1810" s="19"/>
      <c r="E1810" s="19" t="s">
        <v>67</v>
      </c>
      <c r="F1810" s="19" t="s">
        <v>68</v>
      </c>
      <c r="G1810" s="19" t="s">
        <v>62</v>
      </c>
      <c r="H1810" s="5">
        <v>3546.239933137369</v>
      </c>
      <c r="I1810" s="5">
        <v>-6.3999999997577106E-4</v>
      </c>
      <c r="J1810" s="21">
        <f t="shared" si="38"/>
        <v>-1.8047284223365032E-7</v>
      </c>
    </row>
    <row r="1811" spans="1:10" x14ac:dyDescent="0.25">
      <c r="A1811" s="23"/>
      <c r="B1811" s="20"/>
      <c r="C1811" s="19" t="s">
        <v>210</v>
      </c>
      <c r="D1811" s="19"/>
      <c r="E1811" s="19" t="s">
        <v>60</v>
      </c>
      <c r="F1811" s="19" t="s">
        <v>61</v>
      </c>
      <c r="G1811" s="19" t="s">
        <v>62</v>
      </c>
      <c r="H1811" s="5">
        <v>298.50586783525853</v>
      </c>
      <c r="I1811" s="5">
        <v>480.952</v>
      </c>
      <c r="J1811" s="21">
        <f t="shared" si="38"/>
        <v>1.6111978082301253</v>
      </c>
    </row>
    <row r="1812" spans="1:10" x14ac:dyDescent="0.25">
      <c r="A1812" s="23"/>
      <c r="B1812" s="20"/>
      <c r="C1812" s="19" t="s">
        <v>211</v>
      </c>
      <c r="D1812" s="19"/>
      <c r="E1812" s="19" t="s">
        <v>69</v>
      </c>
      <c r="F1812" s="19" t="s">
        <v>70</v>
      </c>
      <c r="G1812" s="19" t="s">
        <v>62</v>
      </c>
      <c r="H1812" s="5">
        <v>172.98746836295209</v>
      </c>
      <c r="I1812" s="5">
        <v>0</v>
      </c>
      <c r="J1812" s="21">
        <f t="shared" si="38"/>
        <v>0</v>
      </c>
    </row>
    <row r="1813" spans="1:10" x14ac:dyDescent="0.25">
      <c r="A1813" s="23"/>
      <c r="B1813" s="20"/>
      <c r="C1813" s="19" t="s">
        <v>212</v>
      </c>
      <c r="D1813" s="19"/>
      <c r="E1813" s="19" t="s">
        <v>67</v>
      </c>
      <c r="F1813" s="19" t="s">
        <v>68</v>
      </c>
      <c r="G1813" s="19" t="s">
        <v>62</v>
      </c>
      <c r="H1813" s="5">
        <v>421.46845521477638</v>
      </c>
      <c r="I1813" s="5">
        <v>-6.3999999997577106E-4</v>
      </c>
      <c r="J1813" s="21">
        <f t="shared" si="38"/>
        <v>-1.5185003576356221E-6</v>
      </c>
    </row>
    <row r="1814" spans="1:10" x14ac:dyDescent="0.25">
      <c r="A1814" s="23"/>
      <c r="B1814" s="20"/>
      <c r="C1814" s="19" t="s">
        <v>213</v>
      </c>
      <c r="D1814" s="19"/>
      <c r="E1814" s="19" t="s">
        <v>75</v>
      </c>
      <c r="F1814" s="19" t="s">
        <v>76</v>
      </c>
      <c r="G1814" s="19" t="s">
        <v>62</v>
      </c>
      <c r="H1814" s="5">
        <v>1128.9603587660904</v>
      </c>
      <c r="I1814" s="5">
        <v>2742.3490000000002</v>
      </c>
      <c r="J1814" s="21">
        <f t="shared" si="38"/>
        <v>2.4290923757476133</v>
      </c>
    </row>
    <row r="1815" spans="1:10" x14ac:dyDescent="0.25">
      <c r="A1815" s="23"/>
      <c r="B1815" s="20"/>
      <c r="C1815" s="19" t="s">
        <v>214</v>
      </c>
      <c r="D1815" s="19"/>
      <c r="E1815" s="19" t="s">
        <v>67</v>
      </c>
      <c r="F1815" s="19" t="s">
        <v>68</v>
      </c>
      <c r="G1815" s="19" t="s">
        <v>62</v>
      </c>
      <c r="H1815" s="5">
        <v>385.58524736142965</v>
      </c>
      <c r="I1815" s="5">
        <v>356.53536000000008</v>
      </c>
      <c r="J1815" s="21">
        <f t="shared" si="38"/>
        <v>0.92466027276660934</v>
      </c>
    </row>
    <row r="1816" spans="1:10" x14ac:dyDescent="0.25">
      <c r="A1816" s="23"/>
      <c r="B1816" s="20"/>
      <c r="C1816" s="19" t="s">
        <v>215</v>
      </c>
      <c r="D1816" s="19"/>
      <c r="E1816" s="19" t="s">
        <v>71</v>
      </c>
      <c r="F1816" s="19" t="s">
        <v>72</v>
      </c>
      <c r="G1816" s="19" t="s">
        <v>62</v>
      </c>
      <c r="H1816" s="5">
        <v>235.10788880044655</v>
      </c>
      <c r="I1816" s="5">
        <v>178.79</v>
      </c>
      <c r="J1816" s="21">
        <f t="shared" si="38"/>
        <v>0.76045938276342695</v>
      </c>
    </row>
    <row r="1817" spans="1:10" x14ac:dyDescent="0.25">
      <c r="A1817" s="23"/>
      <c r="B1817" s="20"/>
      <c r="C1817" s="19" t="s">
        <v>216</v>
      </c>
      <c r="D1817" s="19"/>
      <c r="E1817" s="19" t="s">
        <v>63</v>
      </c>
      <c r="F1817" s="19" t="s">
        <v>64</v>
      </c>
      <c r="G1817" s="19" t="s">
        <v>62</v>
      </c>
      <c r="H1817" s="5">
        <v>975.57484668196014</v>
      </c>
      <c r="I1817" s="5">
        <v>525.04151999999999</v>
      </c>
      <c r="J1817" s="21">
        <f t="shared" si="38"/>
        <v>0.53818681548189284</v>
      </c>
    </row>
    <row r="1818" spans="1:10" x14ac:dyDescent="0.25">
      <c r="A1818" s="23"/>
      <c r="B1818" s="20"/>
      <c r="C1818" s="19" t="s">
        <v>217</v>
      </c>
      <c r="D1818" s="19"/>
      <c r="E1818" s="19" t="s">
        <v>63</v>
      </c>
      <c r="F1818" s="19" t="s">
        <v>64</v>
      </c>
      <c r="G1818" s="19" t="s">
        <v>62</v>
      </c>
      <c r="H1818" s="5">
        <v>562.25731163243961</v>
      </c>
      <c r="I1818" s="5">
        <v>302.16152000000011</v>
      </c>
      <c r="J1818" s="21">
        <f t="shared" si="38"/>
        <v>0.53740789803642419</v>
      </c>
    </row>
    <row r="1819" spans="1:10" x14ac:dyDescent="0.25">
      <c r="A1819" s="23"/>
      <c r="B1819" s="20"/>
      <c r="C1819" s="19" t="s">
        <v>218</v>
      </c>
      <c r="D1819" s="19"/>
      <c r="E1819" s="19" t="s">
        <v>71</v>
      </c>
      <c r="F1819" s="19" t="s">
        <v>72</v>
      </c>
      <c r="G1819" s="19" t="s">
        <v>62</v>
      </c>
      <c r="H1819" s="5">
        <v>1211.769750904889</v>
      </c>
      <c r="I1819" s="5">
        <v>-35.413680000000113</v>
      </c>
      <c r="J1819" s="21">
        <f t="shared" si="38"/>
        <v>-2.9224759879964781E-2</v>
      </c>
    </row>
    <row r="1820" spans="1:10" x14ac:dyDescent="0.25">
      <c r="A1820" s="23"/>
      <c r="B1820" s="20"/>
      <c r="C1820" s="19" t="s">
        <v>219</v>
      </c>
      <c r="D1820" s="19"/>
      <c r="E1820" s="19" t="s">
        <v>60</v>
      </c>
      <c r="F1820" s="19" t="s">
        <v>61</v>
      </c>
      <c r="G1820" s="19" t="s">
        <v>62</v>
      </c>
      <c r="H1820" s="48">
        <v>497.73368481744296</v>
      </c>
      <c r="I1820" s="5">
        <v>860.40699999999993</v>
      </c>
      <c r="J1820" s="49">
        <f t="shared" si="38"/>
        <v>1.7286493284367062</v>
      </c>
    </row>
    <row r="1821" spans="1:10" x14ac:dyDescent="0.25">
      <c r="A1821" s="23"/>
      <c r="B1821" s="20"/>
      <c r="C1821" s="19" t="s">
        <v>220</v>
      </c>
      <c r="D1821" s="19"/>
      <c r="E1821" s="19" t="s">
        <v>73</v>
      </c>
      <c r="F1821" s="19" t="s">
        <v>74</v>
      </c>
      <c r="G1821" s="19" t="s">
        <v>62</v>
      </c>
      <c r="H1821" s="5">
        <v>637.14759597837008</v>
      </c>
      <c r="I1821" s="5">
        <v>302.16120000000001</v>
      </c>
      <c r="J1821" s="21">
        <f t="shared" si="38"/>
        <v>0.47424050864700712</v>
      </c>
    </row>
    <row r="1822" spans="1:10" x14ac:dyDescent="0.25">
      <c r="A1822" s="23"/>
      <c r="B1822" s="20"/>
      <c r="C1822" s="19" t="s">
        <v>221</v>
      </c>
      <c r="D1822" s="19"/>
      <c r="E1822" s="19" t="s">
        <v>73</v>
      </c>
      <c r="F1822" s="19" t="s">
        <v>74</v>
      </c>
      <c r="G1822" s="19" t="s">
        <v>62</v>
      </c>
      <c r="H1822" s="5">
        <v>694.99820315624027</v>
      </c>
      <c r="I1822" s="5">
        <v>632.03235999999993</v>
      </c>
      <c r="J1822" s="21">
        <f t="shared" si="38"/>
        <v>0.90940143029105758</v>
      </c>
    </row>
    <row r="1823" spans="1:10" x14ac:dyDescent="0.25">
      <c r="A1823" s="23"/>
      <c r="B1823" s="20"/>
      <c r="C1823" s="19" t="s">
        <v>222</v>
      </c>
      <c r="D1823" s="19"/>
      <c r="E1823" s="19" t="s">
        <v>73</v>
      </c>
      <c r="F1823" s="19" t="s">
        <v>74</v>
      </c>
      <c r="G1823" s="19" t="s">
        <v>62</v>
      </c>
      <c r="H1823" s="5">
        <v>289.37323056435264</v>
      </c>
      <c r="I1823" s="5">
        <v>100.721</v>
      </c>
      <c r="J1823" s="21">
        <f t="shared" si="38"/>
        <v>0.34806605919824718</v>
      </c>
    </row>
    <row r="1824" spans="1:10" x14ac:dyDescent="0.25">
      <c r="A1824" s="23"/>
      <c r="B1824" s="20"/>
      <c r="C1824" s="19" t="s">
        <v>223</v>
      </c>
      <c r="D1824" s="19"/>
      <c r="E1824" s="19" t="s">
        <v>71</v>
      </c>
      <c r="F1824" s="19" t="s">
        <v>72</v>
      </c>
      <c r="G1824" s="19" t="s">
        <v>62</v>
      </c>
      <c r="H1824" s="5">
        <v>570.56706541884978</v>
      </c>
      <c r="I1824" s="5">
        <v>712.63135999999986</v>
      </c>
      <c r="J1824" s="21">
        <f t="shared" si="38"/>
        <v>1.248987898516122</v>
      </c>
    </row>
    <row r="1825" spans="1:10" x14ac:dyDescent="0.25">
      <c r="A1825" s="23"/>
      <c r="B1825" s="20"/>
      <c r="C1825" s="19" t="s">
        <v>224</v>
      </c>
      <c r="D1825" s="19"/>
      <c r="E1825" s="19" t="s">
        <v>67</v>
      </c>
      <c r="F1825" s="19" t="s">
        <v>68</v>
      </c>
      <c r="G1825" s="19" t="s">
        <v>62</v>
      </c>
      <c r="H1825" s="5">
        <v>0</v>
      </c>
      <c r="I1825" s="5">
        <v>0</v>
      </c>
      <c r="J1825" s="21">
        <f t="shared" si="38"/>
        <v>0</v>
      </c>
    </row>
    <row r="1826" spans="1:10" x14ac:dyDescent="0.25">
      <c r="A1826" s="23"/>
      <c r="B1826" s="20"/>
      <c r="C1826" s="19" t="s">
        <v>225</v>
      </c>
      <c r="D1826" s="19"/>
      <c r="E1826" s="19" t="s">
        <v>67</v>
      </c>
      <c r="F1826" s="19" t="s">
        <v>68</v>
      </c>
      <c r="G1826" s="19" t="s">
        <v>62</v>
      </c>
      <c r="H1826" s="5">
        <v>126.79622661523378</v>
      </c>
      <c r="I1826" s="5">
        <v>0</v>
      </c>
      <c r="J1826" s="21">
        <f t="shared" si="38"/>
        <v>0</v>
      </c>
    </row>
    <row r="1827" spans="1:10" x14ac:dyDescent="0.25">
      <c r="A1827" s="23"/>
      <c r="B1827" s="20"/>
      <c r="C1827" s="19" t="s">
        <v>226</v>
      </c>
      <c r="D1827" s="19"/>
      <c r="E1827" s="19" t="s">
        <v>73</v>
      </c>
      <c r="F1827" s="19" t="s">
        <v>74</v>
      </c>
      <c r="G1827" s="19" t="s">
        <v>62</v>
      </c>
      <c r="H1827" s="5">
        <v>898.43280085251081</v>
      </c>
      <c r="I1827" s="5">
        <v>534.28235999999993</v>
      </c>
      <c r="J1827" s="21">
        <f t="shared" si="38"/>
        <v>0.59468260674924889</v>
      </c>
    </row>
    <row r="1828" spans="1:10" x14ac:dyDescent="0.25">
      <c r="A1828" s="23"/>
      <c r="B1828" s="20"/>
      <c r="C1828" s="19" t="s">
        <v>227</v>
      </c>
      <c r="D1828" s="19"/>
      <c r="E1828" s="19" t="s">
        <v>75</v>
      </c>
      <c r="F1828" s="19" t="s">
        <v>76</v>
      </c>
      <c r="G1828" s="19" t="s">
        <v>62</v>
      </c>
      <c r="H1828" s="5">
        <v>180.31298999903859</v>
      </c>
      <c r="I1828" s="5">
        <v>0</v>
      </c>
      <c r="J1828" s="21">
        <f t="shared" si="38"/>
        <v>0</v>
      </c>
    </row>
    <row r="1829" spans="1:10" x14ac:dyDescent="0.25">
      <c r="A1829" s="23"/>
      <c r="B1829" s="20"/>
      <c r="C1829" s="19" t="s">
        <v>228</v>
      </c>
      <c r="D1829" s="19"/>
      <c r="E1829" s="19" t="s">
        <v>75</v>
      </c>
      <c r="F1829" s="19" t="s">
        <v>76</v>
      </c>
      <c r="G1829" s="19" t="s">
        <v>62</v>
      </c>
      <c r="H1829" s="5">
        <v>716.95053484238929</v>
      </c>
      <c r="I1829" s="5">
        <v>1479.5769999999998</v>
      </c>
      <c r="J1829" s="21">
        <f t="shared" si="38"/>
        <v>2.0637086215791198</v>
      </c>
    </row>
    <row r="1830" spans="1:10" x14ac:dyDescent="0.25">
      <c r="A1830" s="23"/>
      <c r="B1830" s="20"/>
      <c r="C1830" s="19" t="s">
        <v>229</v>
      </c>
      <c r="D1830" s="19"/>
      <c r="E1830" s="19" t="s">
        <v>65</v>
      </c>
      <c r="F1830" s="19" t="s">
        <v>66</v>
      </c>
      <c r="G1830" s="19" t="s">
        <v>62</v>
      </c>
      <c r="H1830" s="5">
        <v>205.60118887660462</v>
      </c>
      <c r="I1830" s="5">
        <v>380.23199999999997</v>
      </c>
      <c r="J1830" s="21">
        <f t="shared" si="38"/>
        <v>1.8493667379919834</v>
      </c>
    </row>
    <row r="1831" spans="1:10" x14ac:dyDescent="0.25">
      <c r="A1831" s="23"/>
      <c r="B1831" s="20"/>
      <c r="C1831" s="19" t="s">
        <v>230</v>
      </c>
      <c r="D1831" s="19"/>
      <c r="E1831" s="19" t="s">
        <v>71</v>
      </c>
      <c r="F1831" s="19" t="s">
        <v>72</v>
      </c>
      <c r="G1831" s="19" t="s">
        <v>62</v>
      </c>
      <c r="H1831" s="5">
        <v>405.75930104042897</v>
      </c>
      <c r="I1831" s="5">
        <v>351.74699999999996</v>
      </c>
      <c r="J1831" s="21">
        <f t="shared" si="38"/>
        <v>0.86688585843397004</v>
      </c>
    </row>
    <row r="1832" spans="1:10" x14ac:dyDescent="0.25">
      <c r="A1832" s="23"/>
      <c r="B1832" s="20"/>
      <c r="C1832" s="19" t="s">
        <v>1879</v>
      </c>
      <c r="D1832" s="19"/>
      <c r="E1832" s="19" t="s">
        <v>71</v>
      </c>
      <c r="F1832" s="19" t="s">
        <v>72</v>
      </c>
      <c r="G1832" s="19" t="s">
        <v>62</v>
      </c>
      <c r="H1832" s="5">
        <v>0</v>
      </c>
      <c r="I1832" s="5">
        <v>0</v>
      </c>
      <c r="J1832" s="21">
        <f t="shared" si="38"/>
        <v>0</v>
      </c>
    </row>
    <row r="1833" spans="1:10" x14ac:dyDescent="0.25">
      <c r="A1833" s="23"/>
      <c r="B1833" s="20"/>
      <c r="C1833" s="19" t="s">
        <v>231</v>
      </c>
      <c r="D1833" s="19"/>
      <c r="E1833" s="19" t="s">
        <v>67</v>
      </c>
      <c r="F1833" s="19" t="s">
        <v>68</v>
      </c>
      <c r="G1833" s="19" t="s">
        <v>62</v>
      </c>
      <c r="H1833" s="5">
        <v>0</v>
      </c>
      <c r="I1833" s="5">
        <v>0</v>
      </c>
      <c r="J1833" s="21">
        <f t="shared" si="38"/>
        <v>0</v>
      </c>
    </row>
    <row r="1834" spans="1:10" x14ac:dyDescent="0.25">
      <c r="A1834" s="23"/>
      <c r="B1834" s="20"/>
      <c r="C1834" s="19" t="s">
        <v>232</v>
      </c>
      <c r="D1834" s="19"/>
      <c r="E1834" s="19" t="s">
        <v>75</v>
      </c>
      <c r="F1834" s="19" t="s">
        <v>76</v>
      </c>
      <c r="G1834" s="19" t="s">
        <v>62</v>
      </c>
      <c r="H1834" s="5">
        <v>1002.9134421421206</v>
      </c>
      <c r="I1834" s="5">
        <v>221.9193599999999</v>
      </c>
      <c r="J1834" s="21">
        <f t="shared" si="38"/>
        <v>0.22127468899609404</v>
      </c>
    </row>
    <row r="1835" spans="1:10" x14ac:dyDescent="0.25">
      <c r="A1835" s="23"/>
      <c r="B1835" s="20"/>
      <c r="C1835" s="19" t="s">
        <v>233</v>
      </c>
      <c r="D1835" s="19"/>
      <c r="E1835" s="19" t="s">
        <v>69</v>
      </c>
      <c r="F1835" s="19" t="s">
        <v>70</v>
      </c>
      <c r="G1835" s="19" t="s">
        <v>62</v>
      </c>
      <c r="H1835" s="5">
        <v>522.67462027933141</v>
      </c>
      <c r="I1835" s="5">
        <v>151.08099999999999</v>
      </c>
      <c r="J1835" s="21">
        <f t="shared" si="38"/>
        <v>0.28905363707780229</v>
      </c>
    </row>
    <row r="1836" spans="1:10" x14ac:dyDescent="0.25">
      <c r="A1836" s="23"/>
      <c r="B1836" s="20"/>
      <c r="C1836" s="19" t="s">
        <v>234</v>
      </c>
      <c r="D1836" s="19"/>
      <c r="E1836" s="19" t="s">
        <v>65</v>
      </c>
      <c r="F1836" s="19" t="s">
        <v>66</v>
      </c>
      <c r="G1836" s="19" t="s">
        <v>62</v>
      </c>
      <c r="H1836" s="5">
        <v>0</v>
      </c>
      <c r="I1836" s="5">
        <v>302.16136000000006</v>
      </c>
      <c r="J1836" s="21">
        <f t="shared" si="38"/>
        <v>0</v>
      </c>
    </row>
    <row r="1837" spans="1:10" x14ac:dyDescent="0.25">
      <c r="A1837" s="23"/>
      <c r="B1837" s="20"/>
      <c r="C1837" s="19" t="s">
        <v>235</v>
      </c>
      <c r="D1837" s="19"/>
      <c r="E1837" s="19" t="s">
        <v>73</v>
      </c>
      <c r="F1837" s="19" t="s">
        <v>74</v>
      </c>
      <c r="G1837" s="19" t="s">
        <v>62</v>
      </c>
      <c r="H1837" s="48">
        <v>235.10788880044655</v>
      </c>
      <c r="I1837" s="5">
        <v>151.08099999999999</v>
      </c>
      <c r="J1837" s="49">
        <f t="shared" si="38"/>
        <v>0.64260285254925498</v>
      </c>
    </row>
    <row r="1838" spans="1:10" x14ac:dyDescent="0.25">
      <c r="A1838" s="23"/>
      <c r="B1838" s="20"/>
      <c r="C1838" s="19" t="s">
        <v>236</v>
      </c>
      <c r="D1838" s="19"/>
      <c r="E1838" s="19" t="s">
        <v>60</v>
      </c>
      <c r="F1838" s="19" t="s">
        <v>61</v>
      </c>
      <c r="G1838" s="19" t="s">
        <v>62</v>
      </c>
      <c r="H1838" s="48">
        <v>266.80701259065751</v>
      </c>
      <c r="I1838" s="5">
        <v>534.28300000000002</v>
      </c>
      <c r="J1838" s="49">
        <f t="shared" ref="J1838:J1901" si="39">+IFERROR(I1838/H1838,0)</f>
        <v>2.0025073359661327</v>
      </c>
    </row>
    <row r="1839" spans="1:10" x14ac:dyDescent="0.25">
      <c r="A1839" s="23"/>
      <c r="B1839" s="20"/>
      <c r="C1839" s="19" t="s">
        <v>237</v>
      </c>
      <c r="D1839" s="19"/>
      <c r="E1839" s="19" t="s">
        <v>65</v>
      </c>
      <c r="F1839" s="19" t="s">
        <v>66</v>
      </c>
      <c r="G1839" s="19" t="s">
        <v>62</v>
      </c>
      <c r="H1839" s="48">
        <v>1154.5210829765044</v>
      </c>
      <c r="I1839" s="5">
        <v>329.87036000000012</v>
      </c>
      <c r="J1839" s="49">
        <f t="shared" si="39"/>
        <v>0.28572051638030876</v>
      </c>
    </row>
    <row r="1840" spans="1:10" x14ac:dyDescent="0.25">
      <c r="A1840" s="23"/>
      <c r="B1840" s="20"/>
      <c r="C1840" s="19" t="s">
        <v>238</v>
      </c>
      <c r="D1840" s="19"/>
      <c r="E1840" s="19" t="s">
        <v>75</v>
      </c>
      <c r="F1840" s="19" t="s">
        <v>76</v>
      </c>
      <c r="G1840" s="19" t="s">
        <v>62</v>
      </c>
      <c r="H1840" s="48">
        <v>235.10788880044655</v>
      </c>
      <c r="I1840" s="5">
        <v>601.99800000000005</v>
      </c>
      <c r="J1840" s="49">
        <f t="shared" si="39"/>
        <v>2.5605180798971841</v>
      </c>
    </row>
    <row r="1841" spans="1:10" x14ac:dyDescent="0.25">
      <c r="A1841" s="23"/>
      <c r="B1841" s="20"/>
      <c r="C1841" s="19" t="s">
        <v>1516</v>
      </c>
      <c r="D1841" s="19"/>
      <c r="E1841" s="19" t="s">
        <v>65</v>
      </c>
      <c r="F1841" s="19" t="s">
        <v>66</v>
      </c>
      <c r="G1841" s="19" t="s">
        <v>62</v>
      </c>
      <c r="H1841" s="48">
        <v>1224.5680256581147</v>
      </c>
      <c r="I1841" s="5">
        <v>-3.1999999998788553E-4</v>
      </c>
      <c r="J1841" s="49">
        <f t="shared" si="39"/>
        <v>-2.6131663842513705E-7</v>
      </c>
    </row>
    <row r="1842" spans="1:10" x14ac:dyDescent="0.25">
      <c r="A1842" s="23"/>
      <c r="B1842" s="20"/>
      <c r="C1842" s="19" t="s">
        <v>239</v>
      </c>
      <c r="D1842" s="19"/>
      <c r="E1842" s="19" t="s">
        <v>67</v>
      </c>
      <c r="F1842" s="19" t="s">
        <v>68</v>
      </c>
      <c r="G1842" s="19" t="s">
        <v>62</v>
      </c>
      <c r="H1842" s="48">
        <v>516.40694044514453</v>
      </c>
      <c r="I1842" s="5">
        <v>804.99099999999999</v>
      </c>
      <c r="J1842" s="49">
        <f t="shared" si="39"/>
        <v>1.5588307146028964</v>
      </c>
    </row>
    <row r="1843" spans="1:10" x14ac:dyDescent="0.25">
      <c r="A1843" s="23"/>
      <c r="B1843" s="20"/>
      <c r="C1843" s="19" t="s">
        <v>240</v>
      </c>
      <c r="D1843" s="19"/>
      <c r="E1843" s="19" t="s">
        <v>75</v>
      </c>
      <c r="F1843" s="19" t="s">
        <v>76</v>
      </c>
      <c r="G1843" s="19" t="s">
        <v>62</v>
      </c>
      <c r="H1843" s="48">
        <v>344.69737812858665</v>
      </c>
      <c r="I1843" s="5">
        <v>1037.1109999999999</v>
      </c>
      <c r="J1843" s="49">
        <f t="shared" si="39"/>
        <v>3.0087580173386574</v>
      </c>
    </row>
    <row r="1844" spans="1:10" x14ac:dyDescent="0.25">
      <c r="A1844" s="23"/>
      <c r="B1844" s="20"/>
      <c r="C1844" s="19" t="s">
        <v>241</v>
      </c>
      <c r="D1844" s="19"/>
      <c r="E1844" s="19" t="s">
        <v>60</v>
      </c>
      <c r="F1844" s="19" t="s">
        <v>61</v>
      </c>
      <c r="G1844" s="19" t="s">
        <v>62</v>
      </c>
      <c r="H1844" s="48">
        <v>243.71096903385055</v>
      </c>
      <c r="I1844" s="5">
        <v>601.99800000000005</v>
      </c>
      <c r="J1844" s="49">
        <f t="shared" si="39"/>
        <v>2.4701309193694305</v>
      </c>
    </row>
    <row r="1845" spans="1:10" x14ac:dyDescent="0.25">
      <c r="A1845" s="23"/>
      <c r="B1845" s="20"/>
      <c r="C1845" s="19" t="s">
        <v>242</v>
      </c>
      <c r="D1845" s="19"/>
      <c r="E1845" s="19" t="s">
        <v>65</v>
      </c>
      <c r="F1845" s="19" t="s">
        <v>66</v>
      </c>
      <c r="G1845" s="19" t="s">
        <v>62</v>
      </c>
      <c r="H1845" s="48">
        <v>470.21577760089309</v>
      </c>
      <c r="I1845" s="5">
        <v>302.16136000000006</v>
      </c>
      <c r="J1845" s="49">
        <f t="shared" si="39"/>
        <v>0.64260149147199985</v>
      </c>
    </row>
    <row r="1846" spans="1:10" x14ac:dyDescent="0.25">
      <c r="A1846" s="23"/>
      <c r="B1846" s="20"/>
      <c r="C1846" s="19" t="s">
        <v>1517</v>
      </c>
      <c r="D1846" s="19"/>
      <c r="E1846" s="19" t="s">
        <v>69</v>
      </c>
      <c r="F1846" s="19" t="s">
        <v>70</v>
      </c>
      <c r="G1846" s="19" t="s">
        <v>62</v>
      </c>
      <c r="H1846" s="48">
        <v>398.42387697900585</v>
      </c>
      <c r="I1846" s="5">
        <v>0</v>
      </c>
      <c r="J1846" s="49">
        <f t="shared" si="39"/>
        <v>0</v>
      </c>
    </row>
    <row r="1847" spans="1:10" x14ac:dyDescent="0.25">
      <c r="A1847" s="23"/>
      <c r="B1847" s="20"/>
      <c r="C1847" s="19" t="s">
        <v>1518</v>
      </c>
      <c r="D1847" s="19"/>
      <c r="E1847" s="19" t="s">
        <v>67</v>
      </c>
      <c r="F1847" s="19" t="s">
        <v>68</v>
      </c>
      <c r="G1847" s="19" t="s">
        <v>62</v>
      </c>
      <c r="H1847" s="48">
        <v>282.57695769109228</v>
      </c>
      <c r="I1847" s="5">
        <v>401.33199999999999</v>
      </c>
      <c r="J1847" s="49">
        <f t="shared" si="39"/>
        <v>1.4202573461022554</v>
      </c>
    </row>
    <row r="1848" spans="1:10" x14ac:dyDescent="0.25">
      <c r="A1848" s="23"/>
      <c r="B1848" s="20"/>
      <c r="C1848" s="19" t="s">
        <v>243</v>
      </c>
      <c r="D1848" s="19"/>
      <c r="E1848" s="19" t="s">
        <v>69</v>
      </c>
      <c r="F1848" s="19" t="s">
        <v>70</v>
      </c>
      <c r="G1848" s="19" t="s">
        <v>62</v>
      </c>
      <c r="H1848" s="48">
        <v>542.15635394036497</v>
      </c>
      <c r="I1848" s="5">
        <v>351.74699999999996</v>
      </c>
      <c r="J1848" s="49">
        <f t="shared" si="39"/>
        <v>0.64879254378099704</v>
      </c>
    </row>
    <row r="1849" spans="1:10" x14ac:dyDescent="0.25">
      <c r="A1849" s="23"/>
      <c r="B1849" s="20"/>
      <c r="C1849" s="19" t="s">
        <v>244</v>
      </c>
      <c r="D1849" s="19"/>
      <c r="E1849" s="19" t="s">
        <v>69</v>
      </c>
      <c r="F1849" s="19" t="s">
        <v>70</v>
      </c>
      <c r="G1849" s="19" t="s">
        <v>62</v>
      </c>
      <c r="H1849" s="48">
        <v>455.12193880439918</v>
      </c>
      <c r="I1849" s="5">
        <v>-6.3999999997577106E-4</v>
      </c>
      <c r="J1849" s="49">
        <f t="shared" si="39"/>
        <v>-1.4062165442014171E-6</v>
      </c>
    </row>
    <row r="1850" spans="1:10" x14ac:dyDescent="0.25">
      <c r="A1850" s="23"/>
      <c r="B1850" s="20"/>
      <c r="C1850" s="19" t="s">
        <v>245</v>
      </c>
      <c r="D1850" s="19"/>
      <c r="E1850" s="19" t="s">
        <v>71</v>
      </c>
      <c r="F1850" s="19" t="s">
        <v>72</v>
      </c>
      <c r="G1850" s="19" t="s">
        <v>62</v>
      </c>
      <c r="H1850" s="48">
        <v>243.71096903385055</v>
      </c>
      <c r="I1850" s="5">
        <v>0</v>
      </c>
      <c r="J1850" s="49">
        <f t="shared" si="39"/>
        <v>0</v>
      </c>
    </row>
    <row r="1851" spans="1:10" x14ac:dyDescent="0.25">
      <c r="A1851" s="23"/>
      <c r="B1851" s="20"/>
      <c r="C1851" s="19" t="s">
        <v>246</v>
      </c>
      <c r="D1851" s="19"/>
      <c r="E1851" s="19" t="s">
        <v>71</v>
      </c>
      <c r="F1851" s="19" t="s">
        <v>72</v>
      </c>
      <c r="G1851" s="19" t="s">
        <v>62</v>
      </c>
      <c r="H1851" s="48">
        <v>283.51728276887252</v>
      </c>
      <c r="I1851" s="5">
        <v>0</v>
      </c>
      <c r="J1851" s="49">
        <f t="shared" si="39"/>
        <v>0</v>
      </c>
    </row>
    <row r="1852" spans="1:10" x14ac:dyDescent="0.25">
      <c r="A1852" s="23"/>
      <c r="B1852" s="20"/>
      <c r="C1852" s="19" t="s">
        <v>1519</v>
      </c>
      <c r="D1852" s="19"/>
      <c r="E1852" s="19" t="s">
        <v>75</v>
      </c>
      <c r="F1852" s="19" t="s">
        <v>76</v>
      </c>
      <c r="G1852" s="19" t="s">
        <v>62</v>
      </c>
      <c r="H1852" s="5">
        <v>343.41947208219244</v>
      </c>
      <c r="I1852" s="5">
        <v>-6.3999999997577106E-4</v>
      </c>
      <c r="J1852" s="21">
        <f t="shared" si="39"/>
        <v>-1.8636101095123588E-6</v>
      </c>
    </row>
    <row r="1853" spans="1:10" x14ac:dyDescent="0.25">
      <c r="A1853" s="23"/>
      <c r="B1853" s="20"/>
      <c r="C1853" s="19" t="s">
        <v>247</v>
      </c>
      <c r="D1853" s="19"/>
      <c r="E1853" s="19" t="s">
        <v>71</v>
      </c>
      <c r="F1853" s="19" t="s">
        <v>72</v>
      </c>
      <c r="G1853" s="19" t="s">
        <v>62</v>
      </c>
      <c r="H1853" s="5">
        <v>533.61340918662825</v>
      </c>
      <c r="I1853" s="5">
        <v>1275.2753600000001</v>
      </c>
      <c r="J1853" s="21">
        <f t="shared" si="39"/>
        <v>2.389886269806949</v>
      </c>
    </row>
    <row r="1854" spans="1:10" x14ac:dyDescent="0.25">
      <c r="A1854" s="23"/>
      <c r="B1854" s="20"/>
      <c r="C1854" s="19" t="s">
        <v>248</v>
      </c>
      <c r="D1854" s="19"/>
      <c r="E1854" s="19" t="s">
        <v>73</v>
      </c>
      <c r="F1854" s="19" t="s">
        <v>74</v>
      </c>
      <c r="G1854" s="19" t="s">
        <v>62</v>
      </c>
      <c r="H1854" s="5">
        <v>470.21577760089309</v>
      </c>
      <c r="I1854" s="5">
        <v>659.74036000000024</v>
      </c>
      <c r="J1854" s="21">
        <f t="shared" si="39"/>
        <v>1.4030587475522156</v>
      </c>
    </row>
    <row r="1855" spans="1:10" x14ac:dyDescent="0.25">
      <c r="A1855" s="23"/>
      <c r="B1855" s="20"/>
      <c r="C1855" s="19" t="s">
        <v>249</v>
      </c>
      <c r="D1855" s="19"/>
      <c r="E1855" s="19" t="s">
        <v>65</v>
      </c>
      <c r="F1855" s="19" t="s">
        <v>66</v>
      </c>
      <c r="G1855" s="19" t="s">
        <v>62</v>
      </c>
      <c r="H1855" s="5">
        <v>1616.5599381836544</v>
      </c>
      <c r="I1855" s="5">
        <v>604.32436000000007</v>
      </c>
      <c r="J1855" s="21">
        <f t="shared" si="39"/>
        <v>0.37383356207565743</v>
      </c>
    </row>
    <row r="1856" spans="1:10" x14ac:dyDescent="0.25">
      <c r="A1856" s="23"/>
      <c r="B1856" s="20"/>
      <c r="C1856" s="19" t="s">
        <v>250</v>
      </c>
      <c r="D1856" s="19"/>
      <c r="E1856" s="19" t="s">
        <v>63</v>
      </c>
      <c r="F1856" s="19" t="s">
        <v>64</v>
      </c>
      <c r="G1856" s="19" t="s">
        <v>62</v>
      </c>
      <c r="H1856" s="5">
        <v>681.59185446982292</v>
      </c>
      <c r="I1856" s="5">
        <v>1355.8813599999999</v>
      </c>
      <c r="J1856" s="21">
        <f t="shared" si="39"/>
        <v>1.9892863318542353</v>
      </c>
    </row>
    <row r="1857" spans="1:10" x14ac:dyDescent="0.25">
      <c r="A1857" s="23"/>
      <c r="B1857" s="20"/>
      <c r="C1857" s="19" t="s">
        <v>251</v>
      </c>
      <c r="D1857" s="19"/>
      <c r="E1857" s="19" t="s">
        <v>67</v>
      </c>
      <c r="F1857" s="19" t="s">
        <v>68</v>
      </c>
      <c r="G1857" s="19" t="s">
        <v>62</v>
      </c>
      <c r="H1857" s="5">
        <v>360.62628827275296</v>
      </c>
      <c r="I1857" s="5">
        <v>-6.3999999997577106E-4</v>
      </c>
      <c r="J1857" s="21">
        <f t="shared" si="39"/>
        <v>-1.7746903672527585E-6</v>
      </c>
    </row>
    <row r="1858" spans="1:10" x14ac:dyDescent="0.25">
      <c r="A1858" s="23"/>
      <c r="B1858" s="20"/>
      <c r="C1858" s="19" t="s">
        <v>252</v>
      </c>
      <c r="D1858" s="19"/>
      <c r="E1858" s="19" t="s">
        <v>69</v>
      </c>
      <c r="F1858" s="19" t="s">
        <v>70</v>
      </c>
      <c r="G1858" s="19" t="s">
        <v>62</v>
      </c>
      <c r="H1858" s="5">
        <v>172.98746836295209</v>
      </c>
      <c r="I1858" s="5">
        <v>0</v>
      </c>
      <c r="J1858" s="21">
        <f t="shared" si="39"/>
        <v>0</v>
      </c>
    </row>
    <row r="1859" spans="1:10" x14ac:dyDescent="0.25">
      <c r="A1859" s="23"/>
      <c r="B1859" s="20"/>
      <c r="C1859" s="19" t="s">
        <v>253</v>
      </c>
      <c r="D1859" s="19"/>
      <c r="E1859" s="19" t="s">
        <v>69</v>
      </c>
      <c r="F1859" s="19" t="s">
        <v>70</v>
      </c>
      <c r="G1859" s="19" t="s">
        <v>62</v>
      </c>
      <c r="H1859" s="5">
        <v>116.91501096422665</v>
      </c>
      <c r="I1859" s="5">
        <v>151.08099999999999</v>
      </c>
      <c r="J1859" s="21">
        <f t="shared" si="39"/>
        <v>1.2922292762409042</v>
      </c>
    </row>
    <row r="1860" spans="1:10" x14ac:dyDescent="0.25">
      <c r="A1860" s="23"/>
      <c r="B1860" s="20"/>
      <c r="C1860" s="19" t="s">
        <v>254</v>
      </c>
      <c r="D1860" s="19"/>
      <c r="E1860" s="19" t="s">
        <v>67</v>
      </c>
      <c r="F1860" s="19" t="s">
        <v>68</v>
      </c>
      <c r="G1860" s="19" t="s">
        <v>62</v>
      </c>
      <c r="H1860" s="48">
        <v>180.31298999903859</v>
      </c>
      <c r="I1860" s="5">
        <v>392.52467999999999</v>
      </c>
      <c r="J1860" s="49">
        <f t="shared" si="39"/>
        <v>2.1769073875492437</v>
      </c>
    </row>
    <row r="1861" spans="1:10" x14ac:dyDescent="0.25">
      <c r="A1861" s="23"/>
      <c r="B1861" s="20"/>
      <c r="C1861" s="19" t="s">
        <v>1520</v>
      </c>
      <c r="D1861" s="19"/>
      <c r="E1861" s="19" t="s">
        <v>71</v>
      </c>
      <c r="F1861" s="19" t="s">
        <v>72</v>
      </c>
      <c r="G1861" s="19" t="s">
        <v>62</v>
      </c>
      <c r="H1861" s="48">
        <v>360.62620936928607</v>
      </c>
      <c r="I1861" s="5">
        <v>-6.3999999997577106E-4</v>
      </c>
      <c r="J1861" s="49">
        <f t="shared" si="39"/>
        <v>-1.7746907555473941E-6</v>
      </c>
    </row>
    <row r="1862" spans="1:10" x14ac:dyDescent="0.25">
      <c r="A1862" s="23"/>
      <c r="B1862" s="20"/>
      <c r="C1862" s="19" t="s">
        <v>1521</v>
      </c>
      <c r="D1862" s="19"/>
      <c r="E1862" s="19" t="s">
        <v>65</v>
      </c>
      <c r="F1862" s="19" t="s">
        <v>66</v>
      </c>
      <c r="G1862" s="19" t="s">
        <v>62</v>
      </c>
      <c r="H1862" s="48">
        <v>68.229056324482897</v>
      </c>
      <c r="I1862" s="5">
        <v>0</v>
      </c>
      <c r="J1862" s="49">
        <f t="shared" si="39"/>
        <v>0</v>
      </c>
    </row>
    <row r="1863" spans="1:10" x14ac:dyDescent="0.25">
      <c r="A1863" s="23"/>
      <c r="B1863" s="20"/>
      <c r="C1863" s="19" t="s">
        <v>255</v>
      </c>
      <c r="D1863" s="19"/>
      <c r="E1863" s="19" t="s">
        <v>63</v>
      </c>
      <c r="F1863" s="19" t="s">
        <v>64</v>
      </c>
      <c r="G1863" s="19" t="s">
        <v>62</v>
      </c>
      <c r="H1863" s="48">
        <v>384.30742021850233</v>
      </c>
      <c r="I1863" s="5">
        <v>151.08036000000004</v>
      </c>
      <c r="J1863" s="49">
        <f t="shared" si="39"/>
        <v>0.39312371307871596</v>
      </c>
    </row>
    <row r="1864" spans="1:10" x14ac:dyDescent="0.25">
      <c r="A1864" s="23"/>
      <c r="B1864" s="20"/>
      <c r="C1864" s="19" t="s">
        <v>1522</v>
      </c>
      <c r="D1864" s="19"/>
      <c r="E1864" s="19" t="s">
        <v>65</v>
      </c>
      <c r="F1864" s="19" t="s">
        <v>66</v>
      </c>
      <c r="G1864" s="19" t="s">
        <v>62</v>
      </c>
      <c r="H1864" s="48">
        <v>125.51839947230641</v>
      </c>
      <c r="I1864" s="5">
        <v>-6.3999999997577106E-4</v>
      </c>
      <c r="J1864" s="49">
        <f t="shared" si="39"/>
        <v>-5.0988540537993125E-6</v>
      </c>
    </row>
    <row r="1865" spans="1:10" x14ac:dyDescent="0.25">
      <c r="A1865" s="23"/>
      <c r="B1865" s="20"/>
      <c r="C1865" s="19" t="s">
        <v>1523</v>
      </c>
      <c r="D1865" s="19"/>
      <c r="E1865" s="19" t="s">
        <v>73</v>
      </c>
      <c r="F1865" s="19" t="s">
        <v>74</v>
      </c>
      <c r="G1865" s="19" t="s">
        <v>62</v>
      </c>
      <c r="H1865" s="48">
        <v>1224.5680256581147</v>
      </c>
      <c r="I1865" s="5">
        <v>379.45535999999993</v>
      </c>
      <c r="J1865" s="49">
        <f t="shared" si="39"/>
        <v>0.30986874722298152</v>
      </c>
    </row>
    <row r="1866" spans="1:10" x14ac:dyDescent="0.25">
      <c r="A1866" s="23"/>
      <c r="B1866" s="20"/>
      <c r="C1866" s="19" t="s">
        <v>256</v>
      </c>
      <c r="D1866" s="19"/>
      <c r="E1866" s="19" t="s">
        <v>67</v>
      </c>
      <c r="F1866" s="19" t="s">
        <v>68</v>
      </c>
      <c r="G1866" s="19" t="s">
        <v>62</v>
      </c>
      <c r="H1866" s="48">
        <v>235.10788880044655</v>
      </c>
      <c r="I1866" s="5">
        <v>0</v>
      </c>
      <c r="J1866" s="49">
        <f t="shared" si="39"/>
        <v>0</v>
      </c>
    </row>
    <row r="1867" spans="1:10" x14ac:dyDescent="0.25">
      <c r="A1867" s="23"/>
      <c r="B1867" s="20"/>
      <c r="C1867" s="19" t="s">
        <v>257</v>
      </c>
      <c r="D1867" s="19"/>
      <c r="E1867" s="19" t="s">
        <v>60</v>
      </c>
      <c r="F1867" s="19" t="s">
        <v>61</v>
      </c>
      <c r="G1867" s="19" t="s">
        <v>62</v>
      </c>
      <c r="H1867" s="48">
        <v>998.45060118905769</v>
      </c>
      <c r="I1867" s="5">
        <v>2411.0120000000006</v>
      </c>
      <c r="J1867" s="49">
        <f t="shared" si="39"/>
        <v>2.4147534160715809</v>
      </c>
    </row>
    <row r="1868" spans="1:10" x14ac:dyDescent="0.25">
      <c r="A1868" s="23"/>
      <c r="B1868" s="20"/>
      <c r="C1868" s="19" t="s">
        <v>258</v>
      </c>
      <c r="D1868" s="19"/>
      <c r="E1868" s="19" t="s">
        <v>73</v>
      </c>
      <c r="F1868" s="19" t="s">
        <v>74</v>
      </c>
      <c r="G1868" s="19" t="s">
        <v>62</v>
      </c>
      <c r="H1868" s="48">
        <v>723.29899180788436</v>
      </c>
      <c r="I1868" s="5">
        <v>256.86700000000002</v>
      </c>
      <c r="J1868" s="49">
        <f t="shared" si="39"/>
        <v>0.35513252874577012</v>
      </c>
    </row>
    <row r="1869" spans="1:10" x14ac:dyDescent="0.25">
      <c r="A1869" s="23"/>
      <c r="B1869" s="20"/>
      <c r="C1869" s="19" t="s">
        <v>1524</v>
      </c>
      <c r="D1869" s="19"/>
      <c r="E1869" s="19" t="s">
        <v>60</v>
      </c>
      <c r="F1869" s="19" t="s">
        <v>61</v>
      </c>
      <c r="G1869" s="19" t="s">
        <v>62</v>
      </c>
      <c r="H1869" s="48">
        <v>251.03679894461283</v>
      </c>
      <c r="I1869" s="5">
        <v>1842.6979999999996</v>
      </c>
      <c r="J1869" s="49">
        <f t="shared" si="39"/>
        <v>7.3403501309246737</v>
      </c>
    </row>
    <row r="1870" spans="1:10" x14ac:dyDescent="0.25">
      <c r="A1870" s="23"/>
      <c r="B1870" s="20"/>
      <c r="C1870" s="19" t="s">
        <v>259</v>
      </c>
      <c r="D1870" s="19"/>
      <c r="E1870" s="19" t="s">
        <v>63</v>
      </c>
      <c r="F1870" s="19" t="s">
        <v>64</v>
      </c>
      <c r="G1870" s="19" t="s">
        <v>62</v>
      </c>
      <c r="H1870" s="48">
        <v>716.15887040048551</v>
      </c>
      <c r="I1870" s="5">
        <v>-4.7999999992498488E-4</v>
      </c>
      <c r="J1870" s="49">
        <f t="shared" si="39"/>
        <v>-6.7024234393209785E-7</v>
      </c>
    </row>
    <row r="1871" spans="1:10" x14ac:dyDescent="0.25">
      <c r="A1871" s="23"/>
      <c r="B1871" s="20"/>
      <c r="C1871" s="19" t="s">
        <v>260</v>
      </c>
      <c r="D1871" s="19"/>
      <c r="E1871" s="19" t="s">
        <v>77</v>
      </c>
      <c r="F1871" s="19" t="s">
        <v>78</v>
      </c>
      <c r="G1871" s="19" t="s">
        <v>62</v>
      </c>
      <c r="H1871" s="5">
        <v>1969.2020404791801</v>
      </c>
      <c r="I1871" s="5">
        <v>680.44399999999996</v>
      </c>
      <c r="J1871" s="21">
        <f t="shared" si="39"/>
        <v>0.34554300981448438</v>
      </c>
    </row>
    <row r="1872" spans="1:10" x14ac:dyDescent="0.25">
      <c r="A1872" s="23"/>
      <c r="B1872" s="20"/>
      <c r="C1872" s="19" t="s">
        <v>1525</v>
      </c>
      <c r="D1872" s="19"/>
      <c r="E1872" s="19" t="s">
        <v>71</v>
      </c>
      <c r="F1872" s="19" t="s">
        <v>72</v>
      </c>
      <c r="G1872" s="19" t="s">
        <v>62</v>
      </c>
      <c r="H1872" s="5">
        <v>486.14460884159251</v>
      </c>
      <c r="I1872" s="5">
        <v>-4.8000000009551513E-4</v>
      </c>
      <c r="J1872" s="21">
        <f t="shared" si="39"/>
        <v>-9.873605329889E-7</v>
      </c>
    </row>
    <row r="1873" spans="1:10" x14ac:dyDescent="0.25">
      <c r="A1873" s="23"/>
      <c r="B1873" s="20"/>
      <c r="C1873" s="19" t="s">
        <v>261</v>
      </c>
      <c r="D1873" s="19"/>
      <c r="E1873" s="19" t="s">
        <v>67</v>
      </c>
      <c r="F1873" s="19" t="s">
        <v>68</v>
      </c>
      <c r="G1873" s="19" t="s">
        <v>62</v>
      </c>
      <c r="H1873" s="5">
        <v>941.04273753589121</v>
      </c>
      <c r="I1873" s="5">
        <v>1221.7963599999998</v>
      </c>
      <c r="J1873" s="21">
        <f t="shared" si="39"/>
        <v>1.2983431158496144</v>
      </c>
    </row>
    <row r="1874" spans="1:10" x14ac:dyDescent="0.25">
      <c r="A1874" s="23"/>
      <c r="B1874" s="20"/>
      <c r="C1874" s="19" t="s">
        <v>262</v>
      </c>
      <c r="D1874" s="19"/>
      <c r="E1874" s="19" t="s">
        <v>65</v>
      </c>
      <c r="F1874" s="19" t="s">
        <v>66</v>
      </c>
      <c r="G1874" s="19" t="s">
        <v>62</v>
      </c>
      <c r="H1874" s="5">
        <v>736.97064991774232</v>
      </c>
      <c r="I1874" s="5">
        <v>683.55600000000004</v>
      </c>
      <c r="J1874" s="21">
        <f t="shared" si="39"/>
        <v>0.92752133355147293</v>
      </c>
    </row>
    <row r="1875" spans="1:10" x14ac:dyDescent="0.25">
      <c r="A1875" s="23"/>
      <c r="B1875" s="20"/>
      <c r="C1875" s="19" t="s">
        <v>263</v>
      </c>
      <c r="D1875" s="19"/>
      <c r="E1875" s="19" t="s">
        <v>71</v>
      </c>
      <c r="F1875" s="19" t="s">
        <v>72</v>
      </c>
      <c r="G1875" s="19" t="s">
        <v>62</v>
      </c>
      <c r="H1875" s="5">
        <v>533.61367773223822</v>
      </c>
      <c r="I1875" s="5">
        <v>284.66595999999993</v>
      </c>
      <c r="J1875" s="21">
        <f t="shared" si="39"/>
        <v>0.53346825967763578</v>
      </c>
    </row>
    <row r="1876" spans="1:10" x14ac:dyDescent="0.25">
      <c r="A1876" s="23"/>
      <c r="B1876" s="20"/>
      <c r="C1876" s="19" t="s">
        <v>264</v>
      </c>
      <c r="D1876" s="19"/>
      <c r="E1876" s="19" t="s">
        <v>67</v>
      </c>
      <c r="F1876" s="19" t="s">
        <v>68</v>
      </c>
      <c r="G1876" s="19" t="s">
        <v>62</v>
      </c>
      <c r="H1876" s="5">
        <v>249.75889289821856</v>
      </c>
      <c r="I1876" s="5">
        <v>148.71575999999988</v>
      </c>
      <c r="J1876" s="21">
        <f t="shared" si="39"/>
        <v>0.59543729664354472</v>
      </c>
    </row>
    <row r="1877" spans="1:10" x14ac:dyDescent="0.25">
      <c r="A1877" s="23"/>
      <c r="B1877" s="20"/>
      <c r="C1877" s="19" t="s">
        <v>1880</v>
      </c>
      <c r="D1877" s="19"/>
      <c r="E1877" s="19" t="s">
        <v>63</v>
      </c>
      <c r="F1877" s="19" t="s">
        <v>64</v>
      </c>
      <c r="G1877" s="19" t="s">
        <v>62</v>
      </c>
      <c r="H1877" s="5">
        <v>444.52960464187089</v>
      </c>
      <c r="I1877" s="5">
        <v>417.14299999999969</v>
      </c>
      <c r="J1877" s="21">
        <f t="shared" si="39"/>
        <v>0.93839194430270889</v>
      </c>
    </row>
    <row r="1878" spans="1:10" x14ac:dyDescent="0.25">
      <c r="A1878" s="23"/>
      <c r="B1878" s="20"/>
      <c r="C1878" s="19" t="s">
        <v>265</v>
      </c>
      <c r="D1878" s="19"/>
      <c r="E1878" s="19" t="s">
        <v>65</v>
      </c>
      <c r="F1878" s="19" t="s">
        <v>66</v>
      </c>
      <c r="G1878" s="19" t="s">
        <v>62</v>
      </c>
      <c r="H1878" s="5">
        <v>849.97556876667193</v>
      </c>
      <c r="I1878" s="5">
        <v>944.9373599999999</v>
      </c>
      <c r="J1878" s="21">
        <f t="shared" si="39"/>
        <v>1.111722965603728</v>
      </c>
    </row>
    <row r="1879" spans="1:10" x14ac:dyDescent="0.25">
      <c r="A1879" s="23"/>
      <c r="B1879" s="20"/>
      <c r="C1879" s="19" t="s">
        <v>1526</v>
      </c>
      <c r="D1879" s="19"/>
      <c r="E1879" s="19" t="s">
        <v>71</v>
      </c>
      <c r="F1879" s="19" t="s">
        <v>72</v>
      </c>
      <c r="G1879" s="19" t="s">
        <v>62</v>
      </c>
      <c r="H1879" s="5">
        <v>162.04833200657842</v>
      </c>
      <c r="I1879" s="5">
        <v>0</v>
      </c>
      <c r="J1879" s="21">
        <f t="shared" si="39"/>
        <v>0</v>
      </c>
    </row>
    <row r="1880" spans="1:10" x14ac:dyDescent="0.25">
      <c r="A1880" s="23"/>
      <c r="B1880" s="20"/>
      <c r="C1880" s="19" t="s">
        <v>266</v>
      </c>
      <c r="D1880" s="19"/>
      <c r="E1880" s="19" t="s">
        <v>65</v>
      </c>
      <c r="F1880" s="19" t="s">
        <v>66</v>
      </c>
      <c r="G1880" s="19" t="s">
        <v>62</v>
      </c>
      <c r="H1880" s="5">
        <v>251.03679894461283</v>
      </c>
      <c r="I1880" s="5">
        <v>-151.19200000000012</v>
      </c>
      <c r="J1880" s="21">
        <f t="shared" si="39"/>
        <v>-0.60227026729000865</v>
      </c>
    </row>
    <row r="1881" spans="1:10" x14ac:dyDescent="0.25">
      <c r="A1881" s="23"/>
      <c r="B1881" s="20"/>
      <c r="C1881" s="19" t="s">
        <v>267</v>
      </c>
      <c r="D1881" s="19"/>
      <c r="E1881" s="19" t="s">
        <v>77</v>
      </c>
      <c r="F1881" s="19" t="s">
        <v>78</v>
      </c>
      <c r="G1881" s="19" t="s">
        <v>62</v>
      </c>
      <c r="H1881" s="5">
        <v>281.29939909377481</v>
      </c>
      <c r="I1881" s="5">
        <v>653.13400000000001</v>
      </c>
      <c r="J1881" s="21">
        <f t="shared" si="39"/>
        <v>2.3218464102807035</v>
      </c>
    </row>
    <row r="1882" spans="1:10" x14ac:dyDescent="0.25">
      <c r="A1882" s="23"/>
      <c r="B1882" s="20"/>
      <c r="C1882" s="19" t="s">
        <v>268</v>
      </c>
      <c r="D1882" s="19"/>
      <c r="E1882" s="19" t="s">
        <v>65</v>
      </c>
      <c r="F1882" s="19" t="s">
        <v>66</v>
      </c>
      <c r="G1882" s="19" t="s">
        <v>62</v>
      </c>
      <c r="H1882" s="5">
        <v>912.9604045400913</v>
      </c>
      <c r="I1882" s="5">
        <v>1492.7573600000001</v>
      </c>
      <c r="J1882" s="21">
        <f t="shared" si="39"/>
        <v>1.6350734956046473</v>
      </c>
    </row>
    <row r="1883" spans="1:10" x14ac:dyDescent="0.25">
      <c r="A1883" s="23"/>
      <c r="B1883" s="20"/>
      <c r="C1883" s="19" t="s">
        <v>269</v>
      </c>
      <c r="D1883" s="19"/>
      <c r="E1883" s="19" t="s">
        <v>73</v>
      </c>
      <c r="F1883" s="19" t="s">
        <v>74</v>
      </c>
      <c r="G1883" s="19" t="s">
        <v>62</v>
      </c>
      <c r="H1883" s="5">
        <v>304.05430248621064</v>
      </c>
      <c r="I1883" s="5">
        <v>434.77700000000004</v>
      </c>
      <c r="J1883" s="21">
        <f t="shared" si="39"/>
        <v>1.4299320760959069</v>
      </c>
    </row>
    <row r="1884" spans="1:10" x14ac:dyDescent="0.25">
      <c r="A1884" s="23"/>
      <c r="B1884" s="20"/>
      <c r="C1884" s="19" t="s">
        <v>270</v>
      </c>
      <c r="D1884" s="19"/>
      <c r="E1884" s="19" t="s">
        <v>77</v>
      </c>
      <c r="F1884" s="19" t="s">
        <v>78</v>
      </c>
      <c r="G1884" s="19" t="s">
        <v>62</v>
      </c>
      <c r="H1884" s="5">
        <v>54.794590526732179</v>
      </c>
      <c r="I1884" s="5">
        <v>638.32800000000009</v>
      </c>
      <c r="J1884" s="21">
        <f t="shared" si="39"/>
        <v>11.649471122310592</v>
      </c>
    </row>
    <row r="1885" spans="1:10" x14ac:dyDescent="0.25">
      <c r="A1885" s="23"/>
      <c r="B1885" s="20"/>
      <c r="C1885" s="19" t="s">
        <v>1527</v>
      </c>
      <c r="D1885" s="19"/>
      <c r="E1885" s="19" t="s">
        <v>65</v>
      </c>
      <c r="F1885" s="19" t="s">
        <v>66</v>
      </c>
      <c r="G1885" s="19" t="s">
        <v>62</v>
      </c>
      <c r="H1885" s="5">
        <v>544.39742697918564</v>
      </c>
      <c r="I1885" s="5">
        <v>0</v>
      </c>
      <c r="J1885" s="21">
        <f t="shared" si="39"/>
        <v>0</v>
      </c>
    </row>
    <row r="1886" spans="1:10" x14ac:dyDescent="0.25">
      <c r="A1886" s="23"/>
      <c r="B1886" s="20"/>
      <c r="C1886" s="19" t="s">
        <v>1528</v>
      </c>
      <c r="D1886" s="19"/>
      <c r="E1886" s="19" t="s">
        <v>67</v>
      </c>
      <c r="F1886" s="19" t="s">
        <v>68</v>
      </c>
      <c r="G1886" s="19" t="s">
        <v>62</v>
      </c>
      <c r="H1886" s="5">
        <v>111.45271313468571</v>
      </c>
      <c r="I1886" s="5">
        <v>0</v>
      </c>
      <c r="J1886" s="21">
        <f t="shared" si="39"/>
        <v>0</v>
      </c>
    </row>
    <row r="1887" spans="1:10" x14ac:dyDescent="0.25">
      <c r="A1887" s="23"/>
      <c r="B1887" s="20"/>
      <c r="C1887" s="19" t="s">
        <v>271</v>
      </c>
      <c r="D1887" s="19"/>
      <c r="E1887" s="19" t="s">
        <v>65</v>
      </c>
      <c r="F1887" s="19" t="s">
        <v>66</v>
      </c>
      <c r="G1887" s="19" t="s">
        <v>62</v>
      </c>
      <c r="H1887" s="5">
        <v>696.72694575619403</v>
      </c>
      <c r="I1887" s="5">
        <v>0</v>
      </c>
      <c r="J1887" s="21">
        <f t="shared" si="39"/>
        <v>0</v>
      </c>
    </row>
    <row r="1888" spans="1:10" x14ac:dyDescent="0.25">
      <c r="A1888" s="23"/>
      <c r="B1888" s="20"/>
      <c r="C1888" s="19" t="s">
        <v>272</v>
      </c>
      <c r="D1888" s="19"/>
      <c r="E1888" s="19" t="s">
        <v>65</v>
      </c>
      <c r="F1888" s="19" t="s">
        <v>66</v>
      </c>
      <c r="G1888" s="19" t="s">
        <v>62</v>
      </c>
      <c r="H1888" s="5">
        <v>476.07935270443915</v>
      </c>
      <c r="I1888" s="5">
        <v>530.53636000000006</v>
      </c>
      <c r="J1888" s="21">
        <f t="shared" si="39"/>
        <v>1.1143864084552497</v>
      </c>
    </row>
    <row r="1889" spans="1:10" x14ac:dyDescent="0.25">
      <c r="A1889" s="23"/>
      <c r="B1889" s="20"/>
      <c r="C1889" s="19" t="s">
        <v>1529</v>
      </c>
      <c r="D1889" s="19"/>
      <c r="E1889" s="19" t="s">
        <v>65</v>
      </c>
      <c r="F1889" s="19" t="s">
        <v>66</v>
      </c>
      <c r="G1889" s="19" t="s">
        <v>62</v>
      </c>
      <c r="H1889" s="5">
        <v>287.56673147888483</v>
      </c>
      <c r="I1889" s="5">
        <v>0</v>
      </c>
      <c r="J1889" s="21">
        <f t="shared" si="39"/>
        <v>0</v>
      </c>
    </row>
    <row r="1890" spans="1:10" x14ac:dyDescent="0.25">
      <c r="A1890" s="23"/>
      <c r="B1890" s="20"/>
      <c r="C1890" s="19" t="s">
        <v>273</v>
      </c>
      <c r="D1890" s="19"/>
      <c r="E1890" s="19" t="s">
        <v>65</v>
      </c>
      <c r="F1890" s="19" t="s">
        <v>66</v>
      </c>
      <c r="G1890" s="19" t="s">
        <v>62</v>
      </c>
      <c r="H1890" s="5">
        <v>233.72689372358755</v>
      </c>
      <c r="I1890" s="5">
        <v>108.05855999999994</v>
      </c>
      <c r="J1890" s="21">
        <f t="shared" si="39"/>
        <v>0.46232831095506383</v>
      </c>
    </row>
    <row r="1891" spans="1:10" x14ac:dyDescent="0.25">
      <c r="A1891" s="23"/>
      <c r="B1891" s="20"/>
      <c r="C1891" s="19" t="s">
        <v>274</v>
      </c>
      <c r="D1891" s="19"/>
      <c r="E1891" s="19" t="s">
        <v>69</v>
      </c>
      <c r="F1891" s="19" t="s">
        <v>70</v>
      </c>
      <c r="G1891" s="19" t="s">
        <v>62</v>
      </c>
      <c r="H1891" s="5">
        <v>209.88439141522213</v>
      </c>
      <c r="I1891" s="5">
        <v>200.66568000000007</v>
      </c>
      <c r="J1891" s="21">
        <f t="shared" si="39"/>
        <v>0.95607719395872393</v>
      </c>
    </row>
    <row r="1892" spans="1:10" x14ac:dyDescent="0.25">
      <c r="A1892" s="23"/>
      <c r="B1892" s="20"/>
      <c r="C1892" s="19" t="s">
        <v>275</v>
      </c>
      <c r="D1892" s="19"/>
      <c r="E1892" s="19" t="s">
        <v>69</v>
      </c>
      <c r="F1892" s="19" t="s">
        <v>70</v>
      </c>
      <c r="G1892" s="19" t="s">
        <v>62</v>
      </c>
      <c r="H1892" s="5">
        <v>235.1075805257708</v>
      </c>
      <c r="I1892" s="5">
        <v>0</v>
      </c>
      <c r="J1892" s="21">
        <f t="shared" si="39"/>
        <v>0</v>
      </c>
    </row>
    <row r="1893" spans="1:10" x14ac:dyDescent="0.25">
      <c r="A1893" s="23"/>
      <c r="B1893" s="20"/>
      <c r="C1893" s="19" t="s">
        <v>276</v>
      </c>
      <c r="D1893" s="19"/>
      <c r="E1893" s="19" t="s">
        <v>65</v>
      </c>
      <c r="F1893" s="19" t="s">
        <v>66</v>
      </c>
      <c r="G1893" s="19" t="s">
        <v>62</v>
      </c>
      <c r="H1893" s="5">
        <v>692.07282358733642</v>
      </c>
      <c r="I1893" s="5">
        <v>588.91395999999997</v>
      </c>
      <c r="J1893" s="21">
        <f t="shared" si="39"/>
        <v>0.85094218401379218</v>
      </c>
    </row>
    <row r="1894" spans="1:10" x14ac:dyDescent="0.25">
      <c r="A1894" s="23"/>
      <c r="B1894" s="20"/>
      <c r="C1894" s="19" t="s">
        <v>277</v>
      </c>
      <c r="D1894" s="19"/>
      <c r="E1894" s="19" t="s">
        <v>63</v>
      </c>
      <c r="F1894" s="19" t="s">
        <v>64</v>
      </c>
      <c r="G1894" s="19" t="s">
        <v>62</v>
      </c>
      <c r="H1894" s="5">
        <v>455.72335164604237</v>
      </c>
      <c r="I1894" s="5">
        <v>543.60636</v>
      </c>
      <c r="J1894" s="21">
        <f t="shared" si="39"/>
        <v>1.1928428903994717</v>
      </c>
    </row>
    <row r="1895" spans="1:10" x14ac:dyDescent="0.25">
      <c r="A1895" s="23"/>
      <c r="B1895" s="20"/>
      <c r="C1895" s="19" t="s">
        <v>278</v>
      </c>
      <c r="D1895" s="19"/>
      <c r="E1895" s="19" t="s">
        <v>73</v>
      </c>
      <c r="F1895" s="19" t="s">
        <v>74</v>
      </c>
      <c r="G1895" s="19" t="s">
        <v>62</v>
      </c>
      <c r="H1895" s="5">
        <v>422.7463612611707</v>
      </c>
      <c r="I1895" s="5">
        <v>302.16136000000006</v>
      </c>
      <c r="J1895" s="21">
        <f t="shared" si="39"/>
        <v>0.71475803859923992</v>
      </c>
    </row>
    <row r="1896" spans="1:10" x14ac:dyDescent="0.25">
      <c r="A1896" s="23"/>
      <c r="B1896" s="20"/>
      <c r="C1896" s="19" t="s">
        <v>279</v>
      </c>
      <c r="D1896" s="19"/>
      <c r="E1896" s="19" t="s">
        <v>71</v>
      </c>
      <c r="F1896" s="19" t="s">
        <v>72</v>
      </c>
      <c r="G1896" s="19" t="s">
        <v>62</v>
      </c>
      <c r="H1896" s="5">
        <v>333.22868473471107</v>
      </c>
      <c r="I1896" s="5">
        <v>326.56700000000001</v>
      </c>
      <c r="J1896" s="21">
        <f t="shared" si="39"/>
        <v>0.98000866960173449</v>
      </c>
    </row>
    <row r="1897" spans="1:10" x14ac:dyDescent="0.25">
      <c r="A1897" s="23"/>
      <c r="B1897" s="20"/>
      <c r="C1897" s="19" t="s">
        <v>1530</v>
      </c>
      <c r="D1897" s="19"/>
      <c r="E1897" s="19" t="s">
        <v>63</v>
      </c>
      <c r="F1897" s="19" t="s">
        <v>64</v>
      </c>
      <c r="G1897" s="19" t="s">
        <v>62</v>
      </c>
      <c r="H1897" s="5">
        <v>235.10788880044655</v>
      </c>
      <c r="I1897" s="5">
        <v>-6.3999999997577106E-4</v>
      </c>
      <c r="J1897" s="21">
        <f t="shared" si="39"/>
        <v>-2.7221545105999673E-6</v>
      </c>
    </row>
    <row r="1898" spans="1:10" x14ac:dyDescent="0.25">
      <c r="A1898" s="23"/>
      <c r="B1898" s="20"/>
      <c r="C1898" s="19" t="s">
        <v>280</v>
      </c>
      <c r="D1898" s="19"/>
      <c r="E1898" s="19" t="s">
        <v>69</v>
      </c>
      <c r="F1898" s="19" t="s">
        <v>70</v>
      </c>
      <c r="G1898" s="19" t="s">
        <v>62</v>
      </c>
      <c r="H1898" s="5">
        <v>231.50927093308849</v>
      </c>
      <c r="I1898" s="5">
        <v>0</v>
      </c>
      <c r="J1898" s="21">
        <f t="shared" si="39"/>
        <v>0</v>
      </c>
    </row>
    <row r="1899" spans="1:10" x14ac:dyDescent="0.25">
      <c r="A1899" s="23"/>
      <c r="B1899" s="20"/>
      <c r="C1899" s="19" t="s">
        <v>281</v>
      </c>
      <c r="D1899" s="19"/>
      <c r="E1899" s="19" t="s">
        <v>65</v>
      </c>
      <c r="F1899" s="19" t="s">
        <v>66</v>
      </c>
      <c r="G1899" s="19" t="s">
        <v>62</v>
      </c>
      <c r="H1899" s="5">
        <v>360.62628827275296</v>
      </c>
      <c r="I1899" s="5">
        <v>714.22496000000001</v>
      </c>
      <c r="J1899" s="21">
        <f t="shared" si="39"/>
        <v>1.9805127447054256</v>
      </c>
    </row>
    <row r="1900" spans="1:10" x14ac:dyDescent="0.25">
      <c r="A1900" s="23"/>
      <c r="B1900" s="20"/>
      <c r="C1900" s="19" t="s">
        <v>282</v>
      </c>
      <c r="D1900" s="19"/>
      <c r="E1900" s="19" t="s">
        <v>65</v>
      </c>
      <c r="F1900" s="19" t="s">
        <v>66</v>
      </c>
      <c r="G1900" s="19" t="s">
        <v>62</v>
      </c>
      <c r="H1900" s="5">
        <v>63.397979034811947</v>
      </c>
      <c r="I1900" s="5">
        <v>-35.413520000000005</v>
      </c>
      <c r="J1900" s="21">
        <f t="shared" si="39"/>
        <v>-0.55859067653488415</v>
      </c>
    </row>
    <row r="1901" spans="1:10" x14ac:dyDescent="0.25">
      <c r="A1901" s="23"/>
      <c r="B1901" s="20"/>
      <c r="C1901" s="19" t="s">
        <v>283</v>
      </c>
      <c r="D1901" s="19"/>
      <c r="E1901" s="19" t="s">
        <v>69</v>
      </c>
      <c r="F1901" s="19" t="s">
        <v>70</v>
      </c>
      <c r="G1901" s="19" t="s">
        <v>62</v>
      </c>
      <c r="H1901" s="5">
        <v>295.9504031915468</v>
      </c>
      <c r="I1901" s="5">
        <v>703.49399999999991</v>
      </c>
      <c r="J1901" s="21">
        <f t="shared" si="39"/>
        <v>2.3770672126595493</v>
      </c>
    </row>
    <row r="1902" spans="1:10" x14ac:dyDescent="0.25">
      <c r="A1902" s="23"/>
      <c r="B1902" s="20"/>
      <c r="C1902" s="19" t="s">
        <v>284</v>
      </c>
      <c r="D1902" s="19"/>
      <c r="E1902" s="19" t="s">
        <v>69</v>
      </c>
      <c r="F1902" s="19" t="s">
        <v>70</v>
      </c>
      <c r="G1902" s="19" t="s">
        <v>62</v>
      </c>
      <c r="H1902" s="5">
        <v>105.66356693696312</v>
      </c>
      <c r="I1902" s="5">
        <v>0</v>
      </c>
      <c r="J1902" s="21">
        <f t="shared" ref="J1902:J1965" si="40">+IFERROR(I1902/H1902,0)</f>
        <v>0</v>
      </c>
    </row>
    <row r="1903" spans="1:10" x14ac:dyDescent="0.25">
      <c r="A1903" s="23"/>
      <c r="B1903" s="20"/>
      <c r="C1903" s="19" t="s">
        <v>285</v>
      </c>
      <c r="D1903" s="19"/>
      <c r="E1903" s="19" t="s">
        <v>65</v>
      </c>
      <c r="F1903" s="19" t="s">
        <v>66</v>
      </c>
      <c r="G1903" s="19" t="s">
        <v>62</v>
      </c>
      <c r="H1903" s="5">
        <v>125.51839947230641</v>
      </c>
      <c r="I1903" s="5">
        <v>525.89099999999996</v>
      </c>
      <c r="J1903" s="21">
        <f t="shared" si="40"/>
        <v>4.1897522770438869</v>
      </c>
    </row>
    <row r="1904" spans="1:10" x14ac:dyDescent="0.25">
      <c r="A1904" s="23"/>
      <c r="B1904" s="20"/>
      <c r="C1904" s="19" t="s">
        <v>286</v>
      </c>
      <c r="D1904" s="19"/>
      <c r="E1904" s="19" t="s">
        <v>65</v>
      </c>
      <c r="F1904" s="19" t="s">
        <v>66</v>
      </c>
      <c r="G1904" s="19" t="s">
        <v>62</v>
      </c>
      <c r="H1904" s="5">
        <v>597.01192531265997</v>
      </c>
      <c r="I1904" s="5">
        <v>1203.9953600000001</v>
      </c>
      <c r="J1904" s="21">
        <f t="shared" si="40"/>
        <v>2.0167023621336511</v>
      </c>
    </row>
    <row r="1905" spans="1:10" x14ac:dyDescent="0.25">
      <c r="A1905" s="23"/>
      <c r="B1905" s="20"/>
      <c r="C1905" s="19" t="s">
        <v>1531</v>
      </c>
      <c r="D1905" s="19"/>
      <c r="E1905" s="19" t="s">
        <v>60</v>
      </c>
      <c r="F1905" s="19" t="s">
        <v>61</v>
      </c>
      <c r="G1905" s="19" t="s">
        <v>62</v>
      </c>
      <c r="H1905" s="5">
        <v>171.70990976563465</v>
      </c>
      <c r="I1905" s="5">
        <v>0</v>
      </c>
      <c r="J1905" s="21">
        <f t="shared" si="40"/>
        <v>0</v>
      </c>
    </row>
    <row r="1906" spans="1:10" x14ac:dyDescent="0.25">
      <c r="A1906" s="23"/>
      <c r="B1906" s="20"/>
      <c r="C1906" s="19" t="s">
        <v>1532</v>
      </c>
      <c r="D1906" s="19"/>
      <c r="E1906" s="19" t="s">
        <v>60</v>
      </c>
      <c r="F1906" s="19" t="s">
        <v>61</v>
      </c>
      <c r="G1906" s="19" t="s">
        <v>62</v>
      </c>
      <c r="H1906" s="5">
        <v>180.31298999903859</v>
      </c>
      <c r="I1906" s="5">
        <v>0</v>
      </c>
      <c r="J1906" s="21">
        <f t="shared" si="40"/>
        <v>0</v>
      </c>
    </row>
    <row r="1907" spans="1:10" x14ac:dyDescent="0.25">
      <c r="A1907" s="23"/>
      <c r="B1907" s="20"/>
      <c r="C1907" s="19" t="s">
        <v>287</v>
      </c>
      <c r="D1907" s="19"/>
      <c r="E1907" s="19" t="s">
        <v>60</v>
      </c>
      <c r="F1907" s="19" t="s">
        <v>61</v>
      </c>
      <c r="G1907" s="19" t="s">
        <v>62</v>
      </c>
      <c r="H1907" s="5">
        <v>180.31298999903859</v>
      </c>
      <c r="I1907" s="5">
        <v>-151.19200000000012</v>
      </c>
      <c r="J1907" s="21">
        <f t="shared" si="40"/>
        <v>-0.83849754807352628</v>
      </c>
    </row>
    <row r="1908" spans="1:10" x14ac:dyDescent="0.25">
      <c r="A1908" s="23"/>
      <c r="B1908" s="20"/>
      <c r="C1908" s="19" t="s">
        <v>288</v>
      </c>
      <c r="D1908" s="19"/>
      <c r="E1908" s="19" t="s">
        <v>65</v>
      </c>
      <c r="F1908" s="19" t="s">
        <v>66</v>
      </c>
      <c r="G1908" s="19" t="s">
        <v>62</v>
      </c>
      <c r="H1908" s="5">
        <v>427.30837066295919</v>
      </c>
      <c r="I1908" s="5">
        <v>-151.19200000000012</v>
      </c>
      <c r="J1908" s="21">
        <f t="shared" si="40"/>
        <v>-0.353824100766922</v>
      </c>
    </row>
    <row r="1909" spans="1:10" x14ac:dyDescent="0.25">
      <c r="A1909" s="23"/>
      <c r="B1909" s="20"/>
      <c r="C1909" s="19" t="s">
        <v>289</v>
      </c>
      <c r="D1909" s="19"/>
      <c r="E1909" s="19" t="s">
        <v>67</v>
      </c>
      <c r="F1909" s="19" t="s">
        <v>68</v>
      </c>
      <c r="G1909" s="19" t="s">
        <v>62</v>
      </c>
      <c r="H1909" s="5">
        <v>289.90247932717875</v>
      </c>
      <c r="I1909" s="5">
        <v>-6.3999999997577106E-4</v>
      </c>
      <c r="J1909" s="21">
        <f t="shared" si="40"/>
        <v>-2.2076389324476197E-6</v>
      </c>
    </row>
    <row r="1910" spans="1:10" x14ac:dyDescent="0.25">
      <c r="A1910" s="23"/>
      <c r="B1910" s="20"/>
      <c r="C1910" s="19" t="s">
        <v>290</v>
      </c>
      <c r="D1910" s="19"/>
      <c r="E1910" s="19" t="s">
        <v>69</v>
      </c>
      <c r="F1910" s="19" t="s">
        <v>70</v>
      </c>
      <c r="G1910" s="19" t="s">
        <v>62</v>
      </c>
      <c r="H1910" s="5">
        <v>424.02453585317477</v>
      </c>
      <c r="I1910" s="5">
        <v>703.49335999999994</v>
      </c>
      <c r="J1910" s="21">
        <f t="shared" si="40"/>
        <v>1.6590864455154919</v>
      </c>
    </row>
    <row r="1911" spans="1:10" x14ac:dyDescent="0.25">
      <c r="A1911" s="23"/>
      <c r="B1911" s="20"/>
      <c r="C1911" s="19" t="s">
        <v>291</v>
      </c>
      <c r="D1911" s="19"/>
      <c r="E1911" s="19" t="s">
        <v>73</v>
      </c>
      <c r="F1911" s="19" t="s">
        <v>74</v>
      </c>
      <c r="G1911" s="19" t="s">
        <v>62</v>
      </c>
      <c r="H1911" s="5">
        <v>118.19256956154412</v>
      </c>
      <c r="I1911" s="5">
        <v>0</v>
      </c>
      <c r="J1911" s="21">
        <f t="shared" si="40"/>
        <v>0</v>
      </c>
    </row>
    <row r="1912" spans="1:10" x14ac:dyDescent="0.25">
      <c r="A1912" s="23"/>
      <c r="B1912" s="20"/>
      <c r="C1912" s="19" t="s">
        <v>292</v>
      </c>
      <c r="D1912" s="19"/>
      <c r="E1912" s="19" t="s">
        <v>75</v>
      </c>
      <c r="F1912" s="19" t="s">
        <v>76</v>
      </c>
      <c r="G1912" s="19" t="s">
        <v>62</v>
      </c>
      <c r="H1912" s="5">
        <v>342.36132200561701</v>
      </c>
      <c r="I1912" s="5">
        <v>151.08036000000004</v>
      </c>
      <c r="J1912" s="21">
        <f t="shared" si="40"/>
        <v>0.44128921782093516</v>
      </c>
    </row>
    <row r="1913" spans="1:10" x14ac:dyDescent="0.25">
      <c r="A1913" s="23"/>
      <c r="B1913" s="20"/>
      <c r="C1913" s="19" t="s">
        <v>293</v>
      </c>
      <c r="D1913" s="19"/>
      <c r="E1913" s="19" t="s">
        <v>65</v>
      </c>
      <c r="F1913" s="19" t="s">
        <v>66</v>
      </c>
      <c r="G1913" s="19" t="s">
        <v>62</v>
      </c>
      <c r="H1913" s="5">
        <v>298.50586783525853</v>
      </c>
      <c r="I1913" s="5">
        <v>770.36199999999997</v>
      </c>
      <c r="J1913" s="21">
        <f t="shared" si="40"/>
        <v>2.5807264881813063</v>
      </c>
    </row>
    <row r="1914" spans="1:10" x14ac:dyDescent="0.25">
      <c r="A1914" s="23"/>
      <c r="B1914" s="20"/>
      <c r="C1914" s="19" t="s">
        <v>1533</v>
      </c>
      <c r="D1914" s="19"/>
      <c r="E1914" s="19" t="s">
        <v>75</v>
      </c>
      <c r="F1914" s="19" t="s">
        <v>76</v>
      </c>
      <c r="G1914" s="19" t="s">
        <v>62</v>
      </c>
      <c r="H1914" s="5">
        <v>328.92743302815194</v>
      </c>
      <c r="I1914" s="5">
        <v>151.08099999999999</v>
      </c>
      <c r="J1914" s="21">
        <f t="shared" si="40"/>
        <v>0.45931407608397751</v>
      </c>
    </row>
    <row r="1915" spans="1:10" x14ac:dyDescent="0.25">
      <c r="A1915" s="23"/>
      <c r="B1915" s="20"/>
      <c r="C1915" s="19" t="s">
        <v>294</v>
      </c>
      <c r="D1915" s="19"/>
      <c r="E1915" s="19" t="s">
        <v>69</v>
      </c>
      <c r="F1915" s="19" t="s">
        <v>70</v>
      </c>
      <c r="G1915" s="19" t="s">
        <v>62</v>
      </c>
      <c r="H1915" s="5">
        <v>171.70960149095885</v>
      </c>
      <c r="I1915" s="5">
        <v>-1.5999999999394277E-4</v>
      </c>
      <c r="J1915" s="21">
        <f t="shared" si="40"/>
        <v>-9.3180578491044579E-7</v>
      </c>
    </row>
    <row r="1916" spans="1:10" x14ac:dyDescent="0.25">
      <c r="A1916" s="23"/>
      <c r="B1916" s="20"/>
      <c r="C1916" s="19" t="s">
        <v>606</v>
      </c>
      <c r="D1916" s="19"/>
      <c r="E1916" s="19" t="s">
        <v>67</v>
      </c>
      <c r="F1916" s="19" t="s">
        <v>68</v>
      </c>
      <c r="G1916" s="19" t="s">
        <v>62</v>
      </c>
      <c r="H1916" s="5">
        <v>125.51839947230641</v>
      </c>
      <c r="I1916" s="5">
        <v>530.53699999999992</v>
      </c>
      <c r="J1916" s="21">
        <f t="shared" si="40"/>
        <v>4.2267667706920866</v>
      </c>
    </row>
    <row r="1917" spans="1:10" x14ac:dyDescent="0.25">
      <c r="A1917" s="23"/>
      <c r="B1917" s="20"/>
      <c r="C1917" s="19" t="s">
        <v>295</v>
      </c>
      <c r="D1917" s="19"/>
      <c r="E1917" s="19" t="s">
        <v>73</v>
      </c>
      <c r="F1917" s="19" t="s">
        <v>74</v>
      </c>
      <c r="G1917" s="19" t="s">
        <v>62</v>
      </c>
      <c r="H1917" s="5">
        <v>278.96334297080506</v>
      </c>
      <c r="I1917" s="5">
        <v>0</v>
      </c>
      <c r="J1917" s="21">
        <f t="shared" si="40"/>
        <v>0</v>
      </c>
    </row>
    <row r="1918" spans="1:10" x14ac:dyDescent="0.25">
      <c r="A1918" s="23"/>
      <c r="B1918" s="20"/>
      <c r="C1918" s="19" t="s">
        <v>1534</v>
      </c>
      <c r="D1918" s="19"/>
      <c r="E1918" s="19" t="s">
        <v>69</v>
      </c>
      <c r="F1918" s="19" t="s">
        <v>70</v>
      </c>
      <c r="G1918" s="19" t="s">
        <v>62</v>
      </c>
      <c r="H1918" s="5">
        <v>540.93919936832469</v>
      </c>
      <c r="I1918" s="5">
        <v>0</v>
      </c>
      <c r="J1918" s="21">
        <f t="shared" si="40"/>
        <v>0</v>
      </c>
    </row>
    <row r="1919" spans="1:10" x14ac:dyDescent="0.25">
      <c r="A1919" s="23"/>
      <c r="B1919" s="20"/>
      <c r="C1919" s="19" t="s">
        <v>296</v>
      </c>
      <c r="D1919" s="19"/>
      <c r="E1919" s="19" t="s">
        <v>65</v>
      </c>
      <c r="F1919" s="19" t="s">
        <v>66</v>
      </c>
      <c r="G1919" s="19" t="s">
        <v>62</v>
      </c>
      <c r="H1919" s="5">
        <v>363.20573640575577</v>
      </c>
      <c r="I1919" s="5">
        <v>0</v>
      </c>
      <c r="J1919" s="21">
        <f t="shared" si="40"/>
        <v>0</v>
      </c>
    </row>
    <row r="1920" spans="1:10" x14ac:dyDescent="0.25">
      <c r="A1920" s="23"/>
      <c r="B1920" s="20"/>
      <c r="C1920" s="19" t="s">
        <v>297</v>
      </c>
      <c r="D1920" s="19"/>
      <c r="E1920" s="19" t="s">
        <v>65</v>
      </c>
      <c r="F1920" s="19" t="s">
        <v>66</v>
      </c>
      <c r="G1920" s="19" t="s">
        <v>62</v>
      </c>
      <c r="H1920" s="5">
        <v>235.10788880044655</v>
      </c>
      <c r="I1920" s="5">
        <v>329.75999999999982</v>
      </c>
      <c r="J1920" s="21">
        <f t="shared" si="40"/>
        <v>1.4025901116397312</v>
      </c>
    </row>
    <row r="1921" spans="1:10" x14ac:dyDescent="0.25">
      <c r="A1921" s="23"/>
      <c r="B1921" s="20"/>
      <c r="C1921" s="19" t="s">
        <v>298</v>
      </c>
      <c r="D1921" s="19"/>
      <c r="E1921" s="19" t="s">
        <v>75</v>
      </c>
      <c r="F1921" s="19" t="s">
        <v>76</v>
      </c>
      <c r="G1921" s="19" t="s">
        <v>62</v>
      </c>
      <c r="H1921" s="5">
        <v>188.91664705272822</v>
      </c>
      <c r="I1921" s="5">
        <v>717.03035999999997</v>
      </c>
      <c r="J1921" s="21">
        <f t="shared" si="40"/>
        <v>3.7954853168650127</v>
      </c>
    </row>
    <row r="1922" spans="1:10" x14ac:dyDescent="0.25">
      <c r="A1922" s="23"/>
      <c r="B1922" s="20"/>
      <c r="C1922" s="19" t="s">
        <v>1535</v>
      </c>
      <c r="D1922" s="19"/>
      <c r="E1922" s="19" t="s">
        <v>63</v>
      </c>
      <c r="F1922" s="19" t="s">
        <v>64</v>
      </c>
      <c r="G1922" s="19" t="s">
        <v>62</v>
      </c>
      <c r="H1922" s="5">
        <v>360.62620936928607</v>
      </c>
      <c r="I1922" s="5">
        <v>552.41300000000001</v>
      </c>
      <c r="J1922" s="21">
        <f t="shared" si="40"/>
        <v>1.5318160068458078</v>
      </c>
    </row>
    <row r="1923" spans="1:10" x14ac:dyDescent="0.25">
      <c r="A1923" s="23"/>
      <c r="B1923" s="20"/>
      <c r="C1923" s="19" t="s">
        <v>299</v>
      </c>
      <c r="D1923" s="19"/>
      <c r="E1923" s="19" t="s">
        <v>63</v>
      </c>
      <c r="F1923" s="19" t="s">
        <v>64</v>
      </c>
      <c r="G1923" s="19" t="s">
        <v>62</v>
      </c>
      <c r="H1923" s="5">
        <v>755.92209638642953</v>
      </c>
      <c r="I1923" s="5">
        <v>1011.2099999999996</v>
      </c>
      <c r="J1923" s="21">
        <f t="shared" si="40"/>
        <v>1.3377172129693458</v>
      </c>
    </row>
    <row r="1924" spans="1:10" x14ac:dyDescent="0.25">
      <c r="A1924" s="23"/>
      <c r="B1924" s="20"/>
      <c r="C1924" s="19" t="s">
        <v>300</v>
      </c>
      <c r="D1924" s="19"/>
      <c r="E1924" s="19" t="s">
        <v>73</v>
      </c>
      <c r="F1924" s="19" t="s">
        <v>74</v>
      </c>
      <c r="G1924" s="19" t="s">
        <v>62</v>
      </c>
      <c r="H1924" s="5">
        <v>1348.3215239103215</v>
      </c>
      <c r="I1924" s="5">
        <v>327.97720000000004</v>
      </c>
      <c r="J1924" s="21">
        <f t="shared" si="40"/>
        <v>0.24324850874502113</v>
      </c>
    </row>
    <row r="1925" spans="1:10" x14ac:dyDescent="0.25">
      <c r="A1925" s="23"/>
      <c r="B1925" s="20"/>
      <c r="C1925" s="19" t="s">
        <v>301</v>
      </c>
      <c r="D1925" s="19"/>
      <c r="E1925" s="19" t="s">
        <v>71</v>
      </c>
      <c r="F1925" s="19" t="s">
        <v>72</v>
      </c>
      <c r="G1925" s="19" t="s">
        <v>62</v>
      </c>
      <c r="H1925" s="5">
        <v>0</v>
      </c>
      <c r="I1925" s="5">
        <v>200.666</v>
      </c>
      <c r="J1925" s="21">
        <f t="shared" si="40"/>
        <v>0</v>
      </c>
    </row>
    <row r="1926" spans="1:10" x14ac:dyDescent="0.25">
      <c r="A1926" s="23"/>
      <c r="B1926" s="20"/>
      <c r="C1926" s="19" t="s">
        <v>1536</v>
      </c>
      <c r="D1926" s="19"/>
      <c r="E1926" s="19" t="s">
        <v>71</v>
      </c>
      <c r="F1926" s="19" t="s">
        <v>72</v>
      </c>
      <c r="G1926" s="19" t="s">
        <v>62</v>
      </c>
      <c r="H1926" s="5">
        <v>235.10788880044655</v>
      </c>
      <c r="I1926" s="5">
        <v>591.57100000000003</v>
      </c>
      <c r="J1926" s="21">
        <f t="shared" si="40"/>
        <v>2.5161682282048394</v>
      </c>
    </row>
    <row r="1927" spans="1:10" x14ac:dyDescent="0.25">
      <c r="A1927" s="23"/>
      <c r="B1927" s="20"/>
      <c r="C1927" s="19" t="s">
        <v>302</v>
      </c>
      <c r="D1927" s="19"/>
      <c r="E1927" s="19" t="s">
        <v>69</v>
      </c>
      <c r="F1927" s="19" t="s">
        <v>70</v>
      </c>
      <c r="G1927" s="19" t="s">
        <v>62</v>
      </c>
      <c r="H1927" s="5">
        <v>828.09580987870595</v>
      </c>
      <c r="I1927" s="5">
        <v>604.32336000000009</v>
      </c>
      <c r="J1927" s="21">
        <f t="shared" si="40"/>
        <v>0.72977468644421406</v>
      </c>
    </row>
    <row r="1928" spans="1:10" x14ac:dyDescent="0.25">
      <c r="A1928" s="23"/>
      <c r="B1928" s="20"/>
      <c r="C1928" s="19" t="s">
        <v>303</v>
      </c>
      <c r="D1928" s="19"/>
      <c r="E1928" s="19" t="s">
        <v>71</v>
      </c>
      <c r="F1928" s="19" t="s">
        <v>72</v>
      </c>
      <c r="G1928" s="19" t="s">
        <v>62</v>
      </c>
      <c r="H1928" s="5">
        <v>340.93529522471732</v>
      </c>
      <c r="I1928" s="5">
        <v>401.33199999999999</v>
      </c>
      <c r="J1928" s="21">
        <f t="shared" si="40"/>
        <v>1.1771500505263732</v>
      </c>
    </row>
    <row r="1929" spans="1:10" x14ac:dyDescent="0.25">
      <c r="A1929" s="23"/>
      <c r="B1929" s="20"/>
      <c r="C1929" s="19" t="s">
        <v>304</v>
      </c>
      <c r="D1929" s="19"/>
      <c r="E1929" s="19" t="s">
        <v>63</v>
      </c>
      <c r="F1929" s="19" t="s">
        <v>64</v>
      </c>
      <c r="G1929" s="19" t="s">
        <v>62</v>
      </c>
      <c r="H1929" s="5">
        <v>62.120420437494474</v>
      </c>
      <c r="I1929" s="5">
        <v>0</v>
      </c>
      <c r="J1929" s="21">
        <f t="shared" si="40"/>
        <v>0</v>
      </c>
    </row>
    <row r="1930" spans="1:10" x14ac:dyDescent="0.25">
      <c r="A1930" s="23"/>
      <c r="B1930" s="20"/>
      <c r="C1930" s="19" t="s">
        <v>305</v>
      </c>
      <c r="D1930" s="19"/>
      <c r="E1930" s="19" t="s">
        <v>63</v>
      </c>
      <c r="F1930" s="19" t="s">
        <v>64</v>
      </c>
      <c r="G1930" s="19" t="s">
        <v>62</v>
      </c>
      <c r="H1930" s="5">
        <v>164.64671095526131</v>
      </c>
      <c r="I1930" s="5">
        <v>543.60552000000007</v>
      </c>
      <c r="J1930" s="21">
        <f t="shared" si="40"/>
        <v>3.3016482190628849</v>
      </c>
    </row>
    <row r="1931" spans="1:10" x14ac:dyDescent="0.25">
      <c r="A1931" s="23"/>
      <c r="B1931" s="20"/>
      <c r="C1931" s="19" t="s">
        <v>306</v>
      </c>
      <c r="D1931" s="19"/>
      <c r="E1931" s="19" t="s">
        <v>63</v>
      </c>
      <c r="F1931" s="19" t="s">
        <v>64</v>
      </c>
      <c r="G1931" s="19" t="s">
        <v>62</v>
      </c>
      <c r="H1931" s="5">
        <v>0</v>
      </c>
      <c r="I1931" s="5">
        <v>0</v>
      </c>
      <c r="J1931" s="21">
        <f t="shared" si="40"/>
        <v>0</v>
      </c>
    </row>
    <row r="1932" spans="1:10" x14ac:dyDescent="0.25">
      <c r="A1932" s="23"/>
      <c r="B1932" s="20"/>
      <c r="C1932" s="19" t="s">
        <v>307</v>
      </c>
      <c r="D1932" s="19"/>
      <c r="E1932" s="19" t="s">
        <v>65</v>
      </c>
      <c r="F1932" s="19" t="s">
        <v>66</v>
      </c>
      <c r="G1932" s="19" t="s">
        <v>62</v>
      </c>
      <c r="H1932" s="5">
        <v>314.96402674225089</v>
      </c>
      <c r="I1932" s="5">
        <v>676.10299999999995</v>
      </c>
      <c r="J1932" s="21">
        <f t="shared" si="40"/>
        <v>2.1466038740776106</v>
      </c>
    </row>
    <row r="1933" spans="1:10" x14ac:dyDescent="0.25">
      <c r="A1933" s="23"/>
      <c r="B1933" s="20"/>
      <c r="C1933" s="19" t="s">
        <v>308</v>
      </c>
      <c r="D1933" s="19"/>
      <c r="E1933" s="19" t="s">
        <v>63</v>
      </c>
      <c r="F1933" s="19" t="s">
        <v>64</v>
      </c>
      <c r="G1933" s="19" t="s">
        <v>62</v>
      </c>
      <c r="H1933" s="5">
        <v>243.71096903385055</v>
      </c>
      <c r="I1933" s="5">
        <v>179.43039999999982</v>
      </c>
      <c r="J1933" s="21">
        <f t="shared" si="40"/>
        <v>0.73624261029907767</v>
      </c>
    </row>
    <row r="1934" spans="1:10" x14ac:dyDescent="0.25">
      <c r="A1934" s="23"/>
      <c r="B1934" s="20"/>
      <c r="C1934" s="19" t="s">
        <v>309</v>
      </c>
      <c r="D1934" s="19"/>
      <c r="E1934" s="19" t="s">
        <v>60</v>
      </c>
      <c r="F1934" s="19" t="s">
        <v>61</v>
      </c>
      <c r="G1934" s="19" t="s">
        <v>62</v>
      </c>
      <c r="H1934" s="5">
        <v>235.1078888004466</v>
      </c>
      <c r="I1934" s="5">
        <v>0</v>
      </c>
      <c r="J1934" s="21">
        <f t="shared" si="40"/>
        <v>0</v>
      </c>
    </row>
    <row r="1935" spans="1:10" x14ac:dyDescent="0.25">
      <c r="A1935" s="23"/>
      <c r="B1935" s="20"/>
      <c r="C1935" s="19" t="s">
        <v>310</v>
      </c>
      <c r="D1935" s="19"/>
      <c r="E1935" s="19" t="s">
        <v>69</v>
      </c>
      <c r="F1935" s="19" t="s">
        <v>70</v>
      </c>
      <c r="G1935" s="19" t="s">
        <v>62</v>
      </c>
      <c r="H1935" s="5">
        <v>388.02327526144325</v>
      </c>
      <c r="I1935" s="5">
        <v>430.59199999999998</v>
      </c>
      <c r="J1935" s="21">
        <f t="shared" si="40"/>
        <v>1.1097066270312643</v>
      </c>
    </row>
    <row r="1936" spans="1:10" x14ac:dyDescent="0.25">
      <c r="A1936" s="23"/>
      <c r="B1936" s="20"/>
      <c r="C1936" s="19" t="s">
        <v>311</v>
      </c>
      <c r="D1936" s="19"/>
      <c r="E1936" s="19" t="s">
        <v>69</v>
      </c>
      <c r="F1936" s="19" t="s">
        <v>70</v>
      </c>
      <c r="G1936" s="19" t="s">
        <v>62</v>
      </c>
      <c r="H1936" s="5">
        <v>470.21543015181635</v>
      </c>
      <c r="I1936" s="5">
        <v>328.827</v>
      </c>
      <c r="J1936" s="21">
        <f t="shared" si="40"/>
        <v>0.69931137711459856</v>
      </c>
    </row>
    <row r="1937" spans="1:10" x14ac:dyDescent="0.25">
      <c r="A1937" s="23"/>
      <c r="B1937" s="20"/>
      <c r="C1937" s="19" t="s">
        <v>312</v>
      </c>
      <c r="D1937" s="19"/>
      <c r="E1937" s="19" t="s">
        <v>60</v>
      </c>
      <c r="F1937" s="19" t="s">
        <v>61</v>
      </c>
      <c r="G1937" s="19" t="s">
        <v>62</v>
      </c>
      <c r="H1937" s="5">
        <v>329.56617287507726</v>
      </c>
      <c r="I1937" s="5">
        <v>351.6359999999998</v>
      </c>
      <c r="J1937" s="21">
        <f t="shared" si="40"/>
        <v>1.0669662997642908</v>
      </c>
    </row>
    <row r="1938" spans="1:10" x14ac:dyDescent="0.25">
      <c r="A1938" s="23"/>
      <c r="B1938" s="20"/>
      <c r="C1938" s="19" t="s">
        <v>1537</v>
      </c>
      <c r="D1938" s="19"/>
      <c r="E1938" s="19" t="s">
        <v>60</v>
      </c>
      <c r="F1938" s="19" t="s">
        <v>61</v>
      </c>
      <c r="G1938" s="19" t="s">
        <v>62</v>
      </c>
      <c r="H1938" s="5">
        <v>298.50586783525853</v>
      </c>
      <c r="I1938" s="5">
        <v>601.99800000000005</v>
      </c>
      <c r="J1938" s="21">
        <f t="shared" si="40"/>
        <v>2.0167040747494949</v>
      </c>
    </row>
    <row r="1939" spans="1:10" x14ac:dyDescent="0.25">
      <c r="A1939" s="23"/>
      <c r="B1939" s="20"/>
      <c r="C1939" s="19" t="s">
        <v>313</v>
      </c>
      <c r="D1939" s="19"/>
      <c r="E1939" s="19" t="s">
        <v>65</v>
      </c>
      <c r="F1939" s="19" t="s">
        <v>66</v>
      </c>
      <c r="G1939" s="19" t="s">
        <v>62</v>
      </c>
      <c r="H1939" s="5">
        <v>313.15687193303052</v>
      </c>
      <c r="I1939" s="5">
        <v>-0.11100000000010368</v>
      </c>
      <c r="J1939" s="21">
        <f t="shared" si="40"/>
        <v>-3.5445493919686793E-4</v>
      </c>
    </row>
    <row r="1940" spans="1:10" x14ac:dyDescent="0.25">
      <c r="A1940" s="23"/>
      <c r="B1940" s="20"/>
      <c r="C1940" s="19" t="s">
        <v>314</v>
      </c>
      <c r="D1940" s="19"/>
      <c r="E1940" s="19" t="s">
        <v>60</v>
      </c>
      <c r="F1940" s="19" t="s">
        <v>61</v>
      </c>
      <c r="G1940" s="19" t="s">
        <v>62</v>
      </c>
      <c r="H1940" s="5">
        <v>172.98746836295209</v>
      </c>
      <c r="I1940" s="5">
        <v>0</v>
      </c>
      <c r="J1940" s="21">
        <f t="shared" si="40"/>
        <v>0</v>
      </c>
    </row>
    <row r="1941" spans="1:10" x14ac:dyDescent="0.25">
      <c r="A1941" s="23"/>
      <c r="B1941" s="20"/>
      <c r="C1941" s="19" t="s">
        <v>1538</v>
      </c>
      <c r="D1941" s="19"/>
      <c r="E1941" s="19" t="s">
        <v>60</v>
      </c>
      <c r="F1941" s="19" t="s">
        <v>61</v>
      </c>
      <c r="G1941" s="19" t="s">
        <v>62</v>
      </c>
      <c r="H1941" s="5">
        <v>180.31298999903859</v>
      </c>
      <c r="I1941" s="5">
        <v>379.45600000000002</v>
      </c>
      <c r="J1941" s="21">
        <f t="shared" si="40"/>
        <v>2.1044296365005275</v>
      </c>
    </row>
    <row r="1942" spans="1:10" x14ac:dyDescent="0.25">
      <c r="A1942" s="23"/>
      <c r="B1942" s="20"/>
      <c r="C1942" s="19" t="s">
        <v>315</v>
      </c>
      <c r="D1942" s="19"/>
      <c r="E1942" s="19" t="s">
        <v>69</v>
      </c>
      <c r="F1942" s="19" t="s">
        <v>70</v>
      </c>
      <c r="G1942" s="19" t="s">
        <v>62</v>
      </c>
      <c r="H1942" s="5">
        <v>655.24884469228573</v>
      </c>
      <c r="I1942" s="5">
        <v>1658.8529999999998</v>
      </c>
      <c r="J1942" s="21">
        <f t="shared" si="40"/>
        <v>2.5316381912569734</v>
      </c>
    </row>
    <row r="1943" spans="1:10" x14ac:dyDescent="0.25">
      <c r="A1943" s="23"/>
      <c r="B1943" s="20"/>
      <c r="C1943" s="19" t="s">
        <v>316</v>
      </c>
      <c r="D1943" s="19"/>
      <c r="E1943" s="19" t="s">
        <v>65</v>
      </c>
      <c r="F1943" s="19" t="s">
        <v>66</v>
      </c>
      <c r="G1943" s="19" t="s">
        <v>62</v>
      </c>
      <c r="H1943" s="5">
        <v>5715.8393636343708</v>
      </c>
      <c r="I1943" s="5">
        <v>9100.7469999999994</v>
      </c>
      <c r="J1943" s="21">
        <f t="shared" si="40"/>
        <v>1.5921978245052293</v>
      </c>
    </row>
    <row r="1944" spans="1:10" x14ac:dyDescent="0.25">
      <c r="A1944" s="23"/>
      <c r="B1944" s="20"/>
      <c r="C1944" s="19" t="s">
        <v>1539</v>
      </c>
      <c r="D1944" s="19"/>
      <c r="E1944" s="19" t="s">
        <v>60</v>
      </c>
      <c r="F1944" s="19" t="s">
        <v>61</v>
      </c>
      <c r="G1944" s="19" t="s">
        <v>62</v>
      </c>
      <c r="H1944" s="5">
        <v>305.83138947134501</v>
      </c>
      <c r="I1944" s="5">
        <v>0</v>
      </c>
      <c r="J1944" s="21">
        <f t="shared" si="40"/>
        <v>0</v>
      </c>
    </row>
    <row r="1945" spans="1:10" x14ac:dyDescent="0.25">
      <c r="A1945" s="23"/>
      <c r="B1945" s="20"/>
      <c r="C1945" s="19" t="s">
        <v>317</v>
      </c>
      <c r="D1945" s="19"/>
      <c r="E1945" s="19" t="s">
        <v>65</v>
      </c>
      <c r="F1945" s="19" t="s">
        <v>66</v>
      </c>
      <c r="G1945" s="19" t="s">
        <v>62</v>
      </c>
      <c r="H1945" s="5">
        <v>360.62628827275296</v>
      </c>
      <c r="I1945" s="5">
        <v>681.61735999999996</v>
      </c>
      <c r="J1945" s="21">
        <f t="shared" si="40"/>
        <v>1.8900933796719539</v>
      </c>
    </row>
    <row r="1946" spans="1:10" x14ac:dyDescent="0.25">
      <c r="A1946" s="23"/>
      <c r="B1946" s="20"/>
      <c r="C1946" s="19" t="s">
        <v>1540</v>
      </c>
      <c r="D1946" s="19"/>
      <c r="E1946" s="19" t="s">
        <v>60</v>
      </c>
      <c r="F1946" s="19" t="s">
        <v>61</v>
      </c>
      <c r="G1946" s="19" t="s">
        <v>62</v>
      </c>
      <c r="H1946" s="5">
        <v>172.98746836295209</v>
      </c>
      <c r="I1946" s="5">
        <v>1203.9960000000001</v>
      </c>
      <c r="J1946" s="21">
        <f t="shared" si="40"/>
        <v>6.9600186151857359</v>
      </c>
    </row>
    <row r="1947" spans="1:10" x14ac:dyDescent="0.25">
      <c r="A1947" s="23"/>
      <c r="B1947" s="20"/>
      <c r="C1947" s="19" t="s">
        <v>318</v>
      </c>
      <c r="D1947" s="19"/>
      <c r="E1947" s="19" t="s">
        <v>69</v>
      </c>
      <c r="F1947" s="19" t="s">
        <v>70</v>
      </c>
      <c r="G1947" s="19" t="s">
        <v>62</v>
      </c>
      <c r="H1947" s="5">
        <v>200.29534696236635</v>
      </c>
      <c r="I1947" s="5">
        <v>401.33199999999999</v>
      </c>
      <c r="J1947" s="21">
        <f t="shared" si="40"/>
        <v>2.00370106488498</v>
      </c>
    </row>
    <row r="1948" spans="1:10" x14ac:dyDescent="0.25">
      <c r="A1948" s="23"/>
      <c r="B1948" s="20"/>
      <c r="C1948" s="19" t="s">
        <v>1542</v>
      </c>
      <c r="D1948" s="19"/>
      <c r="E1948" s="19" t="s">
        <v>69</v>
      </c>
      <c r="F1948" s="19" t="s">
        <v>70</v>
      </c>
      <c r="G1948" s="19" t="s">
        <v>62</v>
      </c>
      <c r="H1948" s="5">
        <v>166.37110119688282</v>
      </c>
      <c r="I1948" s="5">
        <v>302.16199999999998</v>
      </c>
      <c r="J1948" s="21">
        <f t="shared" si="40"/>
        <v>1.8161928233102382</v>
      </c>
    </row>
    <row r="1949" spans="1:10" x14ac:dyDescent="0.25">
      <c r="A1949" s="23"/>
      <c r="B1949" s="20"/>
      <c r="C1949" s="19" t="s">
        <v>1543</v>
      </c>
      <c r="D1949" s="19"/>
      <c r="E1949" s="19" t="s">
        <v>71</v>
      </c>
      <c r="F1949" s="19" t="s">
        <v>72</v>
      </c>
      <c r="G1949" s="19" t="s">
        <v>62</v>
      </c>
      <c r="H1949" s="5">
        <v>474.80089280021951</v>
      </c>
      <c r="I1949" s="5">
        <v>697.99899999999991</v>
      </c>
      <c r="J1949" s="21">
        <f t="shared" si="40"/>
        <v>1.4700878001375088</v>
      </c>
    </row>
    <row r="1950" spans="1:10" x14ac:dyDescent="0.25">
      <c r="A1950" s="23"/>
      <c r="B1950" s="20"/>
      <c r="C1950" s="19" t="s">
        <v>1544</v>
      </c>
      <c r="D1950" s="19"/>
      <c r="E1950" s="19" t="s">
        <v>60</v>
      </c>
      <c r="F1950" s="19" t="s">
        <v>61</v>
      </c>
      <c r="G1950" s="19" t="s">
        <v>62</v>
      </c>
      <c r="H1950" s="5">
        <v>360.62594082367622</v>
      </c>
      <c r="I1950" s="5">
        <v>838.077</v>
      </c>
      <c r="J1950" s="21">
        <f t="shared" si="40"/>
        <v>2.3239509561786291</v>
      </c>
    </row>
    <row r="1951" spans="1:10" x14ac:dyDescent="0.25">
      <c r="A1951" s="23"/>
      <c r="B1951" s="20"/>
      <c r="C1951" s="19" t="s">
        <v>319</v>
      </c>
      <c r="D1951" s="19"/>
      <c r="E1951" s="19" t="s">
        <v>69</v>
      </c>
      <c r="F1951" s="19" t="s">
        <v>70</v>
      </c>
      <c r="G1951" s="19" t="s">
        <v>62</v>
      </c>
      <c r="H1951" s="5">
        <v>446.48108901823241</v>
      </c>
      <c r="I1951" s="5">
        <v>480.952</v>
      </c>
      <c r="J1951" s="21">
        <f t="shared" si="40"/>
        <v>1.0772057581600281</v>
      </c>
    </row>
    <row r="1952" spans="1:10" x14ac:dyDescent="0.25">
      <c r="A1952" s="23"/>
      <c r="B1952" s="20"/>
      <c r="C1952" s="19" t="s">
        <v>320</v>
      </c>
      <c r="D1952" s="19"/>
      <c r="E1952" s="19" t="s">
        <v>65</v>
      </c>
      <c r="F1952" s="19" t="s">
        <v>66</v>
      </c>
      <c r="G1952" s="19" t="s">
        <v>62</v>
      </c>
      <c r="H1952" s="5">
        <v>342.36132200561701</v>
      </c>
      <c r="I1952" s="5">
        <v>-70.827040000000011</v>
      </c>
      <c r="J1952" s="21">
        <f t="shared" si="40"/>
        <v>-0.20687804213712546</v>
      </c>
    </row>
    <row r="1953" spans="1:10" x14ac:dyDescent="0.25">
      <c r="A1953" s="23"/>
      <c r="B1953" s="20"/>
      <c r="C1953" s="19" t="s">
        <v>321</v>
      </c>
      <c r="D1953" s="19"/>
      <c r="E1953" s="19" t="s">
        <v>69</v>
      </c>
      <c r="F1953" s="19" t="s">
        <v>70</v>
      </c>
      <c r="G1953" s="19" t="s">
        <v>62</v>
      </c>
      <c r="H1953" s="5">
        <v>207.7104393997426</v>
      </c>
      <c r="I1953" s="5">
        <v>530.53699999999992</v>
      </c>
      <c r="J1953" s="21">
        <f t="shared" si="40"/>
        <v>2.5542144224102845</v>
      </c>
    </row>
    <row r="1954" spans="1:10" x14ac:dyDescent="0.25">
      <c r="A1954" s="23"/>
      <c r="B1954" s="20"/>
      <c r="C1954" s="19" t="s">
        <v>322</v>
      </c>
      <c r="D1954" s="19"/>
      <c r="E1954" s="19" t="s">
        <v>60</v>
      </c>
      <c r="F1954" s="19" t="s">
        <v>61</v>
      </c>
      <c r="G1954" s="19" t="s">
        <v>62</v>
      </c>
      <c r="H1954" s="5">
        <v>54.794590526732179</v>
      </c>
      <c r="I1954" s="5">
        <v>502.82799999999997</v>
      </c>
      <c r="J1954" s="21">
        <f t="shared" si="40"/>
        <v>9.1765992804470269</v>
      </c>
    </row>
    <row r="1955" spans="1:10" x14ac:dyDescent="0.25">
      <c r="A1955" s="23"/>
      <c r="B1955" s="20"/>
      <c r="C1955" s="19" t="s">
        <v>1545</v>
      </c>
      <c r="D1955" s="19"/>
      <c r="E1955" s="19" t="s">
        <v>65</v>
      </c>
      <c r="F1955" s="19" t="s">
        <v>66</v>
      </c>
      <c r="G1955" s="19" t="s">
        <v>62</v>
      </c>
      <c r="H1955" s="5">
        <v>180.31298999903859</v>
      </c>
      <c r="I1955" s="5">
        <v>302.16136000000006</v>
      </c>
      <c r="J1955" s="21">
        <f t="shared" si="40"/>
        <v>1.6757603542684925</v>
      </c>
    </row>
    <row r="1956" spans="1:10" x14ac:dyDescent="0.25">
      <c r="A1956" s="23"/>
      <c r="B1956" s="20"/>
      <c r="C1956" s="19" t="s">
        <v>323</v>
      </c>
      <c r="D1956" s="19"/>
      <c r="E1956" s="19" t="s">
        <v>65</v>
      </c>
      <c r="F1956" s="19" t="s">
        <v>66</v>
      </c>
      <c r="G1956" s="19" t="s">
        <v>62</v>
      </c>
      <c r="H1956" s="5">
        <v>398.90973477823559</v>
      </c>
      <c r="I1956" s="5">
        <v>257.99995999999999</v>
      </c>
      <c r="J1956" s="21">
        <f t="shared" si="40"/>
        <v>0.64676275735268518</v>
      </c>
    </row>
    <row r="1957" spans="1:10" x14ac:dyDescent="0.25">
      <c r="A1957" s="23"/>
      <c r="B1957" s="20"/>
      <c r="C1957" s="19" t="s">
        <v>1546</v>
      </c>
      <c r="D1957" s="19"/>
      <c r="E1957" s="19" t="s">
        <v>69</v>
      </c>
      <c r="F1957" s="19" t="s">
        <v>70</v>
      </c>
      <c r="G1957" s="19" t="s">
        <v>62</v>
      </c>
      <c r="H1957" s="5">
        <v>1452.1031966312653</v>
      </c>
      <c r="I1957" s="5">
        <v>302.16199999999998</v>
      </c>
      <c r="J1957" s="21">
        <f t="shared" si="40"/>
        <v>0.20808576188041297</v>
      </c>
    </row>
    <row r="1958" spans="1:10" x14ac:dyDescent="0.25">
      <c r="A1958" s="23"/>
      <c r="B1958" s="20"/>
      <c r="C1958" s="19" t="s">
        <v>324</v>
      </c>
      <c r="D1958" s="19"/>
      <c r="E1958" s="19" t="s">
        <v>65</v>
      </c>
      <c r="F1958" s="19" t="s">
        <v>66</v>
      </c>
      <c r="G1958" s="19" t="s">
        <v>62</v>
      </c>
      <c r="H1958" s="5">
        <v>360.62628827275296</v>
      </c>
      <c r="I1958" s="5">
        <v>329.87036000000012</v>
      </c>
      <c r="J1958" s="21">
        <f t="shared" si="40"/>
        <v>0.91471523493181628</v>
      </c>
    </row>
    <row r="1959" spans="1:10" x14ac:dyDescent="0.25">
      <c r="A1959" s="23"/>
      <c r="B1959" s="20"/>
      <c r="C1959" s="19" t="s">
        <v>325</v>
      </c>
      <c r="D1959" s="19"/>
      <c r="E1959" s="19" t="s">
        <v>63</v>
      </c>
      <c r="F1959" s="19" t="s">
        <v>64</v>
      </c>
      <c r="G1959" s="19" t="s">
        <v>62</v>
      </c>
      <c r="H1959" s="5">
        <v>0</v>
      </c>
      <c r="I1959" s="5">
        <v>0</v>
      </c>
      <c r="J1959" s="21">
        <f t="shared" si="40"/>
        <v>0</v>
      </c>
    </row>
    <row r="1960" spans="1:10" x14ac:dyDescent="0.25">
      <c r="A1960" s="23"/>
      <c r="B1960" s="20"/>
      <c r="C1960" s="19" t="s">
        <v>326</v>
      </c>
      <c r="D1960" s="19"/>
      <c r="E1960" s="19" t="s">
        <v>65</v>
      </c>
      <c r="F1960" s="19" t="s">
        <v>66</v>
      </c>
      <c r="G1960" s="19" t="s">
        <v>62</v>
      </c>
      <c r="H1960" s="5">
        <v>236.38544739776404</v>
      </c>
      <c r="I1960" s="5">
        <v>480.95136000000002</v>
      </c>
      <c r="J1960" s="21">
        <f t="shared" si="40"/>
        <v>2.0346064670838504</v>
      </c>
    </row>
    <row r="1961" spans="1:10" x14ac:dyDescent="0.25">
      <c r="A1961" s="23"/>
      <c r="B1961" s="20"/>
      <c r="C1961" s="19" t="s">
        <v>327</v>
      </c>
      <c r="D1961" s="19"/>
      <c r="E1961" s="19" t="s">
        <v>75</v>
      </c>
      <c r="F1961" s="19" t="s">
        <v>76</v>
      </c>
      <c r="G1961" s="19" t="s">
        <v>62</v>
      </c>
      <c r="H1961" s="5">
        <v>486.1446877450594</v>
      </c>
      <c r="I1961" s="5">
        <v>1462.40436</v>
      </c>
      <c r="J1961" s="21">
        <f t="shared" si="40"/>
        <v>3.0081669035266798</v>
      </c>
    </row>
    <row r="1962" spans="1:10" x14ac:dyDescent="0.25">
      <c r="A1962" s="23"/>
      <c r="B1962" s="20"/>
      <c r="C1962" s="19" t="s">
        <v>1547</v>
      </c>
      <c r="D1962" s="19"/>
      <c r="E1962" s="19" t="s">
        <v>71</v>
      </c>
      <c r="F1962" s="19" t="s">
        <v>72</v>
      </c>
      <c r="G1962" s="19" t="s">
        <v>62</v>
      </c>
      <c r="H1962" s="5">
        <v>424.02426730756491</v>
      </c>
      <c r="I1962" s="5">
        <v>591.57135999999991</v>
      </c>
      <c r="J1962" s="21">
        <f t="shared" si="40"/>
        <v>1.3951356222046252</v>
      </c>
    </row>
    <row r="1963" spans="1:10" x14ac:dyDescent="0.25">
      <c r="A1963" s="23"/>
      <c r="B1963" s="20"/>
      <c r="C1963" s="19" t="s">
        <v>328</v>
      </c>
      <c r="D1963" s="19"/>
      <c r="E1963" s="19" t="s">
        <v>71</v>
      </c>
      <c r="F1963" s="19" t="s">
        <v>72</v>
      </c>
      <c r="G1963" s="19" t="s">
        <v>62</v>
      </c>
      <c r="H1963" s="5">
        <v>1162.049953571785</v>
      </c>
      <c r="I1963" s="5">
        <v>604.32336000000009</v>
      </c>
      <c r="J1963" s="21">
        <f t="shared" si="40"/>
        <v>0.52004938182088944</v>
      </c>
    </row>
    <row r="1964" spans="1:10" x14ac:dyDescent="0.25">
      <c r="A1964" s="23"/>
      <c r="B1964" s="20"/>
      <c r="C1964" s="19" t="s">
        <v>329</v>
      </c>
      <c r="D1964" s="19"/>
      <c r="E1964" s="19" t="s">
        <v>65</v>
      </c>
      <c r="F1964" s="19" t="s">
        <v>66</v>
      </c>
      <c r="G1964" s="19" t="s">
        <v>62</v>
      </c>
      <c r="H1964" s="5">
        <v>704.00970582718844</v>
      </c>
      <c r="I1964" s="5">
        <v>1278.47696</v>
      </c>
      <c r="J1964" s="21">
        <f t="shared" si="40"/>
        <v>1.8159933725598729</v>
      </c>
    </row>
    <row r="1965" spans="1:10" x14ac:dyDescent="0.25">
      <c r="A1965" s="23"/>
      <c r="B1965" s="20"/>
      <c r="C1965" s="19" t="s">
        <v>330</v>
      </c>
      <c r="D1965" s="19"/>
      <c r="E1965" s="19" t="s">
        <v>69</v>
      </c>
      <c r="F1965" s="19" t="s">
        <v>70</v>
      </c>
      <c r="G1965" s="19" t="s">
        <v>62</v>
      </c>
      <c r="H1965" s="5">
        <v>749.4935065257439</v>
      </c>
      <c r="I1965" s="5">
        <v>2268.2653600000003</v>
      </c>
      <c r="J1965" s="21">
        <f t="shared" si="40"/>
        <v>3.0263976141894555</v>
      </c>
    </row>
    <row r="1966" spans="1:10" x14ac:dyDescent="0.25">
      <c r="A1966" s="23"/>
      <c r="B1966" s="20"/>
      <c r="C1966" s="19" t="s">
        <v>331</v>
      </c>
      <c r="D1966" s="19"/>
      <c r="E1966" s="19" t="s">
        <v>71</v>
      </c>
      <c r="F1966" s="19" t="s">
        <v>72</v>
      </c>
      <c r="G1966" s="19" t="s">
        <v>62</v>
      </c>
      <c r="H1966" s="5">
        <v>415.42114734509505</v>
      </c>
      <c r="I1966" s="5">
        <v>480.95136000000002</v>
      </c>
      <c r="J1966" s="21">
        <f t="shared" ref="J1966:J2029" si="41">+IFERROR(I1966/H1966,0)</f>
        <v>1.1577440461895125</v>
      </c>
    </row>
    <row r="1967" spans="1:10" x14ac:dyDescent="0.25">
      <c r="A1967" s="23"/>
      <c r="B1967" s="20"/>
      <c r="C1967" s="19" t="s">
        <v>332</v>
      </c>
      <c r="D1967" s="19"/>
      <c r="E1967" s="19" t="s">
        <v>77</v>
      </c>
      <c r="F1967" s="19" t="s">
        <v>78</v>
      </c>
      <c r="G1967" s="19" t="s">
        <v>62</v>
      </c>
      <c r="H1967" s="5">
        <v>116.91501096422665</v>
      </c>
      <c r="I1967" s="5">
        <v>1004.106</v>
      </c>
      <c r="J1967" s="21">
        <f t="shared" si="41"/>
        <v>8.5883411524225384</v>
      </c>
    </row>
    <row r="1968" spans="1:10" x14ac:dyDescent="0.25">
      <c r="A1968" s="23"/>
      <c r="B1968" s="20"/>
      <c r="C1968" s="19" t="s">
        <v>1706</v>
      </c>
      <c r="D1968" s="19"/>
      <c r="E1968" s="19" t="s">
        <v>67</v>
      </c>
      <c r="F1968" s="19" t="s">
        <v>68</v>
      </c>
      <c r="G1968" s="19" t="s">
        <v>62</v>
      </c>
      <c r="H1968" s="5">
        <v>360.62620936928613</v>
      </c>
      <c r="I1968" s="5">
        <v>0</v>
      </c>
      <c r="J1968" s="21">
        <f t="shared" si="41"/>
        <v>0</v>
      </c>
    </row>
    <row r="1969" spans="1:13" x14ac:dyDescent="0.25">
      <c r="A1969" s="23"/>
      <c r="B1969" s="20"/>
      <c r="C1969" s="19" t="s">
        <v>333</v>
      </c>
      <c r="D1969" s="19"/>
      <c r="E1969" s="19" t="s">
        <v>63</v>
      </c>
      <c r="F1969" s="19" t="s">
        <v>64</v>
      </c>
      <c r="G1969" s="19" t="s">
        <v>62</v>
      </c>
      <c r="H1969" s="5">
        <v>318.10377795736582</v>
      </c>
      <c r="I1969" s="5">
        <v>0</v>
      </c>
      <c r="J1969" s="21">
        <f t="shared" si="41"/>
        <v>0</v>
      </c>
    </row>
    <row r="1970" spans="1:13" x14ac:dyDescent="0.25">
      <c r="A1970" s="23"/>
      <c r="B1970" s="20"/>
      <c r="C1970" s="19" t="s">
        <v>1881</v>
      </c>
      <c r="D1970" s="19"/>
      <c r="E1970" s="19" t="s">
        <v>65</v>
      </c>
      <c r="F1970" s="19" t="s">
        <v>66</v>
      </c>
      <c r="G1970" s="19" t="s">
        <v>62</v>
      </c>
      <c r="H1970" s="48">
        <v>1615.4954508195874</v>
      </c>
      <c r="I1970" s="5">
        <v>-6.3999999997577106E-4</v>
      </c>
      <c r="J1970" s="49">
        <f t="shared" si="41"/>
        <v>-3.9616329445624906E-7</v>
      </c>
    </row>
    <row r="1971" spans="1:13" x14ac:dyDescent="0.25">
      <c r="A1971" s="23"/>
      <c r="B1971" s="20"/>
      <c r="C1971" s="19" t="s">
        <v>1882</v>
      </c>
      <c r="D1971" s="19"/>
      <c r="E1971" s="19" t="s">
        <v>77</v>
      </c>
      <c r="F1971" s="19" t="s">
        <v>78</v>
      </c>
      <c r="G1971" s="19" t="s">
        <v>62</v>
      </c>
      <c r="H1971" s="5">
        <v>116.91501096422665</v>
      </c>
      <c r="I1971" s="5">
        <v>1085.664</v>
      </c>
      <c r="J1971" s="21">
        <f t="shared" si="41"/>
        <v>9.2859248016680134</v>
      </c>
    </row>
    <row r="1972" spans="1:13" x14ac:dyDescent="0.25">
      <c r="A1972" s="23"/>
      <c r="B1972" s="20"/>
      <c r="C1972" s="19" t="s">
        <v>1515</v>
      </c>
      <c r="D1972" s="19"/>
      <c r="E1972" s="19" t="s">
        <v>65</v>
      </c>
      <c r="F1972" s="19" t="s">
        <v>66</v>
      </c>
      <c r="G1972" s="19" t="s">
        <v>62</v>
      </c>
      <c r="H1972" s="5">
        <v>53.169358692412615</v>
      </c>
      <c r="I1972" s="5">
        <v>584.15599999999995</v>
      </c>
      <c r="J1972" s="21">
        <f t="shared" si="41"/>
        <v>10.986703890475178</v>
      </c>
    </row>
    <row r="1973" spans="1:13" x14ac:dyDescent="0.25">
      <c r="A1973" s="23"/>
      <c r="B1973" s="20"/>
      <c r="C1973" s="19" t="s">
        <v>1883</v>
      </c>
      <c r="D1973" s="19"/>
      <c r="E1973" s="19" t="s">
        <v>77</v>
      </c>
      <c r="F1973" s="19" t="s">
        <v>78</v>
      </c>
      <c r="G1973" s="19" t="s">
        <v>62</v>
      </c>
      <c r="H1973" s="5">
        <v>873.96626152556337</v>
      </c>
      <c r="I1973" s="5">
        <v>804.21499999999992</v>
      </c>
      <c r="J1973" s="21">
        <f t="shared" si="41"/>
        <v>0.92018998376000438</v>
      </c>
    </row>
    <row r="1974" spans="1:13" x14ac:dyDescent="0.25">
      <c r="A1974" s="23"/>
      <c r="B1974" s="20"/>
      <c r="C1974" s="19" t="s">
        <v>1541</v>
      </c>
      <c r="D1974" s="19"/>
      <c r="E1974" s="19" t="s">
        <v>71</v>
      </c>
      <c r="F1974" s="19" t="s">
        <v>72</v>
      </c>
      <c r="G1974" s="19" t="s">
        <v>62</v>
      </c>
      <c r="H1974" s="5">
        <v>62.120420437494474</v>
      </c>
      <c r="I1974" s="5">
        <v>0</v>
      </c>
      <c r="J1974" s="21">
        <f t="shared" si="41"/>
        <v>0</v>
      </c>
    </row>
    <row r="1975" spans="1:13" x14ac:dyDescent="0.25">
      <c r="A1975" s="23"/>
      <c r="B1975" s="20"/>
      <c r="C1975" s="19" t="s">
        <v>1897</v>
      </c>
      <c r="D1975" s="19"/>
      <c r="E1975" s="19" t="s">
        <v>69</v>
      </c>
      <c r="F1975" s="19" t="s">
        <v>70</v>
      </c>
      <c r="G1975" s="19" t="s">
        <v>62</v>
      </c>
      <c r="H1975" s="5">
        <v>424.02453585317477</v>
      </c>
      <c r="I1975" s="5">
        <v>-4.7999999992498488E-4</v>
      </c>
      <c r="J1975" s="21">
        <f t="shared" si="41"/>
        <v>-1.1320099648459789E-6</v>
      </c>
    </row>
    <row r="1976" spans="1:13" x14ac:dyDescent="0.25">
      <c r="A1976" s="23"/>
      <c r="B1976" s="20"/>
      <c r="C1976" s="19" t="s">
        <v>1898</v>
      </c>
      <c r="D1976" s="19"/>
      <c r="E1976" s="19" t="s">
        <v>65</v>
      </c>
      <c r="F1976" s="19" t="s">
        <v>1908</v>
      </c>
      <c r="G1976" s="19" t="s">
        <v>62</v>
      </c>
      <c r="H1976" s="5">
        <v>472.71413845480532</v>
      </c>
      <c r="I1976" s="5">
        <v>650.93499999999995</v>
      </c>
      <c r="J1976" s="21">
        <f t="shared" si="41"/>
        <v>1.3770161436841257</v>
      </c>
    </row>
    <row r="1977" spans="1:13" x14ac:dyDescent="0.25">
      <c r="A1977" s="23"/>
      <c r="B1977" s="20"/>
      <c r="C1977" s="19" t="s">
        <v>1899</v>
      </c>
      <c r="D1977" s="19"/>
      <c r="E1977" s="19" t="s">
        <v>60</v>
      </c>
      <c r="F1977" s="19" t="s">
        <v>61</v>
      </c>
      <c r="G1977" s="19" t="s">
        <v>62</v>
      </c>
      <c r="H1977" s="5">
        <v>235.10788880044655</v>
      </c>
      <c r="I1977" s="5">
        <v>0</v>
      </c>
      <c r="J1977" s="21">
        <f t="shared" si="41"/>
        <v>0</v>
      </c>
    </row>
    <row r="1978" spans="1:13" x14ac:dyDescent="0.25">
      <c r="A1978" s="23"/>
      <c r="B1978" s="20"/>
      <c r="C1978" s="19" t="s">
        <v>1907</v>
      </c>
      <c r="D1978" s="19"/>
      <c r="E1978" s="19" t="s">
        <v>63</v>
      </c>
      <c r="F1978" s="19" t="s">
        <v>64</v>
      </c>
      <c r="G1978" s="19" t="s">
        <v>62</v>
      </c>
      <c r="H1978" s="5">
        <v>349.0629269231689</v>
      </c>
      <c r="I1978" s="5">
        <v>0</v>
      </c>
      <c r="J1978" s="21">
        <f t="shared" si="41"/>
        <v>0</v>
      </c>
    </row>
    <row r="1979" spans="1:13" x14ac:dyDescent="0.25">
      <c r="A1979" s="23"/>
      <c r="B1979" s="20"/>
      <c r="C1979" s="19" t="s">
        <v>1913</v>
      </c>
      <c r="D1979" s="19"/>
      <c r="E1979" s="19" t="s">
        <v>77</v>
      </c>
      <c r="F1979" s="19" t="s">
        <v>78</v>
      </c>
      <c r="G1979" s="19" t="s">
        <v>62</v>
      </c>
      <c r="H1979" s="5">
        <v>0</v>
      </c>
      <c r="I1979" s="5">
        <v>200.666</v>
      </c>
      <c r="J1979" s="21">
        <f t="shared" si="41"/>
        <v>0</v>
      </c>
    </row>
    <row r="1980" spans="1:13" x14ac:dyDescent="0.25">
      <c r="A1980" s="23"/>
      <c r="B1980" s="20"/>
      <c r="C1980" s="19" t="s">
        <v>1914</v>
      </c>
      <c r="D1980" s="19"/>
      <c r="E1980" s="19" t="s">
        <v>77</v>
      </c>
      <c r="F1980" s="19" t="s">
        <v>78</v>
      </c>
      <c r="G1980" s="19" t="s">
        <v>62</v>
      </c>
      <c r="H1980" s="5">
        <v>0</v>
      </c>
      <c r="I1980" s="5">
        <v>703.49399999999991</v>
      </c>
      <c r="J1980" s="21">
        <f t="shared" si="41"/>
        <v>0</v>
      </c>
    </row>
    <row r="1981" spans="1:13" x14ac:dyDescent="0.25">
      <c r="A1981" s="23"/>
      <c r="B1981" s="20"/>
      <c r="C1981" s="19" t="s">
        <v>1915</v>
      </c>
      <c r="D1981" s="19"/>
      <c r="E1981" s="19" t="s">
        <v>77</v>
      </c>
      <c r="F1981" s="19" t="s">
        <v>78</v>
      </c>
      <c r="G1981" s="19" t="s">
        <v>62</v>
      </c>
      <c r="H1981" s="5">
        <v>0</v>
      </c>
      <c r="I1981" s="5">
        <v>0</v>
      </c>
      <c r="J1981" s="21">
        <f t="shared" si="41"/>
        <v>0</v>
      </c>
    </row>
    <row r="1982" spans="1:13" x14ac:dyDescent="0.25">
      <c r="A1982" s="23"/>
      <c r="B1982" s="20"/>
      <c r="C1982" s="19" t="s">
        <v>1916</v>
      </c>
      <c r="D1982" s="19"/>
      <c r="E1982" s="19" t="s">
        <v>69</v>
      </c>
      <c r="F1982" s="19" t="s">
        <v>70</v>
      </c>
      <c r="G1982" s="19" t="s">
        <v>62</v>
      </c>
      <c r="H1982" s="5">
        <v>18.264966267135996</v>
      </c>
      <c r="I1982" s="5">
        <v>100.721</v>
      </c>
      <c r="J1982" s="21">
        <f t="shared" si="41"/>
        <v>5.5144366831504348</v>
      </c>
    </row>
    <row r="1983" spans="1:13" x14ac:dyDescent="0.25">
      <c r="A1983" s="50">
        <f>+SUM(I1983:I2002)</f>
        <v>6598.4890000000005</v>
      </c>
      <c r="B1983" s="43"/>
      <c r="C1983" s="39" t="s">
        <v>115</v>
      </c>
      <c r="D1983" s="39"/>
      <c r="E1983" s="39" t="s">
        <v>71</v>
      </c>
      <c r="F1983" s="39" t="s">
        <v>72</v>
      </c>
      <c r="G1983" s="39" t="s">
        <v>62</v>
      </c>
      <c r="H1983" s="44">
        <v>2375.2730662420358</v>
      </c>
      <c r="I1983" s="44">
        <v>540.01700000000005</v>
      </c>
      <c r="J1983" s="45">
        <f t="shared" si="41"/>
        <v>0.22734943938650856</v>
      </c>
      <c r="K1983" s="16">
        <f>+SUM(H1983:H2002)</f>
        <v>8317.1199077384481</v>
      </c>
      <c r="L1983" s="16">
        <f>+SUM(I1983:I2002)</f>
        <v>6598.4890000000005</v>
      </c>
      <c r="M1983" s="18">
        <f>+L1983/K1983</f>
        <v>0.79336225438575292</v>
      </c>
    </row>
    <row r="1984" spans="1:13" x14ac:dyDescent="0.25">
      <c r="A1984" s="23"/>
      <c r="B1984" s="20"/>
      <c r="C1984" s="19" t="s">
        <v>116</v>
      </c>
      <c r="D1984" s="19"/>
      <c r="E1984" s="19" t="s">
        <v>71</v>
      </c>
      <c r="F1984" s="19" t="s">
        <v>72</v>
      </c>
      <c r="G1984" s="19" t="s">
        <v>62</v>
      </c>
      <c r="H1984" s="5">
        <v>0</v>
      </c>
      <c r="I1984" s="5">
        <v>0</v>
      </c>
      <c r="J1984" s="21">
        <f t="shared" si="41"/>
        <v>0</v>
      </c>
    </row>
    <row r="1985" spans="1:11" x14ac:dyDescent="0.25">
      <c r="A1985" s="23"/>
      <c r="B1985" s="20"/>
      <c r="C1985" s="19" t="s">
        <v>117</v>
      </c>
      <c r="D1985" s="19"/>
      <c r="E1985" s="19" t="s">
        <v>71</v>
      </c>
      <c r="F1985" s="19" t="s">
        <v>72</v>
      </c>
      <c r="G1985" s="19" t="s">
        <v>62</v>
      </c>
      <c r="H1985" s="5">
        <v>449.88447017888808</v>
      </c>
      <c r="I1985" s="5">
        <v>0</v>
      </c>
      <c r="J1985" s="21">
        <f t="shared" si="41"/>
        <v>0</v>
      </c>
    </row>
    <row r="1986" spans="1:11" x14ac:dyDescent="0.25">
      <c r="A1986" s="23"/>
      <c r="B1986" s="20"/>
      <c r="C1986" s="19" t="s">
        <v>1548</v>
      </c>
      <c r="D1986" s="19"/>
      <c r="E1986" s="19" t="s">
        <v>71</v>
      </c>
      <c r="F1986" s="19" t="s">
        <v>72</v>
      </c>
      <c r="G1986" s="19" t="s">
        <v>62</v>
      </c>
      <c r="H1986" s="5">
        <v>627.34834400465081</v>
      </c>
      <c r="I1986" s="5">
        <v>0</v>
      </c>
      <c r="J1986" s="21">
        <f t="shared" si="41"/>
        <v>0</v>
      </c>
      <c r="K1986" s="17"/>
    </row>
    <row r="1987" spans="1:11" x14ac:dyDescent="0.25">
      <c r="A1987" s="23"/>
      <c r="B1987" s="20"/>
      <c r="C1987" s="19" t="s">
        <v>111</v>
      </c>
      <c r="D1987" s="19"/>
      <c r="E1987" s="19" t="s">
        <v>65</v>
      </c>
      <c r="F1987" s="19" t="s">
        <v>66</v>
      </c>
      <c r="G1987" s="19" t="s">
        <v>62</v>
      </c>
      <c r="H1987" s="5">
        <v>159.95342000628767</v>
      </c>
      <c r="I1987" s="5">
        <v>0</v>
      </c>
      <c r="J1987" s="21">
        <f t="shared" si="41"/>
        <v>0</v>
      </c>
    </row>
    <row r="1988" spans="1:11" x14ac:dyDescent="0.25">
      <c r="A1988" s="23"/>
      <c r="B1988" s="20"/>
      <c r="C1988" s="19" t="s">
        <v>122</v>
      </c>
      <c r="D1988" s="19"/>
      <c r="E1988" s="19" t="s">
        <v>75</v>
      </c>
      <c r="F1988" s="19" t="s">
        <v>76</v>
      </c>
      <c r="G1988" s="19" t="s">
        <v>62</v>
      </c>
      <c r="H1988" s="5">
        <v>576.08508699718391</v>
      </c>
      <c r="I1988" s="5">
        <v>1246.2360000000001</v>
      </c>
      <c r="J1988" s="21">
        <f t="shared" si="41"/>
        <v>2.1632846052237631</v>
      </c>
    </row>
    <row r="1989" spans="1:11" x14ac:dyDescent="0.25">
      <c r="A1989" s="23"/>
      <c r="B1989" s="20"/>
      <c r="C1989" s="19" t="s">
        <v>124</v>
      </c>
      <c r="D1989" s="19"/>
      <c r="E1989" s="19" t="s">
        <v>75</v>
      </c>
      <c r="F1989" s="19" t="s">
        <v>76</v>
      </c>
      <c r="G1989" s="19" t="s">
        <v>62</v>
      </c>
      <c r="H1989" s="5">
        <v>301.7669480529492</v>
      </c>
      <c r="I1989" s="5">
        <v>0</v>
      </c>
      <c r="J1989" s="21">
        <f t="shared" si="41"/>
        <v>0</v>
      </c>
    </row>
    <row r="1990" spans="1:11" x14ac:dyDescent="0.25">
      <c r="A1990" s="23"/>
      <c r="B1990" s="20"/>
      <c r="C1990" s="19" t="s">
        <v>123</v>
      </c>
      <c r="D1990" s="19"/>
      <c r="E1990" s="19" t="s">
        <v>75</v>
      </c>
      <c r="F1990" s="19" t="s">
        <v>76</v>
      </c>
      <c r="G1990" s="19" t="s">
        <v>62</v>
      </c>
      <c r="H1990" s="5">
        <v>515.30913945226257</v>
      </c>
      <c r="I1990" s="5">
        <v>1171.9489999999998</v>
      </c>
      <c r="J1990" s="21">
        <f t="shared" si="41"/>
        <v>2.2742639520147057</v>
      </c>
    </row>
    <row r="1991" spans="1:11" x14ac:dyDescent="0.25">
      <c r="A1991" s="23"/>
      <c r="B1991" s="20"/>
      <c r="C1991" s="19" t="s">
        <v>109</v>
      </c>
      <c r="D1991" s="19"/>
      <c r="E1991" s="19" t="s">
        <v>73</v>
      </c>
      <c r="F1991" s="19" t="s">
        <v>74</v>
      </c>
      <c r="G1991" s="19" t="s">
        <v>62</v>
      </c>
      <c r="H1991" s="5">
        <v>366.61080395538664</v>
      </c>
      <c r="I1991" s="5">
        <v>922.92699999999991</v>
      </c>
      <c r="J1991" s="21">
        <f t="shared" si="41"/>
        <v>2.5174571781368238</v>
      </c>
    </row>
    <row r="1992" spans="1:11" x14ac:dyDescent="0.25">
      <c r="A1992" s="23"/>
      <c r="B1992" s="20"/>
      <c r="C1992" s="19" t="s">
        <v>112</v>
      </c>
      <c r="D1992" s="19"/>
      <c r="E1992" s="19" t="s">
        <v>65</v>
      </c>
      <c r="F1992" s="19" t="s">
        <v>66</v>
      </c>
      <c r="G1992" s="19" t="s">
        <v>62</v>
      </c>
      <c r="H1992" s="5">
        <v>190.52442685356485</v>
      </c>
      <c r="I1992" s="5">
        <v>0</v>
      </c>
      <c r="J1992" s="21">
        <f t="shared" si="41"/>
        <v>0</v>
      </c>
    </row>
    <row r="1993" spans="1:11" x14ac:dyDescent="0.25">
      <c r="A1993" s="23"/>
      <c r="B1993" s="20"/>
      <c r="C1993" s="19" t="s">
        <v>125</v>
      </c>
      <c r="D1993" s="19"/>
      <c r="E1993" s="19" t="s">
        <v>75</v>
      </c>
      <c r="F1993" s="19" t="s">
        <v>76</v>
      </c>
      <c r="G1993" s="19" t="s">
        <v>62</v>
      </c>
      <c r="H1993" s="5">
        <v>0</v>
      </c>
      <c r="I1993" s="5">
        <v>0</v>
      </c>
      <c r="J1993" s="21">
        <f t="shared" si="41"/>
        <v>0</v>
      </c>
    </row>
    <row r="1994" spans="1:11" x14ac:dyDescent="0.25">
      <c r="A1994" s="23"/>
      <c r="B1994" s="20"/>
      <c r="C1994" s="19" t="s">
        <v>118</v>
      </c>
      <c r="D1994" s="19"/>
      <c r="E1994" s="19" t="s">
        <v>73</v>
      </c>
      <c r="F1994" s="19" t="s">
        <v>74</v>
      </c>
      <c r="G1994" s="19" t="s">
        <v>62</v>
      </c>
      <c r="H1994" s="5">
        <v>563.77316931383746</v>
      </c>
      <c r="I1994" s="5">
        <v>956.57999999999993</v>
      </c>
      <c r="J1994" s="21">
        <f t="shared" si="41"/>
        <v>1.696746230694596</v>
      </c>
    </row>
    <row r="1995" spans="1:11" x14ac:dyDescent="0.25">
      <c r="A1995" s="23"/>
      <c r="B1995" s="20"/>
      <c r="C1995" s="19" t="s">
        <v>602</v>
      </c>
      <c r="D1995" s="19"/>
      <c r="E1995" s="19" t="s">
        <v>75</v>
      </c>
      <c r="F1995" s="19" t="s">
        <v>76</v>
      </c>
      <c r="G1995" s="19" t="s">
        <v>62</v>
      </c>
      <c r="H1995" s="5">
        <v>336.55619015772641</v>
      </c>
      <c r="I1995" s="5">
        <v>0</v>
      </c>
      <c r="J1995" s="21">
        <f t="shared" si="41"/>
        <v>0</v>
      </c>
    </row>
    <row r="1996" spans="1:11" x14ac:dyDescent="0.25">
      <c r="A1996" s="23"/>
      <c r="B1996" s="20"/>
      <c r="C1996" s="19" t="s">
        <v>110</v>
      </c>
      <c r="D1996" s="19"/>
      <c r="E1996" s="19" t="s">
        <v>67</v>
      </c>
      <c r="F1996" s="19" t="s">
        <v>68</v>
      </c>
      <c r="G1996" s="19" t="s">
        <v>62</v>
      </c>
      <c r="H1996" s="5">
        <v>771.73268659318796</v>
      </c>
      <c r="I1996" s="5">
        <v>1069.248</v>
      </c>
      <c r="J1996" s="21">
        <f t="shared" si="41"/>
        <v>1.3855160194395713</v>
      </c>
    </row>
    <row r="1997" spans="1:11" x14ac:dyDescent="0.25">
      <c r="A1997" s="23"/>
      <c r="B1997" s="20"/>
      <c r="C1997" s="19" t="s">
        <v>121</v>
      </c>
      <c r="D1997" s="19"/>
      <c r="E1997" s="19" t="s">
        <v>73</v>
      </c>
      <c r="F1997" s="19" t="s">
        <v>74</v>
      </c>
      <c r="G1997" s="19" t="s">
        <v>62</v>
      </c>
      <c r="H1997" s="5">
        <v>401.60921792836314</v>
      </c>
      <c r="I1997" s="5">
        <v>0</v>
      </c>
      <c r="J1997" s="21">
        <f t="shared" si="41"/>
        <v>0</v>
      </c>
    </row>
    <row r="1998" spans="1:11" x14ac:dyDescent="0.25">
      <c r="A1998" s="23"/>
      <c r="B1998" s="20"/>
      <c r="C1998" s="19" t="s">
        <v>120</v>
      </c>
      <c r="D1998" s="19"/>
      <c r="E1998" s="19" t="s">
        <v>73</v>
      </c>
      <c r="F1998" s="19" t="s">
        <v>74</v>
      </c>
      <c r="G1998" s="19" t="s">
        <v>62</v>
      </c>
      <c r="H1998" s="5">
        <v>277.84022407788393</v>
      </c>
      <c r="I1998" s="5">
        <v>691.53200000000004</v>
      </c>
      <c r="J1998" s="21">
        <f t="shared" si="41"/>
        <v>2.488955666139077</v>
      </c>
    </row>
    <row r="1999" spans="1:11" x14ac:dyDescent="0.25">
      <c r="A1999" s="23"/>
      <c r="B1999" s="20"/>
      <c r="C1999" s="19" t="s">
        <v>114</v>
      </c>
      <c r="D1999" s="19"/>
      <c r="E1999" s="19" t="s">
        <v>69</v>
      </c>
      <c r="F1999" s="19" t="s">
        <v>70</v>
      </c>
      <c r="G1999" s="19" t="s">
        <v>62</v>
      </c>
      <c r="H1999" s="5">
        <v>0</v>
      </c>
      <c r="I1999" s="5">
        <v>0</v>
      </c>
      <c r="J1999" s="21">
        <f t="shared" si="41"/>
        <v>0</v>
      </c>
    </row>
    <row r="2000" spans="1:11" x14ac:dyDescent="0.25">
      <c r="A2000" s="23"/>
      <c r="B2000" s="20"/>
      <c r="C2000" s="19" t="s">
        <v>113</v>
      </c>
      <c r="D2000" s="19"/>
      <c r="E2000" s="19" t="s">
        <v>69</v>
      </c>
      <c r="F2000" s="19" t="s">
        <v>70</v>
      </c>
      <c r="G2000" s="19" t="s">
        <v>62</v>
      </c>
      <c r="H2000" s="5">
        <v>0</v>
      </c>
      <c r="I2000" s="5">
        <v>0</v>
      </c>
      <c r="J2000" s="21">
        <f t="shared" si="41"/>
        <v>0</v>
      </c>
    </row>
    <row r="2001" spans="1:13" x14ac:dyDescent="0.25">
      <c r="A2001" s="23"/>
      <c r="B2001" s="20"/>
      <c r="C2001" s="19" t="s">
        <v>1917</v>
      </c>
      <c r="D2001" s="19"/>
      <c r="E2001" s="19" t="s">
        <v>71</v>
      </c>
      <c r="F2001" s="19" t="s">
        <v>72</v>
      </c>
      <c r="G2001" s="19" t="s">
        <v>62</v>
      </c>
      <c r="H2001" s="5">
        <v>0</v>
      </c>
      <c r="I2001" s="5">
        <v>0</v>
      </c>
      <c r="J2001" s="21">
        <f t="shared" si="41"/>
        <v>0</v>
      </c>
    </row>
    <row r="2002" spans="1:13" x14ac:dyDescent="0.25">
      <c r="A2002" s="23"/>
      <c r="B2002" s="20"/>
      <c r="C2002" s="19" t="s">
        <v>119</v>
      </c>
      <c r="D2002" s="19"/>
      <c r="E2002" s="19" t="s">
        <v>71</v>
      </c>
      <c r="F2002" s="19" t="s">
        <v>72</v>
      </c>
      <c r="G2002" s="19" t="s">
        <v>62</v>
      </c>
      <c r="H2002" s="5">
        <v>402.85271392423886</v>
      </c>
      <c r="I2002" s="5">
        <v>0</v>
      </c>
      <c r="J2002" s="21">
        <f t="shared" si="41"/>
        <v>0</v>
      </c>
    </row>
    <row r="2003" spans="1:13" x14ac:dyDescent="0.25">
      <c r="A2003" s="50">
        <f>+SUM(I2003:I2013)</f>
        <v>14250.645</v>
      </c>
      <c r="B2003" s="43"/>
      <c r="C2003" s="39" t="s">
        <v>132</v>
      </c>
      <c r="D2003" s="39"/>
      <c r="E2003" s="39" t="s">
        <v>75</v>
      </c>
      <c r="F2003" s="39" t="s">
        <v>76</v>
      </c>
      <c r="G2003" s="39" t="s">
        <v>62</v>
      </c>
      <c r="H2003" s="44">
        <v>1932.7089414623981</v>
      </c>
      <c r="I2003" s="44">
        <v>1453.8130000000001</v>
      </c>
      <c r="J2003" s="45">
        <f t="shared" si="41"/>
        <v>0.75221517778044844</v>
      </c>
      <c r="K2003" s="16">
        <f>+SUM(H2003:H2013)</f>
        <v>11151.012785780093</v>
      </c>
      <c r="L2003" s="16">
        <f>+SUM(I2003:I2013)</f>
        <v>14250.645</v>
      </c>
      <c r="M2003" s="18">
        <f>+L2003/K2003</f>
        <v>1.2779686718835617</v>
      </c>
    </row>
    <row r="2004" spans="1:13" x14ac:dyDescent="0.25">
      <c r="A2004" s="23"/>
      <c r="B2004" s="20"/>
      <c r="C2004" s="19" t="s">
        <v>130</v>
      </c>
      <c r="D2004" s="19"/>
      <c r="E2004" s="19" t="s">
        <v>75</v>
      </c>
      <c r="F2004" s="19" t="s">
        <v>76</v>
      </c>
      <c r="G2004" s="19" t="s">
        <v>62</v>
      </c>
      <c r="H2004" s="5">
        <v>1756.7932376959636</v>
      </c>
      <c r="I2004" s="5">
        <v>2425.5030000000002</v>
      </c>
      <c r="J2004" s="21">
        <f t="shared" si="41"/>
        <v>1.3806422679432955</v>
      </c>
    </row>
    <row r="2005" spans="1:13" x14ac:dyDescent="0.25">
      <c r="A2005" s="23"/>
      <c r="B2005" s="20"/>
      <c r="C2005" s="19" t="s">
        <v>131</v>
      </c>
      <c r="D2005" s="19"/>
      <c r="E2005" s="19" t="s">
        <v>75</v>
      </c>
      <c r="F2005" s="19" t="s">
        <v>76</v>
      </c>
      <c r="G2005" s="19" t="s">
        <v>62</v>
      </c>
      <c r="H2005" s="5">
        <v>1431.0133750986749</v>
      </c>
      <c r="I2005" s="5">
        <v>3034.8619999999996</v>
      </c>
      <c r="J2005" s="21">
        <f t="shared" si="41"/>
        <v>2.1207782210915616</v>
      </c>
      <c r="K2005" s="17"/>
    </row>
    <row r="2006" spans="1:13" x14ac:dyDescent="0.25">
      <c r="A2006" s="23"/>
      <c r="B2006" s="20"/>
      <c r="C2006" s="19" t="s">
        <v>605</v>
      </c>
      <c r="D2006" s="19"/>
      <c r="E2006" s="19" t="s">
        <v>60</v>
      </c>
      <c r="F2006" s="19" t="s">
        <v>61</v>
      </c>
      <c r="G2006" s="19" t="s">
        <v>62</v>
      </c>
      <c r="H2006" s="5">
        <v>330.51944934932061</v>
      </c>
      <c r="I2006" s="5">
        <v>1002.229</v>
      </c>
      <c r="J2006" s="21">
        <f t="shared" si="41"/>
        <v>3.0322844902865627</v>
      </c>
    </row>
    <row r="2007" spans="1:13" x14ac:dyDescent="0.25">
      <c r="A2007" s="23"/>
      <c r="B2007" s="20"/>
      <c r="C2007" s="19" t="s">
        <v>129</v>
      </c>
      <c r="D2007" s="19"/>
      <c r="E2007" s="19" t="s">
        <v>75</v>
      </c>
      <c r="F2007" s="19" t="s">
        <v>76</v>
      </c>
      <c r="G2007" s="19" t="s">
        <v>62</v>
      </c>
      <c r="H2007" s="5">
        <v>823.1435937079217</v>
      </c>
      <c r="I2007" s="5">
        <v>0</v>
      </c>
      <c r="J2007" s="21">
        <f t="shared" si="41"/>
        <v>0</v>
      </c>
    </row>
    <row r="2008" spans="1:13" x14ac:dyDescent="0.25">
      <c r="A2008" s="23"/>
      <c r="B2008" s="20"/>
      <c r="C2008" s="19" t="s">
        <v>133</v>
      </c>
      <c r="D2008" s="19"/>
      <c r="E2008" s="19" t="s">
        <v>75</v>
      </c>
      <c r="F2008" s="19" t="s">
        <v>76</v>
      </c>
      <c r="G2008" s="19" t="s">
        <v>62</v>
      </c>
      <c r="H2008" s="5">
        <v>815.81745200400292</v>
      </c>
      <c r="I2008" s="5">
        <v>0</v>
      </c>
      <c r="J2008" s="21">
        <f t="shared" si="41"/>
        <v>0</v>
      </c>
    </row>
    <row r="2009" spans="1:13" x14ac:dyDescent="0.25">
      <c r="A2009" s="23"/>
      <c r="B2009" s="20"/>
      <c r="C2009" s="19" t="s">
        <v>128</v>
      </c>
      <c r="D2009" s="19"/>
      <c r="E2009" s="19" t="s">
        <v>69</v>
      </c>
      <c r="F2009" s="19" t="s">
        <v>70</v>
      </c>
      <c r="G2009" s="19" t="s">
        <v>62</v>
      </c>
      <c r="H2009" s="5">
        <v>1030.8311504301266</v>
      </c>
      <c r="I2009" s="5">
        <v>1500.6769999999999</v>
      </c>
      <c r="J2009" s="21">
        <f t="shared" si="41"/>
        <v>1.4557932202318726</v>
      </c>
    </row>
    <row r="2010" spans="1:13" x14ac:dyDescent="0.25">
      <c r="A2010" s="23"/>
      <c r="B2010" s="20"/>
      <c r="C2010" s="19" t="s">
        <v>127</v>
      </c>
      <c r="D2010" s="19"/>
      <c r="E2010" s="19" t="s">
        <v>67</v>
      </c>
      <c r="F2010" s="19" t="s">
        <v>68</v>
      </c>
      <c r="G2010" s="19" t="s">
        <v>62</v>
      </c>
      <c r="H2010" s="5">
        <v>208.87125472868743</v>
      </c>
      <c r="I2010" s="5">
        <v>0</v>
      </c>
      <c r="J2010" s="21">
        <f t="shared" si="41"/>
        <v>0</v>
      </c>
    </row>
    <row r="2011" spans="1:13" x14ac:dyDescent="0.25">
      <c r="A2011" s="23"/>
      <c r="B2011" s="20"/>
      <c r="C2011" s="19" t="s">
        <v>126</v>
      </c>
      <c r="D2011" s="19"/>
      <c r="E2011" s="19" t="s">
        <v>65</v>
      </c>
      <c r="F2011" s="19" t="s">
        <v>66</v>
      </c>
      <c r="G2011" s="19" t="s">
        <v>62</v>
      </c>
      <c r="H2011" s="5">
        <v>326.98154082665417</v>
      </c>
      <c r="I2011" s="5">
        <v>3335.9229999999998</v>
      </c>
      <c r="J2011" s="21">
        <f t="shared" si="41"/>
        <v>10.20217530190337</v>
      </c>
    </row>
    <row r="2012" spans="1:13" x14ac:dyDescent="0.25">
      <c r="A2012" s="23"/>
      <c r="B2012" s="20"/>
      <c r="C2012" s="19" t="s">
        <v>603</v>
      </c>
      <c r="D2012" s="19"/>
      <c r="E2012" s="19" t="s">
        <v>67</v>
      </c>
      <c r="F2012" s="19" t="s">
        <v>68</v>
      </c>
      <c r="G2012" s="19" t="s">
        <v>62</v>
      </c>
      <c r="H2012" s="5">
        <v>586.85829270960835</v>
      </c>
      <c r="I2012" s="5">
        <v>0</v>
      </c>
      <c r="J2012" s="21">
        <f t="shared" si="41"/>
        <v>0</v>
      </c>
    </row>
    <row r="2013" spans="1:13" x14ac:dyDescent="0.25">
      <c r="A2013" s="23"/>
      <c r="B2013" s="20"/>
      <c r="C2013" s="19" t="s">
        <v>604</v>
      </c>
      <c r="D2013" s="19"/>
      <c r="E2013" s="19" t="s">
        <v>60</v>
      </c>
      <c r="F2013" s="19" t="s">
        <v>61</v>
      </c>
      <c r="G2013" s="19" t="s">
        <v>62</v>
      </c>
      <c r="H2013" s="5">
        <v>1907.4744977667349</v>
      </c>
      <c r="I2013" s="5">
        <v>1497.6379999999999</v>
      </c>
      <c r="J2013" s="21">
        <f t="shared" si="41"/>
        <v>0.78514182063950511</v>
      </c>
    </row>
    <row r="2014" spans="1:13" x14ac:dyDescent="0.25">
      <c r="A2014" s="50">
        <f>+SUM(I2014:I2028)</f>
        <v>2884.0248000000006</v>
      </c>
      <c r="B2014" s="43"/>
      <c r="C2014" s="39" t="s">
        <v>141</v>
      </c>
      <c r="D2014" s="39"/>
      <c r="E2014" s="39" t="s">
        <v>75</v>
      </c>
      <c r="F2014" s="39" t="s">
        <v>76</v>
      </c>
      <c r="G2014" s="39" t="s">
        <v>62</v>
      </c>
      <c r="H2014" s="44">
        <v>715.36476531459675</v>
      </c>
      <c r="I2014" s="44">
        <v>530.64599999999996</v>
      </c>
      <c r="J2014" s="45">
        <f t="shared" si="41"/>
        <v>0.74178380838569424</v>
      </c>
      <c r="K2014" s="16">
        <f>+SUM(H2014:H2028)</f>
        <v>5708.5314521184773</v>
      </c>
      <c r="L2014" s="16">
        <f>+SUM(I2014:I2028)</f>
        <v>2884.0248000000006</v>
      </c>
      <c r="M2014" s="18">
        <f>+L2014/K2014</f>
        <v>0.50521308749726135</v>
      </c>
    </row>
    <row r="2015" spans="1:13" x14ac:dyDescent="0.25">
      <c r="A2015" s="23"/>
      <c r="B2015" s="20"/>
      <c r="C2015" s="19" t="s">
        <v>140</v>
      </c>
      <c r="D2015" s="19"/>
      <c r="E2015" s="19" t="s">
        <v>69</v>
      </c>
      <c r="F2015" s="19" t="s">
        <v>70</v>
      </c>
      <c r="G2015" s="19" t="s">
        <v>62</v>
      </c>
      <c r="H2015" s="5">
        <v>0</v>
      </c>
      <c r="I2015" s="5">
        <v>0</v>
      </c>
      <c r="J2015" s="21">
        <f t="shared" si="41"/>
        <v>0</v>
      </c>
    </row>
    <row r="2016" spans="1:13" x14ac:dyDescent="0.25">
      <c r="A2016" s="23"/>
      <c r="B2016" s="20"/>
      <c r="C2016" s="19" t="s">
        <v>143</v>
      </c>
      <c r="D2016" s="19"/>
      <c r="E2016" s="19" t="s">
        <v>69</v>
      </c>
      <c r="F2016" s="19" t="s">
        <v>70</v>
      </c>
      <c r="G2016" s="19" t="s">
        <v>62</v>
      </c>
      <c r="H2016" s="5">
        <v>708.27521390660615</v>
      </c>
      <c r="I2016" s="5">
        <v>646.76319999999998</v>
      </c>
      <c r="J2016" s="21">
        <f t="shared" si="41"/>
        <v>0.9131523838490313</v>
      </c>
      <c r="K2016" s="17"/>
    </row>
    <row r="2017" spans="1:15" x14ac:dyDescent="0.25">
      <c r="A2017" s="23"/>
      <c r="B2017" s="20"/>
      <c r="C2017" s="19" t="s">
        <v>138</v>
      </c>
      <c r="D2017" s="19"/>
      <c r="E2017" s="19" t="s">
        <v>71</v>
      </c>
      <c r="F2017" s="19" t="s">
        <v>72</v>
      </c>
      <c r="G2017" s="19" t="s">
        <v>62</v>
      </c>
      <c r="H2017" s="5">
        <v>727.86616022840792</v>
      </c>
      <c r="I2017" s="5">
        <v>370.76500000000004</v>
      </c>
      <c r="J2017" s="21">
        <f t="shared" si="41"/>
        <v>0.50938623095714763</v>
      </c>
    </row>
    <row r="2018" spans="1:15" x14ac:dyDescent="0.25">
      <c r="A2018" s="23"/>
      <c r="B2018" s="20"/>
      <c r="C2018" s="19" t="s">
        <v>144</v>
      </c>
      <c r="D2018" s="19"/>
      <c r="E2018" s="19" t="s">
        <v>69</v>
      </c>
      <c r="F2018" s="19" t="s">
        <v>70</v>
      </c>
      <c r="G2018" s="19" t="s">
        <v>62</v>
      </c>
      <c r="H2018" s="5">
        <v>463.45649648064364</v>
      </c>
      <c r="I2018" s="5">
        <v>0</v>
      </c>
      <c r="J2018" s="21">
        <f t="shared" si="41"/>
        <v>0</v>
      </c>
    </row>
    <row r="2019" spans="1:15" x14ac:dyDescent="0.25">
      <c r="A2019" s="23"/>
      <c r="B2019" s="20"/>
      <c r="C2019" s="19" t="s">
        <v>142</v>
      </c>
      <c r="D2019" s="19"/>
      <c r="E2019" s="19" t="s">
        <v>60</v>
      </c>
      <c r="F2019" s="19" t="s">
        <v>61</v>
      </c>
      <c r="G2019" s="19" t="s">
        <v>62</v>
      </c>
      <c r="H2019" s="5">
        <v>397.6181105215291</v>
      </c>
      <c r="I2019" s="5">
        <v>0</v>
      </c>
      <c r="J2019" s="21">
        <f t="shared" si="41"/>
        <v>0</v>
      </c>
    </row>
    <row r="2020" spans="1:15" x14ac:dyDescent="0.25">
      <c r="A2020" s="23"/>
      <c r="B2020" s="20"/>
      <c r="C2020" s="19" t="s">
        <v>139</v>
      </c>
      <c r="D2020" s="19"/>
      <c r="E2020" s="19" t="s">
        <v>60</v>
      </c>
      <c r="F2020" s="19" t="s">
        <v>61</v>
      </c>
      <c r="G2020" s="19" t="s">
        <v>62</v>
      </c>
      <c r="H2020" s="5">
        <v>122.42563415176643</v>
      </c>
      <c r="I2020" s="5">
        <v>98.998000000000005</v>
      </c>
      <c r="J2020" s="21">
        <f t="shared" si="41"/>
        <v>0.80863783705033476</v>
      </c>
    </row>
    <row r="2021" spans="1:15" x14ac:dyDescent="0.25">
      <c r="A2021" s="23"/>
      <c r="B2021" s="20"/>
      <c r="C2021" s="19" t="s">
        <v>136</v>
      </c>
      <c r="D2021" s="19"/>
      <c r="E2021" s="19" t="s">
        <v>67</v>
      </c>
      <c r="F2021" s="19" t="s">
        <v>68</v>
      </c>
      <c r="G2021" s="19" t="s">
        <v>62</v>
      </c>
      <c r="H2021" s="5">
        <v>692.30833960470727</v>
      </c>
      <c r="I2021" s="5">
        <v>881.7650000000001</v>
      </c>
      <c r="J2021" s="21">
        <f t="shared" si="41"/>
        <v>1.2736593647036931</v>
      </c>
    </row>
    <row r="2022" spans="1:15" x14ac:dyDescent="0.25">
      <c r="A2022" s="23"/>
      <c r="B2022" s="20"/>
      <c r="C2022" s="19" t="s">
        <v>137</v>
      </c>
      <c r="D2022" s="19"/>
      <c r="E2022" s="19" t="s">
        <v>71</v>
      </c>
      <c r="F2022" s="19" t="s">
        <v>72</v>
      </c>
      <c r="G2022" s="19" t="s">
        <v>62</v>
      </c>
      <c r="H2022" s="5">
        <v>496.24355370604553</v>
      </c>
      <c r="I2022" s="5">
        <v>0</v>
      </c>
      <c r="J2022" s="21">
        <f t="shared" si="41"/>
        <v>0</v>
      </c>
    </row>
    <row r="2023" spans="1:15" x14ac:dyDescent="0.25">
      <c r="A2023" s="23"/>
      <c r="B2023" s="20"/>
      <c r="C2023" s="19" t="s">
        <v>148</v>
      </c>
      <c r="D2023" s="19"/>
      <c r="E2023" s="19" t="s">
        <v>69</v>
      </c>
      <c r="F2023" s="19" t="s">
        <v>70</v>
      </c>
      <c r="G2023" s="19" t="s">
        <v>62</v>
      </c>
      <c r="H2023" s="5">
        <v>314.31394923376649</v>
      </c>
      <c r="I2023" s="5">
        <v>0</v>
      </c>
      <c r="J2023" s="21">
        <f t="shared" si="41"/>
        <v>0</v>
      </c>
    </row>
    <row r="2024" spans="1:15" x14ac:dyDescent="0.25">
      <c r="A2024" s="23"/>
      <c r="B2024" s="20"/>
      <c r="C2024" s="19" t="s">
        <v>147</v>
      </c>
      <c r="D2024" s="19"/>
      <c r="E2024" s="19" t="s">
        <v>69</v>
      </c>
      <c r="F2024" s="19" t="s">
        <v>70</v>
      </c>
      <c r="G2024" s="19" t="s">
        <v>62</v>
      </c>
      <c r="H2024" s="5">
        <v>255.14849317657098</v>
      </c>
      <c r="I2024" s="5">
        <v>179.52860000000001</v>
      </c>
      <c r="J2024" s="21">
        <f t="shared" si="41"/>
        <v>0.70362398681994343</v>
      </c>
    </row>
    <row r="2025" spans="1:15" x14ac:dyDescent="0.25">
      <c r="A2025" s="23"/>
      <c r="B2025" s="20"/>
      <c r="C2025" s="19" t="s">
        <v>145</v>
      </c>
      <c r="D2025" s="19"/>
      <c r="E2025" s="19" t="s">
        <v>69</v>
      </c>
      <c r="F2025" s="19" t="s">
        <v>70</v>
      </c>
      <c r="G2025" s="19" t="s">
        <v>62</v>
      </c>
      <c r="H2025" s="5">
        <v>50.76621488796745</v>
      </c>
      <c r="I2025" s="5">
        <v>0</v>
      </c>
      <c r="J2025" s="21">
        <f t="shared" si="41"/>
        <v>0</v>
      </c>
    </row>
    <row r="2026" spans="1:15" x14ac:dyDescent="0.25">
      <c r="A2026" s="23"/>
      <c r="B2026" s="20"/>
      <c r="C2026" s="19" t="s">
        <v>149</v>
      </c>
      <c r="D2026" s="19"/>
      <c r="E2026" s="19" t="s">
        <v>69</v>
      </c>
      <c r="F2026" s="19" t="s">
        <v>70</v>
      </c>
      <c r="G2026" s="19" t="s">
        <v>62</v>
      </c>
      <c r="H2026" s="5">
        <v>246.36064803744503</v>
      </c>
      <c r="I2026" s="5">
        <v>0</v>
      </c>
      <c r="J2026" s="21">
        <f t="shared" si="41"/>
        <v>0</v>
      </c>
    </row>
    <row r="2027" spans="1:15" x14ac:dyDescent="0.25">
      <c r="A2027" s="23"/>
      <c r="B2027" s="20"/>
      <c r="C2027" s="19" t="s">
        <v>1711</v>
      </c>
      <c r="D2027" s="19"/>
      <c r="E2027" s="19" t="s">
        <v>69</v>
      </c>
      <c r="F2027" s="19" t="s">
        <v>70</v>
      </c>
      <c r="G2027" s="19" t="s">
        <v>62</v>
      </c>
      <c r="H2027" s="5">
        <v>193.45142605902498</v>
      </c>
      <c r="I2027" s="5">
        <v>0</v>
      </c>
      <c r="J2027" s="21">
        <f t="shared" si="41"/>
        <v>0</v>
      </c>
    </row>
    <row r="2028" spans="1:15" x14ac:dyDescent="0.25">
      <c r="A2028" s="23"/>
      <c r="B2028" s="20"/>
      <c r="C2028" s="19" t="s">
        <v>146</v>
      </c>
      <c r="D2028" s="19"/>
      <c r="E2028" s="19" t="s">
        <v>71</v>
      </c>
      <c r="F2028" s="19" t="s">
        <v>72</v>
      </c>
      <c r="G2028" s="19" t="s">
        <v>62</v>
      </c>
      <c r="H2028" s="5">
        <v>324.93244680939961</v>
      </c>
      <c r="I2028" s="5">
        <v>175.559</v>
      </c>
      <c r="J2028" s="21">
        <f t="shared" si="41"/>
        <v>0.54029384176268558</v>
      </c>
    </row>
    <row r="2029" spans="1:15" x14ac:dyDescent="0.25">
      <c r="A2029" s="50">
        <f>+SUM(I2029:I2031)</f>
        <v>5071.1979999999994</v>
      </c>
      <c r="B2029" s="43"/>
      <c r="C2029" s="39" t="s">
        <v>134</v>
      </c>
      <c r="D2029" s="39"/>
      <c r="E2029" s="39" t="s">
        <v>73</v>
      </c>
      <c r="F2029" s="39" t="s">
        <v>74</v>
      </c>
      <c r="G2029" s="39" t="s">
        <v>62</v>
      </c>
      <c r="H2029" s="44">
        <v>868.38251210291162</v>
      </c>
      <c r="I2029" s="44">
        <v>1539.683</v>
      </c>
      <c r="J2029" s="45">
        <f t="shared" si="41"/>
        <v>1.7730469908605586</v>
      </c>
      <c r="K2029" s="16">
        <f>+SUM(H2029:H2031)</f>
        <v>2005.6901921978701</v>
      </c>
      <c r="L2029" s="16">
        <f>+SUM(I2029:I2031)</f>
        <v>5071.1979999999994</v>
      </c>
      <c r="M2029" s="18">
        <f>+L2029/K2029</f>
        <v>2.528405443536069</v>
      </c>
      <c r="O2029" s="17"/>
    </row>
    <row r="2030" spans="1:15" x14ac:dyDescent="0.25">
      <c r="A2030" s="23"/>
      <c r="B2030" s="20"/>
      <c r="C2030" s="19" t="s">
        <v>1549</v>
      </c>
      <c r="D2030" s="19"/>
      <c r="E2030" s="19" t="s">
        <v>73</v>
      </c>
      <c r="F2030" s="19" t="s">
        <v>74</v>
      </c>
      <c r="G2030" s="19" t="s">
        <v>62</v>
      </c>
      <c r="H2030" s="5">
        <v>431.90939052326416</v>
      </c>
      <c r="I2030" s="5">
        <v>0</v>
      </c>
      <c r="J2030" s="21">
        <f t="shared" ref="J2030:J2093" si="42">+IFERROR(I2030/H2030,0)</f>
        <v>0</v>
      </c>
    </row>
    <row r="2031" spans="1:15" x14ac:dyDescent="0.25">
      <c r="A2031" s="23"/>
      <c r="B2031" s="20"/>
      <c r="C2031" s="19" t="s">
        <v>1550</v>
      </c>
      <c r="D2031" s="19"/>
      <c r="E2031" s="19" t="s">
        <v>73</v>
      </c>
      <c r="F2031" s="19" t="s">
        <v>74</v>
      </c>
      <c r="G2031" s="19" t="s">
        <v>62</v>
      </c>
      <c r="H2031" s="5">
        <v>705.39828957169448</v>
      </c>
      <c r="I2031" s="5">
        <v>3531.5149999999994</v>
      </c>
      <c r="J2031" s="21">
        <f t="shared" si="42"/>
        <v>5.0064127631274431</v>
      </c>
      <c r="K2031" s="17"/>
    </row>
    <row r="2032" spans="1:15" x14ac:dyDescent="0.25">
      <c r="A2032" s="50">
        <f>+SUM(I2032:I2034)</f>
        <v>3657.2839999999997</v>
      </c>
      <c r="B2032" s="43"/>
      <c r="C2032" s="39" t="s">
        <v>1708</v>
      </c>
      <c r="D2032" s="39"/>
      <c r="E2032" s="39" t="s">
        <v>71</v>
      </c>
      <c r="F2032" s="39" t="s">
        <v>72</v>
      </c>
      <c r="G2032" s="39" t="s">
        <v>62</v>
      </c>
      <c r="H2032" s="44">
        <v>1947.9190363919504</v>
      </c>
      <c r="I2032" s="44">
        <v>3657.2839999999997</v>
      </c>
      <c r="J2032" s="45">
        <f t="shared" si="42"/>
        <v>1.8775338870214211</v>
      </c>
      <c r="K2032" s="16">
        <f>+SUM(H2032:H2034)</f>
        <v>1947.9190363919504</v>
      </c>
      <c r="L2032" s="16">
        <f>+SUM(I2032:I2034)</f>
        <v>3657.2839999999997</v>
      </c>
      <c r="M2032" s="18">
        <f>+L2032/K2032</f>
        <v>1.8775338870214211</v>
      </c>
    </row>
    <row r="2033" spans="1:14" x14ac:dyDescent="0.25">
      <c r="A2033" s="23"/>
      <c r="B2033" s="20"/>
      <c r="C2033" s="19" t="s">
        <v>1884</v>
      </c>
      <c r="D2033" s="19"/>
      <c r="E2033" s="19" t="s">
        <v>75</v>
      </c>
      <c r="F2033" s="19" t="s">
        <v>76</v>
      </c>
      <c r="G2033" s="19" t="s">
        <v>62</v>
      </c>
      <c r="H2033" s="5"/>
      <c r="I2033" s="5">
        <v>0</v>
      </c>
      <c r="J2033" s="21">
        <f t="shared" si="42"/>
        <v>0</v>
      </c>
    </row>
    <row r="2034" spans="1:14" x14ac:dyDescent="0.25">
      <c r="A2034" s="23"/>
      <c r="B2034" s="20"/>
      <c r="C2034" s="19" t="s">
        <v>1885</v>
      </c>
      <c r="D2034" s="19"/>
      <c r="E2034" s="19" t="s">
        <v>73</v>
      </c>
      <c r="F2034" s="19" t="s">
        <v>74</v>
      </c>
      <c r="G2034" s="19" t="s">
        <v>62</v>
      </c>
      <c r="H2034" s="5"/>
      <c r="I2034" s="5">
        <v>0</v>
      </c>
      <c r="J2034" s="21">
        <f t="shared" si="42"/>
        <v>0</v>
      </c>
    </row>
    <row r="2035" spans="1:14" x14ac:dyDescent="0.25">
      <c r="A2035" s="50">
        <f>+I2035</f>
        <v>0</v>
      </c>
      <c r="B2035" s="43"/>
      <c r="C2035" s="39" t="s">
        <v>1710</v>
      </c>
      <c r="D2035" s="39"/>
      <c r="E2035" s="39" t="s">
        <v>77</v>
      </c>
      <c r="F2035" s="39" t="s">
        <v>78</v>
      </c>
      <c r="G2035" s="39" t="s">
        <v>62</v>
      </c>
      <c r="H2035" s="44"/>
      <c r="I2035" s="44">
        <v>0</v>
      </c>
      <c r="J2035" s="45">
        <f t="shared" si="42"/>
        <v>0</v>
      </c>
      <c r="K2035" s="16">
        <f>+H2035</f>
        <v>0</v>
      </c>
      <c r="L2035" s="16">
        <f>+I2035</f>
        <v>0</v>
      </c>
      <c r="M2035" s="18" t="e">
        <f>+L2035/K2035</f>
        <v>#DIV/0!</v>
      </c>
    </row>
    <row r="2036" spans="1:14" x14ac:dyDescent="0.25">
      <c r="A2036" s="50">
        <f>+I2036</f>
        <v>2558.5480000000002</v>
      </c>
      <c r="B2036" s="43"/>
      <c r="C2036" s="39" t="s">
        <v>135</v>
      </c>
      <c r="D2036" s="39"/>
      <c r="E2036" s="39" t="s">
        <v>75</v>
      </c>
      <c r="F2036" s="39" t="s">
        <v>76</v>
      </c>
      <c r="G2036" s="39" t="s">
        <v>62</v>
      </c>
      <c r="H2036" s="51">
        <v>1318.7895573122444</v>
      </c>
      <c r="I2036" s="51">
        <v>2558.5480000000002</v>
      </c>
      <c r="J2036" s="52">
        <f t="shared" si="42"/>
        <v>1.9400729902763578</v>
      </c>
      <c r="K2036" s="14">
        <f>+H2036</f>
        <v>1318.7895573122444</v>
      </c>
      <c r="L2036" s="14">
        <f>+I2036</f>
        <v>2558.5480000000002</v>
      </c>
      <c r="M2036" s="18">
        <f>+L2036/K2036</f>
        <v>1.9400729902763578</v>
      </c>
    </row>
    <row r="2037" spans="1:14" x14ac:dyDescent="0.25">
      <c r="A2037" s="50">
        <f>+SUM(I2037:I2042)</f>
        <v>6036.4979999999996</v>
      </c>
      <c r="B2037" s="43"/>
      <c r="C2037" s="39" t="s">
        <v>1886</v>
      </c>
      <c r="D2037" s="39"/>
      <c r="E2037" s="39" t="s">
        <v>75</v>
      </c>
      <c r="F2037" s="39" t="s">
        <v>76</v>
      </c>
      <c r="G2037" s="39" t="s">
        <v>62</v>
      </c>
      <c r="H2037" s="51"/>
      <c r="I2037" s="51">
        <v>0</v>
      </c>
      <c r="J2037" s="52">
        <f t="shared" si="42"/>
        <v>0</v>
      </c>
      <c r="K2037" s="16">
        <f>+SUM(H2037:H2042)</f>
        <v>8535.785845633256</v>
      </c>
      <c r="L2037" s="16">
        <f>+SUM(I2037:I2042)</f>
        <v>6036.4979999999996</v>
      </c>
      <c r="M2037" s="18">
        <f>+L2037/K2037</f>
        <v>0.70719885774643187</v>
      </c>
      <c r="N2037" t="s">
        <v>2267</v>
      </c>
    </row>
    <row r="2038" spans="1:14" x14ac:dyDescent="0.25">
      <c r="A2038" s="23"/>
      <c r="B2038" s="20"/>
      <c r="C2038" s="19" t="s">
        <v>2262</v>
      </c>
      <c r="D2038" s="19"/>
      <c r="E2038" s="19" t="s">
        <v>75</v>
      </c>
      <c r="F2038" s="19" t="s">
        <v>76</v>
      </c>
      <c r="G2038" s="19" t="s">
        <v>62</v>
      </c>
      <c r="H2038" s="5">
        <v>212.80860164222929</v>
      </c>
      <c r="I2038" s="5">
        <v>150.49799999999999</v>
      </c>
      <c r="J2038" s="21">
        <f t="shared" si="42"/>
        <v>0.70719885774643187</v>
      </c>
      <c r="K2038" s="16"/>
      <c r="L2038" s="16"/>
      <c r="M2038" s="18"/>
      <c r="N2038" t="s">
        <v>2266</v>
      </c>
    </row>
    <row r="2039" spans="1:14" x14ac:dyDescent="0.25">
      <c r="A2039" s="23"/>
      <c r="B2039" s="20"/>
      <c r="C2039" s="19" t="s">
        <v>2263</v>
      </c>
      <c r="D2039" s="19"/>
      <c r="E2039" s="19" t="s">
        <v>60</v>
      </c>
      <c r="F2039" s="19" t="s">
        <v>61</v>
      </c>
      <c r="G2039" s="19" t="s">
        <v>62</v>
      </c>
      <c r="H2039" s="5">
        <v>279.97217166178177</v>
      </c>
      <c r="I2039" s="5">
        <v>197.99600000000001</v>
      </c>
      <c r="J2039" s="21">
        <f t="shared" si="42"/>
        <v>0.70719885774643187</v>
      </c>
      <c r="K2039" s="16"/>
      <c r="L2039" s="16"/>
      <c r="M2039" s="18"/>
      <c r="N2039" t="s">
        <v>190</v>
      </c>
    </row>
    <row r="2040" spans="1:14" x14ac:dyDescent="0.25">
      <c r="A2040" s="23"/>
      <c r="B2040" s="20"/>
      <c r="C2040" s="19" t="s">
        <v>1709</v>
      </c>
      <c r="D2040" s="19"/>
      <c r="E2040" s="19" t="s">
        <v>77</v>
      </c>
      <c r="F2040" s="19" t="s">
        <v>78</v>
      </c>
      <c r="G2040" s="19" t="s">
        <v>62</v>
      </c>
      <c r="H2040" s="5">
        <v>5599.454745471101</v>
      </c>
      <c r="I2040" s="5">
        <v>3959.9279999999999</v>
      </c>
      <c r="J2040" s="21">
        <f t="shared" si="42"/>
        <v>0.70719885774643187</v>
      </c>
      <c r="K2040" s="16"/>
      <c r="L2040" s="16"/>
      <c r="M2040" s="18"/>
    </row>
    <row r="2041" spans="1:14" x14ac:dyDescent="0.25">
      <c r="A2041" s="23"/>
      <c r="B2041" s="20"/>
      <c r="C2041" s="19" t="s">
        <v>2264</v>
      </c>
      <c r="D2041" s="19"/>
      <c r="E2041" s="19" t="s">
        <v>75</v>
      </c>
      <c r="F2041" s="19" t="s">
        <v>76</v>
      </c>
      <c r="G2041" s="19" t="s">
        <v>62</v>
      </c>
      <c r="H2041" s="5">
        <v>2230.7417252159153</v>
      </c>
      <c r="I2041" s="5">
        <v>1577.578</v>
      </c>
      <c r="J2041" s="21">
        <f t="shared" si="42"/>
        <v>0.70719885774643187</v>
      </c>
      <c r="K2041" s="16"/>
      <c r="L2041" s="16"/>
      <c r="M2041" s="18"/>
      <c r="N2041" t="s">
        <v>2265</v>
      </c>
    </row>
    <row r="2042" spans="1:14" x14ac:dyDescent="0.25">
      <c r="A2042" s="23"/>
      <c r="B2042" s="20"/>
      <c r="C2042" s="19" t="s">
        <v>2261</v>
      </c>
      <c r="D2042" s="19"/>
      <c r="E2042" s="19" t="s">
        <v>75</v>
      </c>
      <c r="F2042" s="19" t="s">
        <v>76</v>
      </c>
      <c r="G2042" s="19" t="s">
        <v>62</v>
      </c>
      <c r="H2042" s="5">
        <v>212.80860164222929</v>
      </c>
      <c r="I2042" s="5">
        <v>150.49799999999999</v>
      </c>
      <c r="J2042" s="21">
        <f t="shared" si="42"/>
        <v>0.70719885774643187</v>
      </c>
      <c r="N2042" t="s">
        <v>2265</v>
      </c>
    </row>
    <row r="2043" spans="1:14" x14ac:dyDescent="0.25">
      <c r="A2043" s="50">
        <f>+SUM(I2043:I2044)</f>
        <v>1679.7449999999999</v>
      </c>
      <c r="B2043" s="43"/>
      <c r="C2043" s="39" t="s">
        <v>1394</v>
      </c>
      <c r="D2043" s="39"/>
      <c r="E2043" s="39" t="s">
        <v>63</v>
      </c>
      <c r="F2043" s="39" t="s">
        <v>64</v>
      </c>
      <c r="G2043" s="39" t="s">
        <v>62</v>
      </c>
      <c r="H2043" s="44">
        <v>989.29717226712683</v>
      </c>
      <c r="I2043" s="44">
        <v>1099.856</v>
      </c>
      <c r="J2043" s="45">
        <f t="shared" si="42"/>
        <v>1.1117549214049713</v>
      </c>
      <c r="K2043" s="16">
        <f>+SUM(H2043:H2044)</f>
        <v>1510.8950431964231</v>
      </c>
      <c r="L2043" s="16">
        <f>+SUM(I2043:I2044)</f>
        <v>1679.7449999999999</v>
      </c>
      <c r="M2043" s="18">
        <f>+L2043/K2043</f>
        <v>1.1117549214049711</v>
      </c>
    </row>
    <row r="2044" spans="1:14" x14ac:dyDescent="0.25">
      <c r="A2044" s="23"/>
      <c r="B2044" s="20"/>
      <c r="C2044" s="19" t="s">
        <v>1887</v>
      </c>
      <c r="D2044" s="19"/>
      <c r="E2044" s="19" t="s">
        <v>63</v>
      </c>
      <c r="F2044" s="19" t="s">
        <v>64</v>
      </c>
      <c r="G2044" s="19" t="s">
        <v>62</v>
      </c>
      <c r="H2044" s="5">
        <v>521.59787092929616</v>
      </c>
      <c r="I2044" s="5">
        <v>579.88900000000001</v>
      </c>
      <c r="J2044" s="21">
        <f t="shared" si="42"/>
        <v>1.1117549214049713</v>
      </c>
    </row>
    <row r="2045" spans="1:14" x14ac:dyDescent="0.25">
      <c r="A2045" s="50">
        <f>+I2045</f>
        <v>0</v>
      </c>
      <c r="B2045" s="43"/>
      <c r="C2045" s="39" t="s">
        <v>1712</v>
      </c>
      <c r="D2045" s="39"/>
      <c r="E2045" s="39" t="s">
        <v>77</v>
      </c>
      <c r="F2045" s="39" t="s">
        <v>78</v>
      </c>
      <c r="G2045" s="39" t="s">
        <v>62</v>
      </c>
      <c r="H2045" s="44"/>
      <c r="I2045" s="44">
        <v>0</v>
      </c>
      <c r="J2045" s="45">
        <f t="shared" si="42"/>
        <v>0</v>
      </c>
      <c r="K2045" s="16">
        <f>+H2045</f>
        <v>0</v>
      </c>
      <c r="L2045" s="16">
        <f>+I2045</f>
        <v>0</v>
      </c>
      <c r="M2045" s="18" t="e">
        <f>+L2045/K2045</f>
        <v>#DIV/0!</v>
      </c>
    </row>
    <row r="2046" spans="1:14" x14ac:dyDescent="0.25">
      <c r="A2046" s="50">
        <f t="shared" ref="A2046:A2047" si="43">+I2046</f>
        <v>0</v>
      </c>
      <c r="B2046" s="43"/>
      <c r="C2046" s="39" t="s">
        <v>1918</v>
      </c>
      <c r="D2046" s="39"/>
      <c r="E2046" s="39" t="s">
        <v>77</v>
      </c>
      <c r="F2046" s="39" t="s">
        <v>78</v>
      </c>
      <c r="G2046" s="39" t="s">
        <v>62</v>
      </c>
      <c r="H2046" s="44"/>
      <c r="I2046" s="44">
        <v>0</v>
      </c>
      <c r="J2046" s="45">
        <f t="shared" si="42"/>
        <v>0</v>
      </c>
      <c r="K2046" s="16"/>
      <c r="L2046" s="16"/>
      <c r="M2046" s="18"/>
    </row>
    <row r="2047" spans="1:14" x14ac:dyDescent="0.25">
      <c r="A2047" s="50">
        <f t="shared" si="43"/>
        <v>0</v>
      </c>
      <c r="B2047" s="43"/>
      <c r="C2047" s="39" t="s">
        <v>1919</v>
      </c>
      <c r="D2047" s="39"/>
      <c r="E2047" s="39" t="s">
        <v>75</v>
      </c>
      <c r="F2047" s="39" t="s">
        <v>76</v>
      </c>
      <c r="G2047" s="39" t="s">
        <v>62</v>
      </c>
      <c r="H2047" s="44"/>
      <c r="I2047" s="44">
        <v>0</v>
      </c>
      <c r="J2047" s="45">
        <f t="shared" si="42"/>
        <v>0</v>
      </c>
      <c r="K2047" s="16"/>
      <c r="L2047" s="16"/>
      <c r="M2047" s="18"/>
    </row>
    <row r="2048" spans="1:14" x14ac:dyDescent="0.25">
      <c r="A2048" s="50"/>
      <c r="B2048" s="43"/>
      <c r="C2048" s="39" t="s">
        <v>2269</v>
      </c>
      <c r="D2048" s="39"/>
      <c r="E2048" s="39" t="s">
        <v>77</v>
      </c>
      <c r="F2048" s="39" t="s">
        <v>78</v>
      </c>
      <c r="G2048" s="39" t="s">
        <v>62</v>
      </c>
      <c r="H2048" s="44">
        <v>22981.689437678549</v>
      </c>
      <c r="I2048" s="44">
        <v>24750.812999999998</v>
      </c>
      <c r="J2048" s="45">
        <f t="shared" si="42"/>
        <v>1.0769797001703871</v>
      </c>
      <c r="K2048" s="16"/>
      <c r="L2048" s="16"/>
      <c r="M2048" s="18"/>
    </row>
    <row r="2049" spans="1:13" x14ac:dyDescent="0.25">
      <c r="A2049" s="23"/>
      <c r="B2049" s="20"/>
      <c r="C2049" s="19" t="s">
        <v>2194</v>
      </c>
      <c r="D2049" s="19"/>
      <c r="E2049" s="19" t="s">
        <v>77</v>
      </c>
      <c r="F2049" s="19" t="s">
        <v>78</v>
      </c>
      <c r="G2049" s="19" t="s">
        <v>62</v>
      </c>
      <c r="H2049" s="5"/>
      <c r="I2049" s="5">
        <v>352.18799999999999</v>
      </c>
      <c r="J2049" s="21">
        <f t="shared" si="42"/>
        <v>0</v>
      </c>
      <c r="K2049" s="16"/>
      <c r="L2049" s="16"/>
      <c r="M2049" s="18"/>
    </row>
    <row r="2050" spans="1:13" x14ac:dyDescent="0.25">
      <c r="A2050" s="23"/>
      <c r="B2050" s="20"/>
      <c r="C2050" s="19" t="s">
        <v>2195</v>
      </c>
      <c r="D2050" s="19"/>
      <c r="E2050" s="19" t="s">
        <v>73</v>
      </c>
      <c r="F2050" s="19" t="s">
        <v>74</v>
      </c>
      <c r="G2050" s="19" t="s">
        <v>62</v>
      </c>
      <c r="H2050" s="5"/>
      <c r="I2050" s="5">
        <v>238.464</v>
      </c>
      <c r="J2050" s="21">
        <f t="shared" si="42"/>
        <v>0</v>
      </c>
      <c r="K2050" s="16"/>
      <c r="L2050" s="16"/>
      <c r="M2050" s="18"/>
    </row>
    <row r="2051" spans="1:13" x14ac:dyDescent="0.25">
      <c r="A2051" s="23"/>
      <c r="B2051" s="20"/>
      <c r="C2051" s="19" t="s">
        <v>2196</v>
      </c>
      <c r="D2051" s="19"/>
      <c r="E2051" s="19" t="s">
        <v>73</v>
      </c>
      <c r="F2051" s="19" t="s">
        <v>74</v>
      </c>
      <c r="G2051" s="19" t="s">
        <v>62</v>
      </c>
      <c r="H2051" s="5"/>
      <c r="I2051" s="5">
        <v>0</v>
      </c>
      <c r="J2051" s="21">
        <f t="shared" si="42"/>
        <v>0</v>
      </c>
      <c r="K2051" s="16"/>
      <c r="L2051" s="16"/>
      <c r="M2051" s="18"/>
    </row>
    <row r="2052" spans="1:13" x14ac:dyDescent="0.25">
      <c r="A2052" s="23"/>
      <c r="B2052" s="20"/>
      <c r="C2052" s="19" t="s">
        <v>2197</v>
      </c>
      <c r="D2052" s="19"/>
      <c r="E2052" s="19" t="s">
        <v>77</v>
      </c>
      <c r="F2052" s="19" t="s">
        <v>78</v>
      </c>
      <c r="G2052" s="19" t="s">
        <v>62</v>
      </c>
      <c r="H2052" s="5"/>
      <c r="I2052" s="5">
        <v>419.06200000000001</v>
      </c>
      <c r="J2052" s="21">
        <f t="shared" si="42"/>
        <v>0</v>
      </c>
      <c r="K2052" s="16"/>
      <c r="L2052" s="16"/>
      <c r="M2052" s="18"/>
    </row>
    <row r="2053" spans="1:13" x14ac:dyDescent="0.25">
      <c r="A2053" s="23"/>
      <c r="B2053" s="20"/>
      <c r="C2053" s="19" t="s">
        <v>2198</v>
      </c>
      <c r="D2053" s="19"/>
      <c r="E2053" s="19" t="s">
        <v>77</v>
      </c>
      <c r="F2053" s="19" t="s">
        <v>78</v>
      </c>
      <c r="G2053" s="19" t="s">
        <v>62</v>
      </c>
      <c r="H2053" s="5"/>
      <c r="I2053" s="5">
        <v>0</v>
      </c>
      <c r="J2053" s="21">
        <f t="shared" si="42"/>
        <v>0</v>
      </c>
      <c r="K2053" s="16"/>
      <c r="L2053" s="16"/>
      <c r="M2053" s="18"/>
    </row>
    <row r="2054" spans="1:13" x14ac:dyDescent="0.25">
      <c r="A2054" s="23"/>
      <c r="B2054" s="20"/>
      <c r="C2054" s="19" t="s">
        <v>2199</v>
      </c>
      <c r="D2054" s="19"/>
      <c r="E2054" s="19" t="s">
        <v>77</v>
      </c>
      <c r="F2054" s="19" t="s">
        <v>78</v>
      </c>
      <c r="G2054" s="19" t="s">
        <v>62</v>
      </c>
      <c r="H2054" s="5"/>
      <c r="I2054" s="5">
        <v>483.02499999999998</v>
      </c>
      <c r="J2054" s="21">
        <f t="shared" si="42"/>
        <v>0</v>
      </c>
      <c r="K2054" s="16"/>
      <c r="L2054" s="16"/>
      <c r="M2054" s="18"/>
    </row>
    <row r="2055" spans="1:13" x14ac:dyDescent="0.25">
      <c r="A2055" s="23"/>
      <c r="B2055" s="20"/>
      <c r="C2055" s="19" t="s">
        <v>2200</v>
      </c>
      <c r="D2055" s="19"/>
      <c r="E2055" s="19" t="s">
        <v>75</v>
      </c>
      <c r="F2055" s="19" t="s">
        <v>76</v>
      </c>
      <c r="G2055" s="19" t="s">
        <v>62</v>
      </c>
      <c r="H2055" s="5"/>
      <c r="I2055" s="5">
        <v>0</v>
      </c>
      <c r="J2055" s="21">
        <f t="shared" si="42"/>
        <v>0</v>
      </c>
      <c r="K2055" s="16"/>
      <c r="L2055" s="16"/>
      <c r="M2055" s="18"/>
    </row>
    <row r="2056" spans="1:13" x14ac:dyDescent="0.25">
      <c r="A2056" s="23"/>
      <c r="B2056" s="20"/>
      <c r="C2056" s="19" t="s">
        <v>2201</v>
      </c>
      <c r="D2056" s="19"/>
      <c r="E2056" s="19" t="s">
        <v>71</v>
      </c>
      <c r="F2056" s="19" t="s">
        <v>72</v>
      </c>
      <c r="G2056" s="19" t="s">
        <v>62</v>
      </c>
      <c r="H2056" s="5"/>
      <c r="I2056" s="5">
        <v>0</v>
      </c>
      <c r="J2056" s="21">
        <f t="shared" si="42"/>
        <v>0</v>
      </c>
      <c r="K2056" s="16"/>
      <c r="L2056" s="16"/>
      <c r="M2056" s="18"/>
    </row>
    <row r="2057" spans="1:13" x14ac:dyDescent="0.25">
      <c r="A2057" s="23"/>
      <c r="B2057" s="20"/>
      <c r="C2057" s="19" t="s">
        <v>2202</v>
      </c>
      <c r="D2057" s="19"/>
      <c r="E2057" s="19" t="s">
        <v>71</v>
      </c>
      <c r="F2057" s="19" t="s">
        <v>72</v>
      </c>
      <c r="G2057" s="19" t="s">
        <v>62</v>
      </c>
      <c r="H2057" s="5"/>
      <c r="I2057" s="5">
        <v>359.05599999999998</v>
      </c>
      <c r="J2057" s="21">
        <f t="shared" si="42"/>
        <v>0</v>
      </c>
      <c r="K2057" s="16"/>
      <c r="L2057" s="16"/>
      <c r="M2057" s="18"/>
    </row>
    <row r="2058" spans="1:13" x14ac:dyDescent="0.25">
      <c r="A2058" s="23"/>
      <c r="B2058" s="20"/>
      <c r="C2058" s="19" t="s">
        <v>2203</v>
      </c>
      <c r="D2058" s="19"/>
      <c r="E2058" s="19" t="s">
        <v>69</v>
      </c>
      <c r="F2058" s="19" t="s">
        <v>70</v>
      </c>
      <c r="G2058" s="19" t="s">
        <v>62</v>
      </c>
      <c r="H2058" s="5"/>
      <c r="I2058" s="5">
        <v>180.59800000000001</v>
      </c>
      <c r="J2058" s="21">
        <f t="shared" si="42"/>
        <v>0</v>
      </c>
      <c r="K2058" s="16"/>
      <c r="L2058" s="16"/>
      <c r="M2058" s="18"/>
    </row>
    <row r="2059" spans="1:13" x14ac:dyDescent="0.25">
      <c r="A2059" s="23"/>
      <c r="B2059" s="20"/>
      <c r="C2059" s="19" t="s">
        <v>2204</v>
      </c>
      <c r="D2059" s="19"/>
      <c r="E2059" s="19" t="s">
        <v>69</v>
      </c>
      <c r="F2059" s="19" t="s">
        <v>70</v>
      </c>
      <c r="G2059" s="19" t="s">
        <v>62</v>
      </c>
      <c r="H2059" s="5"/>
      <c r="I2059" s="5">
        <v>360.12599999999998</v>
      </c>
      <c r="J2059" s="21">
        <f t="shared" si="42"/>
        <v>0</v>
      </c>
      <c r="K2059" s="16"/>
      <c r="L2059" s="16"/>
      <c r="M2059" s="18"/>
    </row>
    <row r="2060" spans="1:13" x14ac:dyDescent="0.25">
      <c r="A2060" s="23"/>
      <c r="B2060" s="20"/>
      <c r="C2060" s="19" t="s">
        <v>2205</v>
      </c>
      <c r="D2060" s="19"/>
      <c r="E2060" s="19" t="s">
        <v>77</v>
      </c>
      <c r="F2060" s="19" t="s">
        <v>78</v>
      </c>
      <c r="G2060" s="19" t="s">
        <v>62</v>
      </c>
      <c r="H2060" s="5"/>
      <c r="I2060" s="5">
        <v>1333.2203999999999</v>
      </c>
      <c r="J2060" s="21">
        <f t="shared" si="42"/>
        <v>0</v>
      </c>
      <c r="K2060" s="16"/>
      <c r="L2060" s="16"/>
      <c r="M2060" s="18"/>
    </row>
    <row r="2061" spans="1:13" x14ac:dyDescent="0.25">
      <c r="A2061" s="23"/>
      <c r="B2061" s="20"/>
      <c r="C2061" s="19" t="s">
        <v>2206</v>
      </c>
      <c r="D2061" s="19"/>
      <c r="E2061" s="19" t="s">
        <v>77</v>
      </c>
      <c r="F2061" s="19" t="s">
        <v>78</v>
      </c>
      <c r="G2061" s="19" t="s">
        <v>62</v>
      </c>
      <c r="H2061" s="5"/>
      <c r="I2061" s="5">
        <v>1094.7564</v>
      </c>
      <c r="J2061" s="21">
        <f t="shared" si="42"/>
        <v>0</v>
      </c>
      <c r="K2061" s="16"/>
      <c r="L2061" s="16"/>
      <c r="M2061" s="18"/>
    </row>
    <row r="2062" spans="1:13" x14ac:dyDescent="0.25">
      <c r="A2062" s="23"/>
      <c r="B2062" s="20"/>
      <c r="C2062" s="19" t="s">
        <v>2207</v>
      </c>
      <c r="D2062" s="19"/>
      <c r="E2062" s="19" t="s">
        <v>77</v>
      </c>
      <c r="F2062" s="19" t="s">
        <v>78</v>
      </c>
      <c r="G2062" s="19" t="s">
        <v>62</v>
      </c>
      <c r="H2062" s="5"/>
      <c r="I2062" s="5">
        <v>483.02539999999988</v>
      </c>
      <c r="J2062" s="21">
        <f t="shared" si="42"/>
        <v>0</v>
      </c>
      <c r="K2062" s="16"/>
      <c r="L2062" s="16"/>
      <c r="M2062" s="18"/>
    </row>
    <row r="2063" spans="1:13" x14ac:dyDescent="0.25">
      <c r="A2063" s="23"/>
      <c r="B2063" s="20"/>
      <c r="C2063" s="19" t="s">
        <v>2213</v>
      </c>
      <c r="D2063" s="19"/>
      <c r="E2063" s="19" t="s">
        <v>77</v>
      </c>
      <c r="F2063" s="19" t="s">
        <v>78</v>
      </c>
      <c r="G2063" s="19" t="s">
        <v>62</v>
      </c>
      <c r="H2063" s="5"/>
      <c r="I2063" s="5">
        <v>1513.818</v>
      </c>
      <c r="J2063" s="21">
        <f t="shared" si="42"/>
        <v>0</v>
      </c>
      <c r="K2063" s="16"/>
      <c r="L2063" s="16"/>
      <c r="M2063" s="18"/>
    </row>
    <row r="2064" spans="1:13" x14ac:dyDescent="0.25">
      <c r="A2064" s="23"/>
      <c r="B2064" s="20"/>
      <c r="C2064" s="19" t="s">
        <v>2214</v>
      </c>
      <c r="D2064" s="19"/>
      <c r="E2064" s="19" t="s">
        <v>77</v>
      </c>
      <c r="F2064" s="19" t="s">
        <v>78</v>
      </c>
      <c r="G2064" s="19" t="s">
        <v>62</v>
      </c>
      <c r="H2064" s="5"/>
      <c r="I2064" s="5">
        <v>1333.22</v>
      </c>
      <c r="J2064" s="21">
        <f t="shared" si="42"/>
        <v>0</v>
      </c>
      <c r="K2064" s="16"/>
      <c r="L2064" s="16"/>
      <c r="M2064" s="18"/>
    </row>
    <row r="2065" spans="1:13" x14ac:dyDescent="0.25">
      <c r="A2065" s="23"/>
      <c r="B2065" s="20"/>
      <c r="C2065" s="19" t="s">
        <v>2215</v>
      </c>
      <c r="D2065" s="19"/>
      <c r="E2065" s="19" t="s">
        <v>77</v>
      </c>
      <c r="F2065" s="19" t="s">
        <v>78</v>
      </c>
      <c r="G2065" s="19" t="s">
        <v>62</v>
      </c>
      <c r="H2065" s="5"/>
      <c r="I2065" s="5">
        <v>1454.8820000000001</v>
      </c>
      <c r="J2065" s="21">
        <f t="shared" si="42"/>
        <v>0</v>
      </c>
      <c r="K2065" s="16"/>
      <c r="L2065" s="16"/>
      <c r="M2065" s="18"/>
    </row>
    <row r="2066" spans="1:13" x14ac:dyDescent="0.25">
      <c r="A2066" s="23"/>
      <c r="B2066" s="20"/>
      <c r="C2066" s="19" t="s">
        <v>2216</v>
      </c>
      <c r="D2066" s="19"/>
      <c r="E2066" s="19" t="s">
        <v>77</v>
      </c>
      <c r="F2066" s="19" t="s">
        <v>78</v>
      </c>
      <c r="G2066" s="19" t="s">
        <v>62</v>
      </c>
      <c r="H2066" s="5"/>
      <c r="I2066" s="5">
        <v>1094.7560000000001</v>
      </c>
      <c r="J2066" s="21">
        <f t="shared" si="42"/>
        <v>0</v>
      </c>
      <c r="K2066" s="16"/>
      <c r="L2066" s="16"/>
      <c r="M2066" s="18"/>
    </row>
    <row r="2067" spans="1:13" x14ac:dyDescent="0.25">
      <c r="A2067" s="23"/>
      <c r="B2067" s="20"/>
      <c r="C2067" s="19" t="s">
        <v>2217</v>
      </c>
      <c r="D2067" s="19"/>
      <c r="E2067" s="19" t="s">
        <v>77</v>
      </c>
      <c r="F2067" s="19" t="s">
        <v>78</v>
      </c>
      <c r="G2067" s="19" t="s">
        <v>62</v>
      </c>
      <c r="H2067" s="5"/>
      <c r="I2067" s="5">
        <v>663.62300000000005</v>
      </c>
      <c r="J2067" s="21">
        <f t="shared" si="42"/>
        <v>0</v>
      </c>
      <c r="K2067" s="16"/>
      <c r="L2067" s="16"/>
      <c r="M2067" s="18"/>
    </row>
    <row r="2068" spans="1:13" x14ac:dyDescent="0.25">
      <c r="A2068" s="23"/>
      <c r="B2068" s="20"/>
      <c r="C2068" s="19" t="s">
        <v>2218</v>
      </c>
      <c r="D2068" s="19"/>
      <c r="E2068" s="19" t="s">
        <v>77</v>
      </c>
      <c r="F2068" s="19" t="s">
        <v>78</v>
      </c>
      <c r="G2068" s="19" t="s">
        <v>62</v>
      </c>
      <c r="H2068" s="5"/>
      <c r="I2068" s="5">
        <v>1140.5509999999999</v>
      </c>
      <c r="J2068" s="21">
        <f t="shared" si="42"/>
        <v>0</v>
      </c>
      <c r="K2068" s="16"/>
      <c r="L2068" s="16"/>
      <c r="M2068" s="18"/>
    </row>
    <row r="2069" spans="1:13" x14ac:dyDescent="0.25">
      <c r="A2069" s="23"/>
      <c r="B2069" s="20"/>
      <c r="C2069" s="19" t="s">
        <v>2219</v>
      </c>
      <c r="D2069" s="19"/>
      <c r="E2069" s="19" t="s">
        <v>63</v>
      </c>
      <c r="F2069" s="19" t="s">
        <v>64</v>
      </c>
      <c r="G2069" s="19" t="s">
        <v>62</v>
      </c>
      <c r="H2069" s="5"/>
      <c r="I2069" s="5">
        <v>721.48900000000003</v>
      </c>
      <c r="J2069" s="21">
        <f t="shared" si="42"/>
        <v>0</v>
      </c>
      <c r="K2069" s="16"/>
      <c r="L2069" s="16"/>
      <c r="M2069" s="18"/>
    </row>
    <row r="2070" spans="1:13" x14ac:dyDescent="0.25">
      <c r="A2070" s="23"/>
      <c r="B2070" s="20"/>
      <c r="C2070" s="19" t="s">
        <v>2220</v>
      </c>
      <c r="D2070" s="19"/>
      <c r="E2070" s="19" t="s">
        <v>63</v>
      </c>
      <c r="F2070" s="19" t="s">
        <v>64</v>
      </c>
      <c r="G2070" s="19" t="s">
        <v>62</v>
      </c>
      <c r="H2070" s="5"/>
      <c r="I2070" s="5">
        <v>1377.777</v>
      </c>
      <c r="J2070" s="21">
        <f t="shared" si="42"/>
        <v>0</v>
      </c>
      <c r="K2070" s="16"/>
      <c r="L2070" s="16"/>
      <c r="M2070" s="18"/>
    </row>
    <row r="2071" spans="1:13" x14ac:dyDescent="0.25">
      <c r="A2071" s="23"/>
      <c r="B2071" s="20"/>
      <c r="C2071" s="19" t="s">
        <v>2221</v>
      </c>
      <c r="D2071" s="19"/>
      <c r="E2071" s="19" t="s">
        <v>73</v>
      </c>
      <c r="F2071" s="19" t="s">
        <v>74</v>
      </c>
      <c r="G2071" s="19" t="s">
        <v>62</v>
      </c>
      <c r="H2071" s="5"/>
      <c r="I2071" s="5">
        <v>599.66000000000008</v>
      </c>
      <c r="J2071" s="21">
        <f t="shared" si="42"/>
        <v>0</v>
      </c>
      <c r="K2071" s="16"/>
      <c r="L2071" s="16"/>
      <c r="M2071" s="18"/>
    </row>
    <row r="2072" spans="1:13" x14ac:dyDescent="0.25">
      <c r="A2072" s="23"/>
      <c r="B2072" s="20"/>
      <c r="C2072" s="19" t="s">
        <v>2222</v>
      </c>
      <c r="D2072" s="19"/>
      <c r="E2072" s="19" t="s">
        <v>77</v>
      </c>
      <c r="F2072" s="19" t="s">
        <v>78</v>
      </c>
      <c r="G2072" s="19" t="s">
        <v>62</v>
      </c>
      <c r="H2072" s="5"/>
      <c r="I2072" s="5">
        <v>844.221</v>
      </c>
      <c r="J2072" s="21">
        <f t="shared" si="42"/>
        <v>0</v>
      </c>
      <c r="K2072" s="16"/>
      <c r="L2072" s="16"/>
      <c r="M2072" s="18"/>
    </row>
    <row r="2073" spans="1:13" x14ac:dyDescent="0.25">
      <c r="A2073" s="23"/>
      <c r="B2073" s="20"/>
      <c r="C2073" s="19" t="s">
        <v>2223</v>
      </c>
      <c r="D2073" s="19"/>
      <c r="E2073" s="19" t="s">
        <v>77</v>
      </c>
      <c r="F2073" s="19" t="s">
        <v>78</v>
      </c>
      <c r="G2073" s="19" t="s">
        <v>62</v>
      </c>
      <c r="H2073" s="5"/>
      <c r="I2073" s="5">
        <v>238.464</v>
      </c>
      <c r="J2073" s="21">
        <f t="shared" si="42"/>
        <v>0</v>
      </c>
      <c r="K2073" s="16"/>
      <c r="L2073" s="16"/>
      <c r="M2073" s="18"/>
    </row>
    <row r="2074" spans="1:13" x14ac:dyDescent="0.25">
      <c r="A2074" s="23"/>
      <c r="B2074" s="20"/>
      <c r="C2074" s="19" t="s">
        <v>2224</v>
      </c>
      <c r="D2074" s="19"/>
      <c r="E2074" s="19" t="s">
        <v>77</v>
      </c>
      <c r="F2074" s="19" t="s">
        <v>78</v>
      </c>
      <c r="G2074" s="19" t="s">
        <v>62</v>
      </c>
      <c r="H2074" s="5"/>
      <c r="I2074" s="5">
        <v>786.52199999999993</v>
      </c>
      <c r="J2074" s="21">
        <f t="shared" si="42"/>
        <v>0</v>
      </c>
      <c r="K2074" s="16"/>
      <c r="L2074" s="16"/>
      <c r="M2074" s="18"/>
    </row>
    <row r="2075" spans="1:13" x14ac:dyDescent="0.25">
      <c r="A2075" s="23"/>
      <c r="B2075" s="20"/>
      <c r="C2075" s="19" t="s">
        <v>2225</v>
      </c>
      <c r="D2075" s="19"/>
      <c r="E2075" s="19" t="s">
        <v>77</v>
      </c>
      <c r="F2075" s="19" t="s">
        <v>78</v>
      </c>
      <c r="G2075" s="19" t="s">
        <v>62</v>
      </c>
      <c r="H2075" s="5"/>
      <c r="I2075" s="5">
        <v>902.08699999999999</v>
      </c>
      <c r="J2075" s="21">
        <f t="shared" si="42"/>
        <v>0</v>
      </c>
      <c r="K2075" s="16"/>
      <c r="L2075" s="16"/>
      <c r="M2075" s="18"/>
    </row>
    <row r="2076" spans="1:13" x14ac:dyDescent="0.25">
      <c r="A2076" s="23"/>
      <c r="B2076" s="20"/>
      <c r="C2076" s="19" t="s">
        <v>2226</v>
      </c>
      <c r="D2076" s="19"/>
      <c r="E2076" s="19" t="s">
        <v>77</v>
      </c>
      <c r="F2076" s="19" t="s">
        <v>78</v>
      </c>
      <c r="G2076" s="19" t="s">
        <v>62</v>
      </c>
      <c r="H2076" s="5"/>
      <c r="I2076" s="5">
        <v>663.62300000000005</v>
      </c>
      <c r="J2076" s="21">
        <f t="shared" si="42"/>
        <v>0</v>
      </c>
      <c r="K2076" s="16"/>
      <c r="L2076" s="16"/>
      <c r="M2076" s="18"/>
    </row>
    <row r="2077" spans="1:13" x14ac:dyDescent="0.25">
      <c r="A2077" s="23"/>
      <c r="B2077" s="20"/>
      <c r="C2077" s="19" t="s">
        <v>2227</v>
      </c>
      <c r="D2077" s="19"/>
      <c r="E2077" s="19" t="s">
        <v>77</v>
      </c>
      <c r="F2077" s="19" t="s">
        <v>78</v>
      </c>
      <c r="G2077" s="19" t="s">
        <v>62</v>
      </c>
      <c r="H2077" s="5"/>
      <c r="I2077" s="5">
        <v>663.62300000000005</v>
      </c>
      <c r="J2077" s="21">
        <f t="shared" si="42"/>
        <v>0</v>
      </c>
      <c r="K2077" s="16"/>
      <c r="L2077" s="16"/>
      <c r="M2077" s="18"/>
    </row>
    <row r="2078" spans="1:13" x14ac:dyDescent="0.25">
      <c r="A2078" s="23"/>
      <c r="B2078" s="20"/>
      <c r="C2078" s="19" t="s">
        <v>2228</v>
      </c>
      <c r="D2078" s="19"/>
      <c r="E2078" s="19" t="s">
        <v>77</v>
      </c>
      <c r="F2078" s="19" t="s">
        <v>78</v>
      </c>
      <c r="G2078" s="19" t="s">
        <v>62</v>
      </c>
      <c r="H2078" s="5"/>
      <c r="I2078" s="5">
        <v>303.49700000000001</v>
      </c>
      <c r="J2078" s="21">
        <f t="shared" si="42"/>
        <v>0</v>
      </c>
      <c r="K2078" s="16"/>
      <c r="L2078" s="16"/>
      <c r="M2078" s="18"/>
    </row>
    <row r="2079" spans="1:13" x14ac:dyDescent="0.25">
      <c r="A2079" s="23"/>
      <c r="B2079" s="20"/>
      <c r="C2079" s="19" t="s">
        <v>2229</v>
      </c>
      <c r="D2079" s="19"/>
      <c r="E2079" s="19" t="s">
        <v>77</v>
      </c>
      <c r="F2079" s="19" t="s">
        <v>78</v>
      </c>
      <c r="G2079" s="19" t="s">
        <v>62</v>
      </c>
      <c r="H2079" s="5"/>
      <c r="I2079" s="5">
        <v>721.48900000000003</v>
      </c>
      <c r="J2079" s="21">
        <f t="shared" si="42"/>
        <v>0</v>
      </c>
      <c r="K2079" s="16"/>
      <c r="L2079" s="16"/>
      <c r="M2079" s="18"/>
    </row>
    <row r="2080" spans="1:13" x14ac:dyDescent="0.25">
      <c r="A2080" s="23"/>
      <c r="B2080" s="20"/>
      <c r="C2080" s="19" t="s">
        <v>2230</v>
      </c>
      <c r="D2080" s="19"/>
      <c r="E2080" s="19" t="s">
        <v>77</v>
      </c>
      <c r="F2080" s="19" t="s">
        <v>78</v>
      </c>
      <c r="G2080" s="19" t="s">
        <v>62</v>
      </c>
      <c r="H2080" s="5"/>
      <c r="I2080" s="5">
        <v>1931.81</v>
      </c>
      <c r="J2080" s="21">
        <f t="shared" si="42"/>
        <v>0</v>
      </c>
      <c r="K2080" s="16"/>
      <c r="L2080" s="16"/>
      <c r="M2080" s="18"/>
    </row>
    <row r="2081" spans="1:13" x14ac:dyDescent="0.25">
      <c r="A2081" s="23"/>
      <c r="B2081" s="20"/>
      <c r="C2081" s="19" t="s">
        <v>2231</v>
      </c>
      <c r="D2081" s="19"/>
      <c r="E2081" s="19" t="s">
        <v>77</v>
      </c>
      <c r="F2081" s="19" t="s">
        <v>78</v>
      </c>
      <c r="G2081" s="19" t="s">
        <v>62</v>
      </c>
      <c r="H2081" s="5"/>
      <c r="I2081" s="5">
        <v>1026.056</v>
      </c>
      <c r="J2081" s="21">
        <f t="shared" si="42"/>
        <v>0</v>
      </c>
      <c r="K2081" s="16"/>
      <c r="L2081" s="16"/>
      <c r="M2081" s="18"/>
    </row>
    <row r="2082" spans="1:13" x14ac:dyDescent="0.25">
      <c r="A2082" s="23"/>
      <c r="B2082" s="20"/>
      <c r="C2082" s="19" t="s">
        <v>2232</v>
      </c>
      <c r="D2082" s="19"/>
      <c r="E2082" s="19" t="s">
        <v>77</v>
      </c>
      <c r="F2082" s="19" t="s">
        <v>78</v>
      </c>
      <c r="G2082" s="19" t="s">
        <v>62</v>
      </c>
      <c r="H2082" s="5"/>
      <c r="I2082" s="5">
        <v>1693.346</v>
      </c>
      <c r="J2082" s="21">
        <f t="shared" si="42"/>
        <v>0</v>
      </c>
      <c r="K2082" s="16"/>
      <c r="L2082" s="16"/>
      <c r="M2082" s="18"/>
    </row>
    <row r="2083" spans="1:13" x14ac:dyDescent="0.25">
      <c r="A2083" s="23"/>
      <c r="B2083" s="20"/>
      <c r="C2083" s="19" t="s">
        <v>2233</v>
      </c>
      <c r="D2083" s="19"/>
      <c r="E2083" s="19" t="s">
        <v>77</v>
      </c>
      <c r="F2083" s="19" t="s">
        <v>78</v>
      </c>
      <c r="G2083" s="19" t="s">
        <v>62</v>
      </c>
      <c r="H2083" s="5"/>
      <c r="I2083" s="5">
        <v>967.12000000000012</v>
      </c>
      <c r="J2083" s="21">
        <f t="shared" si="42"/>
        <v>0</v>
      </c>
      <c r="K2083" s="16"/>
      <c r="L2083" s="16"/>
      <c r="M2083" s="18"/>
    </row>
    <row r="2084" spans="1:13" x14ac:dyDescent="0.25">
      <c r="A2084" s="23"/>
      <c r="B2084" s="20"/>
      <c r="C2084" s="19" t="s">
        <v>2234</v>
      </c>
      <c r="D2084" s="19"/>
      <c r="E2084" s="19" t="s">
        <v>77</v>
      </c>
      <c r="F2084" s="19" t="s">
        <v>78</v>
      </c>
      <c r="G2084" s="19" t="s">
        <v>62</v>
      </c>
      <c r="H2084" s="5"/>
      <c r="I2084" s="5">
        <v>663.62300000000005</v>
      </c>
      <c r="J2084" s="21">
        <f t="shared" si="42"/>
        <v>0</v>
      </c>
      <c r="K2084" s="16"/>
      <c r="L2084" s="16"/>
      <c r="M2084" s="18"/>
    </row>
    <row r="2085" spans="1:13" x14ac:dyDescent="0.25">
      <c r="A2085" s="23"/>
      <c r="B2085" s="20"/>
      <c r="C2085" s="19" t="s">
        <v>2235</v>
      </c>
      <c r="D2085" s="19"/>
      <c r="E2085" s="19" t="s">
        <v>77</v>
      </c>
      <c r="F2085" s="19" t="s">
        <v>78</v>
      </c>
      <c r="G2085" s="19" t="s">
        <v>62</v>
      </c>
      <c r="H2085" s="5"/>
      <c r="I2085" s="5">
        <v>303.49700000000001</v>
      </c>
      <c r="J2085" s="21">
        <f t="shared" si="42"/>
        <v>0</v>
      </c>
      <c r="K2085" s="16"/>
      <c r="L2085" s="16"/>
      <c r="M2085" s="18"/>
    </row>
    <row r="2086" spans="1:13" x14ac:dyDescent="0.25">
      <c r="A2086" s="23"/>
      <c r="B2086" s="20"/>
      <c r="C2086" s="19" t="s">
        <v>2236</v>
      </c>
      <c r="D2086" s="19"/>
      <c r="E2086" s="19" t="s">
        <v>77</v>
      </c>
      <c r="F2086" s="19" t="s">
        <v>78</v>
      </c>
      <c r="G2086" s="19" t="s">
        <v>62</v>
      </c>
      <c r="H2086" s="5"/>
      <c r="I2086" s="5">
        <v>483.02499999999998</v>
      </c>
      <c r="J2086" s="21">
        <f t="shared" si="42"/>
        <v>0</v>
      </c>
      <c r="K2086" s="16"/>
      <c r="L2086" s="16"/>
      <c r="M2086" s="18"/>
    </row>
    <row r="2087" spans="1:13" x14ac:dyDescent="0.25">
      <c r="A2087" s="23"/>
      <c r="B2087" s="20"/>
      <c r="C2087" s="19" t="s">
        <v>2237</v>
      </c>
      <c r="D2087" s="19"/>
      <c r="E2087" s="19" t="s">
        <v>73</v>
      </c>
      <c r="F2087" s="19" t="s">
        <v>74</v>
      </c>
      <c r="G2087" s="19" t="s">
        <v>62</v>
      </c>
      <c r="H2087" s="5"/>
      <c r="I2087" s="5">
        <v>179.52799999999999</v>
      </c>
      <c r="J2087" s="21">
        <f t="shared" si="42"/>
        <v>0</v>
      </c>
      <c r="K2087" s="16"/>
      <c r="L2087" s="16"/>
      <c r="M2087" s="18"/>
    </row>
    <row r="2088" spans="1:13" x14ac:dyDescent="0.25">
      <c r="A2088" s="23"/>
      <c r="B2088" s="20"/>
      <c r="C2088" s="19" t="s">
        <v>2238</v>
      </c>
      <c r="D2088" s="19"/>
      <c r="E2088" s="19" t="s">
        <v>69</v>
      </c>
      <c r="F2088" s="19" t="s">
        <v>70</v>
      </c>
      <c r="G2088" s="19" t="s">
        <v>62</v>
      </c>
      <c r="H2088" s="5"/>
      <c r="I2088" s="5">
        <v>541.96100000000001</v>
      </c>
      <c r="J2088" s="21">
        <f t="shared" si="42"/>
        <v>0</v>
      </c>
      <c r="K2088" s="16"/>
      <c r="L2088" s="16"/>
      <c r="M2088" s="18"/>
    </row>
    <row r="2089" spans="1:13" x14ac:dyDescent="0.25">
      <c r="A2089" s="23"/>
      <c r="B2089" s="20"/>
      <c r="C2089" s="19" t="s">
        <v>2239</v>
      </c>
      <c r="D2089" s="19"/>
      <c r="E2089" s="19" t="s">
        <v>60</v>
      </c>
      <c r="F2089" s="19" t="s">
        <v>61</v>
      </c>
      <c r="G2089" s="19" t="s">
        <v>62</v>
      </c>
      <c r="H2089" s="5"/>
      <c r="I2089" s="5">
        <v>179.52799999999999</v>
      </c>
      <c r="J2089" s="21">
        <f t="shared" si="42"/>
        <v>0</v>
      </c>
      <c r="K2089" s="16"/>
      <c r="L2089" s="16"/>
      <c r="M2089" s="18"/>
    </row>
    <row r="2090" spans="1:13" x14ac:dyDescent="0.25">
      <c r="A2090" s="23"/>
      <c r="B2090" s="20"/>
      <c r="C2090" s="19" t="s">
        <v>2240</v>
      </c>
      <c r="D2090" s="19"/>
      <c r="E2090" s="19" t="s">
        <v>63</v>
      </c>
      <c r="F2090" s="19" t="s">
        <v>64</v>
      </c>
      <c r="G2090" s="19" t="s">
        <v>62</v>
      </c>
      <c r="H2090" s="5"/>
      <c r="I2090" s="5">
        <v>838.12300000000005</v>
      </c>
      <c r="J2090" s="21">
        <f t="shared" si="42"/>
        <v>0</v>
      </c>
      <c r="K2090" s="16"/>
      <c r="L2090" s="16"/>
      <c r="M2090" s="18"/>
    </row>
    <row r="2091" spans="1:13" x14ac:dyDescent="0.25">
      <c r="A2091" s="23"/>
      <c r="B2091" s="20"/>
      <c r="C2091" s="19" t="s">
        <v>2241</v>
      </c>
      <c r="D2091" s="19"/>
      <c r="E2091" s="19" t="s">
        <v>63</v>
      </c>
      <c r="F2091" s="19" t="s">
        <v>64</v>
      </c>
      <c r="G2091" s="19" t="s">
        <v>62</v>
      </c>
      <c r="H2091" s="5"/>
      <c r="I2091" s="5">
        <v>838.12300000000005</v>
      </c>
      <c r="J2091" s="21">
        <f t="shared" si="42"/>
        <v>0</v>
      </c>
      <c r="K2091" s="16"/>
      <c r="L2091" s="16"/>
      <c r="M2091" s="18"/>
    </row>
    <row r="2092" spans="1:13" x14ac:dyDescent="0.25">
      <c r="A2092" s="23"/>
      <c r="B2092" s="20"/>
      <c r="C2092" s="19" t="s">
        <v>2242</v>
      </c>
      <c r="D2092" s="19"/>
      <c r="E2092" s="19" t="s">
        <v>60</v>
      </c>
      <c r="F2092" s="19" t="s">
        <v>61</v>
      </c>
      <c r="G2092" s="19" t="s">
        <v>62</v>
      </c>
      <c r="H2092" s="5"/>
      <c r="I2092" s="5">
        <v>179.52799999999999</v>
      </c>
      <c r="J2092" s="21">
        <f t="shared" si="42"/>
        <v>0</v>
      </c>
      <c r="K2092" s="16"/>
      <c r="L2092" s="16"/>
      <c r="M2092" s="18"/>
    </row>
    <row r="2093" spans="1:13" x14ac:dyDescent="0.25">
      <c r="A2093" s="23"/>
      <c r="B2093" s="20"/>
      <c r="C2093" s="19" t="s">
        <v>2243</v>
      </c>
      <c r="D2093" s="19"/>
      <c r="E2093" s="19" t="s">
        <v>60</v>
      </c>
      <c r="F2093" s="19" t="s">
        <v>61</v>
      </c>
      <c r="G2093" s="19" t="s">
        <v>62</v>
      </c>
      <c r="H2093" s="5"/>
      <c r="I2093" s="5">
        <v>179.52799999999999</v>
      </c>
      <c r="J2093" s="21">
        <f t="shared" si="42"/>
        <v>0</v>
      </c>
      <c r="K2093" s="16"/>
      <c r="L2093" s="16"/>
      <c r="M2093" s="18"/>
    </row>
    <row r="2094" spans="1:13" x14ac:dyDescent="0.25">
      <c r="A2094" s="23"/>
      <c r="B2094" s="20"/>
      <c r="C2094" s="19" t="s">
        <v>2244</v>
      </c>
      <c r="D2094" s="19"/>
      <c r="E2094" s="19" t="s">
        <v>77</v>
      </c>
      <c r="F2094" s="19" t="s">
        <v>78</v>
      </c>
      <c r="G2094" s="19" t="s">
        <v>62</v>
      </c>
      <c r="H2094" s="5"/>
      <c r="I2094" s="5">
        <v>179.52799999999999</v>
      </c>
      <c r="J2094" s="21">
        <f t="shared" ref="J2094:J2109" si="44">+IFERROR(I2094/H2094,0)</f>
        <v>0</v>
      </c>
      <c r="K2094" s="16"/>
      <c r="L2094" s="16"/>
      <c r="M2094" s="18"/>
    </row>
    <row r="2095" spans="1:13" x14ac:dyDescent="0.25">
      <c r="A2095" s="23"/>
      <c r="B2095" s="20"/>
      <c r="C2095" s="19" t="s">
        <v>2245</v>
      </c>
      <c r="D2095" s="19"/>
      <c r="E2095" s="19" t="s">
        <v>77</v>
      </c>
      <c r="F2095" s="19" t="s">
        <v>78</v>
      </c>
      <c r="G2095" s="19" t="s">
        <v>62</v>
      </c>
      <c r="H2095" s="5"/>
      <c r="I2095" s="5">
        <v>180.59800000000001</v>
      </c>
      <c r="J2095" s="21">
        <f t="shared" si="44"/>
        <v>0</v>
      </c>
      <c r="K2095" s="16"/>
      <c r="L2095" s="16"/>
      <c r="M2095" s="18"/>
    </row>
    <row r="2096" spans="1:13" x14ac:dyDescent="0.25">
      <c r="A2096" s="23"/>
      <c r="B2096" s="20"/>
      <c r="C2096" s="19" t="s">
        <v>2246</v>
      </c>
      <c r="D2096" s="19"/>
      <c r="E2096" s="19" t="s">
        <v>77</v>
      </c>
      <c r="F2096" s="19" t="s">
        <v>78</v>
      </c>
      <c r="G2096" s="19" t="s">
        <v>62</v>
      </c>
      <c r="H2096" s="5"/>
      <c r="I2096" s="5">
        <v>180.59800000000001</v>
      </c>
      <c r="J2096" s="21">
        <f t="shared" si="44"/>
        <v>0</v>
      </c>
      <c r="K2096" s="16"/>
      <c r="L2096" s="16"/>
      <c r="M2096" s="18"/>
    </row>
    <row r="2097" spans="1:13" x14ac:dyDescent="0.25">
      <c r="A2097" s="23"/>
      <c r="B2097" s="20"/>
      <c r="C2097" s="19" t="s">
        <v>2247</v>
      </c>
      <c r="D2097" s="19"/>
      <c r="E2097" s="19" t="s">
        <v>71</v>
      </c>
      <c r="F2097" s="19" t="s">
        <v>72</v>
      </c>
      <c r="G2097" s="19" t="s">
        <v>62</v>
      </c>
      <c r="H2097" s="5"/>
      <c r="I2097" s="5">
        <v>360.12599999999998</v>
      </c>
      <c r="J2097" s="21">
        <f t="shared" si="44"/>
        <v>0</v>
      </c>
      <c r="K2097" s="16"/>
      <c r="L2097" s="16"/>
      <c r="M2097" s="18"/>
    </row>
    <row r="2098" spans="1:13" x14ac:dyDescent="0.25">
      <c r="A2098" s="23"/>
      <c r="B2098" s="20"/>
      <c r="C2098" s="19" t="s">
        <v>2248</v>
      </c>
      <c r="D2098" s="19"/>
      <c r="E2098" s="19" t="s">
        <v>77</v>
      </c>
      <c r="F2098" s="19" t="s">
        <v>78</v>
      </c>
      <c r="G2098" s="19" t="s">
        <v>62</v>
      </c>
      <c r="H2098" s="5"/>
      <c r="I2098" s="5">
        <v>419.06200000000001</v>
      </c>
      <c r="J2098" s="21">
        <f t="shared" si="44"/>
        <v>0</v>
      </c>
      <c r="K2098" s="16"/>
      <c r="L2098" s="16"/>
      <c r="M2098" s="18"/>
    </row>
    <row r="2099" spans="1:13" x14ac:dyDescent="0.25">
      <c r="A2099" s="23"/>
      <c r="B2099" s="20"/>
      <c r="C2099" s="19" t="s">
        <v>2249</v>
      </c>
      <c r="D2099" s="19"/>
      <c r="E2099" s="19" t="s">
        <v>77</v>
      </c>
      <c r="F2099" s="19" t="s">
        <v>78</v>
      </c>
      <c r="G2099" s="19" t="s">
        <v>62</v>
      </c>
      <c r="H2099" s="5"/>
      <c r="I2099" s="5">
        <v>360.12599999999998</v>
      </c>
      <c r="J2099" s="21">
        <f t="shared" si="44"/>
        <v>0</v>
      </c>
      <c r="K2099" s="16"/>
      <c r="L2099" s="16"/>
      <c r="M2099" s="18"/>
    </row>
    <row r="2100" spans="1:13" x14ac:dyDescent="0.25">
      <c r="A2100" s="23"/>
      <c r="B2100" s="20"/>
      <c r="C2100" s="19" t="s">
        <v>2250</v>
      </c>
      <c r="D2100" s="19"/>
      <c r="E2100" s="19" t="s">
        <v>77</v>
      </c>
      <c r="F2100" s="19" t="s">
        <v>78</v>
      </c>
      <c r="G2100" s="19" t="s">
        <v>62</v>
      </c>
      <c r="H2100" s="5"/>
      <c r="I2100" s="5">
        <v>179.52799999999999</v>
      </c>
      <c r="J2100" s="21">
        <f t="shared" si="44"/>
        <v>0</v>
      </c>
      <c r="K2100" s="16"/>
      <c r="L2100" s="16"/>
      <c r="M2100" s="18"/>
    </row>
    <row r="2101" spans="1:13" x14ac:dyDescent="0.25">
      <c r="A2101" s="23"/>
      <c r="B2101" s="20"/>
      <c r="C2101" s="19" t="s">
        <v>2251</v>
      </c>
      <c r="D2101" s="19"/>
      <c r="E2101" s="19" t="s">
        <v>63</v>
      </c>
      <c r="F2101" s="19" t="s">
        <v>64</v>
      </c>
      <c r="G2101" s="19" t="s">
        <v>62</v>
      </c>
      <c r="H2101" s="5"/>
      <c r="I2101" s="5">
        <v>179.52799999999999</v>
      </c>
      <c r="J2101" s="21">
        <f t="shared" si="44"/>
        <v>0</v>
      </c>
      <c r="K2101" s="16"/>
      <c r="L2101" s="16"/>
      <c r="M2101" s="18"/>
    </row>
    <row r="2102" spans="1:13" x14ac:dyDescent="0.25">
      <c r="A2102" s="23"/>
      <c r="B2102" s="20"/>
      <c r="C2102" s="19" t="s">
        <v>2252</v>
      </c>
      <c r="D2102" s="19"/>
      <c r="E2102" s="19" t="s">
        <v>77</v>
      </c>
      <c r="F2102" s="19" t="s">
        <v>78</v>
      </c>
      <c r="G2102" s="19" t="s">
        <v>62</v>
      </c>
      <c r="H2102" s="5"/>
      <c r="I2102" s="5">
        <v>179.52799999999999</v>
      </c>
      <c r="J2102" s="21">
        <f t="shared" si="44"/>
        <v>0</v>
      </c>
      <c r="K2102" s="16"/>
      <c r="L2102" s="16"/>
      <c r="M2102" s="18"/>
    </row>
    <row r="2103" spans="1:13" x14ac:dyDescent="0.25">
      <c r="A2103" s="23"/>
      <c r="B2103" s="20"/>
      <c r="C2103" s="19" t="s">
        <v>2253</v>
      </c>
      <c r="D2103" s="19"/>
      <c r="E2103" s="19" t="s">
        <v>77</v>
      </c>
      <c r="F2103" s="19" t="s">
        <v>78</v>
      </c>
      <c r="G2103" s="19" t="s">
        <v>62</v>
      </c>
      <c r="H2103" s="5"/>
      <c r="I2103" s="5">
        <v>657.52600000000007</v>
      </c>
      <c r="J2103" s="21">
        <f t="shared" si="44"/>
        <v>0</v>
      </c>
      <c r="K2103" s="16"/>
      <c r="L2103" s="16"/>
      <c r="M2103" s="18"/>
    </row>
    <row r="2104" spans="1:13" x14ac:dyDescent="0.25">
      <c r="A2104" s="23"/>
      <c r="B2104" s="20"/>
      <c r="C2104" s="19" t="s">
        <v>2254</v>
      </c>
      <c r="D2104" s="19"/>
      <c r="E2104" s="19" t="s">
        <v>71</v>
      </c>
      <c r="F2104" s="19" t="s">
        <v>72</v>
      </c>
      <c r="G2104" s="19" t="s">
        <v>62</v>
      </c>
      <c r="H2104" s="5"/>
      <c r="I2104" s="5">
        <v>419.06200000000001</v>
      </c>
      <c r="J2104" s="21">
        <f t="shared" si="44"/>
        <v>0</v>
      </c>
      <c r="K2104" s="16"/>
      <c r="L2104" s="16"/>
      <c r="M2104" s="18"/>
    </row>
    <row r="2105" spans="1:13" x14ac:dyDescent="0.25">
      <c r="A2105" s="23"/>
      <c r="B2105" s="20"/>
      <c r="C2105" s="19" t="s">
        <v>2255</v>
      </c>
      <c r="D2105" s="19"/>
      <c r="E2105" s="19" t="s">
        <v>77</v>
      </c>
      <c r="F2105" s="19" t="s">
        <v>78</v>
      </c>
      <c r="G2105" s="19" t="s">
        <v>62</v>
      </c>
      <c r="H2105" s="5"/>
      <c r="I2105" s="5">
        <v>360.12599999999998</v>
      </c>
      <c r="J2105" s="21">
        <f t="shared" si="44"/>
        <v>0</v>
      </c>
      <c r="K2105" s="16"/>
      <c r="L2105" s="16"/>
      <c r="M2105" s="18"/>
    </row>
    <row r="2106" spans="1:13" x14ac:dyDescent="0.25">
      <c r="A2106" s="23"/>
      <c r="B2106" s="20"/>
      <c r="C2106" s="19" t="s">
        <v>2256</v>
      </c>
      <c r="D2106" s="19"/>
      <c r="E2106" s="19" t="s">
        <v>77</v>
      </c>
      <c r="F2106" s="19" t="s">
        <v>78</v>
      </c>
      <c r="G2106" s="19" t="s">
        <v>62</v>
      </c>
      <c r="H2106" s="5"/>
      <c r="I2106" s="5">
        <v>238.464</v>
      </c>
      <c r="J2106" s="21">
        <f t="shared" si="44"/>
        <v>0</v>
      </c>
      <c r="K2106" s="16"/>
      <c r="L2106" s="16"/>
      <c r="M2106" s="18"/>
    </row>
    <row r="2107" spans="1:13" x14ac:dyDescent="0.25">
      <c r="A2107" s="23"/>
      <c r="B2107" s="20"/>
      <c r="C2107" s="19" t="s">
        <v>2257</v>
      </c>
      <c r="D2107" s="19"/>
      <c r="E2107" s="19" t="s">
        <v>77</v>
      </c>
      <c r="F2107" s="19" t="s">
        <v>78</v>
      </c>
      <c r="G2107" s="19" t="s">
        <v>62</v>
      </c>
      <c r="H2107" s="5"/>
      <c r="I2107" s="5">
        <v>1016.5830000000001</v>
      </c>
      <c r="J2107" s="21">
        <f t="shared" si="44"/>
        <v>0</v>
      </c>
      <c r="K2107" s="16"/>
      <c r="L2107" s="16"/>
      <c r="M2107" s="18"/>
    </row>
    <row r="2108" spans="1:13" x14ac:dyDescent="0.25">
      <c r="A2108" s="23"/>
      <c r="B2108" s="20"/>
      <c r="C2108" s="19" t="s">
        <v>2258</v>
      </c>
      <c r="D2108" s="19"/>
      <c r="E2108" s="19" t="s">
        <v>73</v>
      </c>
      <c r="F2108" s="19" t="s">
        <v>74</v>
      </c>
      <c r="G2108" s="19" t="s">
        <v>62</v>
      </c>
      <c r="H2108" s="5"/>
      <c r="I2108" s="5">
        <v>179.52799999999999</v>
      </c>
      <c r="J2108" s="21">
        <f t="shared" si="44"/>
        <v>0</v>
      </c>
      <c r="K2108" s="16"/>
      <c r="L2108" s="16"/>
      <c r="M2108" s="18"/>
    </row>
    <row r="2109" spans="1:13" x14ac:dyDescent="0.25">
      <c r="A2109" s="23"/>
      <c r="B2109" s="20"/>
      <c r="C2109" s="19" t="s">
        <v>2259</v>
      </c>
      <c r="D2109" s="19"/>
      <c r="E2109" s="19" t="s">
        <v>63</v>
      </c>
      <c r="F2109" s="19" t="s">
        <v>64</v>
      </c>
      <c r="G2109" s="19" t="s">
        <v>62</v>
      </c>
      <c r="H2109" s="5"/>
      <c r="I2109" s="5">
        <v>598.59</v>
      </c>
      <c r="J2109" s="21">
        <f t="shared" si="44"/>
        <v>0</v>
      </c>
      <c r="K2109" s="16"/>
      <c r="L2109" s="16"/>
      <c r="M2109" s="18"/>
    </row>
    <row r="2110" spans="1:13" x14ac:dyDescent="0.25">
      <c r="A2110" s="3" t="s">
        <v>1707</v>
      </c>
      <c r="B2110" s="20"/>
      <c r="C2110" s="23" t="s">
        <v>150</v>
      </c>
      <c r="D2110" s="23"/>
      <c r="E2110" s="23"/>
      <c r="F2110" s="23"/>
      <c r="G2110" s="23"/>
      <c r="H2110" s="3">
        <f>+SUM(H1:H2109)</f>
        <v>1060044.267556204</v>
      </c>
      <c r="I2110" s="3">
        <f>+SUM(I1:I2109)</f>
        <v>1547211.9802799984</v>
      </c>
      <c r="J2110" s="24">
        <f t="shared" ref="J2110" si="45">+IFERROR(I2110/H2110,0)</f>
        <v>1.4595729891987408</v>
      </c>
    </row>
    <row r="2112" spans="1:13" x14ac:dyDescent="0.25">
      <c r="H2112" s="16">
        <f>+H2110+'HT_ALL ACC_DC'!H92</f>
        <v>3758109.4809064651</v>
      </c>
      <c r="I2112" s="16">
        <f>+I2110+'HT_ALL ACC_DC'!I92</f>
        <v>4503017.1056799982</v>
      </c>
    </row>
    <row r="2114" spans="8:8" x14ac:dyDescent="0.25">
      <c r="H2114" s="28"/>
    </row>
    <row r="2115" spans="8:8" x14ac:dyDescent="0.25">
      <c r="H2115" s="28"/>
    </row>
  </sheetData>
  <autoFilter ref="A1:O2110" xr:uid="{D928F535-475C-4512-9DFA-5BA4DB791597}"/>
  <conditionalFormatting sqref="C2042:C2048 C7:C2037">
    <cfRule type="duplicateValues" dxfId="3" priority="6"/>
  </conditionalFormatting>
  <conditionalFormatting sqref="C2038:C2041">
    <cfRule type="duplicateValues" dxfId="2" priority="10"/>
  </conditionalFormatting>
  <conditionalFormatting sqref="C2049:C2109">
    <cfRule type="duplicateValues" dxfId="1" priority="11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16"/>
  <sheetViews>
    <sheetView showGridLines="0" workbookViewId="0">
      <selection activeCell="D17" sqref="D17"/>
    </sheetView>
  </sheetViews>
  <sheetFormatPr defaultRowHeight="15" x14ac:dyDescent="0.25"/>
  <cols>
    <col min="1" max="1" width="12.140625" bestFit="1" customWidth="1"/>
    <col min="2" max="2" width="24.42578125" style="26" bestFit="1" customWidth="1"/>
    <col min="3" max="3" width="14.28515625" style="26" bestFit="1" customWidth="1"/>
    <col min="4" max="4" width="14.28515625" bestFit="1" customWidth="1"/>
    <col min="5" max="5" width="11.42578125" style="31" customWidth="1"/>
    <col min="7" max="7" width="25.85546875" style="31" bestFit="1" customWidth="1"/>
    <col min="8" max="8" width="13.28515625" bestFit="1" customWidth="1"/>
    <col min="9" max="9" width="20.140625" customWidth="1"/>
  </cols>
  <sheetData>
    <row r="1" spans="1:11" x14ac:dyDescent="0.25">
      <c r="A1" s="15" t="s">
        <v>2268</v>
      </c>
    </row>
    <row r="2" spans="1:11" x14ac:dyDescent="0.25">
      <c r="A2" s="3" t="s">
        <v>53</v>
      </c>
      <c r="B2" s="3" t="s">
        <v>54</v>
      </c>
      <c r="C2" s="3" t="s">
        <v>1395</v>
      </c>
      <c r="D2" s="3" t="s">
        <v>1396</v>
      </c>
      <c r="E2" s="32" t="s">
        <v>1397</v>
      </c>
    </row>
    <row r="3" spans="1:11" x14ac:dyDescent="0.25">
      <c r="A3" s="5" t="s">
        <v>77</v>
      </c>
      <c r="B3" s="5" t="s">
        <v>78</v>
      </c>
      <c r="C3" s="5">
        <f>((+SUMIFS('HT_ALL ACC_DC'!$H$11:$H$91,'HT_ALL ACC_DC'!$E$11:$E$91,'Huong Thuy_T4'!$A3)+SUMIFS('HT_ALL ACC CHI TIET'!$H$2:$H$2109,'HT_ALL ACC CHI TIET'!$E$2:$E$2109,'Huong Thuy_T4'!$A3)))</f>
        <v>2160501.6098416606</v>
      </c>
      <c r="D3" s="5">
        <f>((+SUMIFS('HT_ALL ACC_DC'!$I$11:$I$91,'HT_ALL ACC_DC'!$E$11:$E$91,'Huong Thuy_T4'!$A3)+SUMIFS('HT_ALL ACC CHI TIET'!$I$2:$I$2109,'HT_ALL ACC CHI TIET'!$E$2:$E$2109,'Huong Thuy_T4'!$A3)))+-4508.10948000103</f>
        <v>2653437.7771471795</v>
      </c>
      <c r="E3" s="33">
        <f>+D3/C3</f>
        <v>1.2281582041226276</v>
      </c>
      <c r="G3" s="56" t="s">
        <v>2271</v>
      </c>
      <c r="K3" s="28"/>
    </row>
    <row r="4" spans="1:11" x14ac:dyDescent="0.25">
      <c r="A4" s="5" t="s">
        <v>75</v>
      </c>
      <c r="B4" s="5" t="s">
        <v>76</v>
      </c>
      <c r="C4" s="5">
        <f>(+SUMIFS('HT_ALL ACC_DC'!$H$11:$H$91,'HT_ALL ACC_DC'!$E$11:$E$91,'Huong Thuy_T4'!$A4)+SUMIFS('HT_ALL ACC CHI TIET'!$H$2:$H$2109,'HT_ALL ACC CHI TIET'!$E$2:$E$2109,'Huong Thuy_T4'!$A4))</f>
        <v>171824.2230564256</v>
      </c>
      <c r="D4" s="5">
        <f>(+SUMIFS('HT_ALL ACC_DC'!$I$11:$I$91,'HT_ALL ACC_DC'!$E$11:$E$91,'Huong Thuy_T4'!$A4)+SUMIFS('HT_ALL ACC CHI TIET'!$I$2:$I$2109,'HT_ALL ACC CHI TIET'!$E$2:$E$2109,'Huong Thuy_T4'!$A4))</f>
        <v>180651.02127508761</v>
      </c>
      <c r="E4" s="33">
        <f t="shared" ref="E4:E12" si="0">+D4/C4</f>
        <v>1.0513710934445102</v>
      </c>
      <c r="G4" s="53"/>
      <c r="I4" s="26"/>
      <c r="K4" s="28"/>
    </row>
    <row r="5" spans="1:11" x14ac:dyDescent="0.25">
      <c r="A5" s="5" t="s">
        <v>71</v>
      </c>
      <c r="B5" s="5" t="s">
        <v>72</v>
      </c>
      <c r="C5" s="5">
        <f>(+SUMIFS('HT_ALL ACC_DC'!$H$11:$H$91,'HT_ALL ACC_DC'!$E$11:$E$91,'Huong Thuy_T4'!$A5)+SUMIFS('HT_ALL ACC CHI TIET'!$H$2:$H$2109,'HT_ALL ACC CHI TIET'!$E$2:$E$2109,'Huong Thuy_T4'!$A5))</f>
        <v>214832.59416383514</v>
      </c>
      <c r="D5" s="5">
        <f>(+SUMIFS('HT_ALL ACC_DC'!$I$11:$I$91,'HT_ALL ACC_DC'!$E$11:$E$91,'Huong Thuy_T4'!$A5)+SUMIFS('HT_ALL ACC CHI TIET'!$I$2:$I$2109,'HT_ALL ACC CHI TIET'!$E$2:$E$2109,'Huong Thuy_T4'!$A5))</f>
        <v>222858.42868938483</v>
      </c>
      <c r="E5" s="33">
        <f t="shared" si="0"/>
        <v>1.0373585514655614</v>
      </c>
      <c r="G5" s="53"/>
      <c r="I5" s="26"/>
      <c r="K5" s="28"/>
    </row>
    <row r="6" spans="1:11" x14ac:dyDescent="0.25">
      <c r="A6" s="5" t="s">
        <v>65</v>
      </c>
      <c r="B6" s="5" t="s">
        <v>66</v>
      </c>
      <c r="C6" s="5">
        <f>(+SUMIFS('HT_ALL ACC_DC'!$H$11:$H$91,'HT_ALL ACC_DC'!$E$11:$E$91,'Huong Thuy_T4'!$A6)+SUMIFS('HT_ALL ACC CHI TIET'!$H$2:$H$2109,'HT_ALL ACC CHI TIET'!$E$2:$E$2109,'Huong Thuy_T4'!$A6))</f>
        <v>262596.83854638407</v>
      </c>
      <c r="D6" s="5">
        <f>(+SUMIFS('HT_ALL ACC_DC'!$I$11:$I$91,'HT_ALL ACC_DC'!$E$11:$E$91,'Huong Thuy_T4'!$A6)+SUMIFS('HT_ALL ACC CHI TIET'!$I$2:$I$2109,'HT_ALL ACC CHI TIET'!$E$2:$E$2109,'Huong Thuy_T4'!$A6))</f>
        <v>291046.9695283419</v>
      </c>
      <c r="E6" s="33">
        <f t="shared" si="0"/>
        <v>1.1083414832388871</v>
      </c>
      <c r="G6" s="53"/>
      <c r="I6" s="26"/>
      <c r="K6" s="28"/>
    </row>
    <row r="7" spans="1:11" x14ac:dyDescent="0.25">
      <c r="A7" s="5" t="s">
        <v>60</v>
      </c>
      <c r="B7" s="5" t="s">
        <v>61</v>
      </c>
      <c r="C7" s="5">
        <f>(+SUMIFS('HT_ALL ACC_DC'!$H$11:$H$91,'HT_ALL ACC_DC'!$E$11:$E$91,'Huong Thuy_T4'!$A7)+SUMIFS('HT_ALL ACC CHI TIET'!$H$2:$H$2109,'HT_ALL ACC CHI TIET'!$E$2:$E$2109,'Huong Thuy_T4'!$A7))</f>
        <v>142500.59826430187</v>
      </c>
      <c r="D7" s="5">
        <f>(+SUMIFS('HT_ALL ACC_DC'!$I$11:$I$91,'HT_ALL ACC_DC'!$E$11:$E$91,'Huong Thuy_T4'!$A7)+SUMIFS('HT_ALL ACC CHI TIET'!$I$2:$I$2109,'HT_ALL ACC CHI TIET'!$E$2:$E$2109,'Huong Thuy_T4'!$A7))</f>
        <v>165626.6647573066</v>
      </c>
      <c r="E7" s="33">
        <f t="shared" si="0"/>
        <v>1.1622875045767307</v>
      </c>
      <c r="G7" s="53"/>
      <c r="I7" s="26"/>
      <c r="K7" s="28"/>
    </row>
    <row r="8" spans="1:11" x14ac:dyDescent="0.25">
      <c r="A8" s="5" t="s">
        <v>73</v>
      </c>
      <c r="B8" s="5" t="s">
        <v>74</v>
      </c>
      <c r="C8" s="5">
        <f>(+SUMIFS('HT_ALL ACC_DC'!$H$11:$H$91,'HT_ALL ACC_DC'!$E$11:$E$91,'Huong Thuy_T4'!$A8)+SUMIFS('HT_ALL ACC CHI TIET'!$H$2:$H$2109,'HT_ALL ACC CHI TIET'!$E$2:$E$2109,'Huong Thuy_T4'!$A8))</f>
        <v>215905.74019046745</v>
      </c>
      <c r="D8" s="5">
        <f>(+SUMIFS('HT_ALL ACC_DC'!$I$11:$I$91,'HT_ALL ACC_DC'!$E$11:$E$91,'Huong Thuy_T4'!$A8)+SUMIFS('HT_ALL ACC CHI TIET'!$I$2:$I$2109,'HT_ALL ACC CHI TIET'!$E$2:$E$2109,'Huong Thuy_T4'!$A8))</f>
        <v>319377.5416593533</v>
      </c>
      <c r="E8" s="33">
        <f t="shared" si="0"/>
        <v>1.4792452547931576</v>
      </c>
      <c r="G8" s="53"/>
      <c r="I8" s="26"/>
      <c r="K8" s="28"/>
    </row>
    <row r="9" spans="1:11" x14ac:dyDescent="0.25">
      <c r="A9" s="5" t="s">
        <v>63</v>
      </c>
      <c r="B9" s="5" t="s">
        <v>64</v>
      </c>
      <c r="C9" s="5">
        <f>(+SUMIFS('HT_ALL ACC_DC'!$H$11:$H$91,'HT_ALL ACC_DC'!$E$11:$E$91,'Huong Thuy_T4'!$A9)+SUMIFS('HT_ALL ACC CHI TIET'!$H$2:$H$2109,'HT_ALL ACC CHI TIET'!$E$2:$E$2109,'Huong Thuy_T4'!$A9))</f>
        <v>257731.5843091649</v>
      </c>
      <c r="D9" s="5">
        <f>(+SUMIFS('HT_ALL ACC_DC'!$I$11:$I$91,'HT_ALL ACC_DC'!$E$11:$E$91,'Huong Thuy_T4'!$A9)+SUMIFS('HT_ALL ACC CHI TIET'!$I$2:$I$2109,'HT_ALL ACC CHI TIET'!$E$2:$E$2109,'Huong Thuy_T4'!$A9))</f>
        <v>304872.25107748911</v>
      </c>
      <c r="E9" s="33">
        <f t="shared" si="0"/>
        <v>1.1829060528017246</v>
      </c>
      <c r="G9" s="53"/>
      <c r="I9" s="26"/>
      <c r="K9" s="28"/>
    </row>
    <row r="10" spans="1:11" x14ac:dyDescent="0.25">
      <c r="A10" s="5" t="s">
        <v>67</v>
      </c>
      <c r="B10" s="5" t="s">
        <v>68</v>
      </c>
      <c r="C10" s="5">
        <f>(+SUMIFS('HT_ALL ACC_DC'!$H$11:$H$91,'HT_ALL ACC_DC'!$E$11:$E$91,'Huong Thuy_T4'!$A10)+SUMIFS('HT_ALL ACC CHI TIET'!$H$2:$H$2109,'HT_ALL ACC CHI TIET'!$E$2:$E$2109,'Huong Thuy_T4'!$A10))</f>
        <v>139048.3994213097</v>
      </c>
      <c r="D10" s="5">
        <f>(+SUMIFS('HT_ALL ACC_DC'!$I$11:$I$91,'HT_ALL ACC_DC'!$E$11:$E$91,'Huong Thuy_T4'!$A10)+SUMIFS('HT_ALL ACC CHI TIET'!$I$2:$I$2109,'HT_ALL ACC CHI TIET'!$E$2:$E$2109,'Huong Thuy_T4'!$A10))</f>
        <v>147040.00419865522</v>
      </c>
      <c r="E10" s="33">
        <f t="shared" si="0"/>
        <v>1.0574735474166184</v>
      </c>
      <c r="G10" s="53"/>
      <c r="I10" s="26"/>
      <c r="K10" s="28"/>
    </row>
    <row r="11" spans="1:11" x14ac:dyDescent="0.25">
      <c r="A11" s="5" t="s">
        <v>69</v>
      </c>
      <c r="B11" s="5" t="s">
        <v>70</v>
      </c>
      <c r="C11" s="5">
        <f>(+SUMIFS('HT_ALL ACC_DC'!$H$11:$H$91,'HT_ALL ACC_DC'!$E$11:$E$91,'Huong Thuy_T4'!$A11)+SUMIFS('HT_ALL ACC CHI TIET'!$H$2:$H$2109,'HT_ALL ACC CHI TIET'!$E$2:$E$2109,'Huong Thuy_T4'!$A11))</f>
        <v>193167.89311291493</v>
      </c>
      <c r="D11" s="5">
        <f>(+SUMIFS('HT_ALL ACC_DC'!$I$11:$I$91,'HT_ALL ACC_DC'!$E$11:$E$91,'Huong Thuy_T4'!$A11)+SUMIFS('HT_ALL ACC CHI TIET'!$I$2:$I$2109,'HT_ALL ACC CHI TIET'!$E$2:$E$2109,'Huong Thuy_T4'!$A11))</f>
        <v>213598.33786720215</v>
      </c>
      <c r="E11" s="33">
        <f t="shared" si="0"/>
        <v>1.1057652202187904</v>
      </c>
      <c r="G11" s="53"/>
      <c r="I11" s="26"/>
      <c r="K11" s="28"/>
    </row>
    <row r="12" spans="1:11" x14ac:dyDescent="0.25">
      <c r="A12" s="58" t="s">
        <v>1398</v>
      </c>
      <c r="B12" s="58"/>
      <c r="C12" s="3">
        <f>+SUM(C3:C11)</f>
        <v>3758109.4809064642</v>
      </c>
      <c r="D12" s="3">
        <f>+SUM(D3:D11)</f>
        <v>4498508.9962000009</v>
      </c>
      <c r="E12" s="34">
        <f t="shared" si="0"/>
        <v>1.1970138227891516</v>
      </c>
    </row>
    <row r="13" spans="1:11" x14ac:dyDescent="0.25">
      <c r="B13"/>
      <c r="C13"/>
    </row>
    <row r="14" spans="1:11" ht="18.75" x14ac:dyDescent="0.3">
      <c r="B14" s="55" t="s">
        <v>2270</v>
      </c>
      <c r="C14" s="16">
        <v>3758109.4809064642</v>
      </c>
      <c r="D14" s="14">
        <v>4498508.9962000009</v>
      </c>
    </row>
    <row r="15" spans="1:11" x14ac:dyDescent="0.25">
      <c r="D15" s="28">
        <f>+D14-D12</f>
        <v>0</v>
      </c>
    </row>
    <row r="16" spans="1:11" x14ac:dyDescent="0.25">
      <c r="D16" s="28"/>
    </row>
  </sheetData>
  <mergeCells count="1">
    <mergeCell ref="A12:B12"/>
  </mergeCells>
  <conditionalFormatting sqref="E3:E11">
    <cfRule type="cellIs" dxfId="0" priority="2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T4</vt:lpstr>
      <vt:lpstr>HT_ALL ACC_DC</vt:lpstr>
      <vt:lpstr>HT_ALL ACC_DC (2)</vt:lpstr>
      <vt:lpstr>HT_ALL ACC CHI TIET</vt:lpstr>
      <vt:lpstr>Huong Thuy_T4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2024-09-07T02:59:04Z</dcterms:modified>
</cp:coreProperties>
</file>