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7\"/>
    </mc:Choice>
  </mc:AlternateContent>
  <xr:revisionPtr revIDLastSave="0" documentId="13_ncr:1_{F6E4693B-CD70-4978-83FB-FE99F7963E13}" xr6:coauthVersionLast="47" xr6:coauthVersionMax="47" xr10:uidLastSave="{00000000-0000-0000-0000-000000000000}"/>
  <bookViews>
    <workbookView xWindow="-120" yWindow="-120" windowWidth="20730" windowHeight="11160" activeTab="3" xr2:uid="{3290E73E-B93A-481E-9E26-9CC925804F9A}"/>
  </bookViews>
  <sheets>
    <sheet name="Data SO Co.op" sheetId="1" r:id="rId1"/>
    <sheet name="File Hop-Goi" sheetId="5" r:id="rId2"/>
    <sheet name="CM" sheetId="7" r:id="rId3"/>
    <sheet name="Data CF-FL" sheetId="8" r:id="rId4"/>
  </sheets>
  <externalReferences>
    <externalReference r:id="rId5"/>
  </externalReferences>
  <definedNames>
    <definedName name="_" localSheetId="3" hidden="1">#REF!</definedName>
    <definedName name="_" localSheetId="0" hidden="1">#REF!</definedName>
    <definedName name="_" hidden="1">#REF!</definedName>
    <definedName name="_1" localSheetId="3" hidden="1">#REF!</definedName>
    <definedName name="_1" localSheetId="0" hidden="1">#REF!</definedName>
    <definedName name="_1" hidden="1">#REF!</definedName>
    <definedName name="_146436\" localSheetId="3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_xlnm._FilterDatabase" localSheetId="0" hidden="1">'Data SO Co.op'!$A$3:$EQ$48</definedName>
    <definedName name="adasda\" localSheetId="3" hidden="1">#REF!</definedName>
    <definedName name="adasda\" localSheetId="0" hidden="1">#REF!</definedName>
    <definedName name="adasda\" hidden="1">#REF!</definedName>
    <definedName name="as" localSheetId="3" hidden="1">#REF!</definedName>
    <definedName name="as" localSheetId="0" hidden="1">#REF!</definedName>
    <definedName name="as" hidden="1">#REF!</definedName>
    <definedName name="Avail_3" localSheetId="3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CEN_2" localSheetId="3">#REF!</definedName>
    <definedName name="CEN_2">#REF!</definedName>
    <definedName name="DÒ" localSheetId="3">#REF!</definedName>
    <definedName name="DÒ" localSheetId="0">#REF!</definedName>
    <definedName name="DÒ">#REF!</definedName>
    <definedName name="MK_1" localSheetId="3">#REF!</definedName>
    <definedName name="MK_1">#REF!</definedName>
    <definedName name="MK_2" localSheetId="3">#REF!</definedName>
    <definedName name="MK_2">#REF!</definedName>
    <definedName name="NOR1_" localSheetId="3">#REF!</definedName>
    <definedName name="NOR1_">#REF!</definedName>
    <definedName name="NOR2_" localSheetId="3">#REF!</definedName>
    <definedName name="NOR2_">#REF!</definedName>
    <definedName name="NOR3_" localSheetId="3">#REF!</definedName>
    <definedName name="NOR3_">#REF!</definedName>
    <definedName name="ò82" localSheetId="3">#REF!</definedName>
    <definedName name="ò82" localSheetId="0">#REF!</definedName>
    <definedName name="ò82">#REF!</definedName>
    <definedName name="SE_2" localSheetId="3">#REF!</definedName>
    <definedName name="SE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8" l="1"/>
  <c r="L77" i="8"/>
  <c r="K77" i="8"/>
  <c r="J77" i="8"/>
  <c r="I77" i="8"/>
  <c r="H77" i="8"/>
  <c r="G77" i="8"/>
  <c r="F77" i="8"/>
  <c r="E77" i="8"/>
  <c r="D77" i="8"/>
  <c r="C77" i="8"/>
  <c r="L75" i="8"/>
  <c r="K75" i="8"/>
  <c r="J75" i="8"/>
  <c r="I75" i="8"/>
  <c r="H75" i="8"/>
  <c r="G75" i="8"/>
  <c r="F75" i="8"/>
  <c r="E75" i="8"/>
  <c r="D75" i="8"/>
  <c r="C75" i="8"/>
  <c r="L74" i="8"/>
  <c r="K74" i="8"/>
  <c r="J74" i="8"/>
  <c r="I74" i="8"/>
  <c r="H74" i="8"/>
  <c r="G74" i="8"/>
  <c r="F74" i="8"/>
  <c r="E74" i="8"/>
  <c r="D74" i="8"/>
  <c r="C74" i="8"/>
  <c r="N62" i="8" l="1"/>
  <c r="M62" i="8"/>
  <c r="L62" i="8"/>
  <c r="K62" i="8"/>
  <c r="J62" i="8"/>
  <c r="I62" i="8"/>
  <c r="H62" i="8"/>
  <c r="G62" i="8"/>
  <c r="F62" i="8"/>
  <c r="E62" i="8"/>
  <c r="D62" i="8"/>
  <c r="C62" i="8"/>
  <c r="P62" i="8" s="1"/>
  <c r="N61" i="8"/>
  <c r="M61" i="8"/>
  <c r="L61" i="8"/>
  <c r="K61" i="8"/>
  <c r="J61" i="8"/>
  <c r="I61" i="8"/>
  <c r="H61" i="8"/>
  <c r="G61" i="8"/>
  <c r="F61" i="8"/>
  <c r="E61" i="8"/>
  <c r="D61" i="8"/>
  <c r="C61" i="8"/>
  <c r="N60" i="8"/>
  <c r="M60" i="8"/>
  <c r="L60" i="8"/>
  <c r="K60" i="8"/>
  <c r="J60" i="8"/>
  <c r="I60" i="8"/>
  <c r="H60" i="8"/>
  <c r="G60" i="8"/>
  <c r="F60" i="8"/>
  <c r="E60" i="8"/>
  <c r="D60" i="8"/>
  <c r="C60" i="8"/>
  <c r="N59" i="8"/>
  <c r="M59" i="8"/>
  <c r="L59" i="8"/>
  <c r="K59" i="8"/>
  <c r="J59" i="8"/>
  <c r="I59" i="8"/>
  <c r="H59" i="8"/>
  <c r="G59" i="8"/>
  <c r="F59" i="8"/>
  <c r="E59" i="8"/>
  <c r="D59" i="8"/>
  <c r="C59" i="8"/>
  <c r="N58" i="8"/>
  <c r="M58" i="8"/>
  <c r="L58" i="8"/>
  <c r="K58" i="8"/>
  <c r="J58" i="8"/>
  <c r="I58" i="8"/>
  <c r="H58" i="8"/>
  <c r="G58" i="8"/>
  <c r="F58" i="8"/>
  <c r="E58" i="8"/>
  <c r="D58" i="8"/>
  <c r="C58" i="8"/>
  <c r="P58" i="8" s="1"/>
  <c r="N57" i="8"/>
  <c r="M57" i="8"/>
  <c r="L57" i="8"/>
  <c r="K57" i="8"/>
  <c r="J57" i="8"/>
  <c r="I57" i="8"/>
  <c r="H57" i="8"/>
  <c r="G57" i="8"/>
  <c r="F57" i="8"/>
  <c r="P57" i="8" s="1"/>
  <c r="E57" i="8"/>
  <c r="D57" i="8"/>
  <c r="C57" i="8"/>
  <c r="N56" i="8"/>
  <c r="M56" i="8"/>
  <c r="L56" i="8"/>
  <c r="K56" i="8"/>
  <c r="J56" i="8"/>
  <c r="I56" i="8"/>
  <c r="H56" i="8"/>
  <c r="G56" i="8"/>
  <c r="F56" i="8"/>
  <c r="E56" i="8"/>
  <c r="D56" i="8"/>
  <c r="C56" i="8"/>
  <c r="N55" i="8"/>
  <c r="M55" i="8"/>
  <c r="L55" i="8"/>
  <c r="K55" i="8"/>
  <c r="J55" i="8"/>
  <c r="I55" i="8"/>
  <c r="H55" i="8"/>
  <c r="G55" i="8"/>
  <c r="F55" i="8"/>
  <c r="E55" i="8"/>
  <c r="D55" i="8"/>
  <c r="C55" i="8"/>
  <c r="P55" i="8" s="1"/>
  <c r="N54" i="8"/>
  <c r="M54" i="8"/>
  <c r="L54" i="8"/>
  <c r="K54" i="8"/>
  <c r="J54" i="8"/>
  <c r="I54" i="8"/>
  <c r="H54" i="8"/>
  <c r="G54" i="8"/>
  <c r="F54" i="8"/>
  <c r="E54" i="8"/>
  <c r="D54" i="8"/>
  <c r="C54" i="8"/>
  <c r="P54" i="8" s="1"/>
  <c r="N53" i="8"/>
  <c r="M53" i="8"/>
  <c r="L53" i="8"/>
  <c r="K53" i="8"/>
  <c r="J53" i="8"/>
  <c r="I53" i="8"/>
  <c r="H53" i="8"/>
  <c r="G53" i="8"/>
  <c r="F53" i="8"/>
  <c r="E53" i="8"/>
  <c r="D53" i="8"/>
  <c r="C53" i="8"/>
  <c r="P53" i="8" s="1"/>
  <c r="N52" i="8"/>
  <c r="M52" i="8"/>
  <c r="L52" i="8"/>
  <c r="K52" i="8"/>
  <c r="J52" i="8"/>
  <c r="I52" i="8"/>
  <c r="H52" i="8"/>
  <c r="G52" i="8"/>
  <c r="F52" i="8"/>
  <c r="P52" i="8" s="1"/>
  <c r="E52" i="8"/>
  <c r="D52" i="8"/>
  <c r="C52" i="8"/>
  <c r="N51" i="8"/>
  <c r="M51" i="8"/>
  <c r="L51" i="8"/>
  <c r="K51" i="8"/>
  <c r="J51" i="8"/>
  <c r="I51" i="8"/>
  <c r="H51" i="8"/>
  <c r="G51" i="8"/>
  <c r="F51" i="8"/>
  <c r="E51" i="8"/>
  <c r="D51" i="8"/>
  <c r="C51" i="8"/>
  <c r="P51" i="8" s="1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N65" i="8" s="1"/>
  <c r="M48" i="8"/>
  <c r="M65" i="8" s="1"/>
  <c r="L48" i="8"/>
  <c r="L65" i="8" s="1"/>
  <c r="K48" i="8"/>
  <c r="K65" i="8" s="1"/>
  <c r="J48" i="8"/>
  <c r="J65" i="8" s="1"/>
  <c r="I48" i="8"/>
  <c r="I65" i="8" s="1"/>
  <c r="H48" i="8"/>
  <c r="H65" i="8" s="1"/>
  <c r="G48" i="8"/>
  <c r="G65" i="8" s="1"/>
  <c r="F48" i="8"/>
  <c r="F65" i="8" s="1"/>
  <c r="E48" i="8"/>
  <c r="E65" i="8" s="1"/>
  <c r="D48" i="8"/>
  <c r="D65" i="8" s="1"/>
  <c r="C48" i="8"/>
  <c r="C65" i="8" s="1"/>
  <c r="P48" i="8"/>
  <c r="P56" i="8"/>
  <c r="P59" i="8"/>
  <c r="N20" i="8"/>
  <c r="M20" i="8"/>
  <c r="L20" i="8"/>
  <c r="K20" i="8"/>
  <c r="J20" i="8"/>
  <c r="I20" i="8"/>
  <c r="H20" i="8"/>
  <c r="G20" i="8"/>
  <c r="F20" i="8"/>
  <c r="E20" i="8"/>
  <c r="D20" i="8"/>
  <c r="C20" i="8"/>
  <c r="N40" i="8"/>
  <c r="M40" i="8"/>
  <c r="L40" i="8"/>
  <c r="K40" i="8"/>
  <c r="J40" i="8"/>
  <c r="I40" i="8"/>
  <c r="H40" i="8"/>
  <c r="G40" i="8"/>
  <c r="F40" i="8"/>
  <c r="E40" i="8"/>
  <c r="D40" i="8"/>
  <c r="C40" i="8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N36" i="8"/>
  <c r="M36" i="8"/>
  <c r="L36" i="8"/>
  <c r="K36" i="8"/>
  <c r="J36" i="8"/>
  <c r="I36" i="8"/>
  <c r="H36" i="8"/>
  <c r="G36" i="8"/>
  <c r="F36" i="8"/>
  <c r="E36" i="8"/>
  <c r="D36" i="8"/>
  <c r="C36" i="8"/>
  <c r="N35" i="8"/>
  <c r="M35" i="8"/>
  <c r="L35" i="8"/>
  <c r="K35" i="8"/>
  <c r="J35" i="8"/>
  <c r="I35" i="8"/>
  <c r="H35" i="8"/>
  <c r="G35" i="8"/>
  <c r="F35" i="8"/>
  <c r="E35" i="8"/>
  <c r="D35" i="8"/>
  <c r="C35" i="8"/>
  <c r="N34" i="8"/>
  <c r="M34" i="8"/>
  <c r="L34" i="8"/>
  <c r="K34" i="8"/>
  <c r="J34" i="8"/>
  <c r="I34" i="8"/>
  <c r="H34" i="8"/>
  <c r="G34" i="8"/>
  <c r="F34" i="8"/>
  <c r="E34" i="8"/>
  <c r="D34" i="8"/>
  <c r="C34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31" i="8"/>
  <c r="M31" i="8"/>
  <c r="L31" i="8"/>
  <c r="K31" i="8"/>
  <c r="J31" i="8"/>
  <c r="I31" i="8"/>
  <c r="H31" i="8"/>
  <c r="G31" i="8"/>
  <c r="F31" i="8"/>
  <c r="E31" i="8"/>
  <c r="D31" i="8"/>
  <c r="C31" i="8"/>
  <c r="N30" i="8"/>
  <c r="M30" i="8"/>
  <c r="L30" i="8"/>
  <c r="K30" i="8"/>
  <c r="J30" i="8"/>
  <c r="I30" i="8"/>
  <c r="H30" i="8"/>
  <c r="G30" i="8"/>
  <c r="F30" i="8"/>
  <c r="E30" i="8"/>
  <c r="D30" i="8"/>
  <c r="C30" i="8"/>
  <c r="N29" i="8"/>
  <c r="M29" i="8"/>
  <c r="L29" i="8"/>
  <c r="K29" i="8"/>
  <c r="J29" i="8"/>
  <c r="I29" i="8"/>
  <c r="H29" i="8"/>
  <c r="G29" i="8"/>
  <c r="F29" i="8"/>
  <c r="E29" i="8"/>
  <c r="D29" i="8"/>
  <c r="C29" i="8"/>
  <c r="N28" i="8"/>
  <c r="M28" i="8"/>
  <c r="L28" i="8"/>
  <c r="K28" i="8"/>
  <c r="J28" i="8"/>
  <c r="I28" i="8"/>
  <c r="H28" i="8"/>
  <c r="G28" i="8"/>
  <c r="F28" i="8"/>
  <c r="E28" i="8"/>
  <c r="D28" i="8"/>
  <c r="C28" i="8"/>
  <c r="N27" i="8"/>
  <c r="M27" i="8"/>
  <c r="L27" i="8"/>
  <c r="K27" i="8"/>
  <c r="J27" i="8"/>
  <c r="I27" i="8"/>
  <c r="H27" i="8"/>
  <c r="G27" i="8"/>
  <c r="F27" i="8"/>
  <c r="E27" i="8"/>
  <c r="D27" i="8"/>
  <c r="C27" i="8"/>
  <c r="N26" i="8"/>
  <c r="N41" i="8" s="1"/>
  <c r="N43" i="8" s="1"/>
  <c r="M26" i="8"/>
  <c r="M41" i="8" s="1"/>
  <c r="M43" i="8" s="1"/>
  <c r="L26" i="8"/>
  <c r="L41" i="8" s="1"/>
  <c r="L43" i="8" s="1"/>
  <c r="K26" i="8"/>
  <c r="K41" i="8" s="1"/>
  <c r="K43" i="8" s="1"/>
  <c r="J26" i="8"/>
  <c r="J41" i="8" s="1"/>
  <c r="J43" i="8" s="1"/>
  <c r="I26" i="8"/>
  <c r="I41" i="8" s="1"/>
  <c r="I43" i="8" s="1"/>
  <c r="H26" i="8"/>
  <c r="H41" i="8" s="1"/>
  <c r="H43" i="8" s="1"/>
  <c r="G26" i="8"/>
  <c r="G41" i="8" s="1"/>
  <c r="G43" i="8" s="1"/>
  <c r="F26" i="8"/>
  <c r="F41" i="8" s="1"/>
  <c r="F43" i="8" s="1"/>
  <c r="E26" i="8"/>
  <c r="E41" i="8" s="1"/>
  <c r="E43" i="8" s="1"/>
  <c r="D26" i="8"/>
  <c r="D41" i="8" s="1"/>
  <c r="D43" i="8" s="1"/>
  <c r="C26" i="8"/>
  <c r="C41" i="8" s="1"/>
  <c r="C43" i="8" s="1"/>
  <c r="P14" i="8"/>
  <c r="P13" i="8"/>
  <c r="P12" i="8"/>
  <c r="P11" i="8"/>
  <c r="P10" i="8"/>
  <c r="P9" i="8"/>
  <c r="P8" i="8"/>
  <c r="P7" i="8"/>
  <c r="P6" i="8"/>
  <c r="P5" i="8"/>
  <c r="P49" i="8" l="1"/>
  <c r="P50" i="8"/>
  <c r="P60" i="8"/>
  <c r="P61" i="8"/>
  <c r="P4" i="8"/>
  <c r="P17" i="8"/>
  <c r="P18" i="8"/>
  <c r="P16" i="8" l="1"/>
  <c r="P15" i="8"/>
  <c r="Z209" i="7" l="1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AA209" i="7" s="1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AA207" i="7" s="1"/>
  <c r="E207" i="7"/>
  <c r="D207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AA205" i="7" s="1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AA203" i="7" s="1"/>
  <c r="E203" i="7"/>
  <c r="D203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AA201" i="7" s="1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AA199" i="7" s="1"/>
  <c r="E199" i="7"/>
  <c r="D199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AA197" i="7" s="1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AA195" i="7" s="1"/>
  <c r="E195" i="7"/>
  <c r="D195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AA193" i="7" s="1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AA191" i="7" s="1"/>
  <c r="E191" i="7"/>
  <c r="D191" i="7"/>
  <c r="Z190" i="7"/>
  <c r="Y190" i="7"/>
  <c r="Y210" i="7" s="1"/>
  <c r="X190" i="7"/>
  <c r="W190" i="7"/>
  <c r="V190" i="7"/>
  <c r="U190" i="7"/>
  <c r="U210" i="7" s="1"/>
  <c r="T190" i="7"/>
  <c r="S190" i="7"/>
  <c r="R190" i="7"/>
  <c r="Q190" i="7"/>
  <c r="Q210" i="7" s="1"/>
  <c r="P190" i="7"/>
  <c r="O190" i="7"/>
  <c r="N190" i="7"/>
  <c r="M190" i="7"/>
  <c r="M210" i="7" s="1"/>
  <c r="L190" i="7"/>
  <c r="K190" i="7"/>
  <c r="J190" i="7"/>
  <c r="I190" i="7"/>
  <c r="I210" i="7" s="1"/>
  <c r="H190" i="7"/>
  <c r="G190" i="7"/>
  <c r="F190" i="7"/>
  <c r="E190" i="7"/>
  <c r="E210" i="7" s="1"/>
  <c r="D190" i="7"/>
  <c r="EH19" i="5"/>
  <c r="EH25" i="5"/>
  <c r="EH24" i="5"/>
  <c r="EH23" i="5"/>
  <c r="EH22" i="5"/>
  <c r="EH21" i="5"/>
  <c r="EH20" i="5"/>
  <c r="EH18" i="5"/>
  <c r="EH17" i="5"/>
  <c r="EH16" i="5"/>
  <c r="EH15" i="5"/>
  <c r="EH14" i="5"/>
  <c r="EH13" i="5"/>
  <c r="EH12" i="5"/>
  <c r="EH11" i="5"/>
  <c r="EH10" i="5"/>
  <c r="EH9" i="5"/>
  <c r="EH8" i="5"/>
  <c r="EH7" i="5"/>
  <c r="EH6" i="5"/>
  <c r="EH5" i="5"/>
  <c r="EH4" i="5"/>
  <c r="EH3" i="5"/>
  <c r="EG25" i="5"/>
  <c r="EG24" i="5"/>
  <c r="EG23" i="5"/>
  <c r="EG22" i="5"/>
  <c r="EG21" i="5"/>
  <c r="EG20" i="5"/>
  <c r="EG19" i="5"/>
  <c r="EG18" i="5"/>
  <c r="EG17" i="5"/>
  <c r="EG16" i="5"/>
  <c r="EG15" i="5"/>
  <c r="EG14" i="5"/>
  <c r="EG13" i="5"/>
  <c r="EG12" i="5"/>
  <c r="EG11" i="5"/>
  <c r="EG10" i="5"/>
  <c r="EG9" i="5"/>
  <c r="EG8" i="5"/>
  <c r="EG7" i="5"/>
  <c r="EG6" i="5"/>
  <c r="EG5" i="5"/>
  <c r="EG4" i="5"/>
  <c r="EG3" i="5"/>
  <c r="Z182" i="7"/>
  <c r="Y182" i="7"/>
  <c r="X182" i="7"/>
  <c r="W182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Z181" i="7"/>
  <c r="Y181" i="7"/>
  <c r="X181" i="7"/>
  <c r="W181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Z180" i="7"/>
  <c r="Y180" i="7"/>
  <c r="X180" i="7"/>
  <c r="W180" i="7"/>
  <c r="V180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Z179" i="7"/>
  <c r="Y179" i="7"/>
  <c r="X179" i="7"/>
  <c r="W179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Z178" i="7"/>
  <c r="Y178" i="7"/>
  <c r="X178" i="7"/>
  <c r="W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Z174" i="7"/>
  <c r="Y174" i="7"/>
  <c r="X174" i="7"/>
  <c r="W174" i="7"/>
  <c r="V174" i="7"/>
  <c r="U174" i="7"/>
  <c r="T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Z173" i="7"/>
  <c r="Y173" i="7"/>
  <c r="X173" i="7"/>
  <c r="W173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Z172" i="7"/>
  <c r="Y172" i="7"/>
  <c r="X172" i="7"/>
  <c r="W172" i="7"/>
  <c r="V172" i="7"/>
  <c r="U172" i="7"/>
  <c r="T172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Z171" i="7"/>
  <c r="Y171" i="7"/>
  <c r="X171" i="7"/>
  <c r="W171" i="7"/>
  <c r="V171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Z170" i="7"/>
  <c r="Y170" i="7"/>
  <c r="X170" i="7"/>
  <c r="W170" i="7"/>
  <c r="V170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Z169" i="7"/>
  <c r="Y169" i="7"/>
  <c r="X169" i="7"/>
  <c r="W169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Z163" i="7"/>
  <c r="Y163" i="7"/>
  <c r="X163" i="7"/>
  <c r="X184" i="7" s="1"/>
  <c r="W163" i="7"/>
  <c r="W184" i="7" s="1"/>
  <c r="V163" i="7"/>
  <c r="U163" i="7"/>
  <c r="T163" i="7"/>
  <c r="T184" i="7" s="1"/>
  <c r="S163" i="7"/>
  <c r="S184" i="7" s="1"/>
  <c r="R163" i="7"/>
  <c r="Q163" i="7"/>
  <c r="P163" i="7"/>
  <c r="P184" i="7" s="1"/>
  <c r="O163" i="7"/>
  <c r="O184" i="7" s="1"/>
  <c r="N163" i="7"/>
  <c r="M163" i="7"/>
  <c r="L163" i="7"/>
  <c r="L184" i="7" s="1"/>
  <c r="K163" i="7"/>
  <c r="K184" i="7" s="1"/>
  <c r="J163" i="7"/>
  <c r="I163" i="7"/>
  <c r="H163" i="7"/>
  <c r="G163" i="7"/>
  <c r="G184" i="7" s="1"/>
  <c r="F163" i="7"/>
  <c r="E16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8" i="1"/>
  <c r="EL47" i="1"/>
  <c r="EL46" i="1"/>
  <c r="EL45" i="1"/>
  <c r="EL44" i="1"/>
  <c r="EL43" i="1"/>
  <c r="EL42" i="1"/>
  <c r="EL41" i="1"/>
  <c r="EL40" i="1"/>
  <c r="H183" i="7" l="1"/>
  <c r="H187" i="7" s="1"/>
  <c r="H184" i="7"/>
  <c r="D184" i="7"/>
  <c r="E184" i="7"/>
  <c r="I184" i="7"/>
  <c r="M184" i="7"/>
  <c r="Q184" i="7"/>
  <c r="U184" i="7"/>
  <c r="Y184" i="7"/>
  <c r="F210" i="7"/>
  <c r="J210" i="7"/>
  <c r="N210" i="7"/>
  <c r="R210" i="7"/>
  <c r="V210" i="7"/>
  <c r="Z210" i="7"/>
  <c r="F184" i="7"/>
  <c r="J184" i="7"/>
  <c r="N184" i="7"/>
  <c r="R184" i="7"/>
  <c r="V184" i="7"/>
  <c r="Z184" i="7"/>
  <c r="G210" i="7"/>
  <c r="K210" i="7"/>
  <c r="O210" i="7"/>
  <c r="S210" i="7"/>
  <c r="W210" i="7"/>
  <c r="D210" i="7"/>
  <c r="H210" i="7"/>
  <c r="L210" i="7"/>
  <c r="P210" i="7"/>
  <c r="T210" i="7"/>
  <c r="X210" i="7"/>
  <c r="L183" i="7"/>
  <c r="L187" i="7" s="1"/>
  <c r="X183" i="7"/>
  <c r="X187" i="7" s="1"/>
  <c r="AA200" i="7"/>
  <c r="P183" i="7"/>
  <c r="P187" i="7" s="1"/>
  <c r="T183" i="7"/>
  <c r="T187" i="7" s="1"/>
  <c r="AA192" i="7"/>
  <c r="AA196" i="7"/>
  <c r="AA204" i="7"/>
  <c r="AA208" i="7"/>
  <c r="G183" i="7"/>
  <c r="G187" i="7" s="1"/>
  <c r="K183" i="7"/>
  <c r="K187" i="7" s="1"/>
  <c r="O183" i="7"/>
  <c r="O187" i="7" s="1"/>
  <c r="S183" i="7"/>
  <c r="S187" i="7" s="1"/>
  <c r="W183" i="7"/>
  <c r="W187" i="7" s="1"/>
  <c r="AA190" i="7"/>
  <c r="AA194" i="7"/>
  <c r="AA198" i="7"/>
  <c r="AA202" i="7"/>
  <c r="AA206" i="7"/>
  <c r="E183" i="7"/>
  <c r="E187" i="7" s="1"/>
  <c r="Q183" i="7"/>
  <c r="Q187" i="7" s="1"/>
  <c r="J183" i="7"/>
  <c r="J187" i="7" s="1"/>
  <c r="V183" i="7"/>
  <c r="V187" i="7" s="1"/>
  <c r="I183" i="7"/>
  <c r="I187" i="7" s="1"/>
  <c r="U183" i="7"/>
  <c r="U187" i="7" s="1"/>
  <c r="F183" i="7"/>
  <c r="F187" i="7" s="1"/>
  <c r="R183" i="7"/>
  <c r="R187" i="7" s="1"/>
  <c r="D183" i="7"/>
  <c r="D187" i="7" s="1"/>
  <c r="M183" i="7"/>
  <c r="M187" i="7" s="1"/>
  <c r="Y183" i="7"/>
  <c r="Y187" i="7" s="1"/>
  <c r="N183" i="7"/>
  <c r="N187" i="7" s="1"/>
  <c r="Z183" i="7"/>
  <c r="Z187" i="7" s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AA210" i="7" l="1"/>
  <c r="J51" i="1"/>
  <c r="EL51" i="1"/>
</calcChain>
</file>

<file path=xl/sharedStrings.xml><?xml version="1.0" encoding="utf-8"?>
<sst xmlns="http://schemas.openxmlformats.org/spreadsheetml/2006/main" count="1506" uniqueCount="334">
  <si>
    <t>volume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</si>
  <si>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</si>
  <si>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</si>
  <si>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</si>
  <si>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</si>
  <si>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</si>
  <si>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</si>
  <si>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</si>
  <si>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</si>
  <si>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</si>
  <si>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</si>
  <si>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</si>
  <si>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</si>
  <si>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</si>
  <si>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</si>
  <si>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</si>
  <si>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</si>
  <si>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</si>
  <si>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</si>
  <si>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</si>
  <si>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</si>
  <si>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</si>
  <si>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</si>
  <si>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</si>
  <si>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</si>
  <si>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</si>
  <si>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</si>
  <si>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</si>
  <si>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</si>
  <si>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</si>
  <si>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</si>
  <si>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</si>
  <si>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</si>
  <si>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</si>
  <si>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</si>
  <si>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</si>
  <si>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</si>
  <si>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</si>
  <si>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</si>
  <si>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</si>
  <si>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</si>
  <si>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</si>
  <si>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</si>
  <si>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</si>
  <si>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</si>
  <si>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</si>
  <si>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</si>
  <si>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</si>
  <si>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</si>
  <si>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</si>
  <si>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</si>
  <si>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</si>
  <si>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</si>
  <si>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</si>
  <si>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</si>
  <si>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</si>
  <si>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</si>
  <si>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</si>
  <si>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</si>
  <si>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</si>
  <si>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</si>
  <si>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</si>
  <si>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</si>
  <si>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</si>
  <si>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</si>
  <si>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</si>
  <si>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</si>
  <si>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</si>
  <si>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</si>
  <si>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</si>
  <si>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</si>
  <si>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</si>
  <si>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</si>
  <si>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</si>
  <si>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</si>
  <si>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</si>
  <si>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</si>
  <si>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</si>
  <si>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</si>
  <si>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</si>
  <si>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</si>
  <si>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</si>
  <si>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</si>
  <si>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</si>
  <si>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</si>
  <si>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</si>
  <si>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</si>
  <si>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</si>
  <si>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</si>
  <si>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</si>
  <si>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</si>
  <si>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</si>
  <si>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</si>
  <si>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</si>
  <si>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</si>
  <si>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</si>
  <si>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</si>
  <si>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</si>
  <si>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</si>
  <si>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</si>
  <si>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</si>
  <si>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</si>
  <si>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</si>
  <si>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</si>
  <si>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</si>
  <si>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</si>
  <si>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</si>
  <si>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</si>
  <si>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</si>
  <si>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</si>
  <si>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</si>
  <si>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</si>
  <si>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</si>
  <si>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</si>
  <si>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</si>
  <si>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</si>
  <si>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</si>
  <si>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</si>
  <si>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</si>
  <si>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</si>
  <si>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</si>
  <si>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</si>
  <si>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</si>
  <si>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</si>
  <si>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</si>
  <si>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</si>
  <si>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</si>
  <si>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</si>
  <si>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</si>
  <si>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</si>
  <si>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</si>
  <si>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</si>
  <si>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</si>
  <si>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Co.op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</si>
  <si>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</si>
  <si>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</si>
  <si>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</si>
  <si>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</si>
  <si>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</si>
  <si>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</si>
  <si>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</si>
  <si>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</si>
  <si>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</si>
  <si>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</si>
  <si>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</si>
  <si>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</si>
  <si>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</si>
  <si>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</si>
  <si>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</si>
  <si>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</si>
  <si>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</si>
  <si>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</si>
  <si>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</si>
  <si>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</si>
  <si>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</si>
  <si>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</si>
  <si>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</si>
  <si>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</si>
  <si>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</si>
  <si>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</si>
  <si>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</si>
  <si>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</si>
  <si>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</si>
  <si>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</si>
  <si>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</si>
  <si>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</si>
  <si>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</si>
  <si>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</si>
  <si>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</si>
  <si>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</si>
  <si>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</si>
  <si>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</si>
  <si>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</si>
  <si>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</si>
  <si>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</si>
  <si>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</si>
  <si>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</si>
  <si>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</si>
  <si>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</si>
  <si>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</si>
  <si>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</si>
  <si>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</si>
  <si>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</si>
  <si>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</si>
  <si>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</si>
  <si>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</si>
  <si>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</si>
  <si>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</si>
  <si>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</si>
  <si>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</si>
  <si>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</si>
  <si>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</si>
  <si>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</si>
  <si>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</si>
  <si>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</si>
  <si>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</si>
  <si>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</si>
  <si>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</si>
  <si>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</si>
  <si>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</si>
  <si>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</si>
  <si>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</si>
  <si>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</si>
  <si>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</si>
  <si>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</si>
  <si>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</si>
  <si>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</si>
  <si>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</si>
  <si>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</si>
  <si>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</si>
  <si>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</si>
  <si>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</si>
  <si>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</si>
  <si>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</si>
  <si>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</si>
  <si>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</si>
  <si>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</si>
  <si>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</si>
  <si>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</si>
  <si>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</si>
  <si>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</si>
  <si>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</si>
  <si>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</si>
  <si>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</si>
  <si>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</si>
  <si>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</si>
  <si>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</si>
  <si>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</si>
  <si>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</si>
  <si>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</si>
  <si>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</si>
  <si>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</si>
  <si>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</si>
  <si>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</si>
  <si>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</si>
  <si>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</si>
  <si>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</si>
  <si>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</si>
  <si>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</si>
  <si>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</si>
  <si>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</si>
  <si>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</si>
  <si>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</si>
  <si>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</si>
  <si>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</si>
  <si>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</si>
  <si>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</si>
  <si>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</si>
  <si>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</si>
  <si>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</si>
  <si>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</si>
  <si>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</si>
  <si>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</si>
  <si>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</si>
  <si>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</si>
  <si>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</si>
  <si>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</si>
  <si>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</si>
  <si>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</si>
  <si>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</si>
  <si>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</si>
  <si>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</si>
  <si>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</si>
  <si>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</si>
  <si>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</si>
  <si>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</si>
  <si>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</si>
  <si>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</si>
  <si>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</si>
  <si>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</si>
  <si>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</si>
  <si>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</si>
  <si>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</si>
  <si>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</si>
  <si>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Tổng cộng</t>
  </si>
  <si>
    <t>TF</t>
  </si>
  <si>
    <t>Banh xopNABATI RICHE.hg 20x6g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</si>
  <si>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</si>
  <si>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</si>
  <si>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</si>
  <si>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</si>
  <si>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</si>
  <si>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</si>
  <si>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</si>
  <si>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</si>
  <si>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</si>
  <si>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</si>
  <si>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</si>
  <si>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</si>
  <si>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B.queNABATI nhan phomai hg280g</t>
  </si>
  <si>
    <t>B.que NABATI nhan soco hg 120g</t>
  </si>
  <si>
    <t>SODA</t>
  </si>
  <si>
    <t>Lê Yến Phụng</t>
  </si>
  <si>
    <t>Nguyễn Thanh Phương Thảo</t>
  </si>
  <si>
    <t>Đỗ Thị A Lin</t>
  </si>
  <si>
    <t>Đào Ngọc Sơn</t>
  </si>
  <si>
    <t>Võ Thái Trâm</t>
  </si>
  <si>
    <t>Nguyễn Trung Kiên</t>
  </si>
  <si>
    <t>Tôn Thất Thạch</t>
  </si>
  <si>
    <t>Trần Thị Cẩm Tiên</t>
  </si>
  <si>
    <t>Nguyễn Thị Mỹ Linh</t>
  </si>
  <si>
    <t>Nguyễn Thị Kiều Diễm</t>
  </si>
  <si>
    <t>Phùng Mỹ Dung</t>
  </si>
  <si>
    <t>Mai Thị Lan Uyên</t>
  </si>
  <si>
    <t>Phạm Hà Ngọc Diễm</t>
  </si>
  <si>
    <t>Trần Thị Thúy Quỳnh</t>
  </si>
  <si>
    <t>Trịnh Như Quỳnh</t>
  </si>
  <si>
    <t>Vũ Thị Thùy Lan</t>
  </si>
  <si>
    <t>MTS HẠNH</t>
  </si>
  <si>
    <t>MTE</t>
  </si>
  <si>
    <t>Lê Trương Phi</t>
  </si>
  <si>
    <t>Thanh tien
(+VAT)</t>
  </si>
  <si>
    <t>SL CF</t>
  </si>
  <si>
    <t>Đỗ Thị Alin</t>
  </si>
  <si>
    <t>SL FL</t>
  </si>
  <si>
    <t>Vũ Thị Dịu</t>
  </si>
  <si>
    <t>C-B.xopNa.kem sc phucbontu50g</t>
  </si>
  <si>
    <t>C-BxopNa.kem sc phucb.tu20x15g</t>
  </si>
  <si>
    <t>C-Mitron phomai cay capdo0-74g</t>
  </si>
  <si>
    <t>C-Mitron phomai cay capdo1-75g</t>
  </si>
  <si>
    <t>C-Mi sup phomai cay capdo0-65g</t>
  </si>
  <si>
    <t>C-Mi sup phomai cay capdo1-67g</t>
  </si>
  <si>
    <t>số lượng hộp/gói</t>
  </si>
  <si>
    <t>B.xop NABATInhan kem Goguma50g</t>
  </si>
  <si>
    <t>B.phu kemGoguma NA.AHH hg10x9g</t>
  </si>
  <si>
    <t>FL</t>
  </si>
  <si>
    <t>Volume</t>
  </si>
  <si>
    <t>Thùng</t>
  </si>
  <si>
    <t>Value</t>
  </si>
  <si>
    <t>Hộp-Gói</t>
  </si>
  <si>
    <t>Giá hộp/gói</t>
  </si>
  <si>
    <t>Volume Hộp-Gói</t>
  </si>
  <si>
    <t>Volume Thùng</t>
  </si>
  <si>
    <t>Qui cách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</si>
</sst>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2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2" fillId="3" borderId="2" xfId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4" borderId="2" xfId="3" applyFont="1" applyFill="1" applyBorder="1" applyAlignment="1">
      <alignment horizontal="left" vertical="center"/>
    </xf>
    <xf numFmtId="0" fontId="4" fillId="4" borderId="2" xfId="3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41" fontId="4" fillId="4" borderId="2" xfId="2" applyFont="1" applyFill="1" applyBorder="1" applyAlignment="1">
      <alignment horizontal="center" vertical="center" wrapText="1"/>
    </xf>
    <xf numFmtId="41" fontId="4" fillId="5" borderId="2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5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5" fillId="0" borderId="2" xfId="3" applyFont="1" applyBorder="1"/>
    <xf numFmtId="164" fontId="5" fillId="0" borderId="2" xfId="1" applyNumberFormat="1" applyFont="1" applyBorder="1"/>
    <xf numFmtId="0" fontId="0" fillId="0" borderId="2" xfId="0" applyBorder="1" applyAlignment="1">
      <alignment wrapText="1"/>
    </xf>
    <xf numFmtId="41" fontId="0" fillId="3" borderId="2" xfId="0" applyNumberFormat="1" applyFill="1" applyBorder="1" applyAlignment="1">
      <alignment wrapText="1"/>
    </xf>
    <xf numFmtId="0" fontId="0" fillId="6" borderId="0" xfId="0" applyFill="1"/>
    <xf numFmtId="0" fontId="2" fillId="0" borderId="0" xfId="0" applyFont="1" applyAlignment="1">
      <alignment vertical="center" wrapText="1"/>
    </xf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43" fontId="0" fillId="6" borderId="0" xfId="1" applyFont="1" applyFill="1"/>
    <xf numFmtId="43" fontId="0" fillId="6" borderId="0" xfId="0" applyNumberFormat="1" applyFill="1"/>
    <xf numFmtId="41" fontId="4" fillId="7" borderId="2" xfId="2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43" fontId="2" fillId="0" borderId="0" xfId="1" applyFont="1"/>
    <xf numFmtId="164" fontId="2" fillId="0" borderId="0" xfId="1" applyNumberFormat="1" applyFont="1"/>
    <xf numFmtId="0" fontId="2" fillId="6" borderId="0" xfId="0" applyFont="1" applyFill="1"/>
    <xf numFmtId="164" fontId="0" fillId="6" borderId="0" xfId="1" applyNumberFormat="1" applyFont="1" applyFill="1"/>
    <xf numFmtId="164" fontId="0" fillId="6" borderId="0" xfId="0" applyNumberFormat="1" applyFill="1"/>
    <xf numFmtId="164" fontId="0" fillId="8" borderId="0" xfId="0" applyNumberFormat="1" applyFill="1"/>
    <xf numFmtId="43" fontId="0" fillId="0" borderId="0" xfId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6" borderId="0" xfId="0" applyFill="1" applyAlignment="1">
      <alignment vertical="top"/>
    </xf>
    <xf numFmtId="43" fontId="0" fillId="8" borderId="0" xfId="0" applyNumberFormat="1" applyFill="1"/>
    <xf numFmtId="0" fontId="0" fillId="6" borderId="0" xfId="0" applyFill="1" applyAlignment="1">
      <alignment wrapText="1"/>
    </xf>
  </cellXfs>
  <cellStyles count="4">
    <cellStyle name="Comma" xfId="1" builtinId="3"/>
    <cellStyle name="Comma [0]" xfId="2" builtinId="6"/>
    <cellStyle name="Normal" xfId="0" builtinId="0"/>
    <cellStyle name="Normal_TF" xfId="3" xr:uid="{1FD89601-F440-4DE4-BCE9-29A229A769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ENTIVE_07.2024_M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 T7"/>
      <sheetName val="Big C_Lotte"/>
      <sheetName val="MTS"/>
      <sheetName val="Data sell in"/>
      <sheetName val="Ds MTE phụ trách Big C Lotte"/>
      <sheetName val="Data SO Co.op"/>
      <sheetName val="Data tinh thuong Co.op"/>
      <sheetName val="Data CF-FL"/>
      <sheetName val="Direct tinh thuong_T7"/>
      <sheetName val="Huong Thuy South_T7"/>
      <sheetName val="ONPOST-KAM"/>
      <sheetName val="Listing-Onpost KAM"/>
      <sheetName val="Huong Thuy North_T7"/>
      <sheetName val="Listing"/>
      <sheetName val="Onp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2756-8EBD-43A5-AFF8-F947075FC2F6}">
  <dimension ref="A1:EQ51"/>
  <sheetViews>
    <sheetView zoomScale="70" zoomScaleNormal="70" workbookViewId="0">
      <pane xSplit="9" ySplit="5" topLeftCell="DW21" activePane="bottomRight" state="frozen"/>
      <selection pane="topRight" activeCell="J1" sqref="J1"/>
      <selection pane="bottomLeft" activeCell="A5" sqref="A5"/>
      <selection pane="bottomRight" activeCell="EL5" sqref="EL5:EL39"/>
    </sheetView>
  </sheetViews>
  <sheetFormatPr defaultRowHeight="15" outlineLevelCol="1" x14ac:dyDescent="0.25"/>
  <cols>
    <col min="5" max="5" width="10" bestFit="1" customWidth="1"/>
    <col min="6" max="6" width="37.28515625" bestFit="1" customWidth="1"/>
    <col min="9" max="9" width="10.42578125" customWidth="1"/>
    <col min="10" max="10" width="9.140625" customWidth="1" outlineLevel="1"/>
    <col min="11" max="11" width="13.28515625" customWidth="1" outlineLevel="1"/>
    <col min="12" max="13" width="9.140625" customWidth="1" outlineLevel="1"/>
    <col min="14" max="14" width="14" customWidth="1" outlineLevel="1"/>
    <col min="15" max="15" width="9.140625" customWidth="1" outlineLevel="1"/>
    <col min="16" max="16" width="11.85546875" customWidth="1" outlineLevel="1"/>
    <col min="17" max="20" width="9.140625" customWidth="1" outlineLevel="1"/>
    <col min="21" max="21" width="12.42578125" customWidth="1" outlineLevel="1"/>
    <col min="22" max="23" width="9.140625" customWidth="1" outlineLevel="1"/>
    <col min="24" max="24" width="11.42578125" customWidth="1" outlineLevel="1"/>
    <col min="25" max="26" width="9.140625" customWidth="1" outlineLevel="1"/>
    <col min="27" max="27" width="12.85546875" bestFit="1" customWidth="1" outlineLevel="1"/>
    <col min="28" max="29" width="9.140625" customWidth="1" outlineLevel="1"/>
    <col min="30" max="30" width="11.85546875" customWidth="1" outlineLevel="1"/>
    <col min="31" max="37" width="9.140625" customWidth="1" outlineLevel="1"/>
    <col min="38" max="38" width="12.42578125" bestFit="1" customWidth="1" outlineLevel="1"/>
    <col min="39" max="41" width="9.140625" customWidth="1" outlineLevel="1"/>
    <col min="42" max="42" width="11.42578125" customWidth="1" outlineLevel="1"/>
    <col min="43" max="45" width="9.140625" customWidth="1" outlineLevel="1"/>
    <col min="46" max="46" width="11" customWidth="1" outlineLevel="1"/>
    <col min="47" max="68" width="9.140625" customWidth="1" outlineLevel="1"/>
    <col min="69" max="69" width="14.28515625" customWidth="1" outlineLevel="1"/>
    <col min="70" max="72" width="9.140625" customWidth="1" outlineLevel="1"/>
    <col min="73" max="73" width="10.7109375" customWidth="1" outlineLevel="1"/>
    <col min="74" max="81" width="9.140625" customWidth="1" outlineLevel="1"/>
    <col min="82" max="82" width="13.140625" bestFit="1" customWidth="1" outlineLevel="1"/>
    <col min="83" max="102" width="9.140625" customWidth="1" outlineLevel="1"/>
    <col min="103" max="103" width="10.42578125" customWidth="1" outlineLevel="1"/>
    <col min="104" max="111" width="9.140625" customWidth="1" outlineLevel="1"/>
    <col min="112" max="112" width="11.42578125" customWidth="1" outlineLevel="1"/>
    <col min="113" max="135" width="9.140625" customWidth="1" outlineLevel="1"/>
    <col min="136" max="136" width="11.140625" customWidth="1" outlineLevel="1"/>
    <col min="137" max="141" width="9.140625" customWidth="1" outlineLevel="1"/>
    <col min="142" max="142" width="14" bestFit="1" customWidth="1" outlineLevel="1"/>
  </cols>
  <sheetData>
    <row r="1" spans="1:144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/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  <c r="DR1" s="4"/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4" t="s">
        <v>0</v>
      </c>
      <c r="ED1" s="4"/>
      <c r="EE1" s="4" t="s">
        <v>0</v>
      </c>
      <c r="EF1" s="4" t="s">
        <v>0</v>
      </c>
      <c r="EG1" s="4" t="s">
        <v>0</v>
      </c>
      <c r="EH1" s="4" t="s">
        <v>0</v>
      </c>
      <c r="EI1" s="4" t="s">
        <v>0</v>
      </c>
      <c r="EJ1" s="4" t="s">
        <v>0</v>
      </c>
      <c r="EK1" s="4" t="s">
        <v>0</v>
      </c>
      <c r="EL1" s="4" t="s">
        <v>0</v>
      </c>
      <c r="EN1" t="s">
        <v>1</v>
      </c>
    </row>
    <row r="2" spans="1:144" ht="46.5" customHeight="1" x14ac:dyDescent="0.25">
      <c r="A2" s="1"/>
      <c r="E2" s="2"/>
      <c r="H2" s="3"/>
      <c r="I2" s="3"/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5" t="s">
        <v>14</v>
      </c>
      <c r="W2" s="5" t="s">
        <v>15</v>
      </c>
      <c r="X2" s="5" t="s">
        <v>16</v>
      </c>
      <c r="Y2" s="5" t="s">
        <v>17</v>
      </c>
      <c r="Z2" s="5" t="s">
        <v>18</v>
      </c>
      <c r="AA2" s="5" t="s">
        <v>19</v>
      </c>
      <c r="AB2" s="5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5" t="s">
        <v>30</v>
      </c>
      <c r="AM2" s="5" t="s">
        <v>31</v>
      </c>
      <c r="AN2" s="5" t="s">
        <v>32</v>
      </c>
      <c r="AO2" s="5" t="s">
        <v>33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42</v>
      </c>
      <c r="AY2" s="5" t="s">
        <v>43</v>
      </c>
      <c r="AZ2" s="5" t="s">
        <v>44</v>
      </c>
      <c r="BA2" s="5" t="s">
        <v>45</v>
      </c>
      <c r="BB2" s="5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5" t="s">
        <v>54</v>
      </c>
      <c r="BK2" s="5" t="s">
        <v>55</v>
      </c>
      <c r="BL2" s="5" t="s">
        <v>56</v>
      </c>
      <c r="BM2" s="5" t="s">
        <v>57</v>
      </c>
      <c r="BN2" s="5" t="s">
        <v>58</v>
      </c>
      <c r="BO2" s="5" t="s">
        <v>59</v>
      </c>
      <c r="BP2" s="5" t="s">
        <v>60</v>
      </c>
      <c r="BQ2" s="5" t="s">
        <v>61</v>
      </c>
      <c r="BR2" s="5" t="s">
        <v>62</v>
      </c>
      <c r="BS2" s="5" t="s">
        <v>63</v>
      </c>
      <c r="BT2" s="5" t="s">
        <v>64</v>
      </c>
      <c r="BU2" s="5" t="s">
        <v>65</v>
      </c>
      <c r="BV2" s="5" t="s">
        <v>66</v>
      </c>
      <c r="BW2" s="5" t="s">
        <v>67</v>
      </c>
      <c r="BX2" s="5" t="s">
        <v>68</v>
      </c>
      <c r="BY2" s="5" t="s">
        <v>69</v>
      </c>
      <c r="BZ2" s="5" t="s">
        <v>70</v>
      </c>
      <c r="CA2" s="5" t="s">
        <v>71</v>
      </c>
      <c r="CB2" s="5" t="s">
        <v>72</v>
      </c>
      <c r="CC2" s="5" t="s">
        <v>73</v>
      </c>
      <c r="CD2" s="5" t="s">
        <v>74</v>
      </c>
      <c r="CE2" s="5" t="s">
        <v>75</v>
      </c>
      <c r="CF2" s="5" t="s">
        <v>76</v>
      </c>
      <c r="CG2" s="5" t="s">
        <v>77</v>
      </c>
      <c r="CH2" s="5" t="s">
        <v>78</v>
      </c>
      <c r="CI2" s="5" t="s">
        <v>79</v>
      </c>
      <c r="CJ2" s="5" t="s">
        <v>80</v>
      </c>
      <c r="CK2" s="5" t="s">
        <v>81</v>
      </c>
      <c r="CL2" s="5" t="s">
        <v>82</v>
      </c>
      <c r="CM2" s="5" t="s">
        <v>83</v>
      </c>
      <c r="CN2" s="5" t="s">
        <v>84</v>
      </c>
      <c r="CO2" s="5" t="s">
        <v>85</v>
      </c>
      <c r="CP2" s="5" t="s">
        <v>86</v>
      </c>
      <c r="CQ2" s="5" t="s">
        <v>87</v>
      </c>
      <c r="CR2" s="5" t="s">
        <v>88</v>
      </c>
      <c r="CS2" s="5" t="s">
        <v>89</v>
      </c>
      <c r="CT2" s="5" t="s">
        <v>90</v>
      </c>
      <c r="CU2" s="5" t="s">
        <v>91</v>
      </c>
      <c r="CV2" s="5" t="s">
        <v>92</v>
      </c>
      <c r="CW2" s="5" t="s">
        <v>93</v>
      </c>
      <c r="CX2" s="5" t="s">
        <v>94</v>
      </c>
      <c r="CY2" s="5" t="s">
        <v>95</v>
      </c>
      <c r="CZ2" s="5" t="s">
        <v>96</v>
      </c>
      <c r="DA2" s="5" t="s">
        <v>97</v>
      </c>
      <c r="DB2" s="5" t="s">
        <v>98</v>
      </c>
      <c r="DC2" s="5" t="s">
        <v>99</v>
      </c>
      <c r="DD2" s="5" t="s">
        <v>100</v>
      </c>
      <c r="DE2" s="5" t="s">
        <v>101</v>
      </c>
      <c r="DF2" s="5" t="s">
        <v>102</v>
      </c>
      <c r="DG2" s="5" t="s">
        <v>103</v>
      </c>
      <c r="DH2" s="5" t="s">
        <v>104</v>
      </c>
      <c r="DI2" s="5" t="s">
        <v>105</v>
      </c>
      <c r="DJ2" s="5" t="s">
        <v>106</v>
      </c>
      <c r="DK2" s="5" t="s">
        <v>107</v>
      </c>
      <c r="DL2" s="5" t="s">
        <v>108</v>
      </c>
      <c r="DM2" s="5" t="s">
        <v>109</v>
      </c>
      <c r="DN2" s="5" t="s">
        <v>110</v>
      </c>
      <c r="DO2" s="5" t="s">
        <v>111</v>
      </c>
      <c r="DP2" s="5" t="s">
        <v>112</v>
      </c>
      <c r="DQ2" s="5" t="s">
        <v>113</v>
      </c>
      <c r="DR2" s="5" t="s">
        <v>114</v>
      </c>
      <c r="DS2" s="5" t="s">
        <v>115</v>
      </c>
      <c r="DT2" s="5" t="s">
        <v>116</v>
      </c>
      <c r="DU2" s="5" t="s">
        <v>117</v>
      </c>
      <c r="DV2" s="5" t="s">
        <v>118</v>
      </c>
      <c r="DW2" s="5" t="s">
        <v>119</v>
      </c>
      <c r="DX2" s="5" t="s">
        <v>120</v>
      </c>
      <c r="DY2" s="5" t="s">
        <v>121</v>
      </c>
      <c r="DZ2" s="5" t="s">
        <v>122</v>
      </c>
      <c r="EA2" s="5" t="s">
        <v>123</v>
      </c>
      <c r="EB2" s="5" t="s">
        <v>124</v>
      </c>
      <c r="EC2" s="5" t="s">
        <v>125</v>
      </c>
      <c r="ED2" s="5" t="s">
        <v>126</v>
      </c>
      <c r="EE2" s="5" t="s">
        <v>127</v>
      </c>
      <c r="EF2" s="5" t="s">
        <v>128</v>
      </c>
      <c r="EG2" s="5" t="s">
        <v>66</v>
      </c>
      <c r="EH2" s="5" t="s">
        <v>129</v>
      </c>
      <c r="EI2" s="5" t="s">
        <v>130</v>
      </c>
      <c r="EJ2" s="5" t="s">
        <v>131</v>
      </c>
      <c r="EK2" s="5" t="s">
        <v>132</v>
      </c>
      <c r="EL2" s="6" t="s">
        <v>133</v>
      </c>
    </row>
    <row r="3" spans="1:144" s="15" customFormat="1" ht="45" x14ac:dyDescent="0.25">
      <c r="A3" s="7" t="s">
        <v>134</v>
      </c>
      <c r="B3" s="8" t="s">
        <v>135</v>
      </c>
      <c r="C3" s="8" t="s">
        <v>136</v>
      </c>
      <c r="D3" s="8" t="s">
        <v>137</v>
      </c>
      <c r="E3" s="9" t="s">
        <v>138</v>
      </c>
      <c r="F3" s="10" t="s">
        <v>139</v>
      </c>
      <c r="G3" s="11" t="s">
        <v>140</v>
      </c>
      <c r="H3" s="12" t="s">
        <v>141</v>
      </c>
      <c r="I3" s="12" t="s">
        <v>142</v>
      </c>
      <c r="J3" s="13" t="s">
        <v>143</v>
      </c>
      <c r="K3" s="13" t="s">
        <v>144</v>
      </c>
      <c r="L3" s="13" t="s">
        <v>145</v>
      </c>
      <c r="M3" s="13" t="s">
        <v>146</v>
      </c>
      <c r="N3" s="13" t="s">
        <v>147</v>
      </c>
      <c r="O3" s="13" t="s">
        <v>148</v>
      </c>
      <c r="P3" s="13" t="s">
        <v>149</v>
      </c>
      <c r="Q3" s="13" t="s">
        <v>150</v>
      </c>
      <c r="R3" s="13" t="s">
        <v>151</v>
      </c>
      <c r="S3" s="13" t="s">
        <v>152</v>
      </c>
      <c r="T3" s="13" t="s">
        <v>153</v>
      </c>
      <c r="U3" s="13" t="s">
        <v>154</v>
      </c>
      <c r="V3" s="13" t="s">
        <v>155</v>
      </c>
      <c r="W3" s="13" t="s">
        <v>156</v>
      </c>
      <c r="X3" s="13" t="s">
        <v>157</v>
      </c>
      <c r="Y3" s="13" t="s">
        <v>158</v>
      </c>
      <c r="Z3" s="13" t="s">
        <v>159</v>
      </c>
      <c r="AA3" s="13" t="s">
        <v>160</v>
      </c>
      <c r="AB3" s="13" t="s">
        <v>161</v>
      </c>
      <c r="AC3" s="13" t="s">
        <v>162</v>
      </c>
      <c r="AD3" s="13" t="s">
        <v>163</v>
      </c>
      <c r="AE3" s="13" t="s">
        <v>164</v>
      </c>
      <c r="AF3" s="13" t="s">
        <v>165</v>
      </c>
      <c r="AG3" s="13" t="s">
        <v>166</v>
      </c>
      <c r="AH3" s="13" t="s">
        <v>167</v>
      </c>
      <c r="AI3" s="13" t="s">
        <v>168</v>
      </c>
      <c r="AJ3" s="13" t="s">
        <v>169</v>
      </c>
      <c r="AK3" s="13" t="s">
        <v>170</v>
      </c>
      <c r="AL3" s="13" t="s">
        <v>171</v>
      </c>
      <c r="AM3" s="13" t="s">
        <v>172</v>
      </c>
      <c r="AN3" s="13" t="s">
        <v>173</v>
      </c>
      <c r="AO3" s="13" t="s">
        <v>174</v>
      </c>
      <c r="AP3" s="13" t="s">
        <v>175</v>
      </c>
      <c r="AQ3" s="13" t="s">
        <v>176</v>
      </c>
      <c r="AR3" s="13" t="s">
        <v>177</v>
      </c>
      <c r="AS3" s="13" t="s">
        <v>178</v>
      </c>
      <c r="AT3" s="13" t="s">
        <v>179</v>
      </c>
      <c r="AU3" s="13" t="s">
        <v>180</v>
      </c>
      <c r="AV3" s="13" t="s">
        <v>181</v>
      </c>
      <c r="AW3" s="13" t="s">
        <v>182</v>
      </c>
      <c r="AX3" s="13" t="s">
        <v>183</v>
      </c>
      <c r="AY3" s="13" t="s">
        <v>184</v>
      </c>
      <c r="AZ3" s="13" t="s">
        <v>185</v>
      </c>
      <c r="BA3" s="13" t="s">
        <v>186</v>
      </c>
      <c r="BB3" s="13" t="s">
        <v>187</v>
      </c>
      <c r="BC3" s="13" t="s">
        <v>188</v>
      </c>
      <c r="BD3" s="13" t="s">
        <v>189</v>
      </c>
      <c r="BE3" s="13" t="s">
        <v>190</v>
      </c>
      <c r="BF3" s="13" t="s">
        <v>191</v>
      </c>
      <c r="BG3" s="13" t="s">
        <v>192</v>
      </c>
      <c r="BH3" s="13" t="s">
        <v>193</v>
      </c>
      <c r="BI3" s="13" t="s">
        <v>194</v>
      </c>
      <c r="BJ3" s="13" t="s">
        <v>195</v>
      </c>
      <c r="BK3" s="13" t="s">
        <v>196</v>
      </c>
      <c r="BL3" s="13" t="s">
        <v>197</v>
      </c>
      <c r="BM3" s="13" t="s">
        <v>198</v>
      </c>
      <c r="BN3" s="13" t="s">
        <v>199</v>
      </c>
      <c r="BO3" s="13" t="s">
        <v>200</v>
      </c>
      <c r="BP3" s="13" t="s">
        <v>201</v>
      </c>
      <c r="BQ3" s="13" t="s">
        <v>202</v>
      </c>
      <c r="BR3" s="13" t="s">
        <v>203</v>
      </c>
      <c r="BS3" s="13" t="s">
        <v>204</v>
      </c>
      <c r="BT3" s="13" t="s">
        <v>205</v>
      </c>
      <c r="BU3" s="13" t="s">
        <v>206</v>
      </c>
      <c r="BV3" s="13">
        <v>501</v>
      </c>
      <c r="BW3" s="13" t="s">
        <v>207</v>
      </c>
      <c r="BX3" s="13" t="s">
        <v>208</v>
      </c>
      <c r="BY3" s="13" t="s">
        <v>209</v>
      </c>
      <c r="BZ3" s="13" t="s">
        <v>210</v>
      </c>
      <c r="CA3" s="13" t="s">
        <v>211</v>
      </c>
      <c r="CB3" s="13" t="s">
        <v>212</v>
      </c>
      <c r="CC3" s="13" t="s">
        <v>213</v>
      </c>
      <c r="CD3" s="13" t="s">
        <v>214</v>
      </c>
      <c r="CE3" s="13" t="s">
        <v>215</v>
      </c>
      <c r="CF3" s="13" t="s">
        <v>216</v>
      </c>
      <c r="CG3" s="13" t="s">
        <v>217</v>
      </c>
      <c r="CH3" s="13" t="s">
        <v>218</v>
      </c>
      <c r="CI3" s="13" t="s">
        <v>219</v>
      </c>
      <c r="CJ3" s="13" t="s">
        <v>220</v>
      </c>
      <c r="CK3" s="13" t="s">
        <v>221</v>
      </c>
      <c r="CL3" s="13" t="s">
        <v>222</v>
      </c>
      <c r="CM3" s="13" t="s">
        <v>223</v>
      </c>
      <c r="CN3" s="13" t="s">
        <v>224</v>
      </c>
      <c r="CO3" s="13" t="s">
        <v>225</v>
      </c>
      <c r="CP3" s="13" t="s">
        <v>226</v>
      </c>
      <c r="CQ3" s="13" t="s">
        <v>227</v>
      </c>
      <c r="CR3" s="13" t="s">
        <v>228</v>
      </c>
      <c r="CS3" s="13" t="s">
        <v>229</v>
      </c>
      <c r="CT3" s="13" t="s">
        <v>230</v>
      </c>
      <c r="CU3" s="13" t="s">
        <v>231</v>
      </c>
      <c r="CV3" s="13" t="s">
        <v>232</v>
      </c>
      <c r="CW3" s="13" t="s">
        <v>233</v>
      </c>
      <c r="CX3" s="13" t="s">
        <v>234</v>
      </c>
      <c r="CY3" s="13" t="s">
        <v>235</v>
      </c>
      <c r="CZ3" s="13" t="s">
        <v>236</v>
      </c>
      <c r="DA3" s="13" t="s">
        <v>237</v>
      </c>
      <c r="DB3" s="13" t="s">
        <v>238</v>
      </c>
      <c r="DC3" s="13" t="s">
        <v>239</v>
      </c>
      <c r="DD3" s="13" t="s">
        <v>240</v>
      </c>
      <c r="DE3" s="13" t="s">
        <v>241</v>
      </c>
      <c r="DF3" s="13" t="s">
        <v>242</v>
      </c>
      <c r="DG3" s="13" t="s">
        <v>243</v>
      </c>
      <c r="DH3" s="13" t="s">
        <v>244</v>
      </c>
      <c r="DI3" s="13" t="s">
        <v>245</v>
      </c>
      <c r="DJ3" s="13" t="s">
        <v>246</v>
      </c>
      <c r="DK3" s="13" t="s">
        <v>247</v>
      </c>
      <c r="DL3" s="13" t="s">
        <v>248</v>
      </c>
      <c r="DM3" s="13" t="s">
        <v>249</v>
      </c>
      <c r="DN3" s="13" t="s">
        <v>250</v>
      </c>
      <c r="DO3" s="13" t="s">
        <v>251</v>
      </c>
      <c r="DP3" s="13" t="s">
        <v>252</v>
      </c>
      <c r="DQ3" s="13" t="s">
        <v>253</v>
      </c>
      <c r="DR3" s="13" t="s">
        <v>254</v>
      </c>
      <c r="DS3" s="13" t="s">
        <v>255</v>
      </c>
      <c r="DT3" s="13" t="s">
        <v>256</v>
      </c>
      <c r="DU3" s="13" t="s">
        <v>257</v>
      </c>
      <c r="DV3" s="13" t="s">
        <v>258</v>
      </c>
      <c r="DW3" s="13" t="s">
        <v>259</v>
      </c>
      <c r="DX3" s="13" t="s">
        <v>260</v>
      </c>
      <c r="DY3" s="13" t="s">
        <v>261</v>
      </c>
      <c r="DZ3" s="13" t="s">
        <v>262</v>
      </c>
      <c r="EA3" s="13" t="s">
        <v>263</v>
      </c>
      <c r="EB3" s="13" t="s">
        <v>264</v>
      </c>
      <c r="EC3" s="13" t="s">
        <v>265</v>
      </c>
      <c r="ED3" s="13" t="s">
        <v>266</v>
      </c>
      <c r="EE3" s="13" t="s">
        <v>267</v>
      </c>
      <c r="EF3" s="13" t="s">
        <v>268</v>
      </c>
      <c r="EG3" s="13" t="s">
        <v>269</v>
      </c>
      <c r="EH3" s="13" t="s">
        <v>270</v>
      </c>
      <c r="EI3" s="13" t="s">
        <v>271</v>
      </c>
      <c r="EJ3" s="13" t="s">
        <v>272</v>
      </c>
      <c r="EK3" s="13" t="s">
        <v>273</v>
      </c>
      <c r="EL3" s="14" t="s">
        <v>274</v>
      </c>
      <c r="EN3" s="16" t="s">
        <v>1</v>
      </c>
    </row>
    <row r="4" spans="1:144" s="15" customFormat="1" ht="60" x14ac:dyDescent="0.25">
      <c r="A4" s="7"/>
      <c r="B4" s="8"/>
      <c r="C4" s="8"/>
      <c r="D4" s="8"/>
      <c r="E4" s="9" t="s">
        <v>138</v>
      </c>
      <c r="F4" s="10" t="s">
        <v>139</v>
      </c>
      <c r="G4" s="11"/>
      <c r="H4" s="12"/>
      <c r="I4" s="12"/>
      <c r="J4" s="13" t="s">
        <v>292</v>
      </c>
      <c r="K4" s="13" t="s">
        <v>293</v>
      </c>
      <c r="L4" s="13" t="s">
        <v>294</v>
      </c>
      <c r="M4" s="13" t="s">
        <v>295</v>
      </c>
      <c r="N4" s="13" t="s">
        <v>293</v>
      </c>
      <c r="O4" s="13" t="s">
        <v>296</v>
      </c>
      <c r="P4" s="13" t="s">
        <v>297</v>
      </c>
      <c r="Q4" s="13" t="s">
        <v>298</v>
      </c>
      <c r="R4" s="13" t="s">
        <v>294</v>
      </c>
      <c r="S4" s="13" t="s">
        <v>299</v>
      </c>
      <c r="T4" s="13" t="s">
        <v>292</v>
      </c>
      <c r="U4" s="33" t="s">
        <v>301</v>
      </c>
      <c r="V4" s="13" t="s">
        <v>294</v>
      </c>
      <c r="W4" s="13" t="s">
        <v>292</v>
      </c>
      <c r="X4" s="33" t="s">
        <v>300</v>
      </c>
      <c r="Y4" s="33" t="s">
        <v>310</v>
      </c>
      <c r="Z4" s="13" t="s">
        <v>302</v>
      </c>
      <c r="AA4" s="33" t="s">
        <v>300</v>
      </c>
      <c r="AB4" s="13" t="s">
        <v>292</v>
      </c>
      <c r="AC4" s="13" t="s">
        <v>298</v>
      </c>
      <c r="AD4" s="13" t="s">
        <v>297</v>
      </c>
      <c r="AE4" s="13" t="s">
        <v>303</v>
      </c>
      <c r="AF4" s="13" t="s">
        <v>295</v>
      </c>
      <c r="AG4" s="13" t="s">
        <v>295</v>
      </c>
      <c r="AH4" s="13" t="s">
        <v>292</v>
      </c>
      <c r="AI4" s="13" t="s">
        <v>295</v>
      </c>
      <c r="AJ4" s="13" t="s">
        <v>297</v>
      </c>
      <c r="AK4" s="33" t="s">
        <v>315</v>
      </c>
      <c r="AL4" s="33" t="s">
        <v>300</v>
      </c>
      <c r="AM4" s="13" t="s">
        <v>303</v>
      </c>
      <c r="AN4" s="33" t="s">
        <v>302</v>
      </c>
      <c r="AO4" s="13" t="s">
        <v>302</v>
      </c>
      <c r="AP4" s="33" t="s">
        <v>300</v>
      </c>
      <c r="AQ4" s="33" t="s">
        <v>302</v>
      </c>
      <c r="AR4" s="13" t="s">
        <v>303</v>
      </c>
      <c r="AS4" s="33" t="s">
        <v>310</v>
      </c>
      <c r="AT4" s="33" t="s">
        <v>301</v>
      </c>
      <c r="AU4" s="13" t="s">
        <v>304</v>
      </c>
      <c r="AV4" s="33" t="s">
        <v>303</v>
      </c>
      <c r="AW4" s="13" t="s">
        <v>305</v>
      </c>
      <c r="AX4" s="13" t="s">
        <v>292</v>
      </c>
      <c r="AY4" s="13" t="s">
        <v>293</v>
      </c>
      <c r="AZ4" s="13" t="s">
        <v>296</v>
      </c>
      <c r="BA4" s="13" t="s">
        <v>298</v>
      </c>
      <c r="BB4" s="13" t="s">
        <v>297</v>
      </c>
      <c r="BC4" s="13" t="s">
        <v>303</v>
      </c>
      <c r="BD4" s="13" t="s">
        <v>299</v>
      </c>
      <c r="BE4" s="13" t="s">
        <v>306</v>
      </c>
      <c r="BF4" s="13" t="s">
        <v>305</v>
      </c>
      <c r="BG4" s="33" t="s">
        <v>310</v>
      </c>
      <c r="BH4" s="13" t="s">
        <v>307</v>
      </c>
      <c r="BI4" s="13" t="s">
        <v>295</v>
      </c>
      <c r="BJ4" s="33" t="s">
        <v>315</v>
      </c>
      <c r="BK4" s="13" t="s">
        <v>304</v>
      </c>
      <c r="BL4" s="13" t="s">
        <v>296</v>
      </c>
      <c r="BM4" s="13" t="s">
        <v>299</v>
      </c>
      <c r="BN4" s="33" t="s">
        <v>303</v>
      </c>
      <c r="BO4" s="13" t="s">
        <v>295</v>
      </c>
      <c r="BP4" s="13" t="s">
        <v>293</v>
      </c>
      <c r="BQ4" s="13" t="s">
        <v>308</v>
      </c>
      <c r="BR4" s="13" t="s">
        <v>304</v>
      </c>
      <c r="BS4" s="33" t="s">
        <v>310</v>
      </c>
      <c r="BT4" s="13" t="s">
        <v>302</v>
      </c>
      <c r="BU4" s="13" t="s">
        <v>304</v>
      </c>
      <c r="BV4" s="33" t="s">
        <v>292</v>
      </c>
      <c r="BW4" s="13" t="s">
        <v>305</v>
      </c>
      <c r="BX4" s="13" t="s">
        <v>299</v>
      </c>
      <c r="BY4" s="13" t="s">
        <v>298</v>
      </c>
      <c r="BZ4" s="13" t="s">
        <v>302</v>
      </c>
      <c r="CA4" s="13" t="s">
        <v>301</v>
      </c>
      <c r="CB4" s="13" t="s">
        <v>294</v>
      </c>
      <c r="CC4" s="33" t="s">
        <v>310</v>
      </c>
      <c r="CD4" s="33" t="s">
        <v>300</v>
      </c>
      <c r="CE4" s="13" t="s">
        <v>303</v>
      </c>
      <c r="CF4" s="13" t="s">
        <v>303</v>
      </c>
      <c r="CG4" s="13" t="s">
        <v>292</v>
      </c>
      <c r="CH4" s="13" t="s">
        <v>293</v>
      </c>
      <c r="CI4" s="13" t="s">
        <v>293</v>
      </c>
      <c r="CJ4" s="13" t="s">
        <v>294</v>
      </c>
      <c r="CK4" s="13" t="s">
        <v>299</v>
      </c>
      <c r="CL4" s="13" t="s">
        <v>295</v>
      </c>
      <c r="CM4" s="13" t="s">
        <v>293</v>
      </c>
      <c r="CN4" s="13" t="s">
        <v>296</v>
      </c>
      <c r="CO4" s="13" t="s">
        <v>295</v>
      </c>
      <c r="CP4" s="13" t="s">
        <v>295</v>
      </c>
      <c r="CQ4" s="13" t="s">
        <v>298</v>
      </c>
      <c r="CR4" s="13" t="s">
        <v>301</v>
      </c>
      <c r="CS4" s="13" t="s">
        <v>299</v>
      </c>
      <c r="CT4" s="13" t="s">
        <v>298</v>
      </c>
      <c r="CU4" s="13" t="s">
        <v>298</v>
      </c>
      <c r="CV4" s="13" t="s">
        <v>294</v>
      </c>
      <c r="CW4" s="13" t="s">
        <v>301</v>
      </c>
      <c r="CX4" s="13" t="s">
        <v>295</v>
      </c>
      <c r="CY4" s="13" t="s">
        <v>293</v>
      </c>
      <c r="CZ4" s="13" t="s">
        <v>295</v>
      </c>
      <c r="DA4" s="13" t="s">
        <v>299</v>
      </c>
      <c r="DB4" s="13" t="s">
        <v>295</v>
      </c>
      <c r="DC4" s="13" t="s">
        <v>293</v>
      </c>
      <c r="DD4" s="13" t="s">
        <v>305</v>
      </c>
      <c r="DE4" s="13" t="s">
        <v>299</v>
      </c>
      <c r="DF4" s="13" t="s">
        <v>294</v>
      </c>
      <c r="DG4" s="13" t="s">
        <v>293</v>
      </c>
      <c r="DH4" s="33" t="s">
        <v>300</v>
      </c>
      <c r="DI4" s="13" t="s">
        <v>296</v>
      </c>
      <c r="DJ4" s="13" t="s">
        <v>299</v>
      </c>
      <c r="DK4" s="13" t="s">
        <v>293</v>
      </c>
      <c r="DL4" s="13" t="s">
        <v>299</v>
      </c>
      <c r="DM4" s="13" t="s">
        <v>292</v>
      </c>
      <c r="DN4" s="13"/>
      <c r="DO4" s="13" t="s">
        <v>306</v>
      </c>
      <c r="DP4" s="13" t="s">
        <v>315</v>
      </c>
      <c r="DQ4" s="33" t="s">
        <v>315</v>
      </c>
      <c r="DR4" s="13" t="s">
        <v>315</v>
      </c>
      <c r="DS4" s="33" t="s">
        <v>315</v>
      </c>
      <c r="DT4" s="13" t="s">
        <v>303</v>
      </c>
      <c r="DU4" s="33" t="s">
        <v>299</v>
      </c>
      <c r="DV4" s="13"/>
      <c r="DW4" s="13"/>
      <c r="DX4" s="13" t="s">
        <v>302</v>
      </c>
      <c r="DY4" s="13" t="s">
        <v>295</v>
      </c>
      <c r="DZ4" s="13" t="s">
        <v>299</v>
      </c>
      <c r="EA4" s="13" t="s">
        <v>299</v>
      </c>
      <c r="EB4" s="13" t="s">
        <v>304</v>
      </c>
      <c r="EC4" s="13" t="s">
        <v>298</v>
      </c>
      <c r="ED4" s="13" t="s">
        <v>315</v>
      </c>
      <c r="EE4" s="13" t="s">
        <v>295</v>
      </c>
      <c r="EF4" s="13" t="s">
        <v>306</v>
      </c>
      <c r="EG4" s="13" t="s">
        <v>292</v>
      </c>
      <c r="EH4" s="13" t="s">
        <v>292</v>
      </c>
      <c r="EI4" s="13" t="s">
        <v>293</v>
      </c>
      <c r="EJ4" s="13" t="s">
        <v>295</v>
      </c>
      <c r="EK4" s="13">
        <v>0</v>
      </c>
      <c r="EL4" s="14"/>
      <c r="EN4" s="16"/>
    </row>
    <row r="5" spans="1:144" x14ac:dyDescent="0.25">
      <c r="A5" s="17">
        <v>1</v>
      </c>
      <c r="B5" s="18" t="s">
        <v>275</v>
      </c>
      <c r="C5" s="18">
        <v>2024</v>
      </c>
      <c r="D5" s="18">
        <v>7</v>
      </c>
      <c r="E5" s="19">
        <v>3284683</v>
      </c>
      <c r="F5" s="18" t="s">
        <v>276</v>
      </c>
      <c r="G5" s="20">
        <v>6</v>
      </c>
      <c r="H5" s="21">
        <v>167.22200000000001</v>
      </c>
      <c r="I5" s="21">
        <v>27.870333333333335</v>
      </c>
      <c r="J5" s="22">
        <v>90</v>
      </c>
      <c r="K5" s="22"/>
      <c r="L5" s="22">
        <v>30</v>
      </c>
      <c r="M5" s="22">
        <v>60</v>
      </c>
      <c r="N5" s="22">
        <v>60</v>
      </c>
      <c r="O5" s="22"/>
      <c r="P5" s="22">
        <v>222</v>
      </c>
      <c r="Q5" s="22">
        <v>60</v>
      </c>
      <c r="R5" s="22">
        <v>60</v>
      </c>
      <c r="S5" s="22"/>
      <c r="T5" s="22">
        <v>150</v>
      </c>
      <c r="U5" s="22">
        <v>60</v>
      </c>
      <c r="V5" s="22">
        <v>42</v>
      </c>
      <c r="W5" s="22"/>
      <c r="X5" s="22">
        <v>30</v>
      </c>
      <c r="Y5" s="22"/>
      <c r="Z5" s="22">
        <v>60</v>
      </c>
      <c r="AA5" s="22"/>
      <c r="AB5" s="22">
        <v>30</v>
      </c>
      <c r="AC5" s="22">
        <v>30</v>
      </c>
      <c r="AD5" s="22">
        <v>132</v>
      </c>
      <c r="AE5" s="22">
        <v>150</v>
      </c>
      <c r="AF5" s="22">
        <v>120</v>
      </c>
      <c r="AG5" s="22"/>
      <c r="AH5" s="22">
        <v>42</v>
      </c>
      <c r="AI5" s="22">
        <v>96</v>
      </c>
      <c r="AJ5" s="22">
        <v>66</v>
      </c>
      <c r="AK5" s="22"/>
      <c r="AL5" s="22">
        <v>180</v>
      </c>
      <c r="AM5" s="22">
        <v>18</v>
      </c>
      <c r="AN5" s="22">
        <v>72</v>
      </c>
      <c r="AO5" s="22">
        <v>90</v>
      </c>
      <c r="AP5" s="22">
        <v>60</v>
      </c>
      <c r="AQ5" s="22">
        <v>90</v>
      </c>
      <c r="AR5" s="22">
        <v>60</v>
      </c>
      <c r="AS5" s="22">
        <v>102</v>
      </c>
      <c r="AT5" s="22">
        <v>24</v>
      </c>
      <c r="AU5" s="22">
        <v>180</v>
      </c>
      <c r="AV5" s="22">
        <v>60</v>
      </c>
      <c r="AW5" s="22">
        <v>12</v>
      </c>
      <c r="AX5" s="22">
        <v>12</v>
      </c>
      <c r="AY5" s="22">
        <v>12</v>
      </c>
      <c r="AZ5" s="22">
        <v>60</v>
      </c>
      <c r="BA5" s="22">
        <v>120</v>
      </c>
      <c r="BB5" s="22">
        <v>30</v>
      </c>
      <c r="BC5" s="22"/>
      <c r="BD5" s="22"/>
      <c r="BE5" s="22">
        <v>78</v>
      </c>
      <c r="BF5" s="22">
        <v>18</v>
      </c>
      <c r="BG5" s="22"/>
      <c r="BH5" s="22"/>
      <c r="BI5" s="22">
        <v>24</v>
      </c>
      <c r="BJ5" s="22">
        <v>36</v>
      </c>
      <c r="BK5" s="22">
        <v>30</v>
      </c>
      <c r="BL5" s="22">
        <v>90</v>
      </c>
      <c r="BM5" s="22">
        <v>60</v>
      </c>
      <c r="BN5" s="22">
        <v>216</v>
      </c>
      <c r="BO5" s="22">
        <v>150</v>
      </c>
      <c r="BP5" s="22">
        <v>102</v>
      </c>
      <c r="BQ5" s="22">
        <v>1704</v>
      </c>
      <c r="BR5" s="22">
        <v>18</v>
      </c>
      <c r="BS5" s="22">
        <v>42</v>
      </c>
      <c r="BT5" s="22">
        <v>246</v>
      </c>
      <c r="BU5" s="22"/>
      <c r="BV5" s="22"/>
      <c r="BW5" s="22">
        <v>12</v>
      </c>
      <c r="BX5" s="22">
        <v>48</v>
      </c>
      <c r="BY5" s="22">
        <v>30</v>
      </c>
      <c r="BZ5" s="22">
        <v>210</v>
      </c>
      <c r="CA5" s="22">
        <v>42</v>
      </c>
      <c r="CB5" s="22">
        <v>54</v>
      </c>
      <c r="CC5" s="22">
        <v>18</v>
      </c>
      <c r="CD5" s="22"/>
      <c r="CE5" s="22"/>
      <c r="CF5" s="22">
        <v>30</v>
      </c>
      <c r="CG5" s="22"/>
      <c r="CH5" s="22">
        <v>78</v>
      </c>
      <c r="CI5" s="22">
        <v>126</v>
      </c>
      <c r="CJ5" s="22">
        <v>30</v>
      </c>
      <c r="CK5" s="22">
        <v>60</v>
      </c>
      <c r="CL5" s="22">
        <v>54</v>
      </c>
      <c r="CM5" s="22"/>
      <c r="CN5" s="22">
        <v>48</v>
      </c>
      <c r="CO5" s="22"/>
      <c r="CP5" s="22">
        <v>192</v>
      </c>
      <c r="CQ5" s="22"/>
      <c r="CR5" s="22">
        <v>30</v>
      </c>
      <c r="CS5" s="22">
        <v>54</v>
      </c>
      <c r="CT5" s="22">
        <v>18</v>
      </c>
      <c r="CU5" s="22">
        <v>30</v>
      </c>
      <c r="CV5" s="22"/>
      <c r="CW5" s="22">
        <v>60</v>
      </c>
      <c r="CX5" s="22">
        <v>84</v>
      </c>
      <c r="CY5" s="22"/>
      <c r="CZ5" s="22">
        <v>24</v>
      </c>
      <c r="DA5" s="22">
        <v>30</v>
      </c>
      <c r="DB5" s="22">
        <v>36</v>
      </c>
      <c r="DC5" s="22">
        <v>0</v>
      </c>
      <c r="DD5" s="22">
        <v>6</v>
      </c>
      <c r="DE5" s="22">
        <v>18</v>
      </c>
      <c r="DF5" s="22">
        <v>24</v>
      </c>
      <c r="DG5" s="22">
        <v>36</v>
      </c>
      <c r="DH5" s="22">
        <v>18</v>
      </c>
      <c r="DI5" s="22">
        <v>24</v>
      </c>
      <c r="DJ5" s="22">
        <v>18</v>
      </c>
      <c r="DK5" s="22">
        <v>24</v>
      </c>
      <c r="DL5" s="22">
        <v>66</v>
      </c>
      <c r="DM5" s="22"/>
      <c r="DN5" s="22"/>
      <c r="DO5" s="22">
        <v>42</v>
      </c>
      <c r="DP5" s="22">
        <v>12</v>
      </c>
      <c r="DQ5" s="22">
        <v>6</v>
      </c>
      <c r="DR5" s="22"/>
      <c r="DS5" s="22">
        <v>18</v>
      </c>
      <c r="DT5" s="22">
        <v>6</v>
      </c>
      <c r="DU5" s="22">
        <v>30</v>
      </c>
      <c r="DV5" s="22"/>
      <c r="DW5" s="22"/>
      <c r="DX5" s="22">
        <v>6</v>
      </c>
      <c r="DY5" s="22"/>
      <c r="DZ5" s="22">
        <v>12</v>
      </c>
      <c r="EA5" s="22">
        <v>12</v>
      </c>
      <c r="EB5" s="22">
        <v>48</v>
      </c>
      <c r="EC5" s="22">
        <v>30</v>
      </c>
      <c r="ED5" s="22">
        <v>12</v>
      </c>
      <c r="EE5" s="22">
        <v>24</v>
      </c>
      <c r="EF5" s="22">
        <v>30</v>
      </c>
      <c r="EG5" s="22"/>
      <c r="EH5" s="22">
        <v>6</v>
      </c>
      <c r="EI5" s="22"/>
      <c r="EJ5" s="22">
        <v>6</v>
      </c>
      <c r="EK5" s="22">
        <v>6</v>
      </c>
      <c r="EL5" s="23">
        <f>+SUM(J5:EK5)</f>
        <v>7524</v>
      </c>
      <c r="EN5" s="16"/>
    </row>
    <row r="6" spans="1:144" x14ac:dyDescent="0.25">
      <c r="A6" s="17">
        <v>2</v>
      </c>
      <c r="B6" s="18" t="s">
        <v>275</v>
      </c>
      <c r="C6" s="18">
        <v>2024</v>
      </c>
      <c r="D6" s="18">
        <v>7</v>
      </c>
      <c r="E6" s="19">
        <v>3352387</v>
      </c>
      <c r="F6" s="18" t="s">
        <v>277</v>
      </c>
      <c r="G6" s="20">
        <v>6</v>
      </c>
      <c r="H6" s="21">
        <v>220.79999999999995</v>
      </c>
      <c r="I6" s="21">
        <v>36.79999999999999</v>
      </c>
      <c r="J6" s="22">
        <v>210</v>
      </c>
      <c r="K6" s="22">
        <v>90</v>
      </c>
      <c r="L6" s="22">
        <v>180</v>
      </c>
      <c r="M6" s="22">
        <v>144</v>
      </c>
      <c r="N6" s="22">
        <v>186</v>
      </c>
      <c r="O6" s="22">
        <v>90</v>
      </c>
      <c r="P6" s="22">
        <v>240</v>
      </c>
      <c r="Q6" s="22">
        <v>120</v>
      </c>
      <c r="R6" s="22">
        <v>126</v>
      </c>
      <c r="S6" s="22">
        <v>168</v>
      </c>
      <c r="T6" s="22">
        <v>180</v>
      </c>
      <c r="U6" s="22">
        <v>234</v>
      </c>
      <c r="V6" s="22">
        <v>120</v>
      </c>
      <c r="W6" s="22">
        <v>120</v>
      </c>
      <c r="X6" s="22">
        <v>120</v>
      </c>
      <c r="Y6" s="22">
        <v>120</v>
      </c>
      <c r="Z6" s="22">
        <v>42</v>
      </c>
      <c r="AA6" s="22">
        <v>48</v>
      </c>
      <c r="AB6" s="22">
        <v>72</v>
      </c>
      <c r="AC6" s="22">
        <v>108</v>
      </c>
      <c r="AD6" s="22">
        <v>78</v>
      </c>
      <c r="AE6" s="22">
        <v>210</v>
      </c>
      <c r="AF6" s="22">
        <v>174</v>
      </c>
      <c r="AG6" s="22">
        <v>78</v>
      </c>
      <c r="AH6" s="22">
        <v>108</v>
      </c>
      <c r="AI6" s="22">
        <v>132</v>
      </c>
      <c r="AJ6" s="22">
        <v>120</v>
      </c>
      <c r="AK6" s="22">
        <v>30</v>
      </c>
      <c r="AL6" s="22">
        <v>330</v>
      </c>
      <c r="AM6" s="22">
        <v>60</v>
      </c>
      <c r="AN6" s="22">
        <v>78</v>
      </c>
      <c r="AO6" s="22">
        <v>30</v>
      </c>
      <c r="AP6" s="22">
        <v>270</v>
      </c>
      <c r="AQ6" s="22">
        <v>252</v>
      </c>
      <c r="AR6" s="22">
        <v>30</v>
      </c>
      <c r="AS6" s="22">
        <v>210</v>
      </c>
      <c r="AT6" s="22">
        <v>180</v>
      </c>
      <c r="AU6" s="22">
        <v>480</v>
      </c>
      <c r="AV6" s="22">
        <v>84</v>
      </c>
      <c r="AW6" s="22">
        <v>48</v>
      </c>
      <c r="AX6" s="22">
        <v>48</v>
      </c>
      <c r="AY6" s="22">
        <v>60</v>
      </c>
      <c r="AZ6" s="22">
        <v>150</v>
      </c>
      <c r="BA6" s="22">
        <v>126</v>
      </c>
      <c r="BB6" s="22">
        <v>144</v>
      </c>
      <c r="BC6" s="22">
        <v>48</v>
      </c>
      <c r="BD6" s="22">
        <v>210</v>
      </c>
      <c r="BE6" s="22">
        <v>210</v>
      </c>
      <c r="BF6" s="22"/>
      <c r="BG6" s="22">
        <v>48</v>
      </c>
      <c r="BH6" s="22"/>
      <c r="BI6" s="22">
        <v>90</v>
      </c>
      <c r="BJ6" s="22">
        <v>132</v>
      </c>
      <c r="BK6" s="22">
        <v>102</v>
      </c>
      <c r="BL6" s="22">
        <v>162</v>
      </c>
      <c r="BM6" s="22">
        <v>114</v>
      </c>
      <c r="BN6" s="22">
        <v>150</v>
      </c>
      <c r="BO6" s="22">
        <v>210</v>
      </c>
      <c r="BP6" s="22">
        <v>300</v>
      </c>
      <c r="BQ6" s="22">
        <v>3714</v>
      </c>
      <c r="BR6" s="22">
        <v>30</v>
      </c>
      <c r="BS6" s="22">
        <v>84</v>
      </c>
      <c r="BT6" s="22">
        <v>426</v>
      </c>
      <c r="BU6" s="22">
        <v>270</v>
      </c>
      <c r="BV6" s="22"/>
      <c r="BW6" s="22">
        <v>30</v>
      </c>
      <c r="BX6" s="22">
        <v>180</v>
      </c>
      <c r="BY6" s="22">
        <v>66</v>
      </c>
      <c r="BZ6" s="22">
        <v>480</v>
      </c>
      <c r="CA6" s="22">
        <v>84</v>
      </c>
      <c r="CB6" s="22">
        <v>60</v>
      </c>
      <c r="CC6" s="22">
        <v>42</v>
      </c>
      <c r="CD6" s="22"/>
      <c r="CE6" s="22"/>
      <c r="CF6" s="22">
        <v>120</v>
      </c>
      <c r="CG6" s="22">
        <v>90</v>
      </c>
      <c r="CH6" s="22">
        <v>66</v>
      </c>
      <c r="CI6" s="22">
        <v>198</v>
      </c>
      <c r="CJ6" s="22">
        <v>90</v>
      </c>
      <c r="CK6" s="22">
        <v>300</v>
      </c>
      <c r="CL6" s="22">
        <v>90</v>
      </c>
      <c r="CM6" s="22">
        <v>150</v>
      </c>
      <c r="CN6" s="22">
        <v>66</v>
      </c>
      <c r="CO6" s="22">
        <v>60</v>
      </c>
      <c r="CP6" s="22">
        <v>300</v>
      </c>
      <c r="CQ6" s="22">
        <v>24</v>
      </c>
      <c r="CR6" s="22">
        <v>90</v>
      </c>
      <c r="CS6" s="22">
        <v>54</v>
      </c>
      <c r="CT6" s="22">
        <v>60</v>
      </c>
      <c r="CU6" s="22">
        <v>84</v>
      </c>
      <c r="CV6" s="22">
        <v>90</v>
      </c>
      <c r="CW6" s="22">
        <v>204</v>
      </c>
      <c r="CX6" s="22">
        <v>96</v>
      </c>
      <c r="CY6" s="22">
        <v>84</v>
      </c>
      <c r="CZ6" s="22">
        <v>18</v>
      </c>
      <c r="DA6" s="22">
        <v>60</v>
      </c>
      <c r="DB6" s="22">
        <v>54</v>
      </c>
      <c r="DC6" s="22">
        <v>60</v>
      </c>
      <c r="DD6" s="22">
        <v>12</v>
      </c>
      <c r="DE6" s="22">
        <v>30</v>
      </c>
      <c r="DF6" s="22">
        <v>48</v>
      </c>
      <c r="DG6" s="22">
        <v>78</v>
      </c>
      <c r="DH6" s="22">
        <v>36</v>
      </c>
      <c r="DI6" s="22">
        <v>12</v>
      </c>
      <c r="DJ6" s="22">
        <v>18</v>
      </c>
      <c r="DK6" s="22">
        <v>6</v>
      </c>
      <c r="DL6" s="22">
        <v>36</v>
      </c>
      <c r="DM6" s="22">
        <v>48</v>
      </c>
      <c r="DN6" s="22"/>
      <c r="DO6" s="22">
        <v>96</v>
      </c>
      <c r="DP6" s="22">
        <v>6</v>
      </c>
      <c r="DQ6" s="22">
        <v>6</v>
      </c>
      <c r="DR6" s="22">
        <v>12</v>
      </c>
      <c r="DS6" s="22">
        <v>24</v>
      </c>
      <c r="DT6" s="22">
        <v>12</v>
      </c>
      <c r="DU6" s="22">
        <v>6</v>
      </c>
      <c r="DV6" s="22"/>
      <c r="DW6" s="22"/>
      <c r="DX6" s="22">
        <v>72</v>
      </c>
      <c r="DY6" s="22">
        <v>12</v>
      </c>
      <c r="DZ6" s="22">
        <v>18</v>
      </c>
      <c r="EA6" s="22">
        <v>6</v>
      </c>
      <c r="EB6" s="22">
        <v>60</v>
      </c>
      <c r="EC6" s="22">
        <v>54</v>
      </c>
      <c r="ED6" s="22">
        <v>12</v>
      </c>
      <c r="EE6" s="22">
        <v>24</v>
      </c>
      <c r="EF6" s="22">
        <v>60</v>
      </c>
      <c r="EG6" s="22">
        <v>30</v>
      </c>
      <c r="EH6" s="22"/>
      <c r="EI6" s="22">
        <v>18</v>
      </c>
      <c r="EJ6" s="22">
        <v>12</v>
      </c>
      <c r="EK6" s="22">
        <v>60</v>
      </c>
      <c r="EL6" s="23">
        <f t="shared" ref="EL6:EL48" si="0">+SUM(J6:EK6)</f>
        <v>16902</v>
      </c>
      <c r="EN6" s="16"/>
    </row>
    <row r="7" spans="1:144" x14ac:dyDescent="0.25">
      <c r="A7" s="17">
        <v>3</v>
      </c>
      <c r="B7" s="18" t="s">
        <v>275</v>
      </c>
      <c r="C7" s="18">
        <v>2024</v>
      </c>
      <c r="D7" s="18">
        <v>7</v>
      </c>
      <c r="E7" s="19">
        <v>3373113</v>
      </c>
      <c r="F7" s="18" t="s">
        <v>278</v>
      </c>
      <c r="G7" s="20">
        <v>60</v>
      </c>
      <c r="H7" s="21">
        <v>332.45499999999998</v>
      </c>
      <c r="I7" s="21">
        <v>5.540916666666666</v>
      </c>
      <c r="J7" s="22">
        <v>360</v>
      </c>
      <c r="K7" s="22">
        <v>180</v>
      </c>
      <c r="L7" s="22">
        <v>360</v>
      </c>
      <c r="M7" s="22">
        <v>300</v>
      </c>
      <c r="N7" s="22">
        <v>180</v>
      </c>
      <c r="O7" s="22">
        <v>300</v>
      </c>
      <c r="P7" s="22">
        <v>1380</v>
      </c>
      <c r="Q7" s="22">
        <v>300</v>
      </c>
      <c r="R7" s="22">
        <v>180</v>
      </c>
      <c r="S7" s="22">
        <v>660</v>
      </c>
      <c r="T7" s="22">
        <v>240</v>
      </c>
      <c r="U7" s="22">
        <v>240</v>
      </c>
      <c r="V7" s="22">
        <v>240</v>
      </c>
      <c r="W7" s="22">
        <v>180</v>
      </c>
      <c r="X7" s="22">
        <v>240</v>
      </c>
      <c r="Y7" s="22">
        <v>120</v>
      </c>
      <c r="Z7" s="22"/>
      <c r="AA7" s="22"/>
      <c r="AB7" s="22">
        <v>240</v>
      </c>
      <c r="AC7" s="22">
        <v>300</v>
      </c>
      <c r="AD7" s="22">
        <v>240</v>
      </c>
      <c r="AE7" s="22"/>
      <c r="AF7" s="22">
        <v>360</v>
      </c>
      <c r="AG7" s="22">
        <v>300</v>
      </c>
      <c r="AH7" s="22">
        <v>60</v>
      </c>
      <c r="AI7" s="22">
        <v>360</v>
      </c>
      <c r="AJ7" s="22">
        <v>120</v>
      </c>
      <c r="AK7" s="22">
        <v>180</v>
      </c>
      <c r="AL7" s="22">
        <v>240</v>
      </c>
      <c r="AM7" s="22"/>
      <c r="AN7" s="22">
        <v>180</v>
      </c>
      <c r="AO7" s="22">
        <v>120</v>
      </c>
      <c r="AP7" s="22">
        <v>360</v>
      </c>
      <c r="AQ7" s="22">
        <v>360</v>
      </c>
      <c r="AR7" s="22">
        <v>180</v>
      </c>
      <c r="AS7" s="22">
        <v>540</v>
      </c>
      <c r="AT7" s="22">
        <v>240</v>
      </c>
      <c r="AU7" s="22">
        <v>600</v>
      </c>
      <c r="AV7" s="22">
        <v>180</v>
      </c>
      <c r="AW7" s="22">
        <v>180</v>
      </c>
      <c r="AX7" s="22">
        <v>60</v>
      </c>
      <c r="AY7" s="22">
        <v>180</v>
      </c>
      <c r="AZ7" s="22">
        <v>300</v>
      </c>
      <c r="BA7" s="22">
        <v>600</v>
      </c>
      <c r="BB7" s="22">
        <v>60</v>
      </c>
      <c r="BC7" s="22">
        <v>180</v>
      </c>
      <c r="BD7" s="22">
        <v>300</v>
      </c>
      <c r="BE7" s="22">
        <v>180</v>
      </c>
      <c r="BF7" s="22">
        <v>120</v>
      </c>
      <c r="BG7" s="22">
        <v>120</v>
      </c>
      <c r="BH7" s="22">
        <v>120</v>
      </c>
      <c r="BI7" s="22">
        <v>240</v>
      </c>
      <c r="BJ7" s="22">
        <v>360</v>
      </c>
      <c r="BK7" s="22">
        <v>120</v>
      </c>
      <c r="BL7" s="22">
        <v>420</v>
      </c>
      <c r="BM7" s="22">
        <v>180</v>
      </c>
      <c r="BN7" s="22">
        <v>240</v>
      </c>
      <c r="BO7" s="22">
        <v>360</v>
      </c>
      <c r="BP7" s="22">
        <v>540</v>
      </c>
      <c r="BQ7" s="22">
        <v>13080</v>
      </c>
      <c r="BR7" s="22">
        <v>60</v>
      </c>
      <c r="BS7" s="22"/>
      <c r="BT7" s="22">
        <v>240</v>
      </c>
      <c r="BU7" s="22">
        <v>120</v>
      </c>
      <c r="BV7" s="22"/>
      <c r="BW7" s="22"/>
      <c r="BX7" s="22">
        <v>300</v>
      </c>
      <c r="BY7" s="22">
        <v>180</v>
      </c>
      <c r="BZ7" s="22">
        <v>480</v>
      </c>
      <c r="CA7" s="22">
        <v>120</v>
      </c>
      <c r="CB7" s="22"/>
      <c r="CC7" s="22">
        <v>120</v>
      </c>
      <c r="CD7" s="22"/>
      <c r="CE7" s="22"/>
      <c r="CF7" s="22">
        <v>180</v>
      </c>
      <c r="CG7" s="22">
        <v>180</v>
      </c>
      <c r="CH7" s="22">
        <v>180</v>
      </c>
      <c r="CI7" s="22">
        <v>540</v>
      </c>
      <c r="CJ7" s="22">
        <v>240</v>
      </c>
      <c r="CK7" s="22">
        <v>600</v>
      </c>
      <c r="CL7" s="22">
        <v>180</v>
      </c>
      <c r="CM7" s="22">
        <v>300</v>
      </c>
      <c r="CN7" s="22">
        <v>240</v>
      </c>
      <c r="CO7" s="22"/>
      <c r="CP7" s="22">
        <v>1260</v>
      </c>
      <c r="CQ7" s="22"/>
      <c r="CR7" s="22">
        <v>60</v>
      </c>
      <c r="CS7" s="22">
        <v>120</v>
      </c>
      <c r="CT7" s="22">
        <v>120</v>
      </c>
      <c r="CU7" s="22">
        <v>60</v>
      </c>
      <c r="CV7" s="22"/>
      <c r="CW7" s="22">
        <v>240</v>
      </c>
      <c r="CX7" s="22">
        <v>360</v>
      </c>
      <c r="CY7" s="22">
        <v>180</v>
      </c>
      <c r="CZ7" s="22"/>
      <c r="DA7" s="22">
        <v>120</v>
      </c>
      <c r="DB7" s="22">
        <v>300</v>
      </c>
      <c r="DC7" s="22">
        <v>240</v>
      </c>
      <c r="DD7" s="22">
        <v>60</v>
      </c>
      <c r="DE7" s="22">
        <v>60</v>
      </c>
      <c r="DF7" s="22">
        <v>240</v>
      </c>
      <c r="DG7" s="22">
        <v>120</v>
      </c>
      <c r="DH7" s="22">
        <v>60</v>
      </c>
      <c r="DI7" s="22">
        <v>120</v>
      </c>
      <c r="DJ7" s="22">
        <v>60</v>
      </c>
      <c r="DK7" s="22">
        <v>120</v>
      </c>
      <c r="DL7" s="22">
        <v>120</v>
      </c>
      <c r="DM7" s="22">
        <v>60</v>
      </c>
      <c r="DN7" s="22"/>
      <c r="DO7" s="22">
        <v>120</v>
      </c>
      <c r="DP7" s="22"/>
      <c r="DQ7" s="22">
        <v>60</v>
      </c>
      <c r="DR7" s="22"/>
      <c r="DS7" s="22">
        <v>120</v>
      </c>
      <c r="DT7" s="22"/>
      <c r="DU7" s="22">
        <v>60</v>
      </c>
      <c r="DV7" s="22"/>
      <c r="DW7" s="22"/>
      <c r="DX7" s="22"/>
      <c r="DY7" s="22">
        <v>60</v>
      </c>
      <c r="DZ7" s="22">
        <v>120</v>
      </c>
      <c r="EA7" s="22"/>
      <c r="EB7" s="22">
        <v>60</v>
      </c>
      <c r="EC7" s="22"/>
      <c r="ED7" s="22">
        <v>60</v>
      </c>
      <c r="EE7" s="22">
        <v>120</v>
      </c>
      <c r="EF7" s="22"/>
      <c r="EG7" s="22">
        <v>180</v>
      </c>
      <c r="EH7" s="22"/>
      <c r="EI7" s="22"/>
      <c r="EJ7" s="22">
        <v>60</v>
      </c>
      <c r="EK7" s="22">
        <v>180</v>
      </c>
      <c r="EL7" s="23">
        <f t="shared" si="0"/>
        <v>38100</v>
      </c>
      <c r="EN7" s="16"/>
    </row>
    <row r="8" spans="1:144" x14ac:dyDescent="0.25">
      <c r="A8" s="17">
        <v>4</v>
      </c>
      <c r="B8" s="18" t="s">
        <v>275</v>
      </c>
      <c r="C8" s="18">
        <v>2024</v>
      </c>
      <c r="D8" s="18">
        <v>7</v>
      </c>
      <c r="E8" s="19">
        <v>3384346</v>
      </c>
      <c r="F8" s="18" t="s">
        <v>279</v>
      </c>
      <c r="G8" s="20">
        <v>6</v>
      </c>
      <c r="H8" s="21">
        <v>210.833</v>
      </c>
      <c r="I8" s="21">
        <v>35.138833333333331</v>
      </c>
      <c r="J8" s="22">
        <v>120</v>
      </c>
      <c r="K8" s="22">
        <v>60</v>
      </c>
      <c r="L8" s="22">
        <v>36</v>
      </c>
      <c r="M8" s="22">
        <v>48</v>
      </c>
      <c r="N8" s="22">
        <v>102</v>
      </c>
      <c r="O8" s="22">
        <v>42</v>
      </c>
      <c r="P8" s="22">
        <v>150</v>
      </c>
      <c r="Q8" s="22">
        <v>90</v>
      </c>
      <c r="R8" s="22">
        <v>60</v>
      </c>
      <c r="S8" s="22">
        <v>150</v>
      </c>
      <c r="T8" s="22">
        <v>60</v>
      </c>
      <c r="U8" s="22">
        <v>48</v>
      </c>
      <c r="V8" s="22">
        <v>60</v>
      </c>
      <c r="W8" s="22">
        <v>48</v>
      </c>
      <c r="X8" s="22">
        <v>60</v>
      </c>
      <c r="Y8" s="22">
        <v>54</v>
      </c>
      <c r="Z8" s="22">
        <v>18</v>
      </c>
      <c r="AA8" s="22">
        <v>24</v>
      </c>
      <c r="AB8" s="22">
        <v>12</v>
      </c>
      <c r="AC8" s="22">
        <v>60</v>
      </c>
      <c r="AD8" s="22">
        <v>96</v>
      </c>
      <c r="AE8" s="22">
        <v>150</v>
      </c>
      <c r="AF8" s="22">
        <v>72</v>
      </c>
      <c r="AG8" s="22">
        <v>24</v>
      </c>
      <c r="AH8" s="22">
        <v>18</v>
      </c>
      <c r="AI8" s="22">
        <v>72</v>
      </c>
      <c r="AJ8" s="22">
        <v>72</v>
      </c>
      <c r="AK8" s="22"/>
      <c r="AL8" s="22">
        <v>120</v>
      </c>
      <c r="AM8" s="22">
        <v>24</v>
      </c>
      <c r="AN8" s="22">
        <v>30</v>
      </c>
      <c r="AO8" s="22">
        <v>60</v>
      </c>
      <c r="AP8" s="22">
        <v>48</v>
      </c>
      <c r="AQ8" s="22">
        <v>102</v>
      </c>
      <c r="AR8" s="22"/>
      <c r="AS8" s="22">
        <v>72</v>
      </c>
      <c r="AT8" s="22">
        <v>60</v>
      </c>
      <c r="AU8" s="22">
        <v>240</v>
      </c>
      <c r="AV8" s="22">
        <v>84</v>
      </c>
      <c r="AW8" s="22">
        <v>30</v>
      </c>
      <c r="AX8" s="22">
        <v>30</v>
      </c>
      <c r="AY8" s="22">
        <v>6</v>
      </c>
      <c r="AZ8" s="22">
        <v>90</v>
      </c>
      <c r="BA8" s="22">
        <v>72</v>
      </c>
      <c r="BB8" s="22">
        <v>66</v>
      </c>
      <c r="BC8" s="22">
        <v>54</v>
      </c>
      <c r="BD8" s="22">
        <v>90</v>
      </c>
      <c r="BE8" s="22">
        <v>60</v>
      </c>
      <c r="BF8" s="22">
        <v>12</v>
      </c>
      <c r="BG8" s="22">
        <v>12</v>
      </c>
      <c r="BH8" s="22">
        <v>48</v>
      </c>
      <c r="BI8" s="22">
        <v>18</v>
      </c>
      <c r="BJ8" s="22">
        <v>60</v>
      </c>
      <c r="BK8" s="22">
        <v>48</v>
      </c>
      <c r="BL8" s="22">
        <v>72</v>
      </c>
      <c r="BM8" s="22">
        <v>30</v>
      </c>
      <c r="BN8" s="22">
        <v>36</v>
      </c>
      <c r="BO8" s="22">
        <v>48</v>
      </c>
      <c r="BP8" s="22">
        <v>78</v>
      </c>
      <c r="BQ8" s="22">
        <v>1458</v>
      </c>
      <c r="BR8" s="22">
        <v>72</v>
      </c>
      <c r="BS8" s="22">
        <v>72</v>
      </c>
      <c r="BT8" s="22">
        <v>126</v>
      </c>
      <c r="BU8" s="22">
        <v>180</v>
      </c>
      <c r="BV8" s="22"/>
      <c r="BW8" s="22">
        <v>24</v>
      </c>
      <c r="BX8" s="22">
        <v>60</v>
      </c>
      <c r="BY8" s="22">
        <v>18</v>
      </c>
      <c r="BZ8" s="22">
        <v>120</v>
      </c>
      <c r="CA8" s="22">
        <v>18</v>
      </c>
      <c r="CB8" s="22">
        <v>60</v>
      </c>
      <c r="CC8" s="22">
        <v>30</v>
      </c>
      <c r="CD8" s="22">
        <v>18</v>
      </c>
      <c r="CE8" s="22">
        <v>6</v>
      </c>
      <c r="CF8" s="22">
        <v>30</v>
      </c>
      <c r="CG8" s="22">
        <v>66</v>
      </c>
      <c r="CH8" s="22">
        <v>54</v>
      </c>
      <c r="CI8" s="22">
        <v>72</v>
      </c>
      <c r="CJ8" s="22">
        <v>78</v>
      </c>
      <c r="CK8" s="22">
        <v>60</v>
      </c>
      <c r="CL8" s="22">
        <v>60</v>
      </c>
      <c r="CM8" s="22">
        <v>12</v>
      </c>
      <c r="CN8" s="22">
        <v>72</v>
      </c>
      <c r="CO8" s="22"/>
      <c r="CP8" s="22">
        <v>174</v>
      </c>
      <c r="CQ8" s="22">
        <v>6</v>
      </c>
      <c r="CR8" s="22"/>
      <c r="CS8" s="22">
        <v>24</v>
      </c>
      <c r="CT8" s="22">
        <v>18</v>
      </c>
      <c r="CU8" s="22">
        <v>48</v>
      </c>
      <c r="CV8" s="22">
        <v>54</v>
      </c>
      <c r="CW8" s="22">
        <v>60</v>
      </c>
      <c r="CX8" s="22">
        <v>78</v>
      </c>
      <c r="CY8" s="22">
        <v>18</v>
      </c>
      <c r="CZ8" s="22"/>
      <c r="DA8" s="22">
        <v>12</v>
      </c>
      <c r="DB8" s="22">
        <v>18</v>
      </c>
      <c r="DC8" s="22">
        <v>12</v>
      </c>
      <c r="DD8" s="22">
        <v>6</v>
      </c>
      <c r="DE8" s="22">
        <v>12</v>
      </c>
      <c r="DF8" s="22"/>
      <c r="DG8" s="22">
        <v>60</v>
      </c>
      <c r="DH8" s="22">
        <v>12</v>
      </c>
      <c r="DI8" s="22"/>
      <c r="DJ8" s="22">
        <v>6</v>
      </c>
      <c r="DK8" s="22">
        <v>12</v>
      </c>
      <c r="DL8" s="22">
        <v>12</v>
      </c>
      <c r="DM8" s="22">
        <v>18</v>
      </c>
      <c r="DN8" s="22"/>
      <c r="DO8" s="22">
        <v>48</v>
      </c>
      <c r="DP8" s="22">
        <v>6</v>
      </c>
      <c r="DQ8" s="22">
        <v>6</v>
      </c>
      <c r="DR8" s="22">
        <v>12</v>
      </c>
      <c r="DS8" s="22">
        <v>24</v>
      </c>
      <c r="DT8" s="22">
        <v>12</v>
      </c>
      <c r="DU8" s="22">
        <v>18</v>
      </c>
      <c r="DV8" s="22"/>
      <c r="DW8" s="22"/>
      <c r="DX8" s="22">
        <v>6</v>
      </c>
      <c r="DY8" s="22">
        <v>12</v>
      </c>
      <c r="DZ8" s="22">
        <v>6</v>
      </c>
      <c r="EA8" s="22">
        <v>12</v>
      </c>
      <c r="EB8" s="22">
        <v>6</v>
      </c>
      <c r="EC8" s="22">
        <v>24</v>
      </c>
      <c r="ED8" s="22">
        <v>12</v>
      </c>
      <c r="EE8" s="22">
        <v>12</v>
      </c>
      <c r="EF8" s="22"/>
      <c r="EG8" s="22">
        <v>18</v>
      </c>
      <c r="EH8" s="22">
        <v>6</v>
      </c>
      <c r="EI8" s="22">
        <v>12</v>
      </c>
      <c r="EJ8" s="22">
        <v>6</v>
      </c>
      <c r="EK8" s="22">
        <v>12</v>
      </c>
      <c r="EL8" s="23">
        <f t="shared" si="0"/>
        <v>7302</v>
      </c>
      <c r="EN8" s="16"/>
    </row>
    <row r="9" spans="1:144" x14ac:dyDescent="0.25">
      <c r="A9" s="17">
        <v>5</v>
      </c>
      <c r="B9" s="18" t="s">
        <v>275</v>
      </c>
      <c r="C9" s="18">
        <v>2024</v>
      </c>
      <c r="D9" s="18">
        <v>7</v>
      </c>
      <c r="E9" s="19">
        <v>3384347</v>
      </c>
      <c r="F9" s="18" t="s">
        <v>280</v>
      </c>
      <c r="G9" s="20">
        <v>60</v>
      </c>
      <c r="H9" s="21">
        <v>317.77800000000002</v>
      </c>
      <c r="I9" s="21">
        <v>5.2963000000000005</v>
      </c>
      <c r="J9" s="22">
        <v>180</v>
      </c>
      <c r="K9" s="22">
        <v>120</v>
      </c>
      <c r="L9" s="22">
        <v>240</v>
      </c>
      <c r="M9" s="22">
        <v>240</v>
      </c>
      <c r="N9" s="22">
        <v>60</v>
      </c>
      <c r="O9" s="22">
        <v>60</v>
      </c>
      <c r="P9" s="22">
        <v>900</v>
      </c>
      <c r="Q9" s="22">
        <v>300</v>
      </c>
      <c r="R9" s="22">
        <v>60</v>
      </c>
      <c r="S9" s="22">
        <v>240</v>
      </c>
      <c r="T9" s="22">
        <v>240</v>
      </c>
      <c r="U9" s="22">
        <v>60</v>
      </c>
      <c r="V9" s="22">
        <v>180</v>
      </c>
      <c r="W9" s="22">
        <v>240</v>
      </c>
      <c r="X9" s="22">
        <v>120</v>
      </c>
      <c r="Y9" s="22"/>
      <c r="Z9" s="22">
        <v>60</v>
      </c>
      <c r="AA9" s="22">
        <v>60</v>
      </c>
      <c r="AB9" s="22">
        <v>120</v>
      </c>
      <c r="AC9" s="22">
        <v>180</v>
      </c>
      <c r="AD9" s="22">
        <v>180</v>
      </c>
      <c r="AE9" s="22">
        <v>240</v>
      </c>
      <c r="AF9" s="22">
        <v>180</v>
      </c>
      <c r="AG9" s="22">
        <v>180</v>
      </c>
      <c r="AH9" s="22">
        <v>120</v>
      </c>
      <c r="AI9" s="22">
        <v>180</v>
      </c>
      <c r="AJ9" s="22">
        <v>180</v>
      </c>
      <c r="AK9" s="22">
        <v>180</v>
      </c>
      <c r="AL9" s="22">
        <v>120</v>
      </c>
      <c r="AM9" s="22"/>
      <c r="AN9" s="22">
        <v>180</v>
      </c>
      <c r="AO9" s="22">
        <v>60</v>
      </c>
      <c r="AP9" s="22">
        <v>60</v>
      </c>
      <c r="AQ9" s="22">
        <v>60</v>
      </c>
      <c r="AR9" s="22">
        <v>60</v>
      </c>
      <c r="AS9" s="22">
        <v>120</v>
      </c>
      <c r="AT9" s="22">
        <v>60</v>
      </c>
      <c r="AU9" s="22">
        <v>60</v>
      </c>
      <c r="AV9" s="22">
        <v>120</v>
      </c>
      <c r="AW9" s="22">
        <v>240</v>
      </c>
      <c r="AX9" s="22">
        <v>60</v>
      </c>
      <c r="AY9" s="22">
        <v>60</v>
      </c>
      <c r="AZ9" s="22">
        <v>120</v>
      </c>
      <c r="BA9" s="22">
        <v>300</v>
      </c>
      <c r="BB9" s="22">
        <v>60</v>
      </c>
      <c r="BC9" s="22"/>
      <c r="BD9" s="22">
        <v>120</v>
      </c>
      <c r="BE9" s="22"/>
      <c r="BF9" s="22">
        <v>120</v>
      </c>
      <c r="BG9" s="22">
        <v>120</v>
      </c>
      <c r="BH9" s="22">
        <v>120</v>
      </c>
      <c r="BI9" s="22">
        <v>120</v>
      </c>
      <c r="BJ9" s="22">
        <v>180</v>
      </c>
      <c r="BK9" s="22">
        <v>300</v>
      </c>
      <c r="BL9" s="22">
        <v>240</v>
      </c>
      <c r="BM9" s="22"/>
      <c r="BN9" s="22">
        <v>120</v>
      </c>
      <c r="BO9" s="22">
        <v>180</v>
      </c>
      <c r="BP9" s="22">
        <v>240</v>
      </c>
      <c r="BQ9" s="22">
        <v>9180</v>
      </c>
      <c r="BR9" s="22">
        <v>120</v>
      </c>
      <c r="BS9" s="22"/>
      <c r="BT9" s="22">
        <v>180</v>
      </c>
      <c r="BU9" s="22"/>
      <c r="BV9" s="22"/>
      <c r="BW9" s="22"/>
      <c r="BX9" s="22"/>
      <c r="BY9" s="22">
        <v>60</v>
      </c>
      <c r="BZ9" s="22">
        <v>420</v>
      </c>
      <c r="CA9" s="22">
        <v>60</v>
      </c>
      <c r="CB9" s="22">
        <v>60</v>
      </c>
      <c r="CC9" s="22">
        <v>60</v>
      </c>
      <c r="CD9" s="22"/>
      <c r="CE9" s="22"/>
      <c r="CF9" s="22">
        <v>120</v>
      </c>
      <c r="CG9" s="22">
        <v>180</v>
      </c>
      <c r="CH9" s="22">
        <v>120</v>
      </c>
      <c r="CI9" s="22">
        <v>420</v>
      </c>
      <c r="CJ9" s="22">
        <v>120</v>
      </c>
      <c r="CK9" s="22">
        <v>1740</v>
      </c>
      <c r="CL9" s="22"/>
      <c r="CM9" s="22">
        <v>180</v>
      </c>
      <c r="CN9" s="22">
        <v>180</v>
      </c>
      <c r="CO9" s="22"/>
      <c r="CP9" s="22">
        <v>240</v>
      </c>
      <c r="CQ9" s="22"/>
      <c r="CR9" s="22">
        <v>60</v>
      </c>
      <c r="CS9" s="22">
        <v>120</v>
      </c>
      <c r="CT9" s="22">
        <v>120</v>
      </c>
      <c r="CU9" s="22">
        <v>60</v>
      </c>
      <c r="CV9" s="22"/>
      <c r="CW9" s="22"/>
      <c r="CX9" s="22">
        <v>300</v>
      </c>
      <c r="CY9" s="22"/>
      <c r="CZ9" s="22"/>
      <c r="DA9" s="22">
        <v>60</v>
      </c>
      <c r="DB9" s="22">
        <v>180</v>
      </c>
      <c r="DC9" s="22">
        <v>60</v>
      </c>
      <c r="DD9" s="22">
        <v>120</v>
      </c>
      <c r="DE9" s="22"/>
      <c r="DF9" s="22">
        <v>120</v>
      </c>
      <c r="DG9" s="22">
        <v>180</v>
      </c>
      <c r="DH9" s="22"/>
      <c r="DI9" s="22">
        <v>60</v>
      </c>
      <c r="DJ9" s="22"/>
      <c r="DK9" s="22">
        <v>60</v>
      </c>
      <c r="DL9" s="22">
        <v>60</v>
      </c>
      <c r="DM9" s="22">
        <v>120</v>
      </c>
      <c r="DN9" s="22"/>
      <c r="DO9" s="22">
        <v>60</v>
      </c>
      <c r="DP9" s="22"/>
      <c r="DQ9" s="22">
        <v>60</v>
      </c>
      <c r="DR9" s="22"/>
      <c r="DS9" s="22">
        <v>60</v>
      </c>
      <c r="DT9" s="22"/>
      <c r="DU9" s="22">
        <v>60</v>
      </c>
      <c r="DV9" s="22"/>
      <c r="DW9" s="22"/>
      <c r="DX9" s="22">
        <v>120</v>
      </c>
      <c r="DY9" s="22"/>
      <c r="DZ9" s="22">
        <v>120</v>
      </c>
      <c r="EA9" s="22"/>
      <c r="EB9" s="22">
        <v>60</v>
      </c>
      <c r="EC9" s="22"/>
      <c r="ED9" s="22">
        <v>120</v>
      </c>
      <c r="EE9" s="22">
        <v>60</v>
      </c>
      <c r="EF9" s="22"/>
      <c r="EG9" s="22"/>
      <c r="EH9" s="22"/>
      <c r="EI9" s="22"/>
      <c r="EJ9" s="22">
        <v>60</v>
      </c>
      <c r="EK9" s="22">
        <v>60</v>
      </c>
      <c r="EL9" s="23">
        <f t="shared" si="0"/>
        <v>24660</v>
      </c>
      <c r="EN9" s="16"/>
    </row>
    <row r="10" spans="1:144" x14ac:dyDescent="0.25">
      <c r="A10" s="17">
        <v>6</v>
      </c>
      <c r="B10" s="18" t="s">
        <v>275</v>
      </c>
      <c r="C10" s="18">
        <v>2024</v>
      </c>
      <c r="D10" s="18">
        <v>7</v>
      </c>
      <c r="E10" s="19">
        <v>3408152</v>
      </c>
      <c r="F10" s="18" t="s">
        <v>281</v>
      </c>
      <c r="G10" s="20">
        <v>20</v>
      </c>
      <c r="H10" s="21">
        <v>366.66699999999997</v>
      </c>
      <c r="I10" s="21">
        <v>18.333349999999999</v>
      </c>
      <c r="J10" s="22">
        <v>120</v>
      </c>
      <c r="K10" s="22">
        <v>20</v>
      </c>
      <c r="L10" s="22">
        <v>120</v>
      </c>
      <c r="M10" s="22">
        <v>80</v>
      </c>
      <c r="N10" s="22">
        <v>80</v>
      </c>
      <c r="O10" s="22">
        <v>80</v>
      </c>
      <c r="P10" s="22">
        <v>220</v>
      </c>
      <c r="Q10" s="22">
        <v>100</v>
      </c>
      <c r="R10" s="22"/>
      <c r="S10" s="22">
        <v>200</v>
      </c>
      <c r="T10" s="22">
        <v>140</v>
      </c>
      <c r="U10" s="22"/>
      <c r="V10" s="22">
        <v>80</v>
      </c>
      <c r="W10" s="22"/>
      <c r="X10" s="22">
        <v>40</v>
      </c>
      <c r="Y10" s="22">
        <v>60</v>
      </c>
      <c r="Z10" s="22"/>
      <c r="AA10" s="22">
        <v>40</v>
      </c>
      <c r="AB10" s="22">
        <v>60</v>
      </c>
      <c r="AC10" s="22"/>
      <c r="AD10" s="22">
        <v>80</v>
      </c>
      <c r="AE10" s="22">
        <v>160</v>
      </c>
      <c r="AF10" s="22">
        <v>60</v>
      </c>
      <c r="AG10" s="22">
        <v>100</v>
      </c>
      <c r="AH10" s="22"/>
      <c r="AI10" s="22">
        <v>100</v>
      </c>
      <c r="AJ10" s="22">
        <v>60</v>
      </c>
      <c r="AK10" s="22">
        <v>20</v>
      </c>
      <c r="AL10" s="22">
        <v>100</v>
      </c>
      <c r="AM10" s="22"/>
      <c r="AN10" s="22">
        <v>0</v>
      </c>
      <c r="AO10" s="22">
        <v>20</v>
      </c>
      <c r="AP10" s="22">
        <v>100</v>
      </c>
      <c r="AQ10" s="22">
        <v>60</v>
      </c>
      <c r="AR10" s="22">
        <v>20</v>
      </c>
      <c r="AS10" s="22">
        <v>60</v>
      </c>
      <c r="AT10" s="22">
        <v>60</v>
      </c>
      <c r="AU10" s="22">
        <v>160</v>
      </c>
      <c r="AV10" s="22">
        <v>80</v>
      </c>
      <c r="AW10" s="22">
        <v>20</v>
      </c>
      <c r="AX10" s="22">
        <v>40</v>
      </c>
      <c r="AY10" s="22">
        <v>40</v>
      </c>
      <c r="AZ10" s="22">
        <v>40</v>
      </c>
      <c r="BA10" s="22"/>
      <c r="BB10" s="22">
        <v>80</v>
      </c>
      <c r="BC10" s="22">
        <v>15</v>
      </c>
      <c r="BD10" s="22">
        <v>40</v>
      </c>
      <c r="BE10" s="22">
        <v>160</v>
      </c>
      <c r="BF10" s="22">
        <v>40</v>
      </c>
      <c r="BG10" s="22">
        <v>20</v>
      </c>
      <c r="BH10" s="22"/>
      <c r="BI10" s="22">
        <v>40</v>
      </c>
      <c r="BJ10" s="22">
        <v>40</v>
      </c>
      <c r="BK10" s="22">
        <v>40</v>
      </c>
      <c r="BL10" s="22">
        <v>80</v>
      </c>
      <c r="BM10" s="22">
        <v>140</v>
      </c>
      <c r="BN10" s="22">
        <v>60</v>
      </c>
      <c r="BO10" s="22">
        <v>100</v>
      </c>
      <c r="BP10" s="22">
        <v>80</v>
      </c>
      <c r="BQ10" s="22">
        <v>2700</v>
      </c>
      <c r="BR10" s="22"/>
      <c r="BS10" s="22">
        <v>60</v>
      </c>
      <c r="BT10" s="22">
        <v>120</v>
      </c>
      <c r="BU10" s="22"/>
      <c r="BV10" s="22"/>
      <c r="BW10" s="22"/>
      <c r="BX10" s="22">
        <v>60</v>
      </c>
      <c r="BY10" s="22">
        <v>40</v>
      </c>
      <c r="BZ10" s="22">
        <v>100</v>
      </c>
      <c r="CA10" s="22">
        <v>40</v>
      </c>
      <c r="CB10" s="22">
        <v>40</v>
      </c>
      <c r="CC10" s="22">
        <v>20</v>
      </c>
      <c r="CD10" s="22">
        <v>40</v>
      </c>
      <c r="CE10" s="22"/>
      <c r="CF10" s="22">
        <v>60</v>
      </c>
      <c r="CG10" s="22">
        <v>40</v>
      </c>
      <c r="CH10" s="22">
        <v>80</v>
      </c>
      <c r="CI10" s="22">
        <v>160</v>
      </c>
      <c r="CJ10" s="22"/>
      <c r="CK10" s="22">
        <v>100</v>
      </c>
      <c r="CL10" s="22">
        <v>20</v>
      </c>
      <c r="CM10" s="22">
        <v>160</v>
      </c>
      <c r="CN10" s="22">
        <v>60</v>
      </c>
      <c r="CO10" s="22">
        <v>60</v>
      </c>
      <c r="CP10" s="22">
        <v>320</v>
      </c>
      <c r="CQ10" s="22"/>
      <c r="CR10" s="22">
        <v>20</v>
      </c>
      <c r="CS10" s="22">
        <v>40</v>
      </c>
      <c r="CT10" s="22">
        <v>60</v>
      </c>
      <c r="CU10" s="22">
        <v>40</v>
      </c>
      <c r="CV10" s="22"/>
      <c r="CW10" s="22">
        <v>60</v>
      </c>
      <c r="CX10" s="22">
        <v>200</v>
      </c>
      <c r="CY10" s="22"/>
      <c r="CZ10" s="22">
        <v>20</v>
      </c>
      <c r="DA10" s="22">
        <v>20</v>
      </c>
      <c r="DB10" s="22">
        <v>80</v>
      </c>
      <c r="DC10" s="22">
        <v>40</v>
      </c>
      <c r="DD10" s="22">
        <v>20</v>
      </c>
      <c r="DE10" s="22">
        <v>60</v>
      </c>
      <c r="DF10" s="22">
        <v>40</v>
      </c>
      <c r="DG10" s="22">
        <v>40</v>
      </c>
      <c r="DH10" s="22">
        <v>40</v>
      </c>
      <c r="DI10" s="22">
        <v>20</v>
      </c>
      <c r="DJ10" s="22"/>
      <c r="DK10" s="22">
        <v>40</v>
      </c>
      <c r="DL10" s="22">
        <v>440</v>
      </c>
      <c r="DM10" s="22">
        <v>40</v>
      </c>
      <c r="DN10" s="22"/>
      <c r="DO10" s="22">
        <v>20</v>
      </c>
      <c r="DP10" s="22"/>
      <c r="DQ10" s="22"/>
      <c r="DR10" s="22"/>
      <c r="DS10" s="22">
        <v>40</v>
      </c>
      <c r="DT10" s="22"/>
      <c r="DU10" s="22">
        <v>20</v>
      </c>
      <c r="DV10" s="22"/>
      <c r="DW10" s="22"/>
      <c r="DX10" s="22"/>
      <c r="DY10" s="22">
        <v>20</v>
      </c>
      <c r="DZ10" s="22">
        <v>20</v>
      </c>
      <c r="EA10" s="22">
        <v>20</v>
      </c>
      <c r="EB10" s="22">
        <v>20</v>
      </c>
      <c r="EC10" s="22">
        <v>80</v>
      </c>
      <c r="ED10" s="22">
        <v>20</v>
      </c>
      <c r="EE10" s="22">
        <v>40</v>
      </c>
      <c r="EF10" s="22">
        <v>40</v>
      </c>
      <c r="EG10" s="22">
        <v>40</v>
      </c>
      <c r="EH10" s="22">
        <v>40</v>
      </c>
      <c r="EI10" s="22"/>
      <c r="EJ10" s="22"/>
      <c r="EK10" s="22">
        <v>40</v>
      </c>
      <c r="EL10" s="23">
        <f t="shared" si="0"/>
        <v>9815</v>
      </c>
      <c r="EN10" s="16"/>
    </row>
    <row r="11" spans="1:144" x14ac:dyDescent="0.25">
      <c r="A11" s="17">
        <v>7</v>
      </c>
      <c r="B11" s="18" t="s">
        <v>275</v>
      </c>
      <c r="C11" s="18">
        <v>2024</v>
      </c>
      <c r="D11" s="18">
        <v>7</v>
      </c>
      <c r="E11" s="19">
        <v>3564666</v>
      </c>
      <c r="F11" s="18" t="s">
        <v>282</v>
      </c>
      <c r="G11" s="20">
        <v>12</v>
      </c>
      <c r="H11" s="21">
        <v>225.81800000000001</v>
      </c>
      <c r="I11" s="21">
        <v>18.818166666666666</v>
      </c>
      <c r="J11" s="22">
        <v>84</v>
      </c>
      <c r="K11" s="22">
        <v>12</v>
      </c>
      <c r="L11" s="22">
        <v>24</v>
      </c>
      <c r="M11" s="22">
        <v>12</v>
      </c>
      <c r="N11" s="22">
        <v>60</v>
      </c>
      <c r="O11" s="22">
        <v>24</v>
      </c>
      <c r="P11" s="22"/>
      <c r="Q11" s="22">
        <v>60</v>
      </c>
      <c r="R11" s="22">
        <v>12</v>
      </c>
      <c r="S11" s="22">
        <v>24</v>
      </c>
      <c r="T11" s="22">
        <v>36</v>
      </c>
      <c r="U11" s="22">
        <v>24</v>
      </c>
      <c r="V11" s="22">
        <v>24</v>
      </c>
      <c r="W11" s="22">
        <v>24</v>
      </c>
      <c r="X11" s="22">
        <v>36</v>
      </c>
      <c r="Y11" s="22"/>
      <c r="Z11" s="22"/>
      <c r="AA11" s="22">
        <v>12</v>
      </c>
      <c r="AB11" s="22">
        <v>36</v>
      </c>
      <c r="AC11" s="22"/>
      <c r="AD11" s="22">
        <v>12</v>
      </c>
      <c r="AE11" s="22">
        <v>72</v>
      </c>
      <c r="AF11" s="22">
        <v>48</v>
      </c>
      <c r="AG11" s="22">
        <v>24</v>
      </c>
      <c r="AH11" s="22">
        <v>12</v>
      </c>
      <c r="AI11" s="22">
        <v>24</v>
      </c>
      <c r="AJ11" s="22">
        <v>24</v>
      </c>
      <c r="AK11" s="22"/>
      <c r="AL11" s="22">
        <v>96</v>
      </c>
      <c r="AM11" s="22"/>
      <c r="AN11" s="22">
        <v>12</v>
      </c>
      <c r="AO11" s="22">
        <v>60</v>
      </c>
      <c r="AP11" s="22">
        <v>60</v>
      </c>
      <c r="AQ11" s="22">
        <v>12</v>
      </c>
      <c r="AR11" s="22">
        <v>12</v>
      </c>
      <c r="AS11" s="22">
        <v>24</v>
      </c>
      <c r="AT11" s="22">
        <v>36</v>
      </c>
      <c r="AU11" s="22">
        <v>60</v>
      </c>
      <c r="AV11" s="22">
        <v>24</v>
      </c>
      <c r="AW11" s="22"/>
      <c r="AX11" s="22">
        <v>36</v>
      </c>
      <c r="AY11" s="22">
        <v>12</v>
      </c>
      <c r="AZ11" s="22">
        <v>24</v>
      </c>
      <c r="BA11" s="22"/>
      <c r="BB11" s="22">
        <v>36</v>
      </c>
      <c r="BC11" s="22">
        <v>12</v>
      </c>
      <c r="BD11" s="22">
        <v>48</v>
      </c>
      <c r="BE11" s="22">
        <v>120</v>
      </c>
      <c r="BF11" s="22">
        <v>12</v>
      </c>
      <c r="BG11" s="22">
        <v>12</v>
      </c>
      <c r="BH11" s="22">
        <v>24</v>
      </c>
      <c r="BI11" s="22"/>
      <c r="BJ11" s="22">
        <v>24</v>
      </c>
      <c r="BK11" s="22">
        <v>24</v>
      </c>
      <c r="BL11" s="22">
        <v>12</v>
      </c>
      <c r="BM11" s="22">
        <v>24</v>
      </c>
      <c r="BN11" s="22">
        <v>24</v>
      </c>
      <c r="BO11" s="22">
        <v>60</v>
      </c>
      <c r="BP11" s="22"/>
      <c r="BQ11" s="22">
        <v>984</v>
      </c>
      <c r="BR11" s="22">
        <v>24</v>
      </c>
      <c r="BS11" s="22">
        <v>24</v>
      </c>
      <c r="BT11" s="22">
        <v>24</v>
      </c>
      <c r="BU11" s="22">
        <v>36</v>
      </c>
      <c r="BV11" s="22"/>
      <c r="BW11" s="22"/>
      <c r="BX11" s="22">
        <v>36</v>
      </c>
      <c r="BY11" s="22"/>
      <c r="BZ11" s="22"/>
      <c r="CA11" s="22"/>
      <c r="CB11" s="22"/>
      <c r="CC11" s="22"/>
      <c r="CD11" s="22"/>
      <c r="CE11" s="22"/>
      <c r="CF11" s="22"/>
      <c r="CG11" s="22">
        <v>96</v>
      </c>
      <c r="CH11" s="22">
        <v>96</v>
      </c>
      <c r="CI11" s="22">
        <v>132</v>
      </c>
      <c r="CJ11" s="22"/>
      <c r="CK11" s="22">
        <v>60</v>
      </c>
      <c r="CL11" s="22">
        <v>36</v>
      </c>
      <c r="CM11" s="22"/>
      <c r="CN11" s="22">
        <v>36</v>
      </c>
      <c r="CO11" s="22">
        <v>12</v>
      </c>
      <c r="CP11" s="22">
        <v>84</v>
      </c>
      <c r="CQ11" s="22"/>
      <c r="CR11" s="22"/>
      <c r="CS11" s="22">
        <v>24</v>
      </c>
      <c r="CT11" s="22">
        <v>12</v>
      </c>
      <c r="CU11" s="22"/>
      <c r="CV11" s="22"/>
      <c r="CW11" s="22"/>
      <c r="CX11" s="22">
        <v>96</v>
      </c>
      <c r="CY11" s="22">
        <v>24</v>
      </c>
      <c r="CZ11" s="22">
        <v>24</v>
      </c>
      <c r="DA11" s="22"/>
      <c r="DB11" s="22">
        <v>36</v>
      </c>
      <c r="DC11" s="22">
        <v>12</v>
      </c>
      <c r="DD11" s="22">
        <v>12</v>
      </c>
      <c r="DE11" s="22">
        <v>12</v>
      </c>
      <c r="DF11" s="22">
        <v>24</v>
      </c>
      <c r="DG11" s="22">
        <v>24</v>
      </c>
      <c r="DH11" s="22"/>
      <c r="DI11" s="22">
        <v>12</v>
      </c>
      <c r="DJ11" s="22"/>
      <c r="DK11" s="22"/>
      <c r="DL11" s="22"/>
      <c r="DM11" s="22">
        <v>12</v>
      </c>
      <c r="DN11" s="22"/>
      <c r="DO11" s="22"/>
      <c r="DP11" s="22">
        <v>12</v>
      </c>
      <c r="DQ11" s="22"/>
      <c r="DR11" s="22">
        <v>12</v>
      </c>
      <c r="DS11" s="22">
        <v>24</v>
      </c>
      <c r="DT11" s="22">
        <v>12</v>
      </c>
      <c r="DU11" s="22"/>
      <c r="DV11" s="22"/>
      <c r="DW11" s="22"/>
      <c r="DX11" s="22"/>
      <c r="DY11" s="22">
        <v>12</v>
      </c>
      <c r="DZ11" s="22">
        <v>12</v>
      </c>
      <c r="EA11" s="22">
        <v>12</v>
      </c>
      <c r="EB11" s="22">
        <v>12</v>
      </c>
      <c r="EC11" s="22">
        <v>36</v>
      </c>
      <c r="ED11" s="22">
        <v>12</v>
      </c>
      <c r="EE11" s="22">
        <v>12</v>
      </c>
      <c r="EF11" s="22">
        <v>12</v>
      </c>
      <c r="EG11" s="22"/>
      <c r="EH11" s="22">
        <v>12</v>
      </c>
      <c r="EI11" s="22">
        <v>36</v>
      </c>
      <c r="EJ11" s="22"/>
      <c r="EK11" s="22"/>
      <c r="EL11" s="23">
        <f t="shared" si="0"/>
        <v>3852</v>
      </c>
      <c r="EN11" s="16"/>
    </row>
    <row r="12" spans="1:144" x14ac:dyDescent="0.25">
      <c r="A12" s="17">
        <v>8</v>
      </c>
      <c r="B12" s="18" t="s">
        <v>275</v>
      </c>
      <c r="C12" s="18">
        <v>2024</v>
      </c>
      <c r="D12" s="18">
        <v>7</v>
      </c>
      <c r="E12" s="19">
        <v>3564667</v>
      </c>
      <c r="F12" s="18" t="s">
        <v>283</v>
      </c>
      <c r="G12" s="20">
        <v>12</v>
      </c>
      <c r="H12" s="21">
        <v>225.81800000000001</v>
      </c>
      <c r="I12" s="21">
        <v>18.818166666666666</v>
      </c>
      <c r="J12" s="22">
        <v>24</v>
      </c>
      <c r="K12" s="22">
        <v>24</v>
      </c>
      <c r="L12" s="22">
        <v>36</v>
      </c>
      <c r="M12" s="22">
        <v>36</v>
      </c>
      <c r="N12" s="22">
        <v>48</v>
      </c>
      <c r="O12" s="22">
        <v>12</v>
      </c>
      <c r="P12" s="22">
        <v>72</v>
      </c>
      <c r="Q12" s="22"/>
      <c r="R12" s="22"/>
      <c r="S12" s="22"/>
      <c r="T12" s="22">
        <v>72</v>
      </c>
      <c r="U12" s="22">
        <v>24</v>
      </c>
      <c r="V12" s="22">
        <v>24</v>
      </c>
      <c r="W12" s="22">
        <v>48</v>
      </c>
      <c r="X12" s="22">
        <v>48</v>
      </c>
      <c r="Y12" s="22"/>
      <c r="Z12" s="22"/>
      <c r="AA12" s="22">
        <v>12</v>
      </c>
      <c r="AB12" s="22">
        <v>36</v>
      </c>
      <c r="AC12" s="22"/>
      <c r="AD12" s="22">
        <v>12</v>
      </c>
      <c r="AE12" s="22"/>
      <c r="AF12" s="22">
        <v>0</v>
      </c>
      <c r="AG12" s="22">
        <v>12</v>
      </c>
      <c r="AH12" s="22">
        <v>24</v>
      </c>
      <c r="AI12" s="22">
        <v>24</v>
      </c>
      <c r="AJ12" s="22">
        <v>24</v>
      </c>
      <c r="AK12" s="22">
        <v>12</v>
      </c>
      <c r="AL12" s="22">
        <v>60</v>
      </c>
      <c r="AM12" s="22"/>
      <c r="AN12" s="22">
        <v>12</v>
      </c>
      <c r="AO12" s="22">
        <v>60</v>
      </c>
      <c r="AP12" s="22"/>
      <c r="AQ12" s="22"/>
      <c r="AR12" s="22">
        <v>24</v>
      </c>
      <c r="AS12" s="22">
        <v>60</v>
      </c>
      <c r="AT12" s="22">
        <v>60</v>
      </c>
      <c r="AU12" s="22">
        <v>60</v>
      </c>
      <c r="AV12" s="22">
        <v>12</v>
      </c>
      <c r="AW12" s="22">
        <v>24</v>
      </c>
      <c r="AX12" s="22">
        <v>36</v>
      </c>
      <c r="AY12" s="22">
        <v>12</v>
      </c>
      <c r="AZ12" s="22">
        <v>12</v>
      </c>
      <c r="BA12" s="22"/>
      <c r="BB12" s="22">
        <v>12</v>
      </c>
      <c r="BC12" s="22">
        <v>12</v>
      </c>
      <c r="BD12" s="22">
        <v>36</v>
      </c>
      <c r="BE12" s="22">
        <v>36</v>
      </c>
      <c r="BF12" s="22">
        <v>24</v>
      </c>
      <c r="BG12" s="22"/>
      <c r="BH12" s="22">
        <v>24</v>
      </c>
      <c r="BI12" s="22"/>
      <c r="BJ12" s="22"/>
      <c r="BK12" s="22"/>
      <c r="BL12" s="22">
        <v>12</v>
      </c>
      <c r="BM12" s="22">
        <v>36</v>
      </c>
      <c r="BN12" s="22">
        <v>36</v>
      </c>
      <c r="BO12" s="22">
        <v>36</v>
      </c>
      <c r="BP12" s="22">
        <v>48</v>
      </c>
      <c r="BQ12" s="22">
        <v>972</v>
      </c>
      <c r="BR12" s="22">
        <v>24</v>
      </c>
      <c r="BS12" s="22">
        <v>24</v>
      </c>
      <c r="BT12" s="22"/>
      <c r="BU12" s="22">
        <v>36</v>
      </c>
      <c r="BV12" s="22"/>
      <c r="BW12" s="22">
        <v>12</v>
      </c>
      <c r="BX12" s="22">
        <v>60</v>
      </c>
      <c r="BY12" s="22"/>
      <c r="BZ12" s="22">
        <v>60</v>
      </c>
      <c r="CA12" s="22"/>
      <c r="CB12" s="22">
        <v>96</v>
      </c>
      <c r="CC12" s="22"/>
      <c r="CD12" s="22"/>
      <c r="CE12" s="22"/>
      <c r="CF12" s="22"/>
      <c r="CG12" s="22">
        <v>60</v>
      </c>
      <c r="CH12" s="22">
        <v>108</v>
      </c>
      <c r="CI12" s="22">
        <v>48</v>
      </c>
      <c r="CJ12" s="22"/>
      <c r="CK12" s="22">
        <v>36</v>
      </c>
      <c r="CL12" s="22">
        <v>36</v>
      </c>
      <c r="CM12" s="22"/>
      <c r="CN12" s="22">
        <v>36</v>
      </c>
      <c r="CO12" s="22">
        <v>12</v>
      </c>
      <c r="CP12" s="22">
        <v>60</v>
      </c>
      <c r="CQ12" s="22">
        <v>12</v>
      </c>
      <c r="CR12" s="22"/>
      <c r="CS12" s="22">
        <v>48</v>
      </c>
      <c r="CT12" s="22">
        <v>12</v>
      </c>
      <c r="CU12" s="22"/>
      <c r="CV12" s="22"/>
      <c r="CW12" s="22">
        <v>36</v>
      </c>
      <c r="CX12" s="22">
        <v>96</v>
      </c>
      <c r="CY12" s="22">
        <v>36</v>
      </c>
      <c r="CZ12" s="22"/>
      <c r="DA12" s="22"/>
      <c r="DB12" s="22">
        <v>48</v>
      </c>
      <c r="DC12" s="22">
        <v>24</v>
      </c>
      <c r="DD12" s="22"/>
      <c r="DE12" s="22">
        <v>12</v>
      </c>
      <c r="DF12" s="22">
        <v>12</v>
      </c>
      <c r="DG12" s="22">
        <v>72</v>
      </c>
      <c r="DH12" s="22"/>
      <c r="DI12" s="22">
        <v>12</v>
      </c>
      <c r="DJ12" s="22"/>
      <c r="DK12" s="22">
        <v>12</v>
      </c>
      <c r="DL12" s="22">
        <v>12</v>
      </c>
      <c r="DM12" s="22">
        <v>12</v>
      </c>
      <c r="DN12" s="22"/>
      <c r="DO12" s="22"/>
      <c r="DP12" s="22">
        <v>12</v>
      </c>
      <c r="DQ12" s="22"/>
      <c r="DR12" s="22">
        <v>12</v>
      </c>
      <c r="DS12" s="22">
        <v>24</v>
      </c>
      <c r="DT12" s="22"/>
      <c r="DU12" s="22">
        <v>24</v>
      </c>
      <c r="DV12" s="22"/>
      <c r="DW12" s="22"/>
      <c r="DX12" s="22"/>
      <c r="DY12" s="22"/>
      <c r="DZ12" s="22">
        <v>12</v>
      </c>
      <c r="EA12" s="22"/>
      <c r="EB12" s="22"/>
      <c r="EC12" s="22">
        <v>36</v>
      </c>
      <c r="ED12" s="22">
        <v>24</v>
      </c>
      <c r="EE12" s="22"/>
      <c r="EF12" s="22">
        <v>36</v>
      </c>
      <c r="EG12" s="22"/>
      <c r="EH12" s="22"/>
      <c r="EI12" s="22"/>
      <c r="EJ12" s="22"/>
      <c r="EK12" s="22"/>
      <c r="EL12" s="23">
        <f t="shared" si="0"/>
        <v>3684</v>
      </c>
      <c r="EN12" s="16"/>
    </row>
    <row r="13" spans="1:144" x14ac:dyDescent="0.25">
      <c r="A13" s="17">
        <v>9</v>
      </c>
      <c r="B13" s="18" t="s">
        <v>275</v>
      </c>
      <c r="C13" s="18">
        <v>2024</v>
      </c>
      <c r="D13" s="18">
        <v>7</v>
      </c>
      <c r="E13" s="19">
        <v>3565350</v>
      </c>
      <c r="F13" s="18" t="s">
        <v>284</v>
      </c>
      <c r="G13" s="20">
        <v>24</v>
      </c>
      <c r="H13" s="21">
        <v>281.01799999999997</v>
      </c>
      <c r="I13" s="21">
        <v>11.709083333333332</v>
      </c>
      <c r="J13" s="22">
        <v>48</v>
      </c>
      <c r="K13" s="22">
        <v>48</v>
      </c>
      <c r="L13" s="22">
        <v>48</v>
      </c>
      <c r="M13" s="22"/>
      <c r="N13" s="22">
        <v>24</v>
      </c>
      <c r="O13" s="22"/>
      <c r="P13" s="22"/>
      <c r="Q13" s="22">
        <v>120</v>
      </c>
      <c r="R13" s="22"/>
      <c r="S13" s="22">
        <v>72</v>
      </c>
      <c r="T13" s="22"/>
      <c r="U13" s="22">
        <v>48</v>
      </c>
      <c r="V13" s="22">
        <v>24</v>
      </c>
      <c r="W13" s="22">
        <v>48</v>
      </c>
      <c r="X13" s="22"/>
      <c r="Y13" s="22"/>
      <c r="Z13" s="22">
        <v>48</v>
      </c>
      <c r="AA13" s="22">
        <v>24</v>
      </c>
      <c r="AB13" s="22">
        <v>48</v>
      </c>
      <c r="AC13" s="22">
        <v>48</v>
      </c>
      <c r="AD13" s="22">
        <v>24</v>
      </c>
      <c r="AE13" s="22"/>
      <c r="AF13" s="22"/>
      <c r="AG13" s="22">
        <v>24</v>
      </c>
      <c r="AH13" s="22">
        <v>24</v>
      </c>
      <c r="AI13" s="22"/>
      <c r="AJ13" s="22">
        <v>24</v>
      </c>
      <c r="AK13" s="22">
        <v>72</v>
      </c>
      <c r="AL13" s="22">
        <v>24</v>
      </c>
      <c r="AM13" s="22">
        <v>24</v>
      </c>
      <c r="AN13" s="22">
        <v>24</v>
      </c>
      <c r="AO13" s="22">
        <v>48</v>
      </c>
      <c r="AP13" s="22"/>
      <c r="AQ13" s="22">
        <v>24</v>
      </c>
      <c r="AR13" s="22"/>
      <c r="AS13" s="22">
        <v>24</v>
      </c>
      <c r="AT13" s="22">
        <v>24</v>
      </c>
      <c r="AU13" s="22"/>
      <c r="AV13" s="22">
        <v>24</v>
      </c>
      <c r="AW13" s="22">
        <v>24</v>
      </c>
      <c r="AX13" s="22">
        <v>24</v>
      </c>
      <c r="AY13" s="22"/>
      <c r="AZ13" s="22"/>
      <c r="BA13" s="22">
        <v>72</v>
      </c>
      <c r="BB13" s="22"/>
      <c r="BC13" s="22"/>
      <c r="BD13" s="22">
        <v>24</v>
      </c>
      <c r="BE13" s="22">
        <v>120</v>
      </c>
      <c r="BF13" s="22"/>
      <c r="BG13" s="22">
        <v>48</v>
      </c>
      <c r="BH13" s="22">
        <v>24</v>
      </c>
      <c r="BI13" s="22"/>
      <c r="BJ13" s="22"/>
      <c r="BK13" s="22">
        <v>24</v>
      </c>
      <c r="BL13" s="22">
        <v>24</v>
      </c>
      <c r="BM13" s="22">
        <v>24</v>
      </c>
      <c r="BN13" s="22">
        <v>24</v>
      </c>
      <c r="BO13" s="22">
        <v>24</v>
      </c>
      <c r="BP13" s="22"/>
      <c r="BQ13" s="22"/>
      <c r="BR13" s="22">
        <v>48</v>
      </c>
      <c r="BS13" s="22"/>
      <c r="BT13" s="22"/>
      <c r="BU13" s="22">
        <v>48</v>
      </c>
      <c r="BV13" s="22"/>
      <c r="BW13" s="22"/>
      <c r="BX13" s="22">
        <v>48</v>
      </c>
      <c r="BY13" s="22">
        <v>24</v>
      </c>
      <c r="BZ13" s="22">
        <v>24</v>
      </c>
      <c r="CA13" s="22">
        <v>24</v>
      </c>
      <c r="CB13" s="22"/>
      <c r="CC13" s="22">
        <v>24</v>
      </c>
      <c r="CD13" s="22">
        <v>24</v>
      </c>
      <c r="CE13" s="22">
        <v>24</v>
      </c>
      <c r="CF13" s="22"/>
      <c r="CG13" s="22"/>
      <c r="CH13" s="22"/>
      <c r="CI13" s="22">
        <v>48</v>
      </c>
      <c r="CJ13" s="22"/>
      <c r="CK13" s="22">
        <v>48</v>
      </c>
      <c r="CL13" s="22"/>
      <c r="CM13" s="22">
        <v>96</v>
      </c>
      <c r="CN13" s="22">
        <v>48</v>
      </c>
      <c r="CO13" s="22"/>
      <c r="CP13" s="22">
        <v>24</v>
      </c>
      <c r="CQ13" s="22">
        <v>24</v>
      </c>
      <c r="CR13" s="22"/>
      <c r="CS13" s="22">
        <v>24</v>
      </c>
      <c r="CT13" s="22">
        <v>24</v>
      </c>
      <c r="CU13" s="22"/>
      <c r="CV13" s="22"/>
      <c r="CW13" s="22">
        <v>24</v>
      </c>
      <c r="CX13" s="22">
        <v>48</v>
      </c>
      <c r="CY13" s="22">
        <v>48</v>
      </c>
      <c r="CZ13" s="22">
        <v>24</v>
      </c>
      <c r="DA13" s="22"/>
      <c r="DB13" s="22"/>
      <c r="DC13" s="22"/>
      <c r="DD13" s="22"/>
      <c r="DE13" s="22"/>
      <c r="DF13" s="22"/>
      <c r="DG13" s="22">
        <v>24</v>
      </c>
      <c r="DH13" s="22"/>
      <c r="DI13" s="22"/>
      <c r="DJ13" s="22"/>
      <c r="DK13" s="22"/>
      <c r="DL13" s="22"/>
      <c r="DM13" s="22">
        <v>24</v>
      </c>
      <c r="DN13" s="22"/>
      <c r="DO13" s="22">
        <v>24</v>
      </c>
      <c r="DP13" s="22"/>
      <c r="DQ13" s="22"/>
      <c r="DR13" s="22">
        <v>24</v>
      </c>
      <c r="DS13" s="22"/>
      <c r="DT13" s="22"/>
      <c r="DU13" s="22">
        <v>24</v>
      </c>
      <c r="DV13" s="22"/>
      <c r="DW13" s="22"/>
      <c r="DX13" s="22">
        <v>24</v>
      </c>
      <c r="DY13" s="22"/>
      <c r="DZ13" s="22">
        <v>24</v>
      </c>
      <c r="EA13" s="22"/>
      <c r="EB13" s="22"/>
      <c r="EC13" s="22">
        <v>24</v>
      </c>
      <c r="ED13" s="22">
        <v>24</v>
      </c>
      <c r="EE13" s="22">
        <v>24</v>
      </c>
      <c r="EF13" s="22"/>
      <c r="EG13" s="22">
        <v>48</v>
      </c>
      <c r="EH13" s="22"/>
      <c r="EI13" s="22"/>
      <c r="EJ13" s="22">
        <v>24</v>
      </c>
      <c r="EK13" s="22"/>
      <c r="EL13" s="23">
        <f t="shared" si="0"/>
        <v>2568</v>
      </c>
      <c r="EN13" s="16"/>
    </row>
    <row r="14" spans="1:144" x14ac:dyDescent="0.25">
      <c r="A14" s="17">
        <v>10</v>
      </c>
      <c r="B14" s="18" t="s">
        <v>275</v>
      </c>
      <c r="C14" s="18">
        <v>2024</v>
      </c>
      <c r="D14" s="18">
        <v>7</v>
      </c>
      <c r="E14" s="19">
        <v>3565351</v>
      </c>
      <c r="F14" s="18" t="s">
        <v>285</v>
      </c>
      <c r="G14" s="20">
        <v>24</v>
      </c>
      <c r="H14" s="21">
        <v>281.01799999999997</v>
      </c>
      <c r="I14" s="21">
        <v>11.709083333333332</v>
      </c>
      <c r="J14" s="22">
        <v>48</v>
      </c>
      <c r="K14" s="22">
        <v>24</v>
      </c>
      <c r="L14" s="22">
        <v>48</v>
      </c>
      <c r="M14" s="22">
        <v>24</v>
      </c>
      <c r="N14" s="22">
        <v>24</v>
      </c>
      <c r="O14" s="22"/>
      <c r="P14" s="22">
        <v>24</v>
      </c>
      <c r="Q14" s="22">
        <v>24</v>
      </c>
      <c r="R14" s="22">
        <v>0</v>
      </c>
      <c r="S14" s="22">
        <v>72</v>
      </c>
      <c r="T14" s="22">
        <v>48</v>
      </c>
      <c r="U14" s="22">
        <v>48</v>
      </c>
      <c r="V14" s="22">
        <v>24</v>
      </c>
      <c r="W14" s="22">
        <v>24</v>
      </c>
      <c r="X14" s="22">
        <v>24</v>
      </c>
      <c r="Y14" s="22"/>
      <c r="Z14" s="22">
        <v>24</v>
      </c>
      <c r="AA14" s="22"/>
      <c r="AB14" s="22">
        <v>72</v>
      </c>
      <c r="AC14" s="22">
        <v>72</v>
      </c>
      <c r="AD14" s="22">
        <v>24</v>
      </c>
      <c r="AE14" s="22"/>
      <c r="AF14" s="22"/>
      <c r="AG14" s="22">
        <v>24</v>
      </c>
      <c r="AH14" s="22">
        <v>24</v>
      </c>
      <c r="AI14" s="22"/>
      <c r="AJ14" s="22"/>
      <c r="AK14" s="22">
        <v>0</v>
      </c>
      <c r="AL14" s="22">
        <v>24</v>
      </c>
      <c r="AM14" s="22"/>
      <c r="AN14" s="22">
        <v>24</v>
      </c>
      <c r="AO14" s="22"/>
      <c r="AP14" s="22"/>
      <c r="AQ14" s="22"/>
      <c r="AR14" s="22"/>
      <c r="AS14" s="22"/>
      <c r="AT14" s="22">
        <v>48</v>
      </c>
      <c r="AU14" s="22"/>
      <c r="AV14" s="22">
        <v>24</v>
      </c>
      <c r="AW14" s="22"/>
      <c r="AX14" s="22">
        <v>24</v>
      </c>
      <c r="AY14" s="22"/>
      <c r="AZ14" s="22"/>
      <c r="BA14" s="22">
        <v>0</v>
      </c>
      <c r="BB14" s="22">
        <v>48</v>
      </c>
      <c r="BC14" s="22"/>
      <c r="BD14" s="22"/>
      <c r="BE14" s="22">
        <v>120</v>
      </c>
      <c r="BF14" s="22"/>
      <c r="BG14" s="22"/>
      <c r="BH14" s="22">
        <v>0</v>
      </c>
      <c r="BI14" s="22">
        <v>48</v>
      </c>
      <c r="BJ14" s="22">
        <v>0</v>
      </c>
      <c r="BK14" s="22">
        <v>48</v>
      </c>
      <c r="BL14" s="22">
        <v>24</v>
      </c>
      <c r="BM14" s="22">
        <v>96</v>
      </c>
      <c r="BN14" s="22">
        <v>48</v>
      </c>
      <c r="BO14" s="22">
        <v>48</v>
      </c>
      <c r="BP14" s="22">
        <v>48</v>
      </c>
      <c r="BQ14" s="22"/>
      <c r="BR14" s="22">
        <v>24</v>
      </c>
      <c r="BS14" s="22">
        <v>120</v>
      </c>
      <c r="BT14" s="22">
        <v>48</v>
      </c>
      <c r="BU14" s="22">
        <v>48</v>
      </c>
      <c r="BV14" s="22"/>
      <c r="BW14" s="22">
        <v>0</v>
      </c>
      <c r="BX14" s="22">
        <v>48</v>
      </c>
      <c r="BY14" s="22">
        <v>24</v>
      </c>
      <c r="BZ14" s="22">
        <v>48</v>
      </c>
      <c r="CA14" s="22">
        <v>24</v>
      </c>
      <c r="CB14" s="22">
        <v>72</v>
      </c>
      <c r="CC14" s="22"/>
      <c r="CD14" s="22"/>
      <c r="CE14" s="22"/>
      <c r="CF14" s="22"/>
      <c r="CG14" s="22">
        <v>96</v>
      </c>
      <c r="CH14" s="22"/>
      <c r="CI14" s="22">
        <v>72</v>
      </c>
      <c r="CJ14" s="22">
        <v>24</v>
      </c>
      <c r="CK14" s="22"/>
      <c r="CL14" s="22">
        <v>72</v>
      </c>
      <c r="CM14" s="22">
        <v>96</v>
      </c>
      <c r="CN14" s="22">
        <v>0</v>
      </c>
      <c r="CO14" s="22"/>
      <c r="CP14" s="22">
        <v>24</v>
      </c>
      <c r="CQ14" s="22"/>
      <c r="CR14" s="22">
        <v>24</v>
      </c>
      <c r="CS14" s="22">
        <v>24</v>
      </c>
      <c r="CT14" s="22">
        <v>24</v>
      </c>
      <c r="CU14" s="22"/>
      <c r="CV14" s="22"/>
      <c r="CW14" s="22">
        <v>48</v>
      </c>
      <c r="CX14" s="22">
        <v>48</v>
      </c>
      <c r="CY14" s="22">
        <v>72</v>
      </c>
      <c r="CZ14" s="22"/>
      <c r="DA14" s="22"/>
      <c r="DB14" s="22"/>
      <c r="DC14" s="22"/>
      <c r="DD14" s="22"/>
      <c r="DE14" s="22"/>
      <c r="DF14" s="22">
        <v>24</v>
      </c>
      <c r="DG14" s="22">
        <v>72</v>
      </c>
      <c r="DH14" s="22"/>
      <c r="DI14" s="22"/>
      <c r="DJ14" s="22"/>
      <c r="DK14" s="22"/>
      <c r="DL14" s="22">
        <v>24</v>
      </c>
      <c r="DM14" s="22">
        <v>24</v>
      </c>
      <c r="DN14" s="22"/>
      <c r="DO14" s="22">
        <v>24</v>
      </c>
      <c r="DP14" s="22"/>
      <c r="DQ14" s="22"/>
      <c r="DR14" s="22"/>
      <c r="DS14" s="22"/>
      <c r="DT14" s="22"/>
      <c r="DU14" s="22">
        <v>24</v>
      </c>
      <c r="DV14" s="22"/>
      <c r="DW14" s="22"/>
      <c r="DX14" s="22"/>
      <c r="DY14" s="22"/>
      <c r="DZ14" s="22">
        <v>24</v>
      </c>
      <c r="EA14" s="22"/>
      <c r="EB14" s="22"/>
      <c r="EC14" s="22">
        <v>24</v>
      </c>
      <c r="ED14" s="22"/>
      <c r="EE14" s="22">
        <v>24</v>
      </c>
      <c r="EF14" s="22"/>
      <c r="EG14" s="22">
        <v>48</v>
      </c>
      <c r="EH14" s="22">
        <v>48</v>
      </c>
      <c r="EI14" s="22"/>
      <c r="EJ14" s="22">
        <v>24</v>
      </c>
      <c r="EK14" s="22"/>
      <c r="EL14" s="23">
        <f t="shared" si="0"/>
        <v>2832</v>
      </c>
      <c r="EN14" s="16"/>
    </row>
    <row r="15" spans="1:144" x14ac:dyDescent="0.25">
      <c r="A15" s="17">
        <v>11</v>
      </c>
      <c r="B15" s="18" t="s">
        <v>275</v>
      </c>
      <c r="C15" s="18">
        <v>2024</v>
      </c>
      <c r="D15" s="18">
        <v>7</v>
      </c>
      <c r="E15" s="19">
        <v>3566457</v>
      </c>
      <c r="F15" s="18" t="s">
        <v>286</v>
      </c>
      <c r="G15" s="20">
        <v>24</v>
      </c>
      <c r="H15" s="21">
        <v>281.01799999999997</v>
      </c>
      <c r="I15" s="21">
        <v>11.709083333333332</v>
      </c>
      <c r="J15" s="22">
        <v>48</v>
      </c>
      <c r="K15" s="22">
        <v>24</v>
      </c>
      <c r="L15" s="22">
        <v>48</v>
      </c>
      <c r="M15" s="22">
        <v>48</v>
      </c>
      <c r="N15" s="22">
        <v>24</v>
      </c>
      <c r="O15" s="22"/>
      <c r="P15" s="22">
        <v>24</v>
      </c>
      <c r="Q15" s="22">
        <v>48</v>
      </c>
      <c r="R15" s="22">
        <v>48</v>
      </c>
      <c r="S15" s="22">
        <v>96</v>
      </c>
      <c r="T15" s="22">
        <v>48</v>
      </c>
      <c r="U15" s="22">
        <v>48</v>
      </c>
      <c r="V15" s="22">
        <v>72</v>
      </c>
      <c r="W15" s="22">
        <v>72</v>
      </c>
      <c r="X15" s="22">
        <v>24</v>
      </c>
      <c r="Y15" s="22">
        <v>24</v>
      </c>
      <c r="Z15" s="22">
        <v>48</v>
      </c>
      <c r="AA15" s="22"/>
      <c r="AB15" s="22">
        <v>72</v>
      </c>
      <c r="AC15" s="22"/>
      <c r="AD15" s="22">
        <v>24</v>
      </c>
      <c r="AE15" s="22">
        <v>120</v>
      </c>
      <c r="AF15" s="22">
        <v>24</v>
      </c>
      <c r="AG15" s="22">
        <v>24</v>
      </c>
      <c r="AH15" s="22">
        <v>24</v>
      </c>
      <c r="AI15" s="22"/>
      <c r="AJ15" s="22">
        <v>24</v>
      </c>
      <c r="AK15" s="22">
        <v>72</v>
      </c>
      <c r="AL15" s="22">
        <v>72</v>
      </c>
      <c r="AM15" s="22"/>
      <c r="AN15" s="22">
        <v>24</v>
      </c>
      <c r="AO15" s="22">
        <v>72</v>
      </c>
      <c r="AP15" s="22"/>
      <c r="AQ15" s="22">
        <v>48</v>
      </c>
      <c r="AR15" s="22"/>
      <c r="AS15" s="22">
        <v>48</v>
      </c>
      <c r="AT15" s="22"/>
      <c r="AU15" s="22"/>
      <c r="AV15" s="22">
        <v>24</v>
      </c>
      <c r="AW15" s="22"/>
      <c r="AX15" s="22">
        <v>24</v>
      </c>
      <c r="AY15" s="22"/>
      <c r="AZ15" s="22"/>
      <c r="BA15" s="22">
        <v>24</v>
      </c>
      <c r="BB15" s="22"/>
      <c r="BC15" s="22"/>
      <c r="BD15" s="22"/>
      <c r="BE15" s="22">
        <v>192</v>
      </c>
      <c r="BF15" s="22">
        <v>24</v>
      </c>
      <c r="BG15" s="22"/>
      <c r="BH15" s="22"/>
      <c r="BI15" s="22"/>
      <c r="BJ15" s="22"/>
      <c r="BK15" s="22"/>
      <c r="BL15" s="22">
        <v>24</v>
      </c>
      <c r="BM15" s="22">
        <v>24</v>
      </c>
      <c r="BN15" s="22">
        <v>48</v>
      </c>
      <c r="BO15" s="22">
        <v>72</v>
      </c>
      <c r="BP15" s="22">
        <v>48</v>
      </c>
      <c r="BQ15" s="22">
        <v>1416</v>
      </c>
      <c r="BR15" s="22">
        <v>24</v>
      </c>
      <c r="BS15" s="22"/>
      <c r="BT15" s="22">
        <v>96</v>
      </c>
      <c r="BU15" s="22"/>
      <c r="BV15" s="22"/>
      <c r="BW15" s="22"/>
      <c r="BX15" s="22">
        <v>48</v>
      </c>
      <c r="BY15" s="22">
        <v>24</v>
      </c>
      <c r="BZ15" s="22">
        <v>144</v>
      </c>
      <c r="CA15" s="22">
        <v>48</v>
      </c>
      <c r="CB15" s="22"/>
      <c r="CC15" s="22"/>
      <c r="CD15" s="22">
        <v>24</v>
      </c>
      <c r="CE15" s="22"/>
      <c r="CF15" s="22"/>
      <c r="CG15" s="22">
        <v>72</v>
      </c>
      <c r="CH15" s="22">
        <v>24</v>
      </c>
      <c r="CI15" s="22">
        <v>48</v>
      </c>
      <c r="CJ15" s="22"/>
      <c r="CK15" s="22">
        <v>120</v>
      </c>
      <c r="CL15" s="22">
        <v>24</v>
      </c>
      <c r="CM15" s="22"/>
      <c r="CN15" s="22">
        <v>24</v>
      </c>
      <c r="CO15" s="22"/>
      <c r="CP15" s="22">
        <v>48</v>
      </c>
      <c r="CQ15" s="22"/>
      <c r="CR15" s="22">
        <v>24</v>
      </c>
      <c r="CS15" s="22">
        <v>24</v>
      </c>
      <c r="CT15" s="22">
        <v>48</v>
      </c>
      <c r="CU15" s="22"/>
      <c r="CV15" s="22">
        <v>72</v>
      </c>
      <c r="CW15" s="22">
        <v>96</v>
      </c>
      <c r="CX15" s="22">
        <v>48</v>
      </c>
      <c r="CY15" s="22">
        <v>72</v>
      </c>
      <c r="CZ15" s="22">
        <v>24</v>
      </c>
      <c r="DA15" s="22">
        <v>24</v>
      </c>
      <c r="DB15" s="22">
        <v>48</v>
      </c>
      <c r="DC15" s="22"/>
      <c r="DD15" s="22"/>
      <c r="DE15" s="22"/>
      <c r="DF15" s="22"/>
      <c r="DG15" s="22">
        <v>24</v>
      </c>
      <c r="DH15" s="22">
        <v>24</v>
      </c>
      <c r="DI15" s="22"/>
      <c r="DJ15" s="22"/>
      <c r="DK15" s="22">
        <v>24</v>
      </c>
      <c r="DL15" s="22"/>
      <c r="DM15" s="22">
        <v>24</v>
      </c>
      <c r="DN15" s="22"/>
      <c r="DO15" s="22"/>
      <c r="DP15" s="22"/>
      <c r="DQ15" s="22"/>
      <c r="DR15" s="22">
        <v>24</v>
      </c>
      <c r="DS15" s="22"/>
      <c r="DT15" s="22"/>
      <c r="DU15" s="22">
        <v>24</v>
      </c>
      <c r="DV15" s="22"/>
      <c r="DW15" s="22"/>
      <c r="DX15" s="22"/>
      <c r="DY15" s="22"/>
      <c r="DZ15" s="22">
        <v>24</v>
      </c>
      <c r="EA15" s="22"/>
      <c r="EB15" s="22"/>
      <c r="EC15" s="22">
        <v>24</v>
      </c>
      <c r="ED15" s="22">
        <v>24</v>
      </c>
      <c r="EE15" s="22"/>
      <c r="EF15" s="22">
        <v>48</v>
      </c>
      <c r="EG15" s="22">
        <v>72</v>
      </c>
      <c r="EH15" s="22">
        <v>24</v>
      </c>
      <c r="EI15" s="22"/>
      <c r="EJ15" s="22">
        <v>24</v>
      </c>
      <c r="EK15" s="22"/>
      <c r="EL15" s="23">
        <f t="shared" si="0"/>
        <v>4944</v>
      </c>
      <c r="EN15" s="16"/>
    </row>
    <row r="16" spans="1:144" x14ac:dyDescent="0.25">
      <c r="A16" s="17">
        <v>12</v>
      </c>
      <c r="B16" s="18" t="s">
        <v>275</v>
      </c>
      <c r="C16" s="18">
        <v>2024</v>
      </c>
      <c r="D16" s="18">
        <v>7</v>
      </c>
      <c r="E16" s="19">
        <v>3568860</v>
      </c>
      <c r="F16" s="18" t="s">
        <v>287</v>
      </c>
      <c r="G16" s="20">
        <v>24</v>
      </c>
      <c r="H16" s="21">
        <v>281.01799999999997</v>
      </c>
      <c r="I16" s="21">
        <v>11.709083333333332</v>
      </c>
      <c r="J16" s="22">
        <v>120</v>
      </c>
      <c r="K16" s="22">
        <v>72</v>
      </c>
      <c r="L16" s="22"/>
      <c r="M16" s="22"/>
      <c r="N16" s="22">
        <v>24</v>
      </c>
      <c r="O16" s="22">
        <v>24</v>
      </c>
      <c r="P16" s="22">
        <v>24</v>
      </c>
      <c r="Q16" s="22">
        <v>72</v>
      </c>
      <c r="R16" s="22">
        <v>120</v>
      </c>
      <c r="S16" s="22">
        <v>48</v>
      </c>
      <c r="T16" s="22">
        <v>72</v>
      </c>
      <c r="U16" s="22">
        <v>144</v>
      </c>
      <c r="V16" s="22">
        <v>24</v>
      </c>
      <c r="W16" s="22">
        <v>24</v>
      </c>
      <c r="X16" s="22">
        <v>48</v>
      </c>
      <c r="Y16" s="22">
        <v>24</v>
      </c>
      <c r="Z16" s="22"/>
      <c r="AA16" s="22">
        <v>48</v>
      </c>
      <c r="AB16" s="22">
        <v>24</v>
      </c>
      <c r="AC16" s="22">
        <v>120</v>
      </c>
      <c r="AD16" s="22">
        <v>24</v>
      </c>
      <c r="AE16" s="22">
        <v>168</v>
      </c>
      <c r="AF16" s="22">
        <v>96</v>
      </c>
      <c r="AG16" s="22"/>
      <c r="AH16" s="22">
        <v>24</v>
      </c>
      <c r="AI16" s="22"/>
      <c r="AJ16" s="22">
        <v>24</v>
      </c>
      <c r="AK16" s="22">
        <v>72</v>
      </c>
      <c r="AL16" s="22">
        <v>96</v>
      </c>
      <c r="AM16" s="22">
        <v>24</v>
      </c>
      <c r="AN16" s="22">
        <v>48</v>
      </c>
      <c r="AO16" s="22"/>
      <c r="AP16" s="22"/>
      <c r="AQ16" s="22">
        <v>96</v>
      </c>
      <c r="AR16" s="22">
        <v>48</v>
      </c>
      <c r="AS16" s="22">
        <v>96</v>
      </c>
      <c r="AT16" s="22">
        <v>96</v>
      </c>
      <c r="AU16" s="22">
        <v>72</v>
      </c>
      <c r="AV16" s="22">
        <v>24</v>
      </c>
      <c r="AW16" s="22">
        <v>24</v>
      </c>
      <c r="AX16" s="22"/>
      <c r="AY16" s="22">
        <v>24</v>
      </c>
      <c r="AZ16" s="22">
        <v>24</v>
      </c>
      <c r="BA16" s="22">
        <v>24</v>
      </c>
      <c r="BB16" s="22">
        <v>48</v>
      </c>
      <c r="BC16" s="22">
        <v>24</v>
      </c>
      <c r="BD16" s="22">
        <v>24</v>
      </c>
      <c r="BE16" s="22">
        <v>48</v>
      </c>
      <c r="BF16" s="22"/>
      <c r="BG16" s="22"/>
      <c r="BH16" s="22">
        <v>48</v>
      </c>
      <c r="BI16" s="22">
        <v>24</v>
      </c>
      <c r="BJ16" s="22"/>
      <c r="BK16" s="22">
        <v>72</v>
      </c>
      <c r="BL16" s="22">
        <v>24</v>
      </c>
      <c r="BM16" s="22"/>
      <c r="BN16" s="22">
        <v>24</v>
      </c>
      <c r="BO16" s="22">
        <v>96</v>
      </c>
      <c r="BP16" s="22">
        <v>48</v>
      </c>
      <c r="BQ16" s="22">
        <v>2592</v>
      </c>
      <c r="BR16" s="22">
        <v>72</v>
      </c>
      <c r="BS16" s="22">
        <v>120</v>
      </c>
      <c r="BT16" s="22">
        <v>480</v>
      </c>
      <c r="BU16" s="22">
        <v>120</v>
      </c>
      <c r="BV16" s="22"/>
      <c r="BW16" s="22"/>
      <c r="BX16" s="22">
        <v>24</v>
      </c>
      <c r="BY16" s="22">
        <v>24</v>
      </c>
      <c r="BZ16" s="22">
        <v>48</v>
      </c>
      <c r="CA16" s="22">
        <v>48</v>
      </c>
      <c r="CB16" s="22">
        <v>24</v>
      </c>
      <c r="CC16" s="22"/>
      <c r="CD16" s="22">
        <v>24</v>
      </c>
      <c r="CE16" s="22"/>
      <c r="CF16" s="22">
        <v>24</v>
      </c>
      <c r="CG16" s="22">
        <v>24</v>
      </c>
      <c r="CH16" s="22">
        <v>24</v>
      </c>
      <c r="CI16" s="22">
        <v>144</v>
      </c>
      <c r="CJ16" s="22">
        <v>48</v>
      </c>
      <c r="CK16" s="22">
        <v>240</v>
      </c>
      <c r="CL16" s="22">
        <v>24</v>
      </c>
      <c r="CM16" s="22">
        <v>24</v>
      </c>
      <c r="CN16" s="22">
        <v>48</v>
      </c>
      <c r="CO16" s="22">
        <v>24</v>
      </c>
      <c r="CP16" s="22">
        <v>96</v>
      </c>
      <c r="CQ16" s="22">
        <v>24</v>
      </c>
      <c r="CR16" s="22">
        <v>24</v>
      </c>
      <c r="CS16" s="22">
        <v>48</v>
      </c>
      <c r="CT16" s="22">
        <v>24</v>
      </c>
      <c r="CU16" s="22">
        <v>48</v>
      </c>
      <c r="CV16" s="22">
        <v>48</v>
      </c>
      <c r="CW16" s="22">
        <v>24</v>
      </c>
      <c r="CX16" s="22">
        <v>168</v>
      </c>
      <c r="CY16" s="22">
        <v>24</v>
      </c>
      <c r="CZ16" s="22"/>
      <c r="DA16" s="22">
        <v>48</v>
      </c>
      <c r="DB16" s="22">
        <v>72</v>
      </c>
      <c r="DC16" s="22">
        <v>24</v>
      </c>
      <c r="DD16" s="22">
        <v>24</v>
      </c>
      <c r="DE16" s="22"/>
      <c r="DF16" s="22">
        <v>24</v>
      </c>
      <c r="DG16" s="22">
        <v>24</v>
      </c>
      <c r="DH16" s="22">
        <v>24</v>
      </c>
      <c r="DI16" s="22"/>
      <c r="DJ16" s="22"/>
      <c r="DK16" s="22">
        <v>48</v>
      </c>
      <c r="DL16" s="22">
        <v>24</v>
      </c>
      <c r="DM16" s="22"/>
      <c r="DN16" s="22"/>
      <c r="DO16" s="22">
        <v>120</v>
      </c>
      <c r="DP16" s="22">
        <v>24</v>
      </c>
      <c r="DQ16" s="22"/>
      <c r="DR16" s="22">
        <v>24</v>
      </c>
      <c r="DS16" s="22">
        <v>24</v>
      </c>
      <c r="DT16" s="22">
        <v>24</v>
      </c>
      <c r="DU16" s="22">
        <v>24</v>
      </c>
      <c r="DV16" s="22"/>
      <c r="DW16" s="22"/>
      <c r="DX16" s="22">
        <v>24</v>
      </c>
      <c r="DY16" s="22">
        <v>24</v>
      </c>
      <c r="DZ16" s="22">
        <v>24</v>
      </c>
      <c r="EA16" s="22"/>
      <c r="EB16" s="22">
        <v>24</v>
      </c>
      <c r="EC16" s="22">
        <v>24</v>
      </c>
      <c r="ED16" s="22">
        <v>24</v>
      </c>
      <c r="EE16" s="22">
        <v>24</v>
      </c>
      <c r="EF16" s="22">
        <v>48</v>
      </c>
      <c r="EG16" s="22">
        <v>24</v>
      </c>
      <c r="EH16" s="22">
        <v>24</v>
      </c>
      <c r="EI16" s="22"/>
      <c r="EJ16" s="22">
        <v>24</v>
      </c>
      <c r="EK16" s="22"/>
      <c r="EL16" s="23">
        <f t="shared" si="0"/>
        <v>8184</v>
      </c>
      <c r="EN16" s="16"/>
    </row>
    <row r="17" spans="1:144" x14ac:dyDescent="0.25">
      <c r="A17" s="17">
        <v>13</v>
      </c>
      <c r="B17" s="18" t="s">
        <v>275</v>
      </c>
      <c r="C17" s="18">
        <v>2024</v>
      </c>
      <c r="D17" s="18">
        <v>7</v>
      </c>
      <c r="E17" s="19">
        <v>3572153</v>
      </c>
      <c r="F17" s="18" t="s">
        <v>288</v>
      </c>
      <c r="G17" s="20">
        <v>6</v>
      </c>
      <c r="H17" s="21">
        <v>167.22200000000001</v>
      </c>
      <c r="I17" s="21">
        <v>27.870333333333335</v>
      </c>
      <c r="J17" s="22"/>
      <c r="K17" s="22">
        <v>18</v>
      </c>
      <c r="L17" s="22">
        <v>6</v>
      </c>
      <c r="M17" s="22">
        <v>48</v>
      </c>
      <c r="N17" s="22">
        <v>12</v>
      </c>
      <c r="O17" s="22">
        <v>6</v>
      </c>
      <c r="P17" s="22">
        <v>30</v>
      </c>
      <c r="Q17" s="22">
        <v>42</v>
      </c>
      <c r="R17" s="22">
        <v>12</v>
      </c>
      <c r="S17" s="22"/>
      <c r="T17" s="22">
        <v>48</v>
      </c>
      <c r="U17" s="22">
        <v>30</v>
      </c>
      <c r="V17" s="22">
        <v>6</v>
      </c>
      <c r="W17" s="22"/>
      <c r="X17" s="22">
        <v>48</v>
      </c>
      <c r="Y17" s="22">
        <v>24</v>
      </c>
      <c r="Z17" s="22">
        <v>12</v>
      </c>
      <c r="AA17" s="22">
        <v>18</v>
      </c>
      <c r="AB17" s="22">
        <v>30</v>
      </c>
      <c r="AC17" s="22"/>
      <c r="AD17" s="22">
        <v>6</v>
      </c>
      <c r="AE17" s="22">
        <v>18</v>
      </c>
      <c r="AF17" s="22">
        <v>18</v>
      </c>
      <c r="AG17" s="22">
        <v>6</v>
      </c>
      <c r="AH17" s="22">
        <v>12</v>
      </c>
      <c r="AI17" s="22"/>
      <c r="AJ17" s="22">
        <v>12</v>
      </c>
      <c r="AK17" s="22">
        <v>18</v>
      </c>
      <c r="AL17" s="22">
        <v>24</v>
      </c>
      <c r="AM17" s="22">
        <v>6</v>
      </c>
      <c r="AN17" s="22">
        <v>12</v>
      </c>
      <c r="AO17" s="22">
        <v>30</v>
      </c>
      <c r="AP17" s="22">
        <v>60</v>
      </c>
      <c r="AQ17" s="22">
        <v>12</v>
      </c>
      <c r="AR17" s="22">
        <v>0</v>
      </c>
      <c r="AS17" s="22">
        <v>18</v>
      </c>
      <c r="AT17" s="22">
        <v>24</v>
      </c>
      <c r="AU17" s="22">
        <v>36</v>
      </c>
      <c r="AV17" s="22">
        <v>12</v>
      </c>
      <c r="AW17" s="22">
        <v>12</v>
      </c>
      <c r="AX17" s="22">
        <v>24</v>
      </c>
      <c r="AY17" s="22">
        <v>6</v>
      </c>
      <c r="AZ17" s="22">
        <v>6</v>
      </c>
      <c r="BA17" s="22">
        <v>30</v>
      </c>
      <c r="BB17" s="22">
        <v>18</v>
      </c>
      <c r="BC17" s="22">
        <v>6</v>
      </c>
      <c r="BD17" s="22"/>
      <c r="BE17" s="22">
        <v>30</v>
      </c>
      <c r="BF17" s="22">
        <v>18</v>
      </c>
      <c r="BG17" s="22"/>
      <c r="BH17" s="22">
        <v>6</v>
      </c>
      <c r="BI17" s="22"/>
      <c r="BJ17" s="22"/>
      <c r="BK17" s="22">
        <v>18</v>
      </c>
      <c r="BL17" s="22">
        <v>54</v>
      </c>
      <c r="BM17" s="22">
        <v>90</v>
      </c>
      <c r="BN17" s="22">
        <v>30</v>
      </c>
      <c r="BO17" s="22">
        <v>18</v>
      </c>
      <c r="BP17" s="22"/>
      <c r="BQ17" s="22">
        <v>0</v>
      </c>
      <c r="BR17" s="22">
        <v>60</v>
      </c>
      <c r="BS17" s="22">
        <v>30</v>
      </c>
      <c r="BT17" s="22"/>
      <c r="BU17" s="22"/>
      <c r="BV17" s="22"/>
      <c r="BW17" s="22">
        <v>12</v>
      </c>
      <c r="BX17" s="22"/>
      <c r="BY17" s="22">
        <v>12</v>
      </c>
      <c r="BZ17" s="22">
        <v>42</v>
      </c>
      <c r="CA17" s="22"/>
      <c r="CB17" s="22">
        <v>12</v>
      </c>
      <c r="CC17" s="22">
        <v>6</v>
      </c>
      <c r="CD17" s="22">
        <v>6</v>
      </c>
      <c r="CE17" s="22">
        <v>6</v>
      </c>
      <c r="CF17" s="22">
        <v>24</v>
      </c>
      <c r="CG17" s="22">
        <v>18</v>
      </c>
      <c r="CH17" s="22">
        <v>24</v>
      </c>
      <c r="CI17" s="22">
        <v>42</v>
      </c>
      <c r="CJ17" s="22"/>
      <c r="CK17" s="22">
        <v>24</v>
      </c>
      <c r="CL17" s="22">
        <v>6</v>
      </c>
      <c r="CM17" s="22"/>
      <c r="CN17" s="22">
        <v>6</v>
      </c>
      <c r="CO17" s="22"/>
      <c r="CP17" s="22">
        <v>42</v>
      </c>
      <c r="CQ17" s="22">
        <v>6</v>
      </c>
      <c r="CR17" s="22"/>
      <c r="CS17" s="22">
        <v>12</v>
      </c>
      <c r="CT17" s="22">
        <v>6</v>
      </c>
      <c r="CU17" s="22"/>
      <c r="CV17" s="22">
        <v>36</v>
      </c>
      <c r="CW17" s="22"/>
      <c r="CX17" s="22">
        <v>36</v>
      </c>
      <c r="CY17" s="22"/>
      <c r="CZ17" s="22"/>
      <c r="DA17" s="22"/>
      <c r="DB17" s="22"/>
      <c r="DC17" s="22">
        <v>6</v>
      </c>
      <c r="DD17" s="22">
        <v>6</v>
      </c>
      <c r="DE17" s="22"/>
      <c r="DF17" s="22"/>
      <c r="DG17" s="22"/>
      <c r="DH17" s="22">
        <v>6</v>
      </c>
      <c r="DI17" s="22">
        <v>6</v>
      </c>
      <c r="DJ17" s="22"/>
      <c r="DK17" s="22">
        <v>6</v>
      </c>
      <c r="DL17" s="22">
        <v>6</v>
      </c>
      <c r="DM17" s="22">
        <v>12</v>
      </c>
      <c r="DN17" s="22"/>
      <c r="DO17" s="22">
        <v>18</v>
      </c>
      <c r="DP17" s="22">
        <v>6</v>
      </c>
      <c r="DQ17" s="22">
        <v>6</v>
      </c>
      <c r="DR17" s="22">
        <v>12</v>
      </c>
      <c r="DS17" s="22">
        <v>12</v>
      </c>
      <c r="DT17" s="22"/>
      <c r="DU17" s="22">
        <v>6</v>
      </c>
      <c r="DV17" s="22"/>
      <c r="DW17" s="22"/>
      <c r="DX17" s="22"/>
      <c r="DY17" s="22"/>
      <c r="DZ17" s="22">
        <v>6</v>
      </c>
      <c r="EA17" s="22"/>
      <c r="EB17" s="22">
        <v>6</v>
      </c>
      <c r="EC17" s="22">
        <v>6</v>
      </c>
      <c r="ED17" s="22">
        <v>6</v>
      </c>
      <c r="EE17" s="22">
        <v>6</v>
      </c>
      <c r="EF17" s="22"/>
      <c r="EG17" s="22">
        <v>6</v>
      </c>
      <c r="EH17" s="22">
        <v>6</v>
      </c>
      <c r="EI17" s="22"/>
      <c r="EJ17" s="22"/>
      <c r="EK17" s="22"/>
      <c r="EL17" s="23">
        <f t="shared" si="0"/>
        <v>1698</v>
      </c>
      <c r="EN17" s="16"/>
    </row>
    <row r="18" spans="1:144" x14ac:dyDescent="0.25">
      <c r="A18" s="17">
        <v>14</v>
      </c>
      <c r="B18" s="18" t="s">
        <v>275</v>
      </c>
      <c r="C18" s="18">
        <v>2024</v>
      </c>
      <c r="D18" s="18">
        <v>7</v>
      </c>
      <c r="E18" s="19">
        <v>3580230</v>
      </c>
      <c r="F18" s="18" t="s">
        <v>289</v>
      </c>
      <c r="G18" s="20">
        <v>6</v>
      </c>
      <c r="H18" s="21">
        <v>203.864</v>
      </c>
      <c r="I18" s="21">
        <v>33.977333333333334</v>
      </c>
      <c r="J18" s="22">
        <v>30</v>
      </c>
      <c r="K18" s="22">
        <v>54</v>
      </c>
      <c r="L18" s="22">
        <v>12</v>
      </c>
      <c r="M18" s="22">
        <v>24</v>
      </c>
      <c r="N18" s="22">
        <v>30</v>
      </c>
      <c r="O18" s="22">
        <v>12</v>
      </c>
      <c r="P18" s="22"/>
      <c r="Q18" s="22"/>
      <c r="R18" s="22">
        <v>18</v>
      </c>
      <c r="S18" s="22"/>
      <c r="T18" s="22">
        <v>30</v>
      </c>
      <c r="U18" s="22">
        <v>18</v>
      </c>
      <c r="V18" s="22"/>
      <c r="W18" s="22"/>
      <c r="X18" s="22">
        <v>18</v>
      </c>
      <c r="Y18" s="22">
        <v>24</v>
      </c>
      <c r="Z18" s="22"/>
      <c r="AA18" s="22">
        <v>12</v>
      </c>
      <c r="AB18" s="22">
        <v>12</v>
      </c>
      <c r="AC18" s="22"/>
      <c r="AD18" s="22"/>
      <c r="AE18" s="22">
        <v>60</v>
      </c>
      <c r="AF18" s="22"/>
      <c r="AG18" s="22">
        <v>6</v>
      </c>
      <c r="AH18" s="22">
        <v>6</v>
      </c>
      <c r="AI18" s="22"/>
      <c r="AJ18" s="22">
        <v>24</v>
      </c>
      <c r="AK18" s="22">
        <v>48</v>
      </c>
      <c r="AL18" s="22">
        <v>30</v>
      </c>
      <c r="AM18" s="22">
        <v>6</v>
      </c>
      <c r="AN18" s="22"/>
      <c r="AO18" s="22"/>
      <c r="AP18" s="22"/>
      <c r="AQ18" s="22"/>
      <c r="AR18" s="22">
        <v>12</v>
      </c>
      <c r="AS18" s="22">
        <v>30</v>
      </c>
      <c r="AT18" s="22"/>
      <c r="AU18" s="22">
        <v>36</v>
      </c>
      <c r="AV18" s="22">
        <v>24</v>
      </c>
      <c r="AW18" s="22"/>
      <c r="AX18" s="22">
        <v>12</v>
      </c>
      <c r="AY18" s="22">
        <v>18</v>
      </c>
      <c r="AZ18" s="22">
        <v>18</v>
      </c>
      <c r="BA18" s="22">
        <v>42</v>
      </c>
      <c r="BB18" s="22">
        <v>6</v>
      </c>
      <c r="BC18" s="22">
        <v>12</v>
      </c>
      <c r="BD18" s="22"/>
      <c r="BE18" s="22"/>
      <c r="BF18" s="22"/>
      <c r="BG18" s="22"/>
      <c r="BH18" s="22">
        <v>30</v>
      </c>
      <c r="BI18" s="22">
        <v>12</v>
      </c>
      <c r="BJ18" s="22">
        <v>24</v>
      </c>
      <c r="BK18" s="22">
        <v>18</v>
      </c>
      <c r="BL18" s="22"/>
      <c r="BM18" s="22"/>
      <c r="BN18" s="22">
        <v>12</v>
      </c>
      <c r="BO18" s="22">
        <v>30</v>
      </c>
      <c r="BP18" s="22">
        <v>24</v>
      </c>
      <c r="BQ18" s="22"/>
      <c r="BR18" s="22"/>
      <c r="BS18" s="22">
        <v>12</v>
      </c>
      <c r="BT18" s="22">
        <v>120</v>
      </c>
      <c r="BU18" s="22"/>
      <c r="BV18" s="22"/>
      <c r="BW18" s="22"/>
      <c r="BX18" s="22">
        <v>12</v>
      </c>
      <c r="BY18" s="22"/>
      <c r="BZ18" s="22"/>
      <c r="CA18" s="22">
        <v>12</v>
      </c>
      <c r="CB18" s="22"/>
      <c r="CC18" s="22"/>
      <c r="CD18" s="22"/>
      <c r="CE18" s="22"/>
      <c r="CF18" s="22"/>
      <c r="CG18" s="22"/>
      <c r="CH18" s="22">
        <v>42</v>
      </c>
      <c r="CI18" s="22">
        <v>42</v>
      </c>
      <c r="CJ18" s="22"/>
      <c r="CK18" s="22">
        <v>36</v>
      </c>
      <c r="CL18" s="22">
        <v>30</v>
      </c>
      <c r="CM18" s="22">
        <v>12</v>
      </c>
      <c r="CN18" s="22">
        <v>18</v>
      </c>
      <c r="CO18" s="22">
        <v>24</v>
      </c>
      <c r="CP18" s="22">
        <v>24</v>
      </c>
      <c r="CQ18" s="22"/>
      <c r="CR18" s="22"/>
      <c r="CS18" s="22">
        <v>12</v>
      </c>
      <c r="CT18" s="22">
        <v>6</v>
      </c>
      <c r="CU18" s="22">
        <v>24</v>
      </c>
      <c r="CV18" s="22">
        <v>18</v>
      </c>
      <c r="CW18" s="22"/>
      <c r="CX18" s="22">
        <v>6</v>
      </c>
      <c r="CY18" s="22">
        <v>18</v>
      </c>
      <c r="CZ18" s="22"/>
      <c r="DA18" s="22"/>
      <c r="DB18" s="22">
        <v>6</v>
      </c>
      <c r="DC18" s="22"/>
      <c r="DD18" s="22">
        <v>6</v>
      </c>
      <c r="DE18" s="22"/>
      <c r="DF18" s="22"/>
      <c r="DG18" s="22">
        <v>18</v>
      </c>
      <c r="DH18" s="22"/>
      <c r="DI18" s="22">
        <v>6</v>
      </c>
      <c r="DJ18" s="22"/>
      <c r="DK18" s="22">
        <v>18</v>
      </c>
      <c r="DL18" s="22">
        <v>6</v>
      </c>
      <c r="DM18" s="22">
        <v>18</v>
      </c>
      <c r="DN18" s="22"/>
      <c r="DO18" s="22">
        <v>12</v>
      </c>
      <c r="DP18" s="22"/>
      <c r="DQ18" s="22">
        <v>6</v>
      </c>
      <c r="DR18" s="22">
        <v>12</v>
      </c>
      <c r="DS18" s="22">
        <v>6</v>
      </c>
      <c r="DT18" s="22"/>
      <c r="DU18" s="22"/>
      <c r="DV18" s="22"/>
      <c r="DW18" s="22"/>
      <c r="DX18" s="22"/>
      <c r="DY18" s="22">
        <v>18</v>
      </c>
      <c r="DZ18" s="22"/>
      <c r="EA18" s="22"/>
      <c r="EB18" s="22">
        <v>12</v>
      </c>
      <c r="EC18" s="22"/>
      <c r="ED18" s="22">
        <v>6</v>
      </c>
      <c r="EE18" s="22">
        <v>12</v>
      </c>
      <c r="EF18" s="22"/>
      <c r="EG18" s="22"/>
      <c r="EH18" s="22"/>
      <c r="EI18" s="22"/>
      <c r="EJ18" s="22">
        <v>6</v>
      </c>
      <c r="EK18" s="22">
        <v>6</v>
      </c>
      <c r="EL18" s="23">
        <f t="shared" si="0"/>
        <v>1476</v>
      </c>
      <c r="EN18" s="16"/>
    </row>
    <row r="19" spans="1:144" x14ac:dyDescent="0.25">
      <c r="A19" s="17">
        <v>15</v>
      </c>
      <c r="B19" s="18" t="s">
        <v>275</v>
      </c>
      <c r="C19" s="18">
        <v>2024</v>
      </c>
      <c r="D19" s="18">
        <v>7</v>
      </c>
      <c r="E19" s="19">
        <v>3580595</v>
      </c>
      <c r="F19" s="18" t="s">
        <v>290</v>
      </c>
      <c r="G19" s="20">
        <v>6</v>
      </c>
      <c r="H19" s="21">
        <v>100.364</v>
      </c>
      <c r="I19" s="21">
        <v>16.727333333333334</v>
      </c>
      <c r="J19" s="22">
        <v>18</v>
      </c>
      <c r="K19" s="22">
        <v>36</v>
      </c>
      <c r="L19" s="22">
        <v>6</v>
      </c>
      <c r="M19" s="22">
        <v>18</v>
      </c>
      <c r="N19" s="22">
        <v>12</v>
      </c>
      <c r="O19" s="22">
        <v>12</v>
      </c>
      <c r="P19" s="22">
        <v>60</v>
      </c>
      <c r="Q19" s="22">
        <v>6</v>
      </c>
      <c r="R19" s="22">
        <v>24</v>
      </c>
      <c r="S19" s="22"/>
      <c r="T19" s="22">
        <v>6</v>
      </c>
      <c r="U19" s="22">
        <v>12</v>
      </c>
      <c r="V19" s="22"/>
      <c r="W19" s="22">
        <v>18</v>
      </c>
      <c r="X19" s="22">
        <v>12</v>
      </c>
      <c r="Y19" s="22">
        <v>12</v>
      </c>
      <c r="Z19" s="22">
        <v>18</v>
      </c>
      <c r="AA19" s="22">
        <v>18</v>
      </c>
      <c r="AB19" s="22"/>
      <c r="AC19" s="22">
        <v>42</v>
      </c>
      <c r="AD19" s="22">
        <v>24</v>
      </c>
      <c r="AE19" s="22"/>
      <c r="AF19" s="22">
        <v>24</v>
      </c>
      <c r="AG19" s="22">
        <v>12</v>
      </c>
      <c r="AH19" s="22">
        <v>6</v>
      </c>
      <c r="AI19" s="22">
        <v>12</v>
      </c>
      <c r="AJ19" s="22">
        <v>18</v>
      </c>
      <c r="AK19" s="22">
        <v>0</v>
      </c>
      <c r="AL19" s="22">
        <v>12</v>
      </c>
      <c r="AM19" s="22">
        <v>6</v>
      </c>
      <c r="AN19" s="22"/>
      <c r="AO19" s="22">
        <v>24</v>
      </c>
      <c r="AP19" s="22">
        <v>60</v>
      </c>
      <c r="AQ19" s="22">
        <v>12</v>
      </c>
      <c r="AR19" s="22">
        <v>6</v>
      </c>
      <c r="AS19" s="22"/>
      <c r="AT19" s="22"/>
      <c r="AU19" s="22">
        <v>12</v>
      </c>
      <c r="AV19" s="22">
        <v>24</v>
      </c>
      <c r="AW19" s="22"/>
      <c r="AX19" s="22">
        <v>12</v>
      </c>
      <c r="AY19" s="22">
        <v>18</v>
      </c>
      <c r="AZ19" s="22">
        <v>18</v>
      </c>
      <c r="BA19" s="22">
        <v>30</v>
      </c>
      <c r="BB19" s="22">
        <v>6</v>
      </c>
      <c r="BC19" s="22">
        <v>6</v>
      </c>
      <c r="BD19" s="22">
        <v>18</v>
      </c>
      <c r="BE19" s="22">
        <v>12</v>
      </c>
      <c r="BF19" s="22"/>
      <c r="BG19" s="22"/>
      <c r="BH19" s="22">
        <v>0</v>
      </c>
      <c r="BI19" s="22">
        <v>30</v>
      </c>
      <c r="BJ19" s="22">
        <v>0</v>
      </c>
      <c r="BK19" s="22">
        <v>18</v>
      </c>
      <c r="BL19" s="22">
        <v>18</v>
      </c>
      <c r="BM19" s="22">
        <v>6</v>
      </c>
      <c r="BN19" s="22">
        <v>6</v>
      </c>
      <c r="BO19" s="22">
        <v>24</v>
      </c>
      <c r="BP19" s="22">
        <v>2082</v>
      </c>
      <c r="BQ19" s="22"/>
      <c r="BR19" s="22">
        <v>90</v>
      </c>
      <c r="BS19" s="22">
        <v>24</v>
      </c>
      <c r="BT19" s="22">
        <v>36</v>
      </c>
      <c r="BU19" s="22">
        <v>12</v>
      </c>
      <c r="BV19" s="22"/>
      <c r="BW19" s="22">
        <v>0</v>
      </c>
      <c r="BX19" s="22">
        <v>12</v>
      </c>
      <c r="BY19" s="22"/>
      <c r="BZ19" s="22"/>
      <c r="CA19" s="22">
        <v>18</v>
      </c>
      <c r="CB19" s="22"/>
      <c r="CC19" s="22"/>
      <c r="CD19" s="22"/>
      <c r="CE19" s="22">
        <v>6</v>
      </c>
      <c r="CF19" s="22">
        <v>0</v>
      </c>
      <c r="CG19" s="22">
        <v>0</v>
      </c>
      <c r="CH19" s="22">
        <v>48</v>
      </c>
      <c r="CI19" s="22">
        <v>42</v>
      </c>
      <c r="CJ19" s="22"/>
      <c r="CK19" s="22"/>
      <c r="CL19" s="22">
        <v>30</v>
      </c>
      <c r="CM19" s="22">
        <v>18</v>
      </c>
      <c r="CN19" s="22">
        <v>18</v>
      </c>
      <c r="CO19" s="22">
        <v>30</v>
      </c>
      <c r="CP19" s="22">
        <v>12</v>
      </c>
      <c r="CQ19" s="22">
        <v>6</v>
      </c>
      <c r="CR19" s="22"/>
      <c r="CS19" s="22">
        <v>18</v>
      </c>
      <c r="CT19" s="22">
        <v>6</v>
      </c>
      <c r="CU19" s="22">
        <v>6</v>
      </c>
      <c r="CV19" s="22">
        <v>30</v>
      </c>
      <c r="CW19" s="22">
        <v>6</v>
      </c>
      <c r="CX19" s="22">
        <v>6</v>
      </c>
      <c r="CY19" s="22">
        <v>30</v>
      </c>
      <c r="CZ19" s="22"/>
      <c r="DA19" s="22"/>
      <c r="DB19" s="22">
        <v>6</v>
      </c>
      <c r="DC19" s="22"/>
      <c r="DD19" s="22"/>
      <c r="DE19" s="22"/>
      <c r="DF19" s="22"/>
      <c r="DG19" s="22">
        <v>0</v>
      </c>
      <c r="DH19" s="22"/>
      <c r="DI19" s="22">
        <v>6</v>
      </c>
      <c r="DJ19" s="22"/>
      <c r="DK19" s="22">
        <v>6</v>
      </c>
      <c r="DL19" s="22">
        <v>6</v>
      </c>
      <c r="DM19" s="22">
        <v>12</v>
      </c>
      <c r="DN19" s="22"/>
      <c r="DO19" s="22">
        <v>24</v>
      </c>
      <c r="DP19" s="22"/>
      <c r="DQ19" s="22"/>
      <c r="DR19" s="22">
        <v>0</v>
      </c>
      <c r="DS19" s="22">
        <v>0</v>
      </c>
      <c r="DT19" s="22"/>
      <c r="DU19" s="22"/>
      <c r="DV19" s="22"/>
      <c r="DW19" s="22"/>
      <c r="DX19" s="22"/>
      <c r="DY19" s="22">
        <v>6</v>
      </c>
      <c r="DZ19" s="22">
        <v>12</v>
      </c>
      <c r="EA19" s="22"/>
      <c r="EB19" s="22">
        <v>6</v>
      </c>
      <c r="EC19" s="22">
        <v>6</v>
      </c>
      <c r="ED19" s="22"/>
      <c r="EE19" s="22">
        <v>24</v>
      </c>
      <c r="EF19" s="22"/>
      <c r="EG19" s="22"/>
      <c r="EH19" s="22">
        <v>12</v>
      </c>
      <c r="EI19" s="22"/>
      <c r="EJ19" s="22">
        <v>12</v>
      </c>
      <c r="EK19" s="22"/>
      <c r="EL19" s="23">
        <f t="shared" si="0"/>
        <v>3528</v>
      </c>
      <c r="EN19" s="16"/>
    </row>
    <row r="20" spans="1:144" x14ac:dyDescent="0.25">
      <c r="A20" s="17">
        <v>16</v>
      </c>
      <c r="B20" s="18" t="s">
        <v>275</v>
      </c>
      <c r="C20" s="18">
        <v>2024</v>
      </c>
      <c r="D20" s="18">
        <v>7</v>
      </c>
      <c r="E20" s="19">
        <v>3584240</v>
      </c>
      <c r="F20" s="18" t="s">
        <v>323</v>
      </c>
      <c r="G20" s="20">
        <v>60</v>
      </c>
      <c r="H20" s="21">
        <v>332.45499999999998</v>
      </c>
      <c r="I20" s="21">
        <v>5.540916666666666</v>
      </c>
      <c r="J20" s="22">
        <v>60</v>
      </c>
      <c r="K20" s="22">
        <v>60</v>
      </c>
      <c r="L20" s="22">
        <v>60</v>
      </c>
      <c r="M20" s="22">
        <v>120</v>
      </c>
      <c r="N20" s="22">
        <v>60</v>
      </c>
      <c r="O20" s="22">
        <v>60</v>
      </c>
      <c r="P20" s="22">
        <v>60</v>
      </c>
      <c r="Q20" s="22"/>
      <c r="R20" s="22">
        <v>60</v>
      </c>
      <c r="S20" s="22">
        <v>120</v>
      </c>
      <c r="T20" s="22">
        <v>60</v>
      </c>
      <c r="U20" s="22">
        <v>60</v>
      </c>
      <c r="V20" s="22">
        <v>60</v>
      </c>
      <c r="W20" s="22">
        <v>60</v>
      </c>
      <c r="X20" s="22">
        <v>60</v>
      </c>
      <c r="Y20" s="22">
        <v>60</v>
      </c>
      <c r="Z20" s="22">
        <v>60</v>
      </c>
      <c r="AA20" s="22">
        <v>60</v>
      </c>
      <c r="AB20" s="22"/>
      <c r="AC20" s="22">
        <v>180</v>
      </c>
      <c r="AD20" s="22">
        <v>60</v>
      </c>
      <c r="AE20" s="22">
        <v>240</v>
      </c>
      <c r="AF20" s="22">
        <v>60</v>
      </c>
      <c r="AG20" s="22">
        <v>60</v>
      </c>
      <c r="AH20" s="22">
        <v>60</v>
      </c>
      <c r="AI20" s="22">
        <v>180</v>
      </c>
      <c r="AJ20" s="22">
        <v>60</v>
      </c>
      <c r="AK20" s="22">
        <v>60</v>
      </c>
      <c r="AL20" s="22">
        <v>60</v>
      </c>
      <c r="AM20" s="22">
        <v>60</v>
      </c>
      <c r="AN20" s="22">
        <v>60</v>
      </c>
      <c r="AO20" s="22">
        <v>120</v>
      </c>
      <c r="AP20" s="22">
        <v>60</v>
      </c>
      <c r="AQ20" s="22">
        <v>120</v>
      </c>
      <c r="AR20" s="22">
        <v>60</v>
      </c>
      <c r="AS20" s="22">
        <v>60</v>
      </c>
      <c r="AT20" s="22">
        <v>60</v>
      </c>
      <c r="AU20" s="22">
        <v>60</v>
      </c>
      <c r="AV20" s="22">
        <v>120</v>
      </c>
      <c r="AW20" s="22">
        <v>60</v>
      </c>
      <c r="AX20" s="22">
        <v>60</v>
      </c>
      <c r="AY20" s="22">
        <v>60</v>
      </c>
      <c r="AZ20" s="22">
        <v>60</v>
      </c>
      <c r="BA20" s="22">
        <v>60</v>
      </c>
      <c r="BB20" s="22">
        <v>60</v>
      </c>
      <c r="BC20" s="22">
        <v>60</v>
      </c>
      <c r="BD20" s="22">
        <v>60</v>
      </c>
      <c r="BE20" s="22">
        <v>60</v>
      </c>
      <c r="BF20" s="22">
        <v>60</v>
      </c>
      <c r="BG20" s="22"/>
      <c r="BH20" s="22">
        <v>60</v>
      </c>
      <c r="BI20" s="22">
        <v>60</v>
      </c>
      <c r="BJ20" s="22">
        <v>60</v>
      </c>
      <c r="BK20" s="22">
        <v>60</v>
      </c>
      <c r="BL20" s="22">
        <v>60</v>
      </c>
      <c r="BM20" s="22">
        <v>120</v>
      </c>
      <c r="BN20" s="22">
        <v>60</v>
      </c>
      <c r="BO20" s="22">
        <v>120</v>
      </c>
      <c r="BP20" s="22">
        <v>60</v>
      </c>
      <c r="BQ20" s="22"/>
      <c r="BR20" s="22">
        <v>60</v>
      </c>
      <c r="BS20" s="22">
        <v>240</v>
      </c>
      <c r="BT20" s="22">
        <v>180</v>
      </c>
      <c r="BU20" s="22">
        <v>420</v>
      </c>
      <c r="BV20" s="22"/>
      <c r="BW20" s="22">
        <v>180</v>
      </c>
      <c r="BX20" s="22">
        <v>60</v>
      </c>
      <c r="BY20" s="22">
        <v>60</v>
      </c>
      <c r="BZ20" s="22"/>
      <c r="CA20" s="22">
        <v>60</v>
      </c>
      <c r="CB20" s="22">
        <v>60</v>
      </c>
      <c r="CC20" s="22">
        <v>60</v>
      </c>
      <c r="CD20" s="22">
        <v>60</v>
      </c>
      <c r="CE20" s="22">
        <v>60</v>
      </c>
      <c r="CF20" s="22">
        <v>60</v>
      </c>
      <c r="CG20" s="22">
        <v>60</v>
      </c>
      <c r="CH20" s="22">
        <v>0</v>
      </c>
      <c r="CI20" s="22">
        <v>180</v>
      </c>
      <c r="CJ20" s="22">
        <v>60</v>
      </c>
      <c r="CK20" s="22"/>
      <c r="CL20" s="22">
        <v>60</v>
      </c>
      <c r="CM20" s="22"/>
      <c r="CN20" s="22">
        <v>60</v>
      </c>
      <c r="CO20" s="22">
        <v>60</v>
      </c>
      <c r="CP20" s="22">
        <v>60</v>
      </c>
      <c r="CQ20" s="22">
        <v>60</v>
      </c>
      <c r="CR20" s="22">
        <v>60</v>
      </c>
      <c r="CS20" s="22"/>
      <c r="CT20" s="22">
        <v>60</v>
      </c>
      <c r="CU20" s="22">
        <v>60</v>
      </c>
      <c r="CV20" s="22"/>
      <c r="CW20" s="22">
        <v>60</v>
      </c>
      <c r="CX20" s="22">
        <v>60</v>
      </c>
      <c r="CY20" s="22">
        <v>60</v>
      </c>
      <c r="CZ20" s="22">
        <v>60</v>
      </c>
      <c r="DA20" s="22">
        <v>60</v>
      </c>
      <c r="DB20" s="22">
        <v>60</v>
      </c>
      <c r="DC20" s="22">
        <v>60</v>
      </c>
      <c r="DD20" s="22">
        <v>60</v>
      </c>
      <c r="DE20" s="22"/>
      <c r="DF20" s="22">
        <v>60</v>
      </c>
      <c r="DG20" s="22">
        <v>60</v>
      </c>
      <c r="DH20" s="22">
        <v>120</v>
      </c>
      <c r="DI20" s="22">
        <v>60</v>
      </c>
      <c r="DJ20" s="22"/>
      <c r="DK20" s="22">
        <v>60</v>
      </c>
      <c r="DL20" s="22">
        <v>60</v>
      </c>
      <c r="DM20" s="22">
        <v>60</v>
      </c>
      <c r="DN20" s="22"/>
      <c r="DO20" s="22">
        <v>120</v>
      </c>
      <c r="DP20" s="22">
        <v>60</v>
      </c>
      <c r="DQ20" s="22">
        <v>120</v>
      </c>
      <c r="DR20" s="22">
        <v>60</v>
      </c>
      <c r="DS20" s="22">
        <v>60</v>
      </c>
      <c r="DT20" s="22">
        <v>60</v>
      </c>
      <c r="DU20" s="22"/>
      <c r="DV20" s="22"/>
      <c r="DW20" s="22"/>
      <c r="DX20" s="22"/>
      <c r="DY20" s="22">
        <v>60</v>
      </c>
      <c r="DZ20" s="22"/>
      <c r="EA20" s="22"/>
      <c r="EB20" s="22">
        <v>120</v>
      </c>
      <c r="EC20" s="22">
        <v>60</v>
      </c>
      <c r="ED20" s="22">
        <v>60</v>
      </c>
      <c r="EE20" s="22">
        <v>120</v>
      </c>
      <c r="EF20" s="22">
        <v>180</v>
      </c>
      <c r="EG20" s="22">
        <v>60</v>
      </c>
      <c r="EH20" s="22">
        <v>60</v>
      </c>
      <c r="EI20" s="22"/>
      <c r="EJ20" s="22"/>
      <c r="EK20" s="22"/>
      <c r="EL20" s="23">
        <f t="shared" si="0"/>
        <v>8700</v>
      </c>
      <c r="EN20" s="16"/>
    </row>
    <row r="21" spans="1:144" x14ac:dyDescent="0.25">
      <c r="A21" s="17">
        <v>17</v>
      </c>
      <c r="B21" s="18" t="s">
        <v>275</v>
      </c>
      <c r="C21" s="18">
        <v>2024</v>
      </c>
      <c r="D21" s="18">
        <v>7</v>
      </c>
      <c r="E21" s="19">
        <v>3584241</v>
      </c>
      <c r="F21" s="18" t="s">
        <v>324</v>
      </c>
      <c r="G21" s="20">
        <v>20</v>
      </c>
      <c r="H21" s="21">
        <v>382.63600000000002</v>
      </c>
      <c r="I21" s="21">
        <v>19.131800000000002</v>
      </c>
      <c r="J21" s="22">
        <v>20</v>
      </c>
      <c r="K21" s="22">
        <v>20</v>
      </c>
      <c r="L21" s="22">
        <v>20</v>
      </c>
      <c r="M21" s="22">
        <v>40</v>
      </c>
      <c r="N21" s="22">
        <v>20</v>
      </c>
      <c r="O21" s="22">
        <v>20</v>
      </c>
      <c r="P21" s="22">
        <v>20</v>
      </c>
      <c r="Q21" s="22"/>
      <c r="R21" s="22">
        <v>20</v>
      </c>
      <c r="S21" s="22">
        <v>80</v>
      </c>
      <c r="T21" s="22">
        <v>20</v>
      </c>
      <c r="U21" s="22">
        <v>20</v>
      </c>
      <c r="V21" s="22">
        <v>20</v>
      </c>
      <c r="W21" s="22">
        <v>20</v>
      </c>
      <c r="X21" s="22">
        <v>20</v>
      </c>
      <c r="Y21" s="22">
        <v>20</v>
      </c>
      <c r="Z21" s="22">
        <v>20</v>
      </c>
      <c r="AA21" s="22">
        <v>20</v>
      </c>
      <c r="AB21" s="22"/>
      <c r="AC21" s="22">
        <v>60</v>
      </c>
      <c r="AD21" s="22">
        <v>20</v>
      </c>
      <c r="AE21" s="22">
        <v>20</v>
      </c>
      <c r="AF21" s="22">
        <v>20</v>
      </c>
      <c r="AG21" s="22">
        <v>20</v>
      </c>
      <c r="AH21" s="22">
        <v>20</v>
      </c>
      <c r="AI21" s="22">
        <v>20</v>
      </c>
      <c r="AJ21" s="22">
        <v>20</v>
      </c>
      <c r="AK21" s="22">
        <v>20</v>
      </c>
      <c r="AL21" s="22">
        <v>20</v>
      </c>
      <c r="AM21" s="22">
        <v>20</v>
      </c>
      <c r="AN21" s="22">
        <v>20</v>
      </c>
      <c r="AO21" s="22">
        <v>60</v>
      </c>
      <c r="AP21" s="22">
        <v>20</v>
      </c>
      <c r="AQ21" s="22">
        <v>40</v>
      </c>
      <c r="AR21" s="22">
        <v>20</v>
      </c>
      <c r="AS21" s="22">
        <v>20</v>
      </c>
      <c r="AT21" s="22">
        <v>20</v>
      </c>
      <c r="AU21" s="22">
        <v>20</v>
      </c>
      <c r="AV21" s="22">
        <v>40</v>
      </c>
      <c r="AW21" s="22">
        <v>20</v>
      </c>
      <c r="AX21" s="22">
        <v>20</v>
      </c>
      <c r="AY21" s="22">
        <v>20</v>
      </c>
      <c r="AZ21" s="22">
        <v>20</v>
      </c>
      <c r="BA21" s="22">
        <v>20</v>
      </c>
      <c r="BB21" s="22">
        <v>20</v>
      </c>
      <c r="BC21" s="22">
        <v>20</v>
      </c>
      <c r="BD21" s="22">
        <v>20</v>
      </c>
      <c r="BE21" s="22">
        <v>20</v>
      </c>
      <c r="BF21" s="22">
        <v>20</v>
      </c>
      <c r="BG21" s="22"/>
      <c r="BH21" s="22">
        <v>20</v>
      </c>
      <c r="BI21" s="22">
        <v>20</v>
      </c>
      <c r="BJ21" s="22">
        <v>20</v>
      </c>
      <c r="BK21" s="22">
        <v>20</v>
      </c>
      <c r="BL21" s="22">
        <v>20</v>
      </c>
      <c r="BM21" s="22">
        <v>20</v>
      </c>
      <c r="BN21" s="22">
        <v>20</v>
      </c>
      <c r="BO21" s="22">
        <v>40</v>
      </c>
      <c r="BP21" s="22">
        <v>20</v>
      </c>
      <c r="BQ21" s="22"/>
      <c r="BR21" s="22">
        <v>20</v>
      </c>
      <c r="BS21" s="22">
        <v>100</v>
      </c>
      <c r="BT21" s="22">
        <v>220</v>
      </c>
      <c r="BU21" s="22">
        <v>160</v>
      </c>
      <c r="BV21" s="22"/>
      <c r="BW21" s="22">
        <v>40</v>
      </c>
      <c r="BX21" s="22">
        <v>20</v>
      </c>
      <c r="BY21" s="22">
        <v>20</v>
      </c>
      <c r="BZ21" s="22"/>
      <c r="CA21" s="22">
        <v>20</v>
      </c>
      <c r="CB21" s="22">
        <v>20</v>
      </c>
      <c r="CC21" s="22">
        <v>20</v>
      </c>
      <c r="CD21" s="22">
        <v>20</v>
      </c>
      <c r="CE21" s="22">
        <v>20</v>
      </c>
      <c r="CF21" s="22">
        <v>20</v>
      </c>
      <c r="CG21" s="22">
        <v>20</v>
      </c>
      <c r="CH21" s="22">
        <v>0</v>
      </c>
      <c r="CI21" s="22">
        <v>60</v>
      </c>
      <c r="CJ21" s="22">
        <v>20</v>
      </c>
      <c r="CK21" s="22"/>
      <c r="CL21" s="22">
        <v>20</v>
      </c>
      <c r="CM21" s="22"/>
      <c r="CN21" s="22">
        <v>40</v>
      </c>
      <c r="CO21" s="22">
        <v>20</v>
      </c>
      <c r="CP21" s="22">
        <v>20</v>
      </c>
      <c r="CQ21" s="22">
        <v>20</v>
      </c>
      <c r="CR21" s="22">
        <v>20</v>
      </c>
      <c r="CS21" s="22"/>
      <c r="CT21" s="22">
        <v>20</v>
      </c>
      <c r="CU21" s="22">
        <v>20</v>
      </c>
      <c r="CV21" s="22"/>
      <c r="CW21" s="22">
        <v>20</v>
      </c>
      <c r="CX21" s="22">
        <v>20</v>
      </c>
      <c r="CY21" s="22">
        <v>20</v>
      </c>
      <c r="CZ21" s="22">
        <v>20</v>
      </c>
      <c r="DA21" s="22">
        <v>20</v>
      </c>
      <c r="DB21" s="22">
        <v>20</v>
      </c>
      <c r="DC21" s="22">
        <v>20</v>
      </c>
      <c r="DD21" s="22">
        <v>20</v>
      </c>
      <c r="DE21" s="22"/>
      <c r="DF21" s="22">
        <v>20</v>
      </c>
      <c r="DG21" s="22">
        <v>20</v>
      </c>
      <c r="DH21" s="22">
        <v>40</v>
      </c>
      <c r="DI21" s="22">
        <v>20</v>
      </c>
      <c r="DJ21" s="22"/>
      <c r="DK21" s="22">
        <v>20</v>
      </c>
      <c r="DL21" s="22">
        <v>20</v>
      </c>
      <c r="DM21" s="22">
        <v>20</v>
      </c>
      <c r="DN21" s="22"/>
      <c r="DO21" s="22">
        <v>40</v>
      </c>
      <c r="DP21" s="22">
        <v>20</v>
      </c>
      <c r="DQ21" s="22">
        <v>20</v>
      </c>
      <c r="DR21" s="22">
        <v>60</v>
      </c>
      <c r="DS21" s="22">
        <v>20</v>
      </c>
      <c r="DT21" s="22">
        <v>20</v>
      </c>
      <c r="DU21" s="22"/>
      <c r="DV21" s="22"/>
      <c r="DW21" s="22"/>
      <c r="DX21" s="22"/>
      <c r="DY21" s="22">
        <v>20</v>
      </c>
      <c r="DZ21" s="22"/>
      <c r="EA21" s="22"/>
      <c r="EB21" s="22">
        <v>40</v>
      </c>
      <c r="EC21" s="22">
        <v>20</v>
      </c>
      <c r="ED21" s="22">
        <v>20</v>
      </c>
      <c r="EE21" s="22">
        <v>80</v>
      </c>
      <c r="EF21" s="22">
        <v>120</v>
      </c>
      <c r="EG21" s="22">
        <v>20</v>
      </c>
      <c r="EH21" s="22">
        <v>20</v>
      </c>
      <c r="EI21" s="22"/>
      <c r="EJ21" s="22"/>
      <c r="EK21" s="22"/>
      <c r="EL21" s="23">
        <f t="shared" si="0"/>
        <v>3160</v>
      </c>
      <c r="EN21" s="16"/>
    </row>
    <row r="22" spans="1:144" x14ac:dyDescent="0.25">
      <c r="A22" s="17">
        <v>18</v>
      </c>
      <c r="B22" s="18" t="s">
        <v>291</v>
      </c>
      <c r="C22" s="18">
        <v>2024</v>
      </c>
      <c r="D22" s="18">
        <v>7</v>
      </c>
      <c r="E22" s="19">
        <v>3284683</v>
      </c>
      <c r="F22" s="18" t="s">
        <v>276</v>
      </c>
      <c r="G22" s="20">
        <v>6</v>
      </c>
      <c r="H22" s="21">
        <v>167.22200000000001</v>
      </c>
      <c r="I22" s="21">
        <v>27.870333333333335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>
        <v>-2</v>
      </c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>
        <v>-52</v>
      </c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>
        <v>-5</v>
      </c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>
        <v>-30</v>
      </c>
      <c r="ED22" s="22"/>
      <c r="EE22" s="22"/>
      <c r="EF22" s="22"/>
      <c r="EG22" s="22"/>
      <c r="EH22" s="22"/>
      <c r="EI22" s="22"/>
      <c r="EJ22" s="22"/>
      <c r="EK22" s="22"/>
      <c r="EL22" s="23">
        <f t="shared" si="0"/>
        <v>-89</v>
      </c>
      <c r="EN22" s="16"/>
    </row>
    <row r="23" spans="1:144" x14ac:dyDescent="0.25">
      <c r="A23" s="17">
        <v>19</v>
      </c>
      <c r="B23" s="18" t="s">
        <v>291</v>
      </c>
      <c r="C23" s="18">
        <v>2024</v>
      </c>
      <c r="D23" s="18">
        <v>7</v>
      </c>
      <c r="E23" s="19">
        <v>3352387</v>
      </c>
      <c r="F23" s="18" t="s">
        <v>277</v>
      </c>
      <c r="G23" s="20">
        <v>6</v>
      </c>
      <c r="H23" s="21">
        <v>220.79999999999995</v>
      </c>
      <c r="I23" s="21">
        <v>36.79999999999999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-2</v>
      </c>
      <c r="V23" s="22"/>
      <c r="W23" s="22"/>
      <c r="X23" s="22"/>
      <c r="Y23" s="22"/>
      <c r="Z23" s="22"/>
      <c r="AA23" s="22"/>
      <c r="AB23" s="22"/>
      <c r="AC23" s="22">
        <v>-2</v>
      </c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>
        <v>-1</v>
      </c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>
        <v>-3</v>
      </c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3">
        <f t="shared" si="0"/>
        <v>-8</v>
      </c>
      <c r="EN23" s="16"/>
    </row>
    <row r="24" spans="1:144" x14ac:dyDescent="0.25">
      <c r="A24" s="17">
        <v>20</v>
      </c>
      <c r="B24" s="18" t="s">
        <v>291</v>
      </c>
      <c r="C24" s="18">
        <v>2024</v>
      </c>
      <c r="D24" s="18">
        <v>7</v>
      </c>
      <c r="E24" s="19">
        <v>3384346</v>
      </c>
      <c r="F24" s="18" t="s">
        <v>279</v>
      </c>
      <c r="G24" s="20">
        <v>6</v>
      </c>
      <c r="H24" s="21">
        <v>210.833</v>
      </c>
      <c r="I24" s="21">
        <v>35.138833333333331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>
        <v>-2</v>
      </c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3">
        <f t="shared" si="0"/>
        <v>-2</v>
      </c>
      <c r="EN24" s="16"/>
    </row>
    <row r="25" spans="1:144" x14ac:dyDescent="0.25">
      <c r="A25" s="17">
        <v>21</v>
      </c>
      <c r="B25" s="18" t="s">
        <v>291</v>
      </c>
      <c r="C25" s="18">
        <v>2024</v>
      </c>
      <c r="D25" s="18">
        <v>7</v>
      </c>
      <c r="E25" s="19">
        <v>3408152</v>
      </c>
      <c r="F25" s="18" t="s">
        <v>281</v>
      </c>
      <c r="G25" s="20">
        <v>20</v>
      </c>
      <c r="H25" s="21">
        <v>366.66699999999997</v>
      </c>
      <c r="I25" s="21">
        <v>18.333349999999999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>
        <v>-2</v>
      </c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3">
        <f t="shared" si="0"/>
        <v>-2</v>
      </c>
      <c r="EN25" s="16"/>
    </row>
    <row r="26" spans="1:144" x14ac:dyDescent="0.25">
      <c r="A26" s="17">
        <v>22</v>
      </c>
      <c r="B26" s="18" t="s">
        <v>291</v>
      </c>
      <c r="C26" s="18">
        <v>2024</v>
      </c>
      <c r="D26" s="18">
        <v>7</v>
      </c>
      <c r="E26" s="19">
        <v>3529248</v>
      </c>
      <c r="F26" s="18" t="s">
        <v>316</v>
      </c>
      <c r="G26" s="20">
        <v>60</v>
      </c>
      <c r="H26" s="21">
        <v>317.77800000000002</v>
      </c>
      <c r="I26" s="21">
        <v>5.2963000000000005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>
        <v>-20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>
        <v>-84</v>
      </c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>
        <v>-3</v>
      </c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>
        <v>-203</v>
      </c>
      <c r="ED26" s="22"/>
      <c r="EE26" s="22"/>
      <c r="EF26" s="22"/>
      <c r="EG26" s="22"/>
      <c r="EH26" s="22"/>
      <c r="EI26" s="22"/>
      <c r="EJ26" s="22"/>
      <c r="EK26" s="22"/>
      <c r="EL26" s="23">
        <f t="shared" si="0"/>
        <v>-310</v>
      </c>
      <c r="EN26" s="16"/>
    </row>
    <row r="27" spans="1:144" x14ac:dyDescent="0.25">
      <c r="A27" s="17">
        <v>23</v>
      </c>
      <c r="B27" s="18" t="s">
        <v>291</v>
      </c>
      <c r="C27" s="18">
        <v>2024</v>
      </c>
      <c r="D27" s="18">
        <v>7</v>
      </c>
      <c r="E27" s="19">
        <v>3538108</v>
      </c>
      <c r="F27" s="18" t="s">
        <v>317</v>
      </c>
      <c r="G27" s="20">
        <v>6</v>
      </c>
      <c r="H27" s="21">
        <v>210.833</v>
      </c>
      <c r="I27" s="21">
        <v>35.138833333333331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>
        <v>-1</v>
      </c>
      <c r="AA27" s="22">
        <v>-6</v>
      </c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>
        <v>-10</v>
      </c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>
        <v>-11</v>
      </c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3">
        <f t="shared" si="0"/>
        <v>-28</v>
      </c>
      <c r="EN27" s="16"/>
    </row>
    <row r="28" spans="1:144" x14ac:dyDescent="0.25">
      <c r="A28" s="17">
        <v>24</v>
      </c>
      <c r="B28" s="18" t="s">
        <v>291</v>
      </c>
      <c r="C28" s="18">
        <v>2024</v>
      </c>
      <c r="D28" s="18">
        <v>7</v>
      </c>
      <c r="E28" s="19">
        <v>3564666</v>
      </c>
      <c r="F28" s="18" t="s">
        <v>282</v>
      </c>
      <c r="G28" s="20">
        <v>12</v>
      </c>
      <c r="H28" s="21">
        <v>225.81800000000001</v>
      </c>
      <c r="I28" s="21">
        <v>18.818166666666666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>
        <v>-7</v>
      </c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>
        <v>-5</v>
      </c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3">
        <f t="shared" si="0"/>
        <v>-12</v>
      </c>
      <c r="EN28" s="16"/>
    </row>
    <row r="29" spans="1:144" x14ac:dyDescent="0.25">
      <c r="A29" s="17">
        <v>25</v>
      </c>
      <c r="B29" s="18" t="s">
        <v>291</v>
      </c>
      <c r="C29" s="18">
        <v>2024</v>
      </c>
      <c r="D29" s="18">
        <v>7</v>
      </c>
      <c r="E29" s="19">
        <v>3564667</v>
      </c>
      <c r="F29" s="18" t="s">
        <v>283</v>
      </c>
      <c r="G29" s="20">
        <v>12</v>
      </c>
      <c r="H29" s="21">
        <v>225.81800000000001</v>
      </c>
      <c r="I29" s="21">
        <v>18.818166666666666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>
        <v>-8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>
        <v>-12</v>
      </c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>
        <v>-23</v>
      </c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3">
        <f t="shared" si="0"/>
        <v>-43</v>
      </c>
      <c r="EN29" s="16"/>
    </row>
    <row r="30" spans="1:144" x14ac:dyDescent="0.25">
      <c r="A30" s="17">
        <v>26</v>
      </c>
      <c r="B30" s="18" t="s">
        <v>291</v>
      </c>
      <c r="C30" s="18">
        <v>2024</v>
      </c>
      <c r="D30" s="18">
        <v>7</v>
      </c>
      <c r="E30" s="19">
        <v>3565350</v>
      </c>
      <c r="F30" s="18" t="s">
        <v>284</v>
      </c>
      <c r="G30" s="20">
        <v>24</v>
      </c>
      <c r="H30" s="21">
        <v>281.01799999999997</v>
      </c>
      <c r="I30" s="21">
        <v>11.709083333333332</v>
      </c>
      <c r="J30" s="22"/>
      <c r="K30" s="22">
        <v>-31</v>
      </c>
      <c r="L30" s="22"/>
      <c r="M30" s="22"/>
      <c r="N30" s="22"/>
      <c r="O30" s="22"/>
      <c r="P30" s="22"/>
      <c r="Q30" s="22"/>
      <c r="R30" s="22"/>
      <c r="S30" s="22"/>
      <c r="T30" s="22"/>
      <c r="U30" s="22">
        <v>-28</v>
      </c>
      <c r="V30" s="22"/>
      <c r="W30" s="22"/>
      <c r="X30" s="22"/>
      <c r="Y30" s="22"/>
      <c r="Z30" s="22">
        <v>-19</v>
      </c>
      <c r="AA30" s="22"/>
      <c r="AB30" s="22">
        <v>-32</v>
      </c>
      <c r="AC30" s="22">
        <v>-16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>
        <v>-8</v>
      </c>
      <c r="AQ30" s="22"/>
      <c r="AR30" s="22"/>
      <c r="AS30" s="22"/>
      <c r="AT30" s="22"/>
      <c r="AU30" s="22"/>
      <c r="AV30" s="22">
        <v>-45</v>
      </c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>
        <v>-9</v>
      </c>
      <c r="BH30" s="22"/>
      <c r="BI30" s="22"/>
      <c r="BJ30" s="22"/>
      <c r="BK30" s="22"/>
      <c r="BL30" s="22"/>
      <c r="BM30" s="22"/>
      <c r="BN30" s="22">
        <v>-9</v>
      </c>
      <c r="BO30" s="22"/>
      <c r="BP30" s="22"/>
      <c r="BQ30" s="22"/>
      <c r="BR30" s="22"/>
      <c r="BS30" s="22">
        <v>-64</v>
      </c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>
        <v>-15</v>
      </c>
      <c r="DY30" s="22"/>
      <c r="DZ30" s="22"/>
      <c r="EA30" s="22"/>
      <c r="EB30" s="22"/>
      <c r="EC30" s="22">
        <v>-44</v>
      </c>
      <c r="ED30" s="22"/>
      <c r="EE30" s="22"/>
      <c r="EF30" s="22"/>
      <c r="EG30" s="22"/>
      <c r="EH30" s="22"/>
      <c r="EI30" s="22">
        <v>-25</v>
      </c>
      <c r="EJ30" s="22"/>
      <c r="EK30" s="22">
        <v>-25</v>
      </c>
      <c r="EL30" s="23">
        <f t="shared" si="0"/>
        <v>-370</v>
      </c>
      <c r="EN30" s="16"/>
    </row>
    <row r="31" spans="1:144" x14ac:dyDescent="0.25">
      <c r="A31" s="17">
        <v>27</v>
      </c>
      <c r="B31" s="18" t="s">
        <v>291</v>
      </c>
      <c r="C31" s="18">
        <v>2024</v>
      </c>
      <c r="D31" s="18">
        <v>7</v>
      </c>
      <c r="E31" s="19">
        <v>3565351</v>
      </c>
      <c r="F31" s="18" t="s">
        <v>285</v>
      </c>
      <c r="G31" s="20">
        <v>24</v>
      </c>
      <c r="H31" s="21">
        <v>281.01799999999997</v>
      </c>
      <c r="I31" s="21">
        <v>11.709083333333332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>
        <v>-28</v>
      </c>
      <c r="AA31" s="22"/>
      <c r="AB31" s="22"/>
      <c r="AC31" s="22">
        <v>-5</v>
      </c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>
        <v>-35</v>
      </c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>
        <v>-27</v>
      </c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>
        <v>-9</v>
      </c>
      <c r="EL31" s="23">
        <f t="shared" si="0"/>
        <v>-104</v>
      </c>
      <c r="EN31" s="16"/>
    </row>
    <row r="32" spans="1:144" x14ac:dyDescent="0.25">
      <c r="A32" s="17">
        <v>28</v>
      </c>
      <c r="B32" s="18" t="s">
        <v>291</v>
      </c>
      <c r="C32" s="18">
        <v>2024</v>
      </c>
      <c r="D32" s="18">
        <v>7</v>
      </c>
      <c r="E32" s="19">
        <v>3566457</v>
      </c>
      <c r="F32" s="18" t="s">
        <v>286</v>
      </c>
      <c r="G32" s="20">
        <v>24</v>
      </c>
      <c r="H32" s="21">
        <v>281.01799999999997</v>
      </c>
      <c r="I32" s="21">
        <v>11.709083333333332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>
        <v>-2</v>
      </c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>
        <v>-33</v>
      </c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>
        <v>-1</v>
      </c>
      <c r="DY32" s="22"/>
      <c r="DZ32" s="22"/>
      <c r="EA32" s="22"/>
      <c r="EB32" s="22"/>
      <c r="EC32" s="22">
        <v>-29</v>
      </c>
      <c r="ED32" s="22"/>
      <c r="EE32" s="22"/>
      <c r="EF32" s="22"/>
      <c r="EG32" s="22"/>
      <c r="EH32" s="22"/>
      <c r="EI32" s="22"/>
      <c r="EJ32" s="22"/>
      <c r="EK32" s="22">
        <v>-2</v>
      </c>
      <c r="EL32" s="23">
        <f t="shared" si="0"/>
        <v>-67</v>
      </c>
      <c r="EN32" s="16"/>
    </row>
    <row r="33" spans="1:144" x14ac:dyDescent="0.25">
      <c r="A33" s="17">
        <v>29</v>
      </c>
      <c r="B33" s="18" t="s">
        <v>291</v>
      </c>
      <c r="C33" s="18">
        <v>2024</v>
      </c>
      <c r="D33" s="18">
        <v>7</v>
      </c>
      <c r="E33" s="19">
        <v>3568860</v>
      </c>
      <c r="F33" s="18" t="s">
        <v>287</v>
      </c>
      <c r="G33" s="20">
        <v>24</v>
      </c>
      <c r="H33" s="21">
        <v>281.01799999999997</v>
      </c>
      <c r="I33" s="21">
        <v>11.709083333333332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>
        <v>-18</v>
      </c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>
        <v>-40</v>
      </c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>
        <v>-44</v>
      </c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>
        <v>-12</v>
      </c>
      <c r="DY33" s="22"/>
      <c r="DZ33" s="22"/>
      <c r="EA33" s="22"/>
      <c r="EB33" s="22"/>
      <c r="EC33" s="22">
        <v>-35</v>
      </c>
      <c r="ED33" s="22"/>
      <c r="EE33" s="22"/>
      <c r="EF33" s="22"/>
      <c r="EG33" s="22"/>
      <c r="EH33" s="22"/>
      <c r="EI33" s="22"/>
      <c r="EJ33" s="22"/>
      <c r="EK33" s="22"/>
      <c r="EL33" s="23">
        <f t="shared" si="0"/>
        <v>-149</v>
      </c>
      <c r="EN33" s="16"/>
    </row>
    <row r="34" spans="1:144" x14ac:dyDescent="0.25">
      <c r="A34" s="17">
        <v>30</v>
      </c>
      <c r="B34" s="18" t="s">
        <v>291</v>
      </c>
      <c r="C34" s="18">
        <v>2024</v>
      </c>
      <c r="D34" s="18">
        <v>7</v>
      </c>
      <c r="E34" s="19">
        <v>3572153</v>
      </c>
      <c r="F34" s="18" t="s">
        <v>288</v>
      </c>
      <c r="G34" s="20">
        <v>6</v>
      </c>
      <c r="H34" s="21">
        <v>167.22200000000001</v>
      </c>
      <c r="I34" s="21">
        <v>27.870333333333335</v>
      </c>
      <c r="J34" s="22"/>
      <c r="K34" s="22">
        <v>-10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>
        <v>-13</v>
      </c>
      <c r="AB34" s="22">
        <v>-8</v>
      </c>
      <c r="AC34" s="22"/>
      <c r="AD34" s="22"/>
      <c r="AE34" s="22"/>
      <c r="AF34" s="22"/>
      <c r="AG34" s="22">
        <v>-68</v>
      </c>
      <c r="AH34" s="22"/>
      <c r="AI34" s="22"/>
      <c r="AJ34" s="22"/>
      <c r="AK34" s="22"/>
      <c r="AL34" s="22"/>
      <c r="AM34" s="22"/>
      <c r="AN34" s="22"/>
      <c r="AO34" s="22"/>
      <c r="AP34" s="22">
        <v>-25</v>
      </c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>
        <v>-4</v>
      </c>
      <c r="BM34" s="22"/>
      <c r="BN34" s="22">
        <v>-7</v>
      </c>
      <c r="BO34" s="22"/>
      <c r="BP34" s="22"/>
      <c r="BQ34" s="22"/>
      <c r="BR34" s="22"/>
      <c r="BS34" s="22">
        <v>-11</v>
      </c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>
        <v>-6</v>
      </c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3">
        <f t="shared" si="0"/>
        <v>-152</v>
      </c>
      <c r="EN34" s="16"/>
    </row>
    <row r="35" spans="1:144" x14ac:dyDescent="0.25">
      <c r="A35" s="17">
        <v>31</v>
      </c>
      <c r="B35" s="18" t="s">
        <v>291</v>
      </c>
      <c r="C35" s="18">
        <v>2024</v>
      </c>
      <c r="D35" s="18">
        <v>7</v>
      </c>
      <c r="E35" s="19">
        <v>3573960</v>
      </c>
      <c r="F35" s="18" t="s">
        <v>318</v>
      </c>
      <c r="G35" s="20">
        <v>30</v>
      </c>
      <c r="H35" s="21">
        <v>188.18199999999999</v>
      </c>
      <c r="I35" s="21">
        <v>6.2727333333333331</v>
      </c>
      <c r="J35" s="22"/>
      <c r="K35" s="22">
        <v>-24</v>
      </c>
      <c r="L35" s="22"/>
      <c r="M35" s="22"/>
      <c r="N35" s="22"/>
      <c r="O35" s="22"/>
      <c r="P35" s="22"/>
      <c r="Q35" s="22">
        <v>-56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>
        <v>-67</v>
      </c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>
        <v>-30</v>
      </c>
      <c r="AW35" s="22"/>
      <c r="AX35" s="22"/>
      <c r="AY35" s="22"/>
      <c r="AZ35" s="22"/>
      <c r="BA35" s="22">
        <v>-1</v>
      </c>
      <c r="BB35" s="22"/>
      <c r="BC35" s="22"/>
      <c r="BD35" s="22"/>
      <c r="BE35" s="22"/>
      <c r="BF35" s="22"/>
      <c r="BG35" s="22">
        <v>-66</v>
      </c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>
        <v>-190</v>
      </c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>
        <v>-5</v>
      </c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>
        <v>-38</v>
      </c>
      <c r="CZ35" s="22">
        <v>-28</v>
      </c>
      <c r="DA35" s="22"/>
      <c r="DB35" s="22"/>
      <c r="DC35" s="22">
        <v>-20</v>
      </c>
      <c r="DD35" s="22"/>
      <c r="DE35" s="22"/>
      <c r="DF35" s="22">
        <v>-43</v>
      </c>
      <c r="DG35" s="22"/>
      <c r="DH35" s="22"/>
      <c r="DI35" s="22">
        <v>-34</v>
      </c>
      <c r="DJ35" s="22"/>
      <c r="DK35" s="22">
        <v>-61</v>
      </c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>
        <v>-4</v>
      </c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3">
        <f t="shared" si="0"/>
        <v>-667</v>
      </c>
      <c r="EN35" s="16"/>
    </row>
    <row r="36" spans="1:144" x14ac:dyDescent="0.25">
      <c r="A36" s="17">
        <v>32</v>
      </c>
      <c r="B36" s="18" t="s">
        <v>291</v>
      </c>
      <c r="C36" s="18">
        <v>2024</v>
      </c>
      <c r="D36" s="18">
        <v>7</v>
      </c>
      <c r="E36" s="19">
        <v>3573961</v>
      </c>
      <c r="F36" s="18" t="s">
        <v>319</v>
      </c>
      <c r="G36" s="20">
        <v>30</v>
      </c>
      <c r="H36" s="21">
        <v>188.18199999999999</v>
      </c>
      <c r="I36" s="21">
        <v>6.2727333333333331</v>
      </c>
      <c r="J36" s="22"/>
      <c r="K36" s="22">
        <v>-4</v>
      </c>
      <c r="L36" s="22"/>
      <c r="M36" s="22"/>
      <c r="N36" s="22"/>
      <c r="O36" s="22"/>
      <c r="P36" s="22"/>
      <c r="Q36" s="22">
        <v>-96</v>
      </c>
      <c r="R36" s="22"/>
      <c r="S36" s="22"/>
      <c r="T36" s="22"/>
      <c r="U36" s="22"/>
      <c r="V36" s="22"/>
      <c r="W36" s="22"/>
      <c r="X36" s="22"/>
      <c r="Y36" s="22"/>
      <c r="Z36" s="22"/>
      <c r="AA36" s="22">
        <v>-30</v>
      </c>
      <c r="AB36" s="22"/>
      <c r="AC36" s="22">
        <v>-40</v>
      </c>
      <c r="AD36" s="22"/>
      <c r="AE36" s="22"/>
      <c r="AF36" s="22"/>
      <c r="AG36" s="22">
        <v>-2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>
        <v>-20</v>
      </c>
      <c r="AW36" s="22"/>
      <c r="AX36" s="22"/>
      <c r="AY36" s="22"/>
      <c r="AZ36" s="22"/>
      <c r="BA36" s="22">
        <v>-29</v>
      </c>
      <c r="BB36" s="22"/>
      <c r="BC36" s="22"/>
      <c r="BD36" s="22"/>
      <c r="BE36" s="22"/>
      <c r="BF36" s="22"/>
      <c r="BG36" s="22">
        <v>-94</v>
      </c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>
        <v>-195</v>
      </c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>
        <v>-97</v>
      </c>
      <c r="CH36" s="22">
        <v>-17</v>
      </c>
      <c r="CI36" s="22"/>
      <c r="CJ36" s="22"/>
      <c r="CK36" s="22"/>
      <c r="CL36" s="22">
        <v>-51</v>
      </c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>
        <v>-57</v>
      </c>
      <c r="CZ36" s="22">
        <v>-38</v>
      </c>
      <c r="DA36" s="22"/>
      <c r="DB36" s="22"/>
      <c r="DC36" s="22">
        <v>-25</v>
      </c>
      <c r="DD36" s="22"/>
      <c r="DE36" s="22"/>
      <c r="DF36" s="22">
        <v>-39</v>
      </c>
      <c r="DG36" s="22"/>
      <c r="DH36" s="22"/>
      <c r="DI36" s="22">
        <v>-33</v>
      </c>
      <c r="DJ36" s="22"/>
      <c r="DK36" s="22">
        <v>-53</v>
      </c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>
        <v>-15</v>
      </c>
      <c r="DY36" s="22">
        <v>-5</v>
      </c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3">
        <f t="shared" si="0"/>
        <v>-940</v>
      </c>
      <c r="EN36" s="16"/>
    </row>
    <row r="37" spans="1:144" x14ac:dyDescent="0.25">
      <c r="A37" s="17">
        <v>33</v>
      </c>
      <c r="B37" s="18" t="s">
        <v>291</v>
      </c>
      <c r="C37" s="18">
        <v>2024</v>
      </c>
      <c r="D37" s="18">
        <v>7</v>
      </c>
      <c r="E37" s="19">
        <v>3573962</v>
      </c>
      <c r="F37" s="18" t="s">
        <v>320</v>
      </c>
      <c r="G37" s="20">
        <v>30</v>
      </c>
      <c r="H37" s="21">
        <v>188.18199999999999</v>
      </c>
      <c r="I37" s="21">
        <v>6.2727333333333331</v>
      </c>
      <c r="J37" s="22"/>
      <c r="K37" s="22">
        <v>-7</v>
      </c>
      <c r="L37" s="22"/>
      <c r="M37" s="22"/>
      <c r="N37" s="22"/>
      <c r="O37" s="22"/>
      <c r="P37" s="22"/>
      <c r="Q37" s="22">
        <v>-175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>
        <v>-103</v>
      </c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>
        <v>-83</v>
      </c>
      <c r="AQ37" s="22"/>
      <c r="AR37" s="22"/>
      <c r="AS37" s="22"/>
      <c r="AT37" s="22"/>
      <c r="AU37" s="22"/>
      <c r="AV37" s="22">
        <v>-15</v>
      </c>
      <c r="AW37" s="22"/>
      <c r="AX37" s="22"/>
      <c r="AY37" s="22"/>
      <c r="AZ37" s="22"/>
      <c r="BA37" s="22">
        <v>-14</v>
      </c>
      <c r="BB37" s="22"/>
      <c r="BC37" s="22"/>
      <c r="BD37" s="22"/>
      <c r="BE37" s="22"/>
      <c r="BF37" s="22"/>
      <c r="BG37" s="22">
        <v>-75</v>
      </c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>
        <v>-10</v>
      </c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>
        <v>-125</v>
      </c>
      <c r="CH37" s="22">
        <v>-6</v>
      </c>
      <c r="CI37" s="22"/>
      <c r="CJ37" s="22"/>
      <c r="CK37" s="22"/>
      <c r="CL37" s="22">
        <v>-21</v>
      </c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>
        <v>-46</v>
      </c>
      <c r="CZ37" s="22">
        <v>-63</v>
      </c>
      <c r="DA37" s="22"/>
      <c r="DB37" s="22"/>
      <c r="DC37" s="22">
        <v>-15</v>
      </c>
      <c r="DD37" s="22"/>
      <c r="DE37" s="22"/>
      <c r="DF37" s="22">
        <v>-4</v>
      </c>
      <c r="DG37" s="22"/>
      <c r="DH37" s="22"/>
      <c r="DI37" s="22">
        <v>-1</v>
      </c>
      <c r="DJ37" s="22"/>
      <c r="DK37" s="22">
        <v>-68</v>
      </c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>
        <v>-10</v>
      </c>
      <c r="EJ37" s="22"/>
      <c r="EK37" s="22"/>
      <c r="EL37" s="23">
        <f t="shared" si="0"/>
        <v>-841</v>
      </c>
      <c r="EN37" s="16"/>
    </row>
    <row r="38" spans="1:144" x14ac:dyDescent="0.25">
      <c r="A38" s="17">
        <v>34</v>
      </c>
      <c r="B38" s="18" t="s">
        <v>291</v>
      </c>
      <c r="C38" s="18">
        <v>2024</v>
      </c>
      <c r="D38" s="18">
        <v>7</v>
      </c>
      <c r="E38" s="19">
        <v>3573963</v>
      </c>
      <c r="F38" s="18" t="s">
        <v>321</v>
      </c>
      <c r="G38" s="20">
        <v>30</v>
      </c>
      <c r="H38" s="21">
        <v>188.18199999999999</v>
      </c>
      <c r="I38" s="21">
        <v>6.2727333333333331</v>
      </c>
      <c r="J38" s="22"/>
      <c r="K38" s="22">
        <v>-10</v>
      </c>
      <c r="L38" s="22"/>
      <c r="M38" s="22"/>
      <c r="N38" s="22"/>
      <c r="O38" s="22"/>
      <c r="P38" s="22"/>
      <c r="Q38" s="22">
        <v>-157</v>
      </c>
      <c r="R38" s="22"/>
      <c r="S38" s="22"/>
      <c r="T38" s="22"/>
      <c r="U38" s="22">
        <v>0</v>
      </c>
      <c r="V38" s="22"/>
      <c r="W38" s="22"/>
      <c r="X38" s="22"/>
      <c r="Y38" s="22"/>
      <c r="Z38" s="22"/>
      <c r="AA38" s="22">
        <v>-30</v>
      </c>
      <c r="AB38" s="22"/>
      <c r="AC38" s="22">
        <v>-132</v>
      </c>
      <c r="AD38" s="22"/>
      <c r="AE38" s="22"/>
      <c r="AF38" s="22"/>
      <c r="AG38" s="22">
        <v>-39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>
        <v>-25</v>
      </c>
      <c r="AW38" s="22"/>
      <c r="AX38" s="22"/>
      <c r="AY38" s="22"/>
      <c r="AZ38" s="22"/>
      <c r="BA38" s="22">
        <v>-48</v>
      </c>
      <c r="BB38" s="22"/>
      <c r="BC38" s="22"/>
      <c r="BD38" s="22"/>
      <c r="BE38" s="22"/>
      <c r="BF38" s="22"/>
      <c r="BG38" s="22">
        <v>-92</v>
      </c>
      <c r="BH38" s="22"/>
      <c r="BI38" s="22"/>
      <c r="BJ38" s="22"/>
      <c r="BK38" s="22"/>
      <c r="BL38" s="22">
        <v>-2</v>
      </c>
      <c r="BM38" s="22"/>
      <c r="BN38" s="22"/>
      <c r="BO38" s="22"/>
      <c r="BP38" s="22"/>
      <c r="BQ38" s="22"/>
      <c r="BR38" s="22"/>
      <c r="BS38" s="22"/>
      <c r="BT38" s="22"/>
      <c r="BU38" s="22">
        <v>-40</v>
      </c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>
        <v>-16</v>
      </c>
      <c r="CH38" s="22">
        <v>-5</v>
      </c>
      <c r="CI38" s="22"/>
      <c r="CJ38" s="22"/>
      <c r="CK38" s="22"/>
      <c r="CL38" s="22">
        <v>-33</v>
      </c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>
        <v>-38</v>
      </c>
      <c r="CZ38" s="22">
        <v>-51</v>
      </c>
      <c r="DA38" s="22"/>
      <c r="DB38" s="22"/>
      <c r="DC38" s="22">
        <v>-15</v>
      </c>
      <c r="DD38" s="22"/>
      <c r="DE38" s="22"/>
      <c r="DF38" s="22">
        <v>-22</v>
      </c>
      <c r="DG38" s="22"/>
      <c r="DH38" s="22"/>
      <c r="DI38" s="22">
        <v>-25</v>
      </c>
      <c r="DJ38" s="22"/>
      <c r="DK38" s="22">
        <v>-117</v>
      </c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>
        <v>-35</v>
      </c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3">
        <f t="shared" si="0"/>
        <v>-932</v>
      </c>
      <c r="EN38" s="16"/>
    </row>
    <row r="39" spans="1:144" x14ac:dyDescent="0.25">
      <c r="A39" s="17">
        <v>35</v>
      </c>
      <c r="B39" s="18" t="s">
        <v>291</v>
      </c>
      <c r="C39" s="18">
        <v>2024</v>
      </c>
      <c r="D39" s="18">
        <v>7</v>
      </c>
      <c r="E39" s="19">
        <v>3580595</v>
      </c>
      <c r="F39" s="18" t="s">
        <v>290</v>
      </c>
      <c r="G39" s="20">
        <v>6</v>
      </c>
      <c r="H39" s="21">
        <v>100.364</v>
      </c>
      <c r="I39" s="21">
        <v>16.727333333333334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>
        <v>-6</v>
      </c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>
        <v>-1920</v>
      </c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3">
        <f t="shared" si="0"/>
        <v>-1926</v>
      </c>
      <c r="EN39" s="16"/>
    </row>
    <row r="40" spans="1:144" x14ac:dyDescent="0.25">
      <c r="A40" s="17">
        <v>36</v>
      </c>
      <c r="B40" s="18"/>
      <c r="C40" s="18"/>
      <c r="D40" s="18"/>
      <c r="E40" s="19"/>
      <c r="F40" s="18"/>
      <c r="G40" s="20"/>
      <c r="H40" s="21"/>
      <c r="I40" s="21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3">
        <f t="shared" si="0"/>
        <v>0</v>
      </c>
      <c r="EN40" s="16"/>
    </row>
    <row r="41" spans="1:144" x14ac:dyDescent="0.25">
      <c r="A41" s="17">
        <v>37</v>
      </c>
      <c r="B41" s="18"/>
      <c r="C41" s="18"/>
      <c r="D41" s="18"/>
      <c r="E41" s="19"/>
      <c r="F41" s="18"/>
      <c r="G41" s="20"/>
      <c r="H41" s="21"/>
      <c r="I41" s="2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3">
        <f t="shared" si="0"/>
        <v>0</v>
      </c>
      <c r="EN41" s="16"/>
    </row>
    <row r="42" spans="1:144" x14ac:dyDescent="0.25">
      <c r="A42" s="17">
        <v>38</v>
      </c>
      <c r="B42" s="18"/>
      <c r="C42" s="18"/>
      <c r="D42" s="18"/>
      <c r="E42" s="19"/>
      <c r="F42" s="18"/>
      <c r="G42" s="20"/>
      <c r="H42" s="21"/>
      <c r="I42" s="21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3">
        <f t="shared" si="0"/>
        <v>0</v>
      </c>
      <c r="EN42" s="16"/>
    </row>
    <row r="43" spans="1:144" x14ac:dyDescent="0.25">
      <c r="A43" s="17">
        <v>39</v>
      </c>
      <c r="B43" s="18"/>
      <c r="C43" s="18"/>
      <c r="D43" s="18"/>
      <c r="E43" s="19"/>
      <c r="F43" s="18"/>
      <c r="G43" s="20"/>
      <c r="H43" s="21"/>
      <c r="I43" s="21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3">
        <f t="shared" si="0"/>
        <v>0</v>
      </c>
      <c r="EN43" s="16"/>
    </row>
    <row r="44" spans="1:144" x14ac:dyDescent="0.25">
      <c r="A44" s="17">
        <v>40</v>
      </c>
      <c r="B44" s="18"/>
      <c r="C44" s="18"/>
      <c r="D44" s="18"/>
      <c r="E44" s="19"/>
      <c r="F44" s="18"/>
      <c r="G44" s="20"/>
      <c r="H44" s="21"/>
      <c r="I44" s="21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3">
        <f t="shared" si="0"/>
        <v>0</v>
      </c>
      <c r="EN44" s="16"/>
    </row>
    <row r="45" spans="1:144" x14ac:dyDescent="0.25">
      <c r="A45" s="17"/>
      <c r="B45" s="18"/>
      <c r="C45" s="18"/>
      <c r="D45" s="18"/>
      <c r="E45" s="19"/>
      <c r="F45" s="18"/>
      <c r="G45" s="20"/>
      <c r="H45" s="21"/>
      <c r="I45" s="21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3">
        <f t="shared" si="0"/>
        <v>0</v>
      </c>
      <c r="EN45" s="16"/>
    </row>
    <row r="46" spans="1:144" x14ac:dyDescent="0.25">
      <c r="A46" s="17"/>
      <c r="B46" s="18"/>
      <c r="C46" s="18"/>
      <c r="D46" s="18"/>
      <c r="E46" s="19"/>
      <c r="F46" s="18"/>
      <c r="G46" s="20"/>
      <c r="H46" s="21"/>
      <c r="I46" s="21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3">
        <f t="shared" si="0"/>
        <v>0</v>
      </c>
      <c r="EN46" s="16"/>
    </row>
    <row r="47" spans="1:144" x14ac:dyDescent="0.25">
      <c r="A47" s="17"/>
      <c r="B47" s="18"/>
      <c r="C47" s="18"/>
      <c r="D47" s="18"/>
      <c r="E47" s="19"/>
      <c r="F47" s="18"/>
      <c r="G47" s="20"/>
      <c r="H47" s="21"/>
      <c r="I47" s="2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3">
        <f t="shared" si="0"/>
        <v>0</v>
      </c>
      <c r="EN47" s="16"/>
    </row>
    <row r="48" spans="1:144" x14ac:dyDescent="0.25">
      <c r="A48" s="17"/>
      <c r="B48" s="18"/>
      <c r="C48" s="18"/>
      <c r="D48" s="18"/>
      <c r="E48" s="19"/>
      <c r="F48" s="18"/>
      <c r="G48" s="20"/>
      <c r="H48" s="20"/>
      <c r="I48" s="2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3">
        <f t="shared" si="0"/>
        <v>0</v>
      </c>
      <c r="EN48" s="16"/>
    </row>
    <row r="50" spans="1:147" ht="15.75" customHeight="1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1</v>
      </c>
      <c r="BR50" t="s">
        <v>1</v>
      </c>
      <c r="BS50" t="s">
        <v>1</v>
      </c>
      <c r="BT50" t="s">
        <v>1</v>
      </c>
      <c r="BU50" t="s">
        <v>1</v>
      </c>
      <c r="BW50" t="s">
        <v>1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1</v>
      </c>
      <c r="CM50" t="s">
        <v>1</v>
      </c>
      <c r="CN50" t="s">
        <v>1</v>
      </c>
      <c r="CO50" t="s">
        <v>1</v>
      </c>
      <c r="CP50" t="s">
        <v>1</v>
      </c>
      <c r="CQ50" t="s">
        <v>1</v>
      </c>
      <c r="CR50" t="s">
        <v>1</v>
      </c>
      <c r="CS50" t="s">
        <v>1</v>
      </c>
      <c r="CU50" t="s">
        <v>1</v>
      </c>
      <c r="CV50" t="s">
        <v>1</v>
      </c>
      <c r="CW50" t="s">
        <v>1</v>
      </c>
      <c r="CX50" t="s">
        <v>1</v>
      </c>
      <c r="CY50" t="s">
        <v>1</v>
      </c>
      <c r="CZ50" t="s">
        <v>1</v>
      </c>
      <c r="DA50" t="s">
        <v>1</v>
      </c>
      <c r="DB50" t="s">
        <v>1</v>
      </c>
      <c r="DC50" t="s">
        <v>1</v>
      </c>
      <c r="DD50" t="s">
        <v>1</v>
      </c>
      <c r="DE50" t="s">
        <v>1</v>
      </c>
      <c r="DF50" t="s">
        <v>1</v>
      </c>
      <c r="DG50" t="s">
        <v>1</v>
      </c>
      <c r="DH50" t="s">
        <v>1</v>
      </c>
      <c r="DI50" t="s">
        <v>1</v>
      </c>
      <c r="DK50" t="s">
        <v>1</v>
      </c>
      <c r="DL50" t="s">
        <v>1</v>
      </c>
      <c r="DM50" t="s">
        <v>1</v>
      </c>
      <c r="DO50" t="s">
        <v>1</v>
      </c>
      <c r="DQ50" t="s">
        <v>1</v>
      </c>
      <c r="DS50" t="s">
        <v>1</v>
      </c>
      <c r="DT50" t="s">
        <v>1</v>
      </c>
      <c r="DX50" t="s">
        <v>1</v>
      </c>
      <c r="DY50" t="s">
        <v>1</v>
      </c>
      <c r="DZ50" t="s">
        <v>1</v>
      </c>
      <c r="EA50" t="s">
        <v>1</v>
      </c>
      <c r="EB50" t="s">
        <v>1</v>
      </c>
      <c r="EC50" t="s">
        <v>1</v>
      </c>
      <c r="EE50" t="s">
        <v>1</v>
      </c>
      <c r="EF50" t="s">
        <v>1</v>
      </c>
      <c r="EG50" t="s">
        <v>1</v>
      </c>
      <c r="EH50" t="s">
        <v>1</v>
      </c>
      <c r="EI50" t="s">
        <v>1</v>
      </c>
      <c r="EJ50" t="s">
        <v>1</v>
      </c>
      <c r="EK50" t="s">
        <v>1</v>
      </c>
      <c r="EL50" t="s">
        <v>1</v>
      </c>
      <c r="EM50" t="s">
        <v>1</v>
      </c>
      <c r="EN50" t="s">
        <v>1</v>
      </c>
      <c r="EO50" t="s">
        <v>1</v>
      </c>
      <c r="EP50" t="s">
        <v>1</v>
      </c>
      <c r="EQ50" t="s">
        <v>1</v>
      </c>
    </row>
    <row r="51" spans="1:147" x14ac:dyDescent="0.25">
      <c r="J51" s="3">
        <f>+SUBTOTAL(9,J5:J48)</f>
        <v>1580</v>
      </c>
      <c r="K51" s="3">
        <f t="shared" ref="K51:BW51" si="1">+SUBTOTAL(9,K5:K48)</f>
        <v>776</v>
      </c>
      <c r="L51" s="3">
        <f t="shared" si="1"/>
        <v>1274</v>
      </c>
      <c r="M51" s="3">
        <f t="shared" si="1"/>
        <v>1242</v>
      </c>
      <c r="N51" s="3">
        <f t="shared" si="1"/>
        <v>1006</v>
      </c>
      <c r="O51" s="3">
        <f t="shared" si="1"/>
        <v>742</v>
      </c>
      <c r="P51" s="3">
        <f t="shared" si="1"/>
        <v>3426</v>
      </c>
      <c r="Q51" s="3">
        <f t="shared" si="1"/>
        <v>858</v>
      </c>
      <c r="R51" s="3">
        <f t="shared" si="1"/>
        <v>800</v>
      </c>
      <c r="S51" s="3">
        <f t="shared" si="1"/>
        <v>1930</v>
      </c>
      <c r="T51" s="3">
        <f t="shared" si="1"/>
        <v>1450</v>
      </c>
      <c r="U51" s="3">
        <f t="shared" si="1"/>
        <v>1088</v>
      </c>
      <c r="V51" s="3">
        <f t="shared" si="1"/>
        <v>1000</v>
      </c>
      <c r="W51" s="3">
        <f t="shared" si="1"/>
        <v>926</v>
      </c>
      <c r="X51" s="3">
        <f t="shared" si="1"/>
        <v>948</v>
      </c>
      <c r="Y51" s="3">
        <f t="shared" si="1"/>
        <v>542</v>
      </c>
      <c r="Z51" s="3">
        <f t="shared" si="1"/>
        <v>342</v>
      </c>
      <c r="AA51" s="3">
        <f t="shared" si="1"/>
        <v>317</v>
      </c>
      <c r="AB51" s="3">
        <f t="shared" si="1"/>
        <v>824</v>
      </c>
      <c r="AC51" s="3">
        <f t="shared" si="1"/>
        <v>813</v>
      </c>
      <c r="AD51" s="3">
        <f t="shared" si="1"/>
        <v>1030</v>
      </c>
      <c r="AE51" s="3">
        <f t="shared" si="1"/>
        <v>1608</v>
      </c>
      <c r="AF51" s="3">
        <f t="shared" si="1"/>
        <v>1256</v>
      </c>
      <c r="AG51" s="3">
        <f t="shared" si="1"/>
        <v>777</v>
      </c>
      <c r="AH51" s="3">
        <f t="shared" si="1"/>
        <v>584</v>
      </c>
      <c r="AI51" s="3">
        <f t="shared" si="1"/>
        <v>1200</v>
      </c>
      <c r="AJ51" s="3">
        <f t="shared" si="1"/>
        <v>872</v>
      </c>
      <c r="AK51" s="3">
        <f t="shared" si="1"/>
        <v>784</v>
      </c>
      <c r="AL51" s="3">
        <f t="shared" si="1"/>
        <v>1608</v>
      </c>
      <c r="AM51" s="3">
        <f t="shared" si="1"/>
        <v>248</v>
      </c>
      <c r="AN51" s="3">
        <f t="shared" si="1"/>
        <v>776</v>
      </c>
      <c r="AO51" s="3">
        <f t="shared" si="1"/>
        <v>854</v>
      </c>
      <c r="AP51" s="3">
        <f t="shared" si="1"/>
        <v>1042</v>
      </c>
      <c r="AQ51" s="3">
        <f t="shared" si="1"/>
        <v>1288</v>
      </c>
      <c r="AR51" s="3">
        <f t="shared" si="1"/>
        <v>532</v>
      </c>
      <c r="AS51" s="3">
        <f t="shared" si="1"/>
        <v>1484</v>
      </c>
      <c r="AT51" s="3">
        <f t="shared" si="1"/>
        <v>992</v>
      </c>
      <c r="AU51" s="3">
        <f t="shared" si="1"/>
        <v>2076</v>
      </c>
      <c r="AV51" s="3">
        <f t="shared" si="1"/>
        <v>770</v>
      </c>
      <c r="AW51" s="3">
        <f t="shared" si="1"/>
        <v>694</v>
      </c>
      <c r="AX51" s="3">
        <f t="shared" si="1"/>
        <v>522</v>
      </c>
      <c r="AY51" s="3">
        <f t="shared" si="1"/>
        <v>528</v>
      </c>
      <c r="AZ51" s="3">
        <f t="shared" si="1"/>
        <v>942</v>
      </c>
      <c r="BA51" s="3">
        <f t="shared" si="1"/>
        <v>1428</v>
      </c>
      <c r="BB51" s="3">
        <f t="shared" si="1"/>
        <v>694</v>
      </c>
      <c r="BC51" s="3">
        <f t="shared" si="1"/>
        <v>449</v>
      </c>
      <c r="BD51" s="3">
        <f t="shared" si="1"/>
        <v>990</v>
      </c>
      <c r="BE51" s="3">
        <f t="shared" si="1"/>
        <v>1394</v>
      </c>
      <c r="BF51" s="3">
        <f t="shared" si="1"/>
        <v>468</v>
      </c>
      <c r="BG51" s="3">
        <f t="shared" si="1"/>
        <v>17</v>
      </c>
      <c r="BH51" s="3">
        <f t="shared" si="1"/>
        <v>524</v>
      </c>
      <c r="BI51" s="3">
        <f t="shared" si="1"/>
        <v>726</v>
      </c>
      <c r="BJ51" s="3">
        <f t="shared" si="1"/>
        <v>936</v>
      </c>
      <c r="BK51" s="3">
        <f t="shared" si="1"/>
        <v>942</v>
      </c>
      <c r="BL51" s="3">
        <f t="shared" si="1"/>
        <v>1315</v>
      </c>
      <c r="BM51" s="3">
        <f t="shared" si="1"/>
        <v>964</v>
      </c>
      <c r="BN51" s="3">
        <f t="shared" si="1"/>
        <v>1138</v>
      </c>
      <c r="BO51" s="3">
        <f t="shared" si="1"/>
        <v>1616</v>
      </c>
      <c r="BP51" s="3">
        <f t="shared" si="1"/>
        <v>1798</v>
      </c>
      <c r="BQ51" s="3">
        <f t="shared" si="1"/>
        <v>37638</v>
      </c>
      <c r="BR51" s="3">
        <f t="shared" si="1"/>
        <v>746</v>
      </c>
      <c r="BS51" s="3">
        <f t="shared" si="1"/>
        <v>877</v>
      </c>
      <c r="BT51" s="3">
        <f t="shared" si="1"/>
        <v>2542</v>
      </c>
      <c r="BU51" s="3">
        <f t="shared" si="1"/>
        <v>1015</v>
      </c>
      <c r="BV51" s="3"/>
      <c r="BW51" s="3">
        <f t="shared" si="1"/>
        <v>310</v>
      </c>
      <c r="BX51" s="3">
        <f t="shared" ref="BX51:EI51" si="2">+SUBTOTAL(9,BX5:BX48)</f>
        <v>1016</v>
      </c>
      <c r="BY51" s="3">
        <f t="shared" si="2"/>
        <v>582</v>
      </c>
      <c r="BZ51" s="3">
        <f t="shared" si="2"/>
        <v>2176</v>
      </c>
      <c r="CA51" s="3">
        <f t="shared" si="2"/>
        <v>618</v>
      </c>
      <c r="CB51" s="3">
        <f t="shared" si="2"/>
        <v>558</v>
      </c>
      <c r="CC51" s="3">
        <f t="shared" si="2"/>
        <v>400</v>
      </c>
      <c r="CD51" s="3">
        <f t="shared" si="2"/>
        <v>216</v>
      </c>
      <c r="CE51" s="3">
        <f t="shared" si="2"/>
        <v>122</v>
      </c>
      <c r="CF51" s="3">
        <f t="shared" si="2"/>
        <v>668</v>
      </c>
      <c r="CG51" s="3">
        <f t="shared" si="2"/>
        <v>764</v>
      </c>
      <c r="CH51" s="3">
        <f t="shared" si="2"/>
        <v>911</v>
      </c>
      <c r="CI51" s="3">
        <f t="shared" si="2"/>
        <v>2374</v>
      </c>
      <c r="CJ51" s="3">
        <f t="shared" si="2"/>
        <v>710</v>
      </c>
      <c r="CK51" s="3">
        <f t="shared" si="2"/>
        <v>3424</v>
      </c>
      <c r="CL51" s="3">
        <f t="shared" si="2"/>
        <v>637</v>
      </c>
      <c r="CM51" s="3">
        <f t="shared" si="2"/>
        <v>1048</v>
      </c>
      <c r="CN51" s="3">
        <f t="shared" si="2"/>
        <v>1000</v>
      </c>
      <c r="CO51" s="3">
        <f t="shared" si="2"/>
        <v>302</v>
      </c>
      <c r="CP51" s="3">
        <f t="shared" si="2"/>
        <v>2980</v>
      </c>
      <c r="CQ51" s="3">
        <f t="shared" si="2"/>
        <v>182</v>
      </c>
      <c r="CR51" s="3">
        <f t="shared" si="2"/>
        <v>412</v>
      </c>
      <c r="CS51" s="3">
        <f t="shared" si="2"/>
        <v>646</v>
      </c>
      <c r="CT51" s="3">
        <f t="shared" si="2"/>
        <v>638</v>
      </c>
      <c r="CU51" s="3">
        <f t="shared" si="2"/>
        <v>480</v>
      </c>
      <c r="CV51" s="3">
        <f t="shared" si="2"/>
        <v>348</v>
      </c>
      <c r="CW51" s="3">
        <f t="shared" si="2"/>
        <v>938</v>
      </c>
      <c r="CX51" s="3">
        <f t="shared" si="2"/>
        <v>1750</v>
      </c>
      <c r="CY51" s="3">
        <f t="shared" si="2"/>
        <v>507</v>
      </c>
      <c r="CZ51" s="3">
        <f t="shared" si="2"/>
        <v>34</v>
      </c>
      <c r="DA51" s="3">
        <f t="shared" si="2"/>
        <v>454</v>
      </c>
      <c r="DB51" s="3">
        <f t="shared" si="2"/>
        <v>964</v>
      </c>
      <c r="DC51" s="3">
        <f t="shared" si="2"/>
        <v>483</v>
      </c>
      <c r="DD51" s="3">
        <f t="shared" si="2"/>
        <v>352</v>
      </c>
      <c r="DE51" s="3">
        <f t="shared" si="2"/>
        <v>204</v>
      </c>
      <c r="DF51" s="3">
        <f t="shared" si="2"/>
        <v>442</v>
      </c>
      <c r="DG51" s="3">
        <f t="shared" si="2"/>
        <v>852</v>
      </c>
      <c r="DH51" s="3">
        <f t="shared" si="2"/>
        <v>380</v>
      </c>
      <c r="DI51" s="3">
        <f t="shared" si="2"/>
        <v>265</v>
      </c>
      <c r="DJ51" s="3">
        <f t="shared" si="2"/>
        <v>102</v>
      </c>
      <c r="DK51" s="3">
        <f t="shared" si="2"/>
        <v>157</v>
      </c>
      <c r="DL51" s="3">
        <f t="shared" si="2"/>
        <v>892</v>
      </c>
      <c r="DM51" s="3">
        <f t="shared" si="2"/>
        <v>504</v>
      </c>
      <c r="DN51" s="3">
        <f t="shared" si="2"/>
        <v>0</v>
      </c>
      <c r="DO51" s="3">
        <f t="shared" si="2"/>
        <v>768</v>
      </c>
      <c r="DP51" s="3">
        <f t="shared" si="2"/>
        <v>158</v>
      </c>
      <c r="DQ51" s="3">
        <f t="shared" si="2"/>
        <v>290</v>
      </c>
      <c r="DR51" s="3">
        <f t="shared" si="2"/>
        <v>264</v>
      </c>
      <c r="DS51" s="3">
        <f t="shared" si="2"/>
        <v>456</v>
      </c>
      <c r="DT51" s="3">
        <f t="shared" si="2"/>
        <v>146</v>
      </c>
      <c r="DU51" s="3">
        <f t="shared" si="2"/>
        <v>320</v>
      </c>
      <c r="DV51" s="3">
        <f t="shared" si="2"/>
        <v>0</v>
      </c>
      <c r="DW51" s="3">
        <f t="shared" si="2"/>
        <v>0</v>
      </c>
      <c r="DX51" s="3">
        <f t="shared" si="2"/>
        <v>201</v>
      </c>
      <c r="DY51" s="3">
        <f t="shared" si="2"/>
        <v>200</v>
      </c>
      <c r="DZ51" s="3">
        <f t="shared" si="2"/>
        <v>434</v>
      </c>
      <c r="EA51" s="3">
        <f t="shared" si="2"/>
        <v>62</v>
      </c>
      <c r="EB51" s="3">
        <f t="shared" si="2"/>
        <v>474</v>
      </c>
      <c r="EC51" s="3">
        <f t="shared" si="2"/>
        <v>107</v>
      </c>
      <c r="ED51" s="3">
        <f t="shared" si="2"/>
        <v>436</v>
      </c>
      <c r="EE51" s="3">
        <f t="shared" si="2"/>
        <v>606</v>
      </c>
      <c r="EF51" s="3">
        <f t="shared" si="2"/>
        <v>574</v>
      </c>
      <c r="EG51" s="3">
        <f t="shared" si="2"/>
        <v>546</v>
      </c>
      <c r="EH51" s="3">
        <f t="shared" si="2"/>
        <v>258</v>
      </c>
      <c r="EI51" s="3">
        <f t="shared" si="2"/>
        <v>31</v>
      </c>
      <c r="EJ51" s="3">
        <f t="shared" ref="EJ51:EL51" si="3">+SUBTOTAL(9,EJ5:EJ48)</f>
        <v>258</v>
      </c>
      <c r="EK51" s="3">
        <f t="shared" si="3"/>
        <v>328</v>
      </c>
      <c r="EL51" s="3">
        <f t="shared" si="3"/>
        <v>142287</v>
      </c>
    </row>
  </sheetData>
  <autoFilter ref="A3:EQ48" xr:uid="{00000000-0001-0000-04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3640-4387-46A2-919B-08A2C3671115}">
  <dimension ref="B2:EH25"/>
  <sheetViews>
    <sheetView workbookViewId="0">
      <pane xSplit="3" ySplit="4" topLeftCell="DU23" activePane="bottomRight" state="frozen"/>
      <selection pane="topRight" activeCell="D1" sqref="D1"/>
      <selection pane="bottomLeft" activeCell="A5" sqref="A5"/>
      <selection pane="bottomRight" activeCell="EH1" sqref="EH1:EH1048576"/>
    </sheetView>
  </sheetViews>
  <sheetFormatPr defaultRowHeight="15" x14ac:dyDescent="0.25"/>
  <cols>
    <col min="3" max="3" width="33.5703125" bestFit="1" customWidth="1"/>
    <col min="4" max="9" width="9.28515625" bestFit="1" customWidth="1"/>
    <col min="10" max="10" width="9.5703125" bestFit="1" customWidth="1"/>
    <col min="11" max="61" width="9.28515625" bestFit="1" customWidth="1"/>
    <col min="62" max="62" width="10.28515625" bestFit="1" customWidth="1"/>
    <col min="63" max="63" width="10.5703125" bestFit="1" customWidth="1"/>
    <col min="64" max="67" width="9.28515625" bestFit="1" customWidth="1"/>
    <col min="69" max="82" width="9.28515625" bestFit="1" customWidth="1"/>
    <col min="83" max="83" width="9.5703125" bestFit="1" customWidth="1"/>
    <col min="84" max="87" width="9.28515625" bestFit="1" customWidth="1"/>
    <col min="88" max="88" width="9.5703125" bestFit="1" customWidth="1"/>
    <col min="89" max="111" width="9.28515625" bestFit="1" customWidth="1"/>
    <col min="113" max="119" width="9.28515625" bestFit="1" customWidth="1"/>
    <col min="122" max="135" width="9.28515625" bestFit="1" customWidth="1"/>
    <col min="137" max="137" width="10.5703125" bestFit="1" customWidth="1"/>
    <col min="138" max="138" width="9.5703125" style="26" bestFit="1" customWidth="1"/>
  </cols>
  <sheetData>
    <row r="2" spans="2:138" x14ac:dyDescent="0.25">
      <c r="B2" t="s">
        <v>138</v>
      </c>
      <c r="C2" t="s">
        <v>139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159</v>
      </c>
      <c r="U2" t="s">
        <v>160</v>
      </c>
      <c r="V2" t="s">
        <v>161</v>
      </c>
      <c r="W2" t="s">
        <v>162</v>
      </c>
      <c r="X2" t="s">
        <v>163</v>
      </c>
      <c r="Y2" t="s">
        <v>164</v>
      </c>
      <c r="Z2" t="s">
        <v>165</v>
      </c>
      <c r="AA2" t="s">
        <v>166</v>
      </c>
      <c r="AB2" t="s">
        <v>167</v>
      </c>
      <c r="AC2" t="s">
        <v>168</v>
      </c>
      <c r="AD2" t="s">
        <v>169</v>
      </c>
      <c r="AE2" t="s">
        <v>170</v>
      </c>
      <c r="AF2" t="s">
        <v>171</v>
      </c>
      <c r="AG2" t="s">
        <v>172</v>
      </c>
      <c r="AH2" t="s">
        <v>173</v>
      </c>
      <c r="AI2" t="s">
        <v>174</v>
      </c>
      <c r="AJ2" t="s">
        <v>175</v>
      </c>
      <c r="AK2" t="s">
        <v>176</v>
      </c>
      <c r="AL2" t="s">
        <v>177</v>
      </c>
      <c r="AM2" t="s">
        <v>178</v>
      </c>
      <c r="AN2" t="s">
        <v>179</v>
      </c>
      <c r="AO2" t="s">
        <v>180</v>
      </c>
      <c r="AP2" t="s">
        <v>181</v>
      </c>
      <c r="AQ2" t="s">
        <v>182</v>
      </c>
      <c r="AR2" t="s">
        <v>183</v>
      </c>
      <c r="AS2" t="s">
        <v>184</v>
      </c>
      <c r="AT2" t="s">
        <v>185</v>
      </c>
      <c r="AU2" t="s">
        <v>186</v>
      </c>
      <c r="AV2" t="s">
        <v>187</v>
      </c>
      <c r="AW2" t="s">
        <v>188</v>
      </c>
      <c r="AX2" t="s">
        <v>189</v>
      </c>
      <c r="AY2" t="s">
        <v>190</v>
      </c>
      <c r="AZ2" t="s">
        <v>191</v>
      </c>
      <c r="BA2" t="s">
        <v>192</v>
      </c>
      <c r="BB2" t="s">
        <v>193</v>
      </c>
      <c r="BC2" t="s">
        <v>194</v>
      </c>
      <c r="BD2" t="s">
        <v>195</v>
      </c>
      <c r="BE2" t="s">
        <v>196</v>
      </c>
      <c r="BF2" t="s">
        <v>197</v>
      </c>
      <c r="BG2" t="s">
        <v>198</v>
      </c>
      <c r="BH2" t="s">
        <v>199</v>
      </c>
      <c r="BI2" t="s">
        <v>200</v>
      </c>
      <c r="BJ2" t="s">
        <v>201</v>
      </c>
      <c r="BK2" t="s">
        <v>202</v>
      </c>
      <c r="BL2" t="s">
        <v>203</v>
      </c>
      <c r="BM2" t="s">
        <v>204</v>
      </c>
      <c r="BN2" t="s">
        <v>205</v>
      </c>
      <c r="BO2" t="s">
        <v>206</v>
      </c>
      <c r="BP2">
        <v>501</v>
      </c>
      <c r="BQ2" t="s">
        <v>207</v>
      </c>
      <c r="BR2" t="s">
        <v>208</v>
      </c>
      <c r="BS2" t="s">
        <v>209</v>
      </c>
      <c r="BT2" t="s">
        <v>210</v>
      </c>
      <c r="BU2" t="s">
        <v>211</v>
      </c>
      <c r="BV2" t="s">
        <v>212</v>
      </c>
      <c r="BW2" t="s">
        <v>213</v>
      </c>
      <c r="BX2" t="s">
        <v>214</v>
      </c>
      <c r="BY2" t="s">
        <v>215</v>
      </c>
      <c r="BZ2" t="s">
        <v>216</v>
      </c>
      <c r="CA2" t="s">
        <v>217</v>
      </c>
      <c r="CB2" t="s">
        <v>218</v>
      </c>
      <c r="CC2" t="s">
        <v>219</v>
      </c>
      <c r="CD2" t="s">
        <v>220</v>
      </c>
      <c r="CE2" t="s">
        <v>221</v>
      </c>
      <c r="CF2" t="s">
        <v>222</v>
      </c>
      <c r="CG2" t="s">
        <v>223</v>
      </c>
      <c r="CH2" t="s">
        <v>224</v>
      </c>
      <c r="CI2" t="s">
        <v>225</v>
      </c>
      <c r="CJ2" t="s">
        <v>226</v>
      </c>
      <c r="CK2" t="s">
        <v>227</v>
      </c>
      <c r="CL2" t="s">
        <v>228</v>
      </c>
      <c r="CM2" t="s">
        <v>229</v>
      </c>
      <c r="CN2" t="s">
        <v>230</v>
      </c>
      <c r="CO2" t="s">
        <v>231</v>
      </c>
      <c r="CP2" t="s">
        <v>232</v>
      </c>
      <c r="CQ2" t="s">
        <v>233</v>
      </c>
      <c r="CR2" t="s">
        <v>234</v>
      </c>
      <c r="CS2" t="s">
        <v>235</v>
      </c>
      <c r="CT2" t="s">
        <v>236</v>
      </c>
      <c r="CU2" t="s">
        <v>237</v>
      </c>
      <c r="CV2" t="s">
        <v>238</v>
      </c>
      <c r="CW2" t="s">
        <v>239</v>
      </c>
      <c r="CX2" t="s">
        <v>240</v>
      </c>
      <c r="CY2" t="s">
        <v>241</v>
      </c>
      <c r="CZ2" t="s">
        <v>242</v>
      </c>
      <c r="DA2" t="s">
        <v>243</v>
      </c>
      <c r="DB2" t="s">
        <v>244</v>
      </c>
      <c r="DC2" t="s">
        <v>245</v>
      </c>
      <c r="DD2" t="s">
        <v>246</v>
      </c>
      <c r="DE2" t="s">
        <v>247</v>
      </c>
      <c r="DF2" t="s">
        <v>248</v>
      </c>
      <c r="DG2" t="s">
        <v>249</v>
      </c>
      <c r="DH2" t="s">
        <v>250</v>
      </c>
      <c r="DI2" t="s">
        <v>251</v>
      </c>
      <c r="DJ2" t="s">
        <v>252</v>
      </c>
      <c r="DK2" t="s">
        <v>253</v>
      </c>
      <c r="DL2" t="s">
        <v>254</v>
      </c>
      <c r="DM2" t="s">
        <v>255</v>
      </c>
      <c r="DN2" t="s">
        <v>256</v>
      </c>
      <c r="DO2" t="s">
        <v>257</v>
      </c>
      <c r="DP2" t="s">
        <v>258</v>
      </c>
      <c r="DQ2" t="s">
        <v>259</v>
      </c>
      <c r="DR2" t="s">
        <v>260</v>
      </c>
      <c r="DS2" t="s">
        <v>261</v>
      </c>
      <c r="DT2" t="s">
        <v>262</v>
      </c>
      <c r="DU2" t="s">
        <v>263</v>
      </c>
      <c r="DV2" t="s">
        <v>264</v>
      </c>
      <c r="DW2" t="s">
        <v>265</v>
      </c>
      <c r="DX2" t="s">
        <v>266</v>
      </c>
      <c r="DY2" t="s">
        <v>267</v>
      </c>
      <c r="DZ2" t="s">
        <v>268</v>
      </c>
      <c r="EA2" t="s">
        <v>269</v>
      </c>
      <c r="EB2" t="s">
        <v>270</v>
      </c>
      <c r="EC2" t="s">
        <v>271</v>
      </c>
      <c r="ED2" t="s">
        <v>272</v>
      </c>
      <c r="EE2" t="s">
        <v>273</v>
      </c>
    </row>
    <row r="3" spans="2:138" x14ac:dyDescent="0.25">
      <c r="B3">
        <v>3284683</v>
      </c>
      <c r="C3" t="s">
        <v>276</v>
      </c>
      <c r="D3" s="30">
        <v>90</v>
      </c>
      <c r="F3" s="30">
        <v>30</v>
      </c>
      <c r="G3" s="30">
        <v>60</v>
      </c>
      <c r="H3" s="30">
        <v>60</v>
      </c>
      <c r="J3" s="30">
        <v>222</v>
      </c>
      <c r="K3" s="30">
        <v>60</v>
      </c>
      <c r="L3" s="30">
        <v>60</v>
      </c>
      <c r="N3" s="30">
        <v>150</v>
      </c>
      <c r="O3" s="30">
        <v>60</v>
      </c>
      <c r="P3" s="30">
        <v>42</v>
      </c>
      <c r="R3" s="30">
        <v>30</v>
      </c>
      <c r="T3" s="30">
        <v>60</v>
      </c>
      <c r="V3" s="30">
        <v>30</v>
      </c>
      <c r="W3" s="30">
        <v>28</v>
      </c>
      <c r="X3" s="30">
        <v>132</v>
      </c>
      <c r="Y3" s="30">
        <v>150</v>
      </c>
      <c r="Z3" s="30">
        <v>120</v>
      </c>
      <c r="AB3" s="30">
        <v>42</v>
      </c>
      <c r="AC3" s="30">
        <v>96</v>
      </c>
      <c r="AD3" s="30">
        <v>66</v>
      </c>
      <c r="AF3" s="30">
        <v>180</v>
      </c>
      <c r="AG3" s="30">
        <v>18</v>
      </c>
      <c r="AH3" s="30">
        <v>72</v>
      </c>
      <c r="AI3" s="30">
        <v>90</v>
      </c>
      <c r="AJ3" s="30">
        <v>60</v>
      </c>
      <c r="AK3" s="30">
        <v>90</v>
      </c>
      <c r="AL3" s="30">
        <v>60</v>
      </c>
      <c r="AM3" s="30">
        <v>102</v>
      </c>
      <c r="AN3" s="30">
        <v>24</v>
      </c>
      <c r="AO3" s="30">
        <v>180</v>
      </c>
      <c r="AP3" s="30">
        <v>60</v>
      </c>
      <c r="AQ3" s="30">
        <v>12</v>
      </c>
      <c r="AR3" s="30">
        <v>12</v>
      </c>
      <c r="AS3" s="30">
        <v>12</v>
      </c>
      <c r="AT3" s="30">
        <v>60</v>
      </c>
      <c r="AU3" s="30">
        <v>120</v>
      </c>
      <c r="AV3" s="30">
        <v>30</v>
      </c>
      <c r="AY3" s="30">
        <v>26</v>
      </c>
      <c r="AZ3" s="30">
        <v>18</v>
      </c>
      <c r="BC3" s="30">
        <v>24</v>
      </c>
      <c r="BD3" s="30">
        <v>36</v>
      </c>
      <c r="BE3" s="30">
        <v>30</v>
      </c>
      <c r="BF3" s="30">
        <v>90</v>
      </c>
      <c r="BG3" s="30">
        <v>60</v>
      </c>
      <c r="BH3" s="30">
        <v>216</v>
      </c>
      <c r="BI3" s="30">
        <v>150</v>
      </c>
      <c r="BJ3" s="30">
        <v>102</v>
      </c>
      <c r="BK3" s="30">
        <v>1699</v>
      </c>
      <c r="BL3" s="30">
        <v>18</v>
      </c>
      <c r="BM3" s="30">
        <v>42</v>
      </c>
      <c r="BN3" s="30">
        <v>246</v>
      </c>
      <c r="BQ3" s="30">
        <v>12</v>
      </c>
      <c r="BR3" s="30">
        <v>48</v>
      </c>
      <c r="BS3" s="30">
        <v>30</v>
      </c>
      <c r="BT3" s="30">
        <v>210</v>
      </c>
      <c r="BU3" s="30">
        <v>42</v>
      </c>
      <c r="BV3" s="30">
        <v>54</v>
      </c>
      <c r="BW3" s="30">
        <v>18</v>
      </c>
      <c r="BZ3" s="30">
        <v>30</v>
      </c>
      <c r="CB3" s="30">
        <v>78</v>
      </c>
      <c r="CC3" s="30">
        <v>126</v>
      </c>
      <c r="CD3" s="30">
        <v>30</v>
      </c>
      <c r="CE3" s="30">
        <v>60</v>
      </c>
      <c r="CF3" s="30">
        <v>54</v>
      </c>
      <c r="CH3" s="30">
        <v>48</v>
      </c>
      <c r="CJ3" s="30">
        <v>192</v>
      </c>
      <c r="CL3" s="30">
        <v>30</v>
      </c>
      <c r="CM3" s="30">
        <v>54</v>
      </c>
      <c r="CN3" s="30">
        <v>18</v>
      </c>
      <c r="CO3" s="30">
        <v>30</v>
      </c>
      <c r="CQ3" s="30">
        <v>60</v>
      </c>
      <c r="CR3" s="30">
        <v>84</v>
      </c>
      <c r="CT3" s="30">
        <v>24</v>
      </c>
      <c r="CU3" s="30">
        <v>30</v>
      </c>
      <c r="CV3" s="30">
        <v>36</v>
      </c>
      <c r="CW3" s="30">
        <v>0</v>
      </c>
      <c r="CX3" s="30">
        <v>6</v>
      </c>
      <c r="CY3" s="30">
        <v>18</v>
      </c>
      <c r="CZ3" s="30">
        <v>24</v>
      </c>
      <c r="DA3" s="30">
        <v>36</v>
      </c>
      <c r="DB3" s="30">
        <v>18</v>
      </c>
      <c r="DC3" s="30">
        <v>24</v>
      </c>
      <c r="DD3" s="30">
        <v>18</v>
      </c>
      <c r="DE3" s="30">
        <v>24</v>
      </c>
      <c r="DF3" s="30">
        <v>66</v>
      </c>
      <c r="DI3" s="30">
        <v>42</v>
      </c>
      <c r="DJ3" s="30">
        <v>12</v>
      </c>
      <c r="DK3" s="30">
        <v>6</v>
      </c>
      <c r="DM3" s="30">
        <v>18</v>
      </c>
      <c r="DN3" s="30">
        <v>6</v>
      </c>
      <c r="DO3" s="30">
        <v>30</v>
      </c>
      <c r="DR3" s="30">
        <v>6</v>
      </c>
      <c r="DT3" s="30">
        <v>12</v>
      </c>
      <c r="DU3" s="30">
        <v>12</v>
      </c>
      <c r="DV3" s="30">
        <v>48</v>
      </c>
      <c r="DW3" s="30">
        <v>0</v>
      </c>
      <c r="DX3" s="30">
        <v>12</v>
      </c>
      <c r="DY3" s="30">
        <v>24</v>
      </c>
      <c r="DZ3" s="30">
        <v>30</v>
      </c>
      <c r="EB3" s="30">
        <v>6</v>
      </c>
      <c r="ED3" s="30">
        <v>6</v>
      </c>
      <c r="EE3" s="30">
        <v>6</v>
      </c>
      <c r="EG3" s="30">
        <f>+SUM(D3:EE3)</f>
        <v>7435</v>
      </c>
      <c r="EH3" s="26">
        <f>+EG3/6</f>
        <v>1239.1666666666667</v>
      </c>
    </row>
    <row r="4" spans="2:138" x14ac:dyDescent="0.25">
      <c r="B4">
        <v>3352387</v>
      </c>
      <c r="C4" t="s">
        <v>277</v>
      </c>
      <c r="D4" s="30">
        <v>210</v>
      </c>
      <c r="E4" s="30">
        <v>90</v>
      </c>
      <c r="F4" s="30">
        <v>180</v>
      </c>
      <c r="G4" s="30">
        <v>144</v>
      </c>
      <c r="H4" s="30">
        <v>186</v>
      </c>
      <c r="I4" s="30">
        <v>90</v>
      </c>
      <c r="J4" s="30">
        <v>240</v>
      </c>
      <c r="K4" s="30">
        <v>120</v>
      </c>
      <c r="L4" s="30">
        <v>126</v>
      </c>
      <c r="M4" s="30">
        <v>168</v>
      </c>
      <c r="N4" s="30">
        <v>180</v>
      </c>
      <c r="O4" s="30">
        <v>232</v>
      </c>
      <c r="P4" s="30">
        <v>120</v>
      </c>
      <c r="Q4" s="30">
        <v>120</v>
      </c>
      <c r="R4" s="30">
        <v>120</v>
      </c>
      <c r="S4" s="30">
        <v>120</v>
      </c>
      <c r="T4" s="30">
        <v>42</v>
      </c>
      <c r="U4" s="30">
        <v>48</v>
      </c>
      <c r="V4" s="30">
        <v>72</v>
      </c>
      <c r="W4" s="30">
        <v>106</v>
      </c>
      <c r="X4" s="30">
        <v>78</v>
      </c>
      <c r="Y4" s="30">
        <v>210</v>
      </c>
      <c r="Z4" s="30">
        <v>174</v>
      </c>
      <c r="AA4" s="30">
        <v>78</v>
      </c>
      <c r="AB4" s="30">
        <v>108</v>
      </c>
      <c r="AC4" s="30">
        <v>132</v>
      </c>
      <c r="AD4" s="30">
        <v>120</v>
      </c>
      <c r="AE4" s="30">
        <v>30</v>
      </c>
      <c r="AF4" s="30">
        <v>330</v>
      </c>
      <c r="AG4" s="30">
        <v>60</v>
      </c>
      <c r="AH4" s="30">
        <v>78</v>
      </c>
      <c r="AI4" s="30">
        <v>30</v>
      </c>
      <c r="AJ4" s="30">
        <v>270</v>
      </c>
      <c r="AK4" s="30">
        <v>252</v>
      </c>
      <c r="AL4" s="30">
        <v>30</v>
      </c>
      <c r="AM4" s="30">
        <v>210</v>
      </c>
      <c r="AN4" s="30">
        <v>180</v>
      </c>
      <c r="AO4" s="30">
        <v>480</v>
      </c>
      <c r="AP4" s="30">
        <v>83</v>
      </c>
      <c r="AQ4" s="30">
        <v>48</v>
      </c>
      <c r="AR4" s="30">
        <v>48</v>
      </c>
      <c r="AS4" s="30">
        <v>60</v>
      </c>
      <c r="AT4" s="30">
        <v>150</v>
      </c>
      <c r="AU4" s="30">
        <v>126</v>
      </c>
      <c r="AV4" s="30">
        <v>144</v>
      </c>
      <c r="AW4" s="30">
        <v>48</v>
      </c>
      <c r="AX4" s="30">
        <v>210</v>
      </c>
      <c r="AY4" s="30">
        <v>210</v>
      </c>
      <c r="BA4" s="30">
        <v>48</v>
      </c>
      <c r="BC4" s="30">
        <v>90</v>
      </c>
      <c r="BD4" s="30">
        <v>132</v>
      </c>
      <c r="BE4" s="30">
        <v>102</v>
      </c>
      <c r="BF4" s="30">
        <v>159</v>
      </c>
      <c r="BG4" s="30">
        <v>114</v>
      </c>
      <c r="BH4" s="30">
        <v>150</v>
      </c>
      <c r="BI4" s="30">
        <v>210</v>
      </c>
      <c r="BJ4" s="30">
        <v>300</v>
      </c>
      <c r="BK4" s="30">
        <v>3714</v>
      </c>
      <c r="BL4" s="30">
        <v>30</v>
      </c>
      <c r="BM4" s="30">
        <v>84</v>
      </c>
      <c r="BN4" s="30">
        <v>426</v>
      </c>
      <c r="BO4" s="30">
        <v>270</v>
      </c>
      <c r="BQ4" s="30">
        <v>30</v>
      </c>
      <c r="BR4" s="30">
        <v>180</v>
      </c>
      <c r="BS4" s="30">
        <v>66</v>
      </c>
      <c r="BT4" s="30">
        <v>480</v>
      </c>
      <c r="BU4" s="30">
        <v>84</v>
      </c>
      <c r="BV4" s="30">
        <v>60</v>
      </c>
      <c r="BW4" s="30">
        <v>42</v>
      </c>
      <c r="BZ4" s="30">
        <v>120</v>
      </c>
      <c r="CA4" s="30">
        <v>90</v>
      </c>
      <c r="CB4" s="30">
        <v>66</v>
      </c>
      <c r="CC4" s="30">
        <v>198</v>
      </c>
      <c r="CD4" s="30">
        <v>90</v>
      </c>
      <c r="CE4" s="30">
        <v>300</v>
      </c>
      <c r="CF4" s="30">
        <v>90</v>
      </c>
      <c r="CG4" s="30">
        <v>150</v>
      </c>
      <c r="CH4" s="30">
        <v>66</v>
      </c>
      <c r="CI4" s="30">
        <v>60</v>
      </c>
      <c r="CJ4" s="30">
        <v>300</v>
      </c>
      <c r="CK4" s="30">
        <v>24</v>
      </c>
      <c r="CL4" s="30">
        <v>90</v>
      </c>
      <c r="CM4" s="30">
        <v>54</v>
      </c>
      <c r="CN4" s="30">
        <v>60</v>
      </c>
      <c r="CO4" s="30">
        <v>84</v>
      </c>
      <c r="CP4" s="30">
        <v>90</v>
      </c>
      <c r="CQ4" s="30">
        <v>204</v>
      </c>
      <c r="CR4" s="30">
        <v>96</v>
      </c>
      <c r="CS4" s="30">
        <v>84</v>
      </c>
      <c r="CT4" s="30">
        <v>18</v>
      </c>
      <c r="CU4" s="30">
        <v>60</v>
      </c>
      <c r="CV4" s="30">
        <v>54</v>
      </c>
      <c r="CW4" s="30">
        <v>60</v>
      </c>
      <c r="CX4" s="30">
        <v>12</v>
      </c>
      <c r="CY4" s="30">
        <v>30</v>
      </c>
      <c r="CZ4" s="30">
        <v>48</v>
      </c>
      <c r="DA4" s="30">
        <v>78</v>
      </c>
      <c r="DB4" s="30">
        <v>36</v>
      </c>
      <c r="DC4" s="30">
        <v>12</v>
      </c>
      <c r="DD4" s="30">
        <v>18</v>
      </c>
      <c r="DE4" s="30">
        <v>6</v>
      </c>
      <c r="DF4" s="30">
        <v>36</v>
      </c>
      <c r="DG4" s="30">
        <v>48</v>
      </c>
      <c r="DI4" s="30">
        <v>96</v>
      </c>
      <c r="DJ4" s="30">
        <v>6</v>
      </c>
      <c r="DK4" s="30">
        <v>6</v>
      </c>
      <c r="DL4" s="30">
        <v>12</v>
      </c>
      <c r="DM4" s="30">
        <v>24</v>
      </c>
      <c r="DN4" s="30">
        <v>12</v>
      </c>
      <c r="DO4" s="30">
        <v>6</v>
      </c>
      <c r="DR4" s="30">
        <v>72</v>
      </c>
      <c r="DS4" s="30">
        <v>12</v>
      </c>
      <c r="DT4" s="30">
        <v>18</v>
      </c>
      <c r="DU4" s="30">
        <v>6</v>
      </c>
      <c r="DV4" s="30">
        <v>60</v>
      </c>
      <c r="DW4" s="30">
        <v>54</v>
      </c>
      <c r="DX4" s="30">
        <v>12</v>
      </c>
      <c r="DY4" s="30">
        <v>24</v>
      </c>
      <c r="DZ4" s="30">
        <v>60</v>
      </c>
      <c r="EA4" s="30">
        <v>30</v>
      </c>
      <c r="EC4" s="30">
        <v>18</v>
      </c>
      <c r="ED4" s="30">
        <v>12</v>
      </c>
      <c r="EE4" s="30">
        <v>60</v>
      </c>
      <c r="EG4" s="30">
        <f t="shared" ref="EG4:EG25" si="0">+SUM(D4:EE4)</f>
        <v>16894</v>
      </c>
      <c r="EH4" s="26">
        <f>+EG4/6</f>
        <v>2815.6666666666665</v>
      </c>
    </row>
    <row r="5" spans="2:138" x14ac:dyDescent="0.25">
      <c r="B5">
        <v>3373113</v>
      </c>
      <c r="C5" t="s">
        <v>278</v>
      </c>
      <c r="D5" s="30">
        <v>360</v>
      </c>
      <c r="E5" s="30">
        <v>180</v>
      </c>
      <c r="F5" s="30">
        <v>360</v>
      </c>
      <c r="G5" s="30">
        <v>300</v>
      </c>
      <c r="H5" s="30">
        <v>180</v>
      </c>
      <c r="I5" s="30">
        <v>300</v>
      </c>
      <c r="J5" s="30">
        <v>1380</v>
      </c>
      <c r="K5" s="30">
        <v>300</v>
      </c>
      <c r="L5" s="30">
        <v>180</v>
      </c>
      <c r="M5" s="30">
        <v>660</v>
      </c>
      <c r="N5" s="30">
        <v>240</v>
      </c>
      <c r="O5" s="30">
        <v>240</v>
      </c>
      <c r="P5" s="30">
        <v>240</v>
      </c>
      <c r="Q5" s="30">
        <v>180</v>
      </c>
      <c r="R5" s="30">
        <v>240</v>
      </c>
      <c r="S5" s="30">
        <v>120</v>
      </c>
      <c r="V5" s="30">
        <v>240</v>
      </c>
      <c r="W5" s="30">
        <v>300</v>
      </c>
      <c r="X5" s="30">
        <v>240</v>
      </c>
      <c r="Z5" s="30">
        <v>360</v>
      </c>
      <c r="AA5" s="30">
        <v>300</v>
      </c>
      <c r="AB5" s="30">
        <v>60</v>
      </c>
      <c r="AC5" s="30">
        <v>360</v>
      </c>
      <c r="AD5" s="30">
        <v>120</v>
      </c>
      <c r="AE5" s="30">
        <v>180</v>
      </c>
      <c r="AF5" s="30">
        <v>240</v>
      </c>
      <c r="AH5" s="30">
        <v>180</v>
      </c>
      <c r="AI5" s="30">
        <v>120</v>
      </c>
      <c r="AJ5" s="30">
        <v>360</v>
      </c>
      <c r="AK5" s="30">
        <v>360</v>
      </c>
      <c r="AL5" s="30">
        <v>180</v>
      </c>
      <c r="AM5" s="30">
        <v>540</v>
      </c>
      <c r="AN5" s="30">
        <v>240</v>
      </c>
      <c r="AO5" s="30">
        <v>600</v>
      </c>
      <c r="AP5" s="30">
        <v>180</v>
      </c>
      <c r="AQ5" s="30">
        <v>180</v>
      </c>
      <c r="AR5" s="30">
        <v>60</v>
      </c>
      <c r="AS5" s="30">
        <v>180</v>
      </c>
      <c r="AT5" s="30">
        <v>300</v>
      </c>
      <c r="AU5" s="30">
        <v>600</v>
      </c>
      <c r="AV5" s="30">
        <v>60</v>
      </c>
      <c r="AW5" s="30">
        <v>180</v>
      </c>
      <c r="AX5" s="30">
        <v>300</v>
      </c>
      <c r="AY5" s="30">
        <v>180</v>
      </c>
      <c r="AZ5" s="30">
        <v>120</v>
      </c>
      <c r="BA5" s="30">
        <v>120</v>
      </c>
      <c r="BB5" s="30">
        <v>120</v>
      </c>
      <c r="BC5" s="30">
        <v>240</v>
      </c>
      <c r="BD5" s="30">
        <v>360</v>
      </c>
      <c r="BE5" s="30">
        <v>120</v>
      </c>
      <c r="BF5" s="30">
        <v>420</v>
      </c>
      <c r="BG5" s="30">
        <v>180</v>
      </c>
      <c r="BH5" s="30">
        <v>240</v>
      </c>
      <c r="BI5" s="30">
        <v>360</v>
      </c>
      <c r="BJ5" s="30">
        <v>540</v>
      </c>
      <c r="BK5" s="30">
        <v>13080</v>
      </c>
      <c r="BL5" s="30">
        <v>60</v>
      </c>
      <c r="BN5" s="30">
        <v>240</v>
      </c>
      <c r="BO5" s="30">
        <v>120</v>
      </c>
      <c r="BR5" s="30">
        <v>300</v>
      </c>
      <c r="BS5" s="30">
        <v>180</v>
      </c>
      <c r="BT5" s="30">
        <v>480</v>
      </c>
      <c r="BU5" s="30">
        <v>120</v>
      </c>
      <c r="BW5" s="30">
        <v>120</v>
      </c>
      <c r="BZ5" s="30">
        <v>180</v>
      </c>
      <c r="CA5" s="30">
        <v>180</v>
      </c>
      <c r="CB5" s="30">
        <v>180</v>
      </c>
      <c r="CC5" s="30">
        <v>540</v>
      </c>
      <c r="CD5" s="30">
        <v>240</v>
      </c>
      <c r="CE5" s="30">
        <v>600</v>
      </c>
      <c r="CF5" s="30">
        <v>180</v>
      </c>
      <c r="CG5" s="30">
        <v>300</v>
      </c>
      <c r="CH5" s="30">
        <v>240</v>
      </c>
      <c r="CJ5" s="30">
        <v>1260</v>
      </c>
      <c r="CL5" s="30">
        <v>60</v>
      </c>
      <c r="CM5" s="30">
        <v>120</v>
      </c>
      <c r="CN5" s="30">
        <v>120</v>
      </c>
      <c r="CO5" s="30">
        <v>60</v>
      </c>
      <c r="CQ5" s="30">
        <v>240</v>
      </c>
      <c r="CR5" s="30">
        <v>360</v>
      </c>
      <c r="CS5" s="30">
        <v>180</v>
      </c>
      <c r="CU5" s="30">
        <v>120</v>
      </c>
      <c r="CV5" s="30">
        <v>300</v>
      </c>
      <c r="CW5" s="30">
        <v>240</v>
      </c>
      <c r="CX5" s="30">
        <v>60</v>
      </c>
      <c r="CY5" s="30">
        <v>60</v>
      </c>
      <c r="CZ5" s="30">
        <v>240</v>
      </c>
      <c r="DA5" s="30">
        <v>120</v>
      </c>
      <c r="DB5" s="30">
        <v>60</v>
      </c>
      <c r="DC5" s="30">
        <v>120</v>
      </c>
      <c r="DD5" s="30">
        <v>60</v>
      </c>
      <c r="DE5" s="30">
        <v>120</v>
      </c>
      <c r="DF5" s="30">
        <v>120</v>
      </c>
      <c r="DG5" s="30">
        <v>60</v>
      </c>
      <c r="DI5" s="30">
        <v>120</v>
      </c>
      <c r="DK5" s="30">
        <v>60</v>
      </c>
      <c r="DM5" s="30">
        <v>120</v>
      </c>
      <c r="DO5" s="30">
        <v>60</v>
      </c>
      <c r="DS5" s="30">
        <v>60</v>
      </c>
      <c r="DT5" s="30">
        <v>120</v>
      </c>
      <c r="DV5" s="30">
        <v>60</v>
      </c>
      <c r="DX5" s="30">
        <v>60</v>
      </c>
      <c r="DY5" s="30">
        <v>120</v>
      </c>
      <c r="EA5" s="30">
        <v>180</v>
      </c>
      <c r="ED5" s="30">
        <v>60</v>
      </c>
      <c r="EE5" s="30">
        <v>180</v>
      </c>
      <c r="EG5" s="30">
        <f t="shared" si="0"/>
        <v>38100</v>
      </c>
      <c r="EH5" s="26">
        <f>+EG5/60</f>
        <v>635</v>
      </c>
    </row>
    <row r="6" spans="2:138" x14ac:dyDescent="0.25">
      <c r="B6">
        <v>3384346</v>
      </c>
      <c r="C6" t="s">
        <v>279</v>
      </c>
      <c r="D6" s="30">
        <v>120</v>
      </c>
      <c r="E6" s="30">
        <v>60</v>
      </c>
      <c r="F6" s="30">
        <v>36</v>
      </c>
      <c r="G6" s="30">
        <v>48</v>
      </c>
      <c r="H6" s="30">
        <v>102</v>
      </c>
      <c r="I6" s="30">
        <v>42</v>
      </c>
      <c r="J6" s="30">
        <v>150</v>
      </c>
      <c r="K6" s="30">
        <v>90</v>
      </c>
      <c r="L6" s="30">
        <v>60</v>
      </c>
      <c r="M6" s="30">
        <v>150</v>
      </c>
      <c r="N6" s="30">
        <v>60</v>
      </c>
      <c r="O6" s="30">
        <v>48</v>
      </c>
      <c r="P6" s="30">
        <v>60</v>
      </c>
      <c r="Q6" s="30">
        <v>48</v>
      </c>
      <c r="R6" s="30">
        <v>60</v>
      </c>
      <c r="S6" s="30">
        <v>54</v>
      </c>
      <c r="T6" s="30">
        <v>18</v>
      </c>
      <c r="U6" s="30">
        <v>24</v>
      </c>
      <c r="V6" s="30">
        <v>12</v>
      </c>
      <c r="W6" s="30">
        <v>60</v>
      </c>
      <c r="X6" s="30">
        <v>96</v>
      </c>
      <c r="Y6" s="30">
        <v>150</v>
      </c>
      <c r="Z6" s="30">
        <v>72</v>
      </c>
      <c r="AA6" s="30">
        <v>24</v>
      </c>
      <c r="AB6" s="30">
        <v>18</v>
      </c>
      <c r="AC6" s="30">
        <v>72</v>
      </c>
      <c r="AD6" s="30">
        <v>72</v>
      </c>
      <c r="AF6" s="30">
        <v>120</v>
      </c>
      <c r="AG6" s="30">
        <v>24</v>
      </c>
      <c r="AH6" s="30">
        <v>30</v>
      </c>
      <c r="AI6" s="30">
        <v>60</v>
      </c>
      <c r="AJ6" s="30">
        <v>48</v>
      </c>
      <c r="AK6" s="30">
        <v>102</v>
      </c>
      <c r="AM6" s="30">
        <v>72</v>
      </c>
      <c r="AN6" s="30">
        <v>60</v>
      </c>
      <c r="AO6" s="30">
        <v>240</v>
      </c>
      <c r="AP6" s="30">
        <v>84</v>
      </c>
      <c r="AQ6" s="30">
        <v>30</v>
      </c>
      <c r="AR6" s="30">
        <v>30</v>
      </c>
      <c r="AS6" s="30">
        <v>6</v>
      </c>
      <c r="AT6" s="30">
        <v>90</v>
      </c>
      <c r="AU6" s="30">
        <v>72</v>
      </c>
      <c r="AV6" s="30">
        <v>66</v>
      </c>
      <c r="AW6" s="30">
        <v>54</v>
      </c>
      <c r="AX6" s="30">
        <v>90</v>
      </c>
      <c r="AY6" s="30">
        <v>60</v>
      </c>
      <c r="AZ6" s="30">
        <v>12</v>
      </c>
      <c r="BA6" s="30">
        <v>12</v>
      </c>
      <c r="BB6" s="30">
        <v>48</v>
      </c>
      <c r="BC6" s="30">
        <v>18</v>
      </c>
      <c r="BD6" s="30">
        <v>60</v>
      </c>
      <c r="BE6" s="30">
        <v>48</v>
      </c>
      <c r="BF6" s="30">
        <v>70</v>
      </c>
      <c r="BG6" s="30">
        <v>30</v>
      </c>
      <c r="BH6" s="30">
        <v>36</v>
      </c>
      <c r="BI6" s="30">
        <v>48</v>
      </c>
      <c r="BJ6" s="30">
        <v>78</v>
      </c>
      <c r="BK6" s="30">
        <v>1458</v>
      </c>
      <c r="BL6" s="30">
        <v>72</v>
      </c>
      <c r="BM6" s="30">
        <v>72</v>
      </c>
      <c r="BN6" s="30">
        <v>126</v>
      </c>
      <c r="BO6" s="30">
        <v>180</v>
      </c>
      <c r="BQ6" s="30">
        <v>24</v>
      </c>
      <c r="BR6" s="30">
        <v>60</v>
      </c>
      <c r="BS6" s="30">
        <v>18</v>
      </c>
      <c r="BT6" s="30">
        <v>120</v>
      </c>
      <c r="BU6" s="30">
        <v>18</v>
      </c>
      <c r="BV6" s="30">
        <v>60</v>
      </c>
      <c r="BW6" s="30">
        <v>30</v>
      </c>
      <c r="BX6" s="30">
        <v>18</v>
      </c>
      <c r="BY6" s="30">
        <v>6</v>
      </c>
      <c r="BZ6" s="30">
        <v>30</v>
      </c>
      <c r="CA6" s="30">
        <v>66</v>
      </c>
      <c r="CB6" s="30">
        <v>54</v>
      </c>
      <c r="CC6" s="30">
        <v>72</v>
      </c>
      <c r="CD6" s="30">
        <v>78</v>
      </c>
      <c r="CE6" s="30">
        <v>60</v>
      </c>
      <c r="CF6" s="30">
        <v>60</v>
      </c>
      <c r="CG6" s="30">
        <v>12</v>
      </c>
      <c r="CH6" s="30">
        <v>72</v>
      </c>
      <c r="CJ6" s="30">
        <v>174</v>
      </c>
      <c r="CK6" s="30">
        <v>6</v>
      </c>
      <c r="CM6" s="30">
        <v>24</v>
      </c>
      <c r="CN6" s="30">
        <v>18</v>
      </c>
      <c r="CO6" s="30">
        <v>48</v>
      </c>
      <c r="CP6" s="30">
        <v>54</v>
      </c>
      <c r="CQ6" s="30">
        <v>60</v>
      </c>
      <c r="CR6" s="30">
        <v>78</v>
      </c>
      <c r="CS6" s="30">
        <v>18</v>
      </c>
      <c r="CU6" s="30">
        <v>12</v>
      </c>
      <c r="CV6" s="30">
        <v>18</v>
      </c>
      <c r="CW6" s="30">
        <v>12</v>
      </c>
      <c r="CX6" s="30">
        <v>6</v>
      </c>
      <c r="CY6" s="30">
        <v>12</v>
      </c>
      <c r="DA6" s="30">
        <v>60</v>
      </c>
      <c r="DB6" s="30">
        <v>12</v>
      </c>
      <c r="DD6" s="30">
        <v>6</v>
      </c>
      <c r="DE6" s="30">
        <v>12</v>
      </c>
      <c r="DF6" s="30">
        <v>12</v>
      </c>
      <c r="DG6" s="30">
        <v>18</v>
      </c>
      <c r="DI6" s="30">
        <v>48</v>
      </c>
      <c r="DJ6" s="30">
        <v>6</v>
      </c>
      <c r="DK6" s="30">
        <v>6</v>
      </c>
      <c r="DL6" s="30">
        <v>12</v>
      </c>
      <c r="DM6" s="30">
        <v>24</v>
      </c>
      <c r="DN6" s="30">
        <v>12</v>
      </c>
      <c r="DO6" s="30">
        <v>18</v>
      </c>
      <c r="DR6" s="30">
        <v>6</v>
      </c>
      <c r="DS6" s="30">
        <v>12</v>
      </c>
      <c r="DT6" s="30">
        <v>6</v>
      </c>
      <c r="DU6" s="30">
        <v>12</v>
      </c>
      <c r="DV6" s="30">
        <v>6</v>
      </c>
      <c r="DW6" s="30">
        <v>24</v>
      </c>
      <c r="DX6" s="30">
        <v>12</v>
      </c>
      <c r="DY6" s="30">
        <v>12</v>
      </c>
      <c r="EA6" s="30">
        <v>18</v>
      </c>
      <c r="EB6" s="30">
        <v>6</v>
      </c>
      <c r="EC6" s="30">
        <v>12</v>
      </c>
      <c r="ED6" s="30">
        <v>6</v>
      </c>
      <c r="EE6" s="30">
        <v>12</v>
      </c>
      <c r="EG6" s="30">
        <f t="shared" si="0"/>
        <v>7300</v>
      </c>
      <c r="EH6" s="26">
        <f>+EG6/6</f>
        <v>1216.6666666666667</v>
      </c>
    </row>
    <row r="7" spans="2:138" x14ac:dyDescent="0.25">
      <c r="B7">
        <v>3384347</v>
      </c>
      <c r="C7" t="s">
        <v>280</v>
      </c>
      <c r="D7" s="30">
        <v>180</v>
      </c>
      <c r="E7" s="30">
        <v>120</v>
      </c>
      <c r="F7" s="30">
        <v>240</v>
      </c>
      <c r="G7" s="30">
        <v>240</v>
      </c>
      <c r="H7" s="30">
        <v>60</v>
      </c>
      <c r="I7" s="30">
        <v>60</v>
      </c>
      <c r="J7" s="30">
        <v>900</v>
      </c>
      <c r="K7" s="30">
        <v>300</v>
      </c>
      <c r="L7" s="30">
        <v>60</v>
      </c>
      <c r="M7" s="30">
        <v>240</v>
      </c>
      <c r="N7" s="30">
        <v>240</v>
      </c>
      <c r="O7" s="30">
        <v>60</v>
      </c>
      <c r="P7" s="30">
        <v>180</v>
      </c>
      <c r="Q7" s="30">
        <v>240</v>
      </c>
      <c r="R7" s="30">
        <v>120</v>
      </c>
      <c r="T7" s="30">
        <v>60</v>
      </c>
      <c r="U7" s="30">
        <v>60</v>
      </c>
      <c r="V7" s="30">
        <v>120</v>
      </c>
      <c r="W7" s="30">
        <v>180</v>
      </c>
      <c r="X7" s="30">
        <v>180</v>
      </c>
      <c r="Y7" s="30">
        <v>240</v>
      </c>
      <c r="Z7" s="30">
        <v>180</v>
      </c>
      <c r="AA7" s="30">
        <v>180</v>
      </c>
      <c r="AB7" s="30">
        <v>120</v>
      </c>
      <c r="AC7" s="30">
        <v>180</v>
      </c>
      <c r="AD7" s="30">
        <v>180</v>
      </c>
      <c r="AE7" s="30">
        <v>180</v>
      </c>
      <c r="AF7" s="30">
        <v>120</v>
      </c>
      <c r="AH7" s="30">
        <v>180</v>
      </c>
      <c r="AI7" s="30">
        <v>60</v>
      </c>
      <c r="AJ7" s="30">
        <v>60</v>
      </c>
      <c r="AK7" s="30">
        <v>60</v>
      </c>
      <c r="AL7" s="30">
        <v>60</v>
      </c>
      <c r="AM7" s="30">
        <v>120</v>
      </c>
      <c r="AN7" s="30">
        <v>60</v>
      </c>
      <c r="AO7" s="30">
        <v>60</v>
      </c>
      <c r="AP7" s="30">
        <v>120</v>
      </c>
      <c r="AQ7" s="30">
        <v>240</v>
      </c>
      <c r="AR7" s="30">
        <v>60</v>
      </c>
      <c r="AS7" s="30">
        <v>60</v>
      </c>
      <c r="AT7" s="30">
        <v>120</v>
      </c>
      <c r="AU7" s="30">
        <v>300</v>
      </c>
      <c r="AV7" s="30">
        <v>60</v>
      </c>
      <c r="AX7" s="30">
        <v>120</v>
      </c>
      <c r="AZ7" s="30">
        <v>120</v>
      </c>
      <c r="BA7" s="30">
        <v>120</v>
      </c>
      <c r="BB7" s="30">
        <v>120</v>
      </c>
      <c r="BC7" s="30">
        <v>120</v>
      </c>
      <c r="BD7" s="30">
        <v>180</v>
      </c>
      <c r="BE7" s="30">
        <v>300</v>
      </c>
      <c r="BF7" s="30">
        <v>240</v>
      </c>
      <c r="BH7" s="30">
        <v>120</v>
      </c>
      <c r="BI7" s="30">
        <v>180</v>
      </c>
      <c r="BJ7" s="30">
        <v>240</v>
      </c>
      <c r="BK7" s="30">
        <v>9180</v>
      </c>
      <c r="BL7" s="30">
        <v>120</v>
      </c>
      <c r="BN7" s="30">
        <v>180</v>
      </c>
      <c r="BS7" s="30">
        <v>60</v>
      </c>
      <c r="BT7" s="30">
        <v>420</v>
      </c>
      <c r="BU7" s="30">
        <v>60</v>
      </c>
      <c r="BV7" s="30">
        <v>60</v>
      </c>
      <c r="BW7" s="30">
        <v>60</v>
      </c>
      <c r="BZ7" s="30">
        <v>120</v>
      </c>
      <c r="CA7" s="30">
        <v>180</v>
      </c>
      <c r="CB7" s="30">
        <v>120</v>
      </c>
      <c r="CC7" s="30">
        <v>420</v>
      </c>
      <c r="CD7" s="30">
        <v>120</v>
      </c>
      <c r="CE7" s="30">
        <v>1740</v>
      </c>
      <c r="CG7" s="30">
        <v>180</v>
      </c>
      <c r="CH7" s="30">
        <v>180</v>
      </c>
      <c r="CJ7" s="30">
        <v>240</v>
      </c>
      <c r="CL7" s="30">
        <v>60</v>
      </c>
      <c r="CM7" s="30">
        <v>120</v>
      </c>
      <c r="CN7" s="30">
        <v>120</v>
      </c>
      <c r="CO7" s="30">
        <v>60</v>
      </c>
      <c r="CR7" s="30">
        <v>300</v>
      </c>
      <c r="CU7" s="30">
        <v>60</v>
      </c>
      <c r="CV7" s="30">
        <v>180</v>
      </c>
      <c r="CW7" s="30">
        <v>60</v>
      </c>
      <c r="CX7" s="30">
        <v>120</v>
      </c>
      <c r="CZ7" s="30">
        <v>120</v>
      </c>
      <c r="DA7" s="30">
        <v>180</v>
      </c>
      <c r="DC7" s="30">
        <v>60</v>
      </c>
      <c r="DE7" s="30">
        <v>60</v>
      </c>
      <c r="DF7" s="30">
        <v>60</v>
      </c>
      <c r="DG7" s="30">
        <v>120</v>
      </c>
      <c r="DI7" s="30">
        <v>60</v>
      </c>
      <c r="DK7" s="30">
        <v>60</v>
      </c>
      <c r="DM7" s="30">
        <v>60</v>
      </c>
      <c r="DO7" s="30">
        <v>60</v>
      </c>
      <c r="DR7" s="30">
        <v>120</v>
      </c>
      <c r="DT7" s="30">
        <v>120</v>
      </c>
      <c r="DV7" s="30">
        <v>60</v>
      </c>
      <c r="DX7" s="30">
        <v>120</v>
      </c>
      <c r="DY7" s="30">
        <v>60</v>
      </c>
      <c r="ED7" s="30">
        <v>60</v>
      </c>
      <c r="EE7" s="30">
        <v>60</v>
      </c>
      <c r="EG7" s="30">
        <f t="shared" si="0"/>
        <v>24660</v>
      </c>
      <c r="EH7" s="26">
        <f>+EG7/60</f>
        <v>411</v>
      </c>
    </row>
    <row r="8" spans="2:138" x14ac:dyDescent="0.25">
      <c r="B8">
        <v>3408152</v>
      </c>
      <c r="C8" t="s">
        <v>281</v>
      </c>
      <c r="D8" s="30">
        <v>120</v>
      </c>
      <c r="E8" s="30">
        <v>20</v>
      </c>
      <c r="F8" s="30">
        <v>120</v>
      </c>
      <c r="G8" s="30">
        <v>80</v>
      </c>
      <c r="H8" s="30">
        <v>80</v>
      </c>
      <c r="I8" s="30">
        <v>80</v>
      </c>
      <c r="J8" s="30">
        <v>220</v>
      </c>
      <c r="K8" s="30">
        <v>100</v>
      </c>
      <c r="M8" s="30">
        <v>200</v>
      </c>
      <c r="N8" s="30">
        <v>140</v>
      </c>
      <c r="P8" s="30">
        <v>80</v>
      </c>
      <c r="R8" s="30">
        <v>40</v>
      </c>
      <c r="S8" s="30">
        <v>60</v>
      </c>
      <c r="U8" s="30">
        <v>40</v>
      </c>
      <c r="V8" s="30">
        <v>60</v>
      </c>
      <c r="X8" s="30">
        <v>80</v>
      </c>
      <c r="Y8" s="30">
        <v>160</v>
      </c>
      <c r="Z8" s="30">
        <v>60</v>
      </c>
      <c r="AA8" s="30">
        <v>100</v>
      </c>
      <c r="AC8" s="30">
        <v>100</v>
      </c>
      <c r="AD8" s="30">
        <v>60</v>
      </c>
      <c r="AE8" s="30">
        <v>20</v>
      </c>
      <c r="AF8" s="30">
        <v>100</v>
      </c>
      <c r="AH8" s="30">
        <v>0</v>
      </c>
      <c r="AI8" s="30">
        <v>20</v>
      </c>
      <c r="AJ8" s="30">
        <v>100</v>
      </c>
      <c r="AK8" s="30">
        <v>60</v>
      </c>
      <c r="AL8" s="30">
        <v>20</v>
      </c>
      <c r="AM8" s="30">
        <v>60</v>
      </c>
      <c r="AN8" s="30">
        <v>60</v>
      </c>
      <c r="AO8" s="30">
        <v>160</v>
      </c>
      <c r="AP8" s="30">
        <v>80</v>
      </c>
      <c r="AQ8" s="30">
        <v>20</v>
      </c>
      <c r="AR8" s="30">
        <v>40</v>
      </c>
      <c r="AS8" s="30">
        <v>40</v>
      </c>
      <c r="AT8" s="30">
        <v>40</v>
      </c>
      <c r="AV8" s="30">
        <v>80</v>
      </c>
      <c r="AW8" s="30">
        <v>15</v>
      </c>
      <c r="AX8" s="30">
        <v>40</v>
      </c>
      <c r="AY8" s="30">
        <v>160</v>
      </c>
      <c r="AZ8" s="30">
        <v>40</v>
      </c>
      <c r="BA8" s="30">
        <v>20</v>
      </c>
      <c r="BC8" s="30">
        <v>40</v>
      </c>
      <c r="BD8" s="30">
        <v>40</v>
      </c>
      <c r="BE8" s="30">
        <v>40</v>
      </c>
      <c r="BF8" s="30">
        <v>80</v>
      </c>
      <c r="BG8" s="30">
        <v>140</v>
      </c>
      <c r="BH8" s="30">
        <v>60</v>
      </c>
      <c r="BI8" s="30">
        <v>100</v>
      </c>
      <c r="BJ8" s="30">
        <v>80</v>
      </c>
      <c r="BK8" s="30">
        <v>2700</v>
      </c>
      <c r="BM8" s="30">
        <v>60</v>
      </c>
      <c r="BN8" s="30">
        <v>120</v>
      </c>
      <c r="BR8" s="30">
        <v>60</v>
      </c>
      <c r="BS8" s="30">
        <v>40</v>
      </c>
      <c r="BT8" s="30">
        <v>100</v>
      </c>
      <c r="BU8" s="30">
        <v>40</v>
      </c>
      <c r="BV8" s="30">
        <v>40</v>
      </c>
      <c r="BW8" s="30">
        <v>20</v>
      </c>
      <c r="BX8" s="30">
        <v>40</v>
      </c>
      <c r="BZ8" s="30">
        <v>60</v>
      </c>
      <c r="CA8" s="30">
        <v>40</v>
      </c>
      <c r="CB8" s="30">
        <v>80</v>
      </c>
      <c r="CC8" s="30">
        <v>160</v>
      </c>
      <c r="CE8" s="30">
        <v>100</v>
      </c>
      <c r="CF8" s="30">
        <v>20</v>
      </c>
      <c r="CG8" s="30">
        <v>160</v>
      </c>
      <c r="CH8" s="30">
        <v>60</v>
      </c>
      <c r="CI8" s="30">
        <v>60</v>
      </c>
      <c r="CJ8" s="30">
        <v>320</v>
      </c>
      <c r="CL8" s="30">
        <v>20</v>
      </c>
      <c r="CM8" s="30">
        <v>40</v>
      </c>
      <c r="CN8" s="30">
        <v>60</v>
      </c>
      <c r="CO8" s="30">
        <v>40</v>
      </c>
      <c r="CQ8" s="30">
        <v>60</v>
      </c>
      <c r="CR8" s="30">
        <v>200</v>
      </c>
      <c r="CT8" s="30">
        <v>20</v>
      </c>
      <c r="CU8" s="30">
        <v>20</v>
      </c>
      <c r="CV8" s="30">
        <v>80</v>
      </c>
      <c r="CW8" s="30">
        <v>40</v>
      </c>
      <c r="CX8" s="30">
        <v>20</v>
      </c>
      <c r="CY8" s="30">
        <v>60</v>
      </c>
      <c r="CZ8" s="30">
        <v>40</v>
      </c>
      <c r="DA8" s="30">
        <v>40</v>
      </c>
      <c r="DB8" s="30">
        <v>40</v>
      </c>
      <c r="DC8" s="30">
        <v>20</v>
      </c>
      <c r="DE8" s="30">
        <v>40</v>
      </c>
      <c r="DF8" s="30">
        <v>440</v>
      </c>
      <c r="DG8" s="30">
        <v>40</v>
      </c>
      <c r="DI8" s="30">
        <v>20</v>
      </c>
      <c r="DM8" s="30">
        <v>40</v>
      </c>
      <c r="DO8" s="30">
        <v>20</v>
      </c>
      <c r="DR8" s="30">
        <v>-2</v>
      </c>
      <c r="DS8" s="30">
        <v>20</v>
      </c>
      <c r="DT8" s="30">
        <v>20</v>
      </c>
      <c r="DU8" s="30">
        <v>20</v>
      </c>
      <c r="DV8" s="30">
        <v>20</v>
      </c>
      <c r="DW8" s="30">
        <v>80</v>
      </c>
      <c r="DX8" s="30">
        <v>20</v>
      </c>
      <c r="DY8" s="30">
        <v>40</v>
      </c>
      <c r="DZ8" s="30">
        <v>40</v>
      </c>
      <c r="EA8" s="30">
        <v>40</v>
      </c>
      <c r="EB8" s="30">
        <v>40</v>
      </c>
      <c r="EE8" s="30">
        <v>40</v>
      </c>
      <c r="EG8" s="30">
        <f t="shared" si="0"/>
        <v>9813</v>
      </c>
      <c r="EH8" s="26">
        <f>+EG8/20</f>
        <v>490.65</v>
      </c>
    </row>
    <row r="9" spans="2:138" x14ac:dyDescent="0.25">
      <c r="B9">
        <v>3564666</v>
      </c>
      <c r="C9" t="s">
        <v>282</v>
      </c>
      <c r="D9" s="30">
        <v>84</v>
      </c>
      <c r="E9" s="30">
        <v>12</v>
      </c>
      <c r="F9" s="30">
        <v>24</v>
      </c>
      <c r="G9" s="30">
        <v>12</v>
      </c>
      <c r="H9" s="30">
        <v>60</v>
      </c>
      <c r="I9" s="30">
        <v>24</v>
      </c>
      <c r="K9" s="30">
        <v>60</v>
      </c>
      <c r="L9" s="30">
        <v>12</v>
      </c>
      <c r="M9" s="30">
        <v>24</v>
      </c>
      <c r="N9" s="30">
        <v>36</v>
      </c>
      <c r="O9" s="30">
        <v>24</v>
      </c>
      <c r="P9" s="30">
        <v>24</v>
      </c>
      <c r="Q9" s="30">
        <v>24</v>
      </c>
      <c r="R9" s="30">
        <v>36</v>
      </c>
      <c r="U9" s="30">
        <v>12</v>
      </c>
      <c r="V9" s="30">
        <v>36</v>
      </c>
      <c r="X9" s="30">
        <v>12</v>
      </c>
      <c r="Y9" s="30">
        <v>72</v>
      </c>
      <c r="Z9" s="30">
        <v>48</v>
      </c>
      <c r="AA9" s="30">
        <v>24</v>
      </c>
      <c r="AB9" s="30">
        <v>12</v>
      </c>
      <c r="AC9" s="30">
        <v>24</v>
      </c>
      <c r="AD9" s="30">
        <v>24</v>
      </c>
      <c r="AF9" s="30">
        <v>96</v>
      </c>
      <c r="AH9" s="30">
        <v>12</v>
      </c>
      <c r="AI9" s="30">
        <v>60</v>
      </c>
      <c r="AJ9" s="30">
        <v>60</v>
      </c>
      <c r="AK9" s="30">
        <v>12</v>
      </c>
      <c r="AL9" s="30">
        <v>12</v>
      </c>
      <c r="AM9" s="30">
        <v>24</v>
      </c>
      <c r="AN9" s="30">
        <v>36</v>
      </c>
      <c r="AO9" s="30">
        <v>60</v>
      </c>
      <c r="AP9" s="30">
        <v>17</v>
      </c>
      <c r="AR9" s="30">
        <v>36</v>
      </c>
      <c r="AS9" s="30">
        <v>12</v>
      </c>
      <c r="AT9" s="30">
        <v>24</v>
      </c>
      <c r="AV9" s="30">
        <v>36</v>
      </c>
      <c r="AW9" s="30">
        <v>12</v>
      </c>
      <c r="AX9" s="30">
        <v>48</v>
      </c>
      <c r="AY9" s="30">
        <v>120</v>
      </c>
      <c r="AZ9" s="30">
        <v>12</v>
      </c>
      <c r="BA9" s="30">
        <v>12</v>
      </c>
      <c r="BB9" s="30">
        <v>24</v>
      </c>
      <c r="BD9" s="30">
        <v>24</v>
      </c>
      <c r="BE9" s="30">
        <v>24</v>
      </c>
      <c r="BF9" s="30">
        <v>12</v>
      </c>
      <c r="BG9" s="30">
        <v>24</v>
      </c>
      <c r="BH9" s="30">
        <v>24</v>
      </c>
      <c r="BI9" s="30">
        <v>60</v>
      </c>
      <c r="BK9" s="30">
        <v>984</v>
      </c>
      <c r="BL9" s="30">
        <v>24</v>
      </c>
      <c r="BM9" s="30">
        <v>24</v>
      </c>
      <c r="BN9" s="30">
        <v>24</v>
      </c>
      <c r="BO9" s="30">
        <v>36</v>
      </c>
      <c r="BR9" s="30">
        <v>36</v>
      </c>
      <c r="CA9" s="30">
        <v>96</v>
      </c>
      <c r="CB9" s="30">
        <v>96</v>
      </c>
      <c r="CC9" s="30">
        <v>132</v>
      </c>
      <c r="CE9" s="30">
        <v>60</v>
      </c>
      <c r="CF9" s="30">
        <v>36</v>
      </c>
      <c r="CH9" s="30">
        <v>36</v>
      </c>
      <c r="CI9" s="30">
        <v>12</v>
      </c>
      <c r="CJ9" s="30">
        <v>84</v>
      </c>
      <c r="CM9" s="30">
        <v>24</v>
      </c>
      <c r="CN9" s="30">
        <v>12</v>
      </c>
      <c r="CR9" s="30">
        <v>96</v>
      </c>
      <c r="CS9" s="30">
        <v>24</v>
      </c>
      <c r="CT9" s="30">
        <v>24</v>
      </c>
      <c r="CV9" s="30">
        <v>36</v>
      </c>
      <c r="CW9" s="30">
        <v>12</v>
      </c>
      <c r="CX9" s="30">
        <v>12</v>
      </c>
      <c r="CY9" s="30">
        <v>12</v>
      </c>
      <c r="CZ9" s="30">
        <v>19</v>
      </c>
      <c r="DA9" s="30">
        <v>24</v>
      </c>
      <c r="DC9" s="30">
        <v>12</v>
      </c>
      <c r="DG9" s="30">
        <v>12</v>
      </c>
      <c r="DJ9" s="30">
        <v>12</v>
      </c>
      <c r="DL9" s="30">
        <v>12</v>
      </c>
      <c r="DM9" s="30">
        <v>24</v>
      </c>
      <c r="DN9" s="30">
        <v>12</v>
      </c>
      <c r="DS9" s="30">
        <v>12</v>
      </c>
      <c r="DT9" s="30">
        <v>12</v>
      </c>
      <c r="DU9" s="30">
        <v>12</v>
      </c>
      <c r="DV9" s="30">
        <v>12</v>
      </c>
      <c r="DW9" s="30">
        <v>36</v>
      </c>
      <c r="DX9" s="30">
        <v>12</v>
      </c>
      <c r="DY9" s="30">
        <v>12</v>
      </c>
      <c r="DZ9" s="30">
        <v>12</v>
      </c>
      <c r="EB9" s="30">
        <v>12</v>
      </c>
      <c r="EC9" s="30">
        <v>36</v>
      </c>
      <c r="EG9" s="30">
        <f t="shared" si="0"/>
        <v>3840</v>
      </c>
      <c r="EH9" s="26">
        <f>+EG9/12</f>
        <v>320</v>
      </c>
    </row>
    <row r="10" spans="2:138" x14ac:dyDescent="0.25">
      <c r="B10">
        <v>3564667</v>
      </c>
      <c r="C10" t="s">
        <v>283</v>
      </c>
      <c r="D10" s="30">
        <v>24</v>
      </c>
      <c r="E10" s="30">
        <v>24</v>
      </c>
      <c r="F10" s="30">
        <v>36</v>
      </c>
      <c r="G10" s="30">
        <v>36</v>
      </c>
      <c r="H10" s="30">
        <v>48</v>
      </c>
      <c r="I10" s="30">
        <v>12</v>
      </c>
      <c r="J10" s="30">
        <v>72</v>
      </c>
      <c r="N10" s="30">
        <v>72</v>
      </c>
      <c r="O10" s="30">
        <v>24</v>
      </c>
      <c r="P10" s="30">
        <v>24</v>
      </c>
      <c r="Q10" s="30">
        <v>48</v>
      </c>
      <c r="R10" s="30">
        <v>48</v>
      </c>
      <c r="U10" s="30">
        <v>12</v>
      </c>
      <c r="V10" s="30">
        <v>36</v>
      </c>
      <c r="X10" s="30">
        <v>12</v>
      </c>
      <c r="Z10" s="30">
        <v>0</v>
      </c>
      <c r="AA10" s="30">
        <v>4</v>
      </c>
      <c r="AB10" s="30">
        <v>24</v>
      </c>
      <c r="AC10" s="30">
        <v>24</v>
      </c>
      <c r="AD10" s="30">
        <v>24</v>
      </c>
      <c r="AE10" s="30">
        <v>12</v>
      </c>
      <c r="AF10" s="30">
        <v>60</v>
      </c>
      <c r="AH10" s="30">
        <v>12</v>
      </c>
      <c r="AI10" s="30">
        <v>60</v>
      </c>
      <c r="AL10" s="30">
        <v>24</v>
      </c>
      <c r="AM10" s="30">
        <v>60</v>
      </c>
      <c r="AN10" s="30">
        <v>60</v>
      </c>
      <c r="AO10" s="30">
        <v>60</v>
      </c>
      <c r="AP10" s="30">
        <v>0</v>
      </c>
      <c r="AQ10" s="30">
        <v>24</v>
      </c>
      <c r="AR10" s="30">
        <v>36</v>
      </c>
      <c r="AS10" s="30">
        <v>12</v>
      </c>
      <c r="AT10" s="30">
        <v>12</v>
      </c>
      <c r="AV10" s="30">
        <v>12</v>
      </c>
      <c r="AW10" s="30">
        <v>12</v>
      </c>
      <c r="AX10" s="30">
        <v>36</v>
      </c>
      <c r="AY10" s="30">
        <v>36</v>
      </c>
      <c r="AZ10" s="30">
        <v>24</v>
      </c>
      <c r="BB10" s="30">
        <v>24</v>
      </c>
      <c r="BF10" s="30">
        <v>12</v>
      </c>
      <c r="BG10" s="30">
        <v>36</v>
      </c>
      <c r="BH10" s="30">
        <v>36</v>
      </c>
      <c r="BI10" s="30">
        <v>36</v>
      </c>
      <c r="BJ10" s="30">
        <v>48</v>
      </c>
      <c r="BK10" s="30">
        <v>972</v>
      </c>
      <c r="BL10" s="30">
        <v>24</v>
      </c>
      <c r="BM10" s="30">
        <v>24</v>
      </c>
      <c r="BO10" s="30">
        <v>36</v>
      </c>
      <c r="BQ10" s="30">
        <v>12</v>
      </c>
      <c r="BR10" s="30">
        <v>60</v>
      </c>
      <c r="BT10" s="30">
        <v>60</v>
      </c>
      <c r="BV10" s="30">
        <v>96</v>
      </c>
      <c r="CA10" s="30">
        <v>60</v>
      </c>
      <c r="CB10" s="30">
        <v>108</v>
      </c>
      <c r="CC10" s="30">
        <v>48</v>
      </c>
      <c r="CE10" s="30">
        <v>36</v>
      </c>
      <c r="CF10" s="30">
        <v>36</v>
      </c>
      <c r="CH10" s="30">
        <v>36</v>
      </c>
      <c r="CI10" s="30">
        <v>12</v>
      </c>
      <c r="CJ10" s="30">
        <v>60</v>
      </c>
      <c r="CK10" s="30">
        <v>12</v>
      </c>
      <c r="CM10" s="30">
        <v>48</v>
      </c>
      <c r="CN10" s="30">
        <v>12</v>
      </c>
      <c r="CQ10" s="30">
        <v>36</v>
      </c>
      <c r="CR10" s="30">
        <v>96</v>
      </c>
      <c r="CS10" s="30">
        <v>36</v>
      </c>
      <c r="CV10" s="30">
        <v>48</v>
      </c>
      <c r="CW10" s="30">
        <v>24</v>
      </c>
      <c r="CY10" s="30">
        <v>12</v>
      </c>
      <c r="CZ10" s="30">
        <v>-11</v>
      </c>
      <c r="DA10" s="30">
        <v>72</v>
      </c>
      <c r="DC10" s="30">
        <v>12</v>
      </c>
      <c r="DE10" s="30">
        <v>12</v>
      </c>
      <c r="DF10" s="30">
        <v>12</v>
      </c>
      <c r="DG10" s="30">
        <v>12</v>
      </c>
      <c r="DJ10" s="30">
        <v>12</v>
      </c>
      <c r="DL10" s="30">
        <v>12</v>
      </c>
      <c r="DM10" s="30">
        <v>24</v>
      </c>
      <c r="DO10" s="30">
        <v>24</v>
      </c>
      <c r="DT10" s="30">
        <v>12</v>
      </c>
      <c r="DW10" s="30">
        <v>36</v>
      </c>
      <c r="DX10" s="30">
        <v>24</v>
      </c>
      <c r="DZ10" s="30">
        <v>36</v>
      </c>
      <c r="EG10" s="30">
        <f t="shared" si="0"/>
        <v>3641</v>
      </c>
      <c r="EH10" s="26">
        <f>+EG10/12</f>
        <v>303.41666666666669</v>
      </c>
    </row>
    <row r="11" spans="2:138" x14ac:dyDescent="0.25">
      <c r="B11">
        <v>3565350</v>
      </c>
      <c r="C11" t="s">
        <v>284</v>
      </c>
      <c r="D11" s="30">
        <v>48</v>
      </c>
      <c r="E11" s="30">
        <v>17</v>
      </c>
      <c r="F11" s="30">
        <v>48</v>
      </c>
      <c r="H11" s="30">
        <v>24</v>
      </c>
      <c r="K11" s="30">
        <v>120</v>
      </c>
      <c r="M11" s="30">
        <v>72</v>
      </c>
      <c r="O11" s="30">
        <v>20</v>
      </c>
      <c r="P11" s="30">
        <v>24</v>
      </c>
      <c r="Q11" s="30">
        <v>48</v>
      </c>
      <c r="T11" s="30">
        <v>29</v>
      </c>
      <c r="U11" s="30">
        <v>24</v>
      </c>
      <c r="V11" s="30">
        <v>16</v>
      </c>
      <c r="W11" s="30">
        <v>32</v>
      </c>
      <c r="X11" s="30">
        <v>24</v>
      </c>
      <c r="AA11" s="30">
        <v>24</v>
      </c>
      <c r="AB11" s="30">
        <v>24</v>
      </c>
      <c r="AD11" s="30">
        <v>24</v>
      </c>
      <c r="AE11" s="30">
        <v>72</v>
      </c>
      <c r="AF11" s="30">
        <v>24</v>
      </c>
      <c r="AG11" s="30">
        <v>24</v>
      </c>
      <c r="AH11" s="30">
        <v>24</v>
      </c>
      <c r="AI11" s="30">
        <v>48</v>
      </c>
      <c r="AJ11" s="30">
        <v>-8</v>
      </c>
      <c r="AK11" s="30">
        <v>24</v>
      </c>
      <c r="AM11" s="30">
        <v>24</v>
      </c>
      <c r="AN11" s="30">
        <v>24</v>
      </c>
      <c r="AP11" s="30">
        <v>-21</v>
      </c>
      <c r="AQ11" s="30">
        <v>24</v>
      </c>
      <c r="AR11" s="30">
        <v>24</v>
      </c>
      <c r="AU11" s="30">
        <v>72</v>
      </c>
      <c r="AX11" s="30">
        <v>24</v>
      </c>
      <c r="AY11" s="30">
        <v>120</v>
      </c>
      <c r="BA11" s="30">
        <v>39</v>
      </c>
      <c r="BB11" s="30">
        <v>24</v>
      </c>
      <c r="BE11" s="30">
        <v>24</v>
      </c>
      <c r="BF11" s="30">
        <v>24</v>
      </c>
      <c r="BG11" s="30">
        <v>24</v>
      </c>
      <c r="BH11" s="30">
        <v>15</v>
      </c>
      <c r="BI11" s="30">
        <v>24</v>
      </c>
      <c r="BL11" s="30">
        <v>48</v>
      </c>
      <c r="BM11" s="30">
        <v>-64</v>
      </c>
      <c r="BO11" s="30">
        <v>48</v>
      </c>
      <c r="BR11" s="30">
        <v>48</v>
      </c>
      <c r="BS11" s="30">
        <v>24</v>
      </c>
      <c r="BT11" s="30">
        <v>24</v>
      </c>
      <c r="BU11" s="30">
        <v>24</v>
      </c>
      <c r="BW11" s="30">
        <v>24</v>
      </c>
      <c r="BX11" s="30">
        <v>24</v>
      </c>
      <c r="BY11" s="30">
        <v>24</v>
      </c>
      <c r="CC11" s="30">
        <v>48</v>
      </c>
      <c r="CE11" s="30">
        <v>48</v>
      </c>
      <c r="CG11" s="30">
        <v>96</v>
      </c>
      <c r="CH11" s="30">
        <v>48</v>
      </c>
      <c r="CJ11" s="30">
        <v>24</v>
      </c>
      <c r="CK11" s="30">
        <v>24</v>
      </c>
      <c r="CM11" s="30">
        <v>24</v>
      </c>
      <c r="CN11" s="30">
        <v>24</v>
      </c>
      <c r="CQ11" s="30">
        <v>24</v>
      </c>
      <c r="CR11" s="30">
        <v>48</v>
      </c>
      <c r="CS11" s="30">
        <v>48</v>
      </c>
      <c r="CT11" s="30">
        <v>24</v>
      </c>
      <c r="DA11" s="30">
        <v>24</v>
      </c>
      <c r="DG11" s="30">
        <v>24</v>
      </c>
      <c r="DI11" s="30">
        <v>24</v>
      </c>
      <c r="DL11" s="30">
        <v>24</v>
      </c>
      <c r="DO11" s="30">
        <v>24</v>
      </c>
      <c r="DR11" s="30">
        <v>9</v>
      </c>
      <c r="DT11" s="30">
        <v>24</v>
      </c>
      <c r="DW11" s="30">
        <v>-20</v>
      </c>
      <c r="DX11" s="30">
        <v>24</v>
      </c>
      <c r="DY11" s="30">
        <v>24</v>
      </c>
      <c r="EA11" s="30">
        <v>48</v>
      </c>
      <c r="EC11" s="30">
        <v>-25</v>
      </c>
      <c r="ED11" s="30">
        <v>24</v>
      </c>
      <c r="EE11" s="30">
        <v>-25</v>
      </c>
      <c r="EG11" s="30">
        <f t="shared" si="0"/>
        <v>2198</v>
      </c>
      <c r="EH11" s="26">
        <f>+EG11/24</f>
        <v>91.583333333333329</v>
      </c>
    </row>
    <row r="12" spans="2:138" x14ac:dyDescent="0.25">
      <c r="B12">
        <v>3565351</v>
      </c>
      <c r="C12" t="s">
        <v>285</v>
      </c>
      <c r="D12" s="30">
        <v>48</v>
      </c>
      <c r="E12" s="30">
        <v>24</v>
      </c>
      <c r="F12" s="30">
        <v>48</v>
      </c>
      <c r="G12" s="30">
        <v>24</v>
      </c>
      <c r="H12" s="30">
        <v>24</v>
      </c>
      <c r="J12" s="30">
        <v>24</v>
      </c>
      <c r="K12" s="30">
        <v>24</v>
      </c>
      <c r="L12" s="30">
        <v>0</v>
      </c>
      <c r="M12" s="30">
        <v>72</v>
      </c>
      <c r="N12" s="30">
        <v>48</v>
      </c>
      <c r="O12" s="30">
        <v>48</v>
      </c>
      <c r="P12" s="30">
        <v>24</v>
      </c>
      <c r="Q12" s="30">
        <v>24</v>
      </c>
      <c r="R12" s="30">
        <v>24</v>
      </c>
      <c r="T12" s="30">
        <v>-4</v>
      </c>
      <c r="V12" s="30">
        <v>72</v>
      </c>
      <c r="W12" s="30">
        <v>67</v>
      </c>
      <c r="X12" s="30">
        <v>24</v>
      </c>
      <c r="AA12" s="30">
        <v>24</v>
      </c>
      <c r="AB12" s="30">
        <v>24</v>
      </c>
      <c r="AE12" s="30">
        <v>0</v>
      </c>
      <c r="AF12" s="30">
        <v>24</v>
      </c>
      <c r="AH12" s="30">
        <v>24</v>
      </c>
      <c r="AN12" s="30">
        <v>48</v>
      </c>
      <c r="AP12" s="30">
        <v>-11</v>
      </c>
      <c r="AR12" s="30">
        <v>24</v>
      </c>
      <c r="AU12" s="30">
        <v>0</v>
      </c>
      <c r="AV12" s="30">
        <v>48</v>
      </c>
      <c r="AY12" s="30">
        <v>120</v>
      </c>
      <c r="BA12" s="30">
        <v>-27</v>
      </c>
      <c r="BB12" s="30">
        <v>0</v>
      </c>
      <c r="BC12" s="30">
        <v>48</v>
      </c>
      <c r="BD12" s="30">
        <v>0</v>
      </c>
      <c r="BE12" s="30">
        <v>48</v>
      </c>
      <c r="BF12" s="30">
        <v>24</v>
      </c>
      <c r="BG12" s="30">
        <v>96</v>
      </c>
      <c r="BH12" s="30">
        <v>48</v>
      </c>
      <c r="BI12" s="30">
        <v>48</v>
      </c>
      <c r="BJ12" s="30">
        <v>48</v>
      </c>
      <c r="BL12" s="30">
        <v>24</v>
      </c>
      <c r="BM12" s="30">
        <v>120</v>
      </c>
      <c r="BN12" s="30">
        <v>48</v>
      </c>
      <c r="BO12" s="30">
        <v>48</v>
      </c>
      <c r="BQ12" s="30">
        <v>0</v>
      </c>
      <c r="BR12" s="30">
        <v>48</v>
      </c>
      <c r="BS12" s="30">
        <v>24</v>
      </c>
      <c r="BT12" s="30">
        <v>48</v>
      </c>
      <c r="BU12" s="30">
        <v>24</v>
      </c>
      <c r="BV12" s="30">
        <v>72</v>
      </c>
      <c r="CA12" s="30">
        <v>96</v>
      </c>
      <c r="CC12" s="30">
        <v>72</v>
      </c>
      <c r="CD12" s="30">
        <v>24</v>
      </c>
      <c r="CF12" s="30">
        <v>72</v>
      </c>
      <c r="CG12" s="30">
        <v>96</v>
      </c>
      <c r="CH12" s="30">
        <v>0</v>
      </c>
      <c r="CJ12" s="30">
        <v>24</v>
      </c>
      <c r="CL12" s="30">
        <v>24</v>
      </c>
      <c r="CM12" s="30">
        <v>24</v>
      </c>
      <c r="CN12" s="30">
        <v>24</v>
      </c>
      <c r="CQ12" s="30">
        <v>48</v>
      </c>
      <c r="CR12" s="30">
        <v>48</v>
      </c>
      <c r="CS12" s="30">
        <v>72</v>
      </c>
      <c r="CZ12" s="30">
        <v>24</v>
      </c>
      <c r="DA12" s="30">
        <v>72</v>
      </c>
      <c r="DF12" s="30">
        <v>24</v>
      </c>
      <c r="DG12" s="30">
        <v>24</v>
      </c>
      <c r="DI12" s="30">
        <v>24</v>
      </c>
      <c r="DO12" s="30">
        <v>24</v>
      </c>
      <c r="DT12" s="30">
        <v>24</v>
      </c>
      <c r="DW12" s="30">
        <v>24</v>
      </c>
      <c r="DY12" s="30">
        <v>24</v>
      </c>
      <c r="EA12" s="30">
        <v>48</v>
      </c>
      <c r="EB12" s="30">
        <v>48</v>
      </c>
      <c r="ED12" s="30">
        <v>24</v>
      </c>
      <c r="EE12" s="30">
        <v>-9</v>
      </c>
      <c r="EG12" s="30">
        <f t="shared" si="0"/>
        <v>2728</v>
      </c>
      <c r="EH12" s="26">
        <f>+EG12/24</f>
        <v>113.66666666666667</v>
      </c>
    </row>
    <row r="13" spans="2:138" x14ac:dyDescent="0.25">
      <c r="B13">
        <v>3566457</v>
      </c>
      <c r="C13" t="s">
        <v>286</v>
      </c>
      <c r="D13" s="30">
        <v>48</v>
      </c>
      <c r="E13" s="30">
        <v>24</v>
      </c>
      <c r="F13" s="30">
        <v>48</v>
      </c>
      <c r="G13" s="30">
        <v>48</v>
      </c>
      <c r="H13" s="30">
        <v>24</v>
      </c>
      <c r="J13" s="30">
        <v>24</v>
      </c>
      <c r="K13" s="30">
        <v>48</v>
      </c>
      <c r="L13" s="30">
        <v>48</v>
      </c>
      <c r="M13" s="30">
        <v>96</v>
      </c>
      <c r="N13" s="30">
        <v>48</v>
      </c>
      <c r="O13" s="30">
        <v>48</v>
      </c>
      <c r="P13" s="30">
        <v>72</v>
      </c>
      <c r="Q13" s="30">
        <v>72</v>
      </c>
      <c r="R13" s="30">
        <v>24</v>
      </c>
      <c r="S13" s="30">
        <v>24</v>
      </c>
      <c r="T13" s="30">
        <v>48</v>
      </c>
      <c r="V13" s="30">
        <v>72</v>
      </c>
      <c r="W13" s="30">
        <v>-2</v>
      </c>
      <c r="X13" s="30">
        <v>24</v>
      </c>
      <c r="Y13" s="30">
        <v>120</v>
      </c>
      <c r="Z13" s="30">
        <v>24</v>
      </c>
      <c r="AA13" s="30">
        <v>24</v>
      </c>
      <c r="AB13" s="30">
        <v>24</v>
      </c>
      <c r="AD13" s="30">
        <v>24</v>
      </c>
      <c r="AE13" s="30">
        <v>72</v>
      </c>
      <c r="AF13" s="30">
        <v>72</v>
      </c>
      <c r="AH13" s="30">
        <v>24</v>
      </c>
      <c r="AI13" s="30">
        <v>72</v>
      </c>
      <c r="AK13" s="30">
        <v>48</v>
      </c>
      <c r="AM13" s="30">
        <v>48</v>
      </c>
      <c r="AP13" s="30">
        <v>24</v>
      </c>
      <c r="AR13" s="30">
        <v>24</v>
      </c>
      <c r="AU13" s="30">
        <v>24</v>
      </c>
      <c r="AY13" s="30">
        <v>192</v>
      </c>
      <c r="AZ13" s="30">
        <v>24</v>
      </c>
      <c r="BF13" s="30">
        <v>24</v>
      </c>
      <c r="BG13" s="30">
        <v>24</v>
      </c>
      <c r="BH13" s="30">
        <v>48</v>
      </c>
      <c r="BI13" s="30">
        <v>72</v>
      </c>
      <c r="BJ13" s="30">
        <v>48</v>
      </c>
      <c r="BK13" s="30">
        <v>1383</v>
      </c>
      <c r="BL13" s="30">
        <v>24</v>
      </c>
      <c r="BN13" s="30">
        <v>96</v>
      </c>
      <c r="BR13" s="30">
        <v>48</v>
      </c>
      <c r="BS13" s="30">
        <v>24</v>
      </c>
      <c r="BT13" s="30">
        <v>144</v>
      </c>
      <c r="BU13" s="30">
        <v>48</v>
      </c>
      <c r="BX13" s="30">
        <v>24</v>
      </c>
      <c r="CA13" s="30">
        <v>72</v>
      </c>
      <c r="CB13" s="30">
        <v>24</v>
      </c>
      <c r="CC13" s="30">
        <v>48</v>
      </c>
      <c r="CE13" s="30">
        <v>120</v>
      </c>
      <c r="CF13" s="30">
        <v>24</v>
      </c>
      <c r="CH13" s="30">
        <v>24</v>
      </c>
      <c r="CJ13" s="30">
        <v>48</v>
      </c>
      <c r="CL13" s="30">
        <v>24</v>
      </c>
      <c r="CM13" s="30">
        <v>24</v>
      </c>
      <c r="CN13" s="30">
        <v>48</v>
      </c>
      <c r="CP13" s="30">
        <v>72</v>
      </c>
      <c r="CQ13" s="30">
        <v>96</v>
      </c>
      <c r="CR13" s="30">
        <v>48</v>
      </c>
      <c r="CS13" s="30">
        <v>72</v>
      </c>
      <c r="CT13" s="30">
        <v>24</v>
      </c>
      <c r="CU13" s="30">
        <v>24</v>
      </c>
      <c r="CV13" s="30">
        <v>48</v>
      </c>
      <c r="DA13" s="30">
        <v>24</v>
      </c>
      <c r="DB13" s="30">
        <v>24</v>
      </c>
      <c r="DE13" s="30">
        <v>24</v>
      </c>
      <c r="DG13" s="30">
        <v>24</v>
      </c>
      <c r="DL13" s="30">
        <v>24</v>
      </c>
      <c r="DO13" s="30">
        <v>24</v>
      </c>
      <c r="DR13" s="30">
        <v>-1</v>
      </c>
      <c r="DT13" s="30">
        <v>24</v>
      </c>
      <c r="DW13" s="30">
        <v>-5</v>
      </c>
      <c r="DX13" s="30">
        <v>24</v>
      </c>
      <c r="DZ13" s="30">
        <v>48</v>
      </c>
      <c r="EA13" s="30">
        <v>72</v>
      </c>
      <c r="EB13" s="30">
        <v>24</v>
      </c>
      <c r="ED13" s="30">
        <v>24</v>
      </c>
      <c r="EE13" s="30">
        <v>-2</v>
      </c>
      <c r="EG13" s="30">
        <f t="shared" si="0"/>
        <v>4877</v>
      </c>
      <c r="EH13" s="26">
        <f>+EG13/24</f>
        <v>203.20833333333334</v>
      </c>
    </row>
    <row r="14" spans="2:138" x14ac:dyDescent="0.25">
      <c r="B14">
        <v>3568860</v>
      </c>
      <c r="C14" t="s">
        <v>287</v>
      </c>
      <c r="D14" s="30">
        <v>120</v>
      </c>
      <c r="E14" s="30">
        <v>72</v>
      </c>
      <c r="H14" s="30">
        <v>24</v>
      </c>
      <c r="I14" s="30">
        <v>24</v>
      </c>
      <c r="J14" s="30">
        <v>24</v>
      </c>
      <c r="K14" s="30">
        <v>72</v>
      </c>
      <c r="L14" s="30">
        <v>120</v>
      </c>
      <c r="M14" s="30">
        <v>48</v>
      </c>
      <c r="N14" s="30">
        <v>72</v>
      </c>
      <c r="O14" s="30">
        <v>144</v>
      </c>
      <c r="P14" s="30">
        <v>24</v>
      </c>
      <c r="Q14" s="30">
        <v>24</v>
      </c>
      <c r="R14" s="30">
        <v>48</v>
      </c>
      <c r="S14" s="30">
        <v>24</v>
      </c>
      <c r="U14" s="30">
        <v>48</v>
      </c>
      <c r="V14" s="30">
        <v>24</v>
      </c>
      <c r="W14" s="30">
        <v>102</v>
      </c>
      <c r="X14" s="30">
        <v>24</v>
      </c>
      <c r="Y14" s="30">
        <v>168</v>
      </c>
      <c r="Z14" s="30">
        <v>96</v>
      </c>
      <c r="AB14" s="30">
        <v>24</v>
      </c>
      <c r="AD14" s="30">
        <v>24</v>
      </c>
      <c r="AE14" s="30">
        <v>72</v>
      </c>
      <c r="AF14" s="30">
        <v>96</v>
      </c>
      <c r="AG14" s="30">
        <v>24</v>
      </c>
      <c r="AH14" s="30">
        <v>48</v>
      </c>
      <c r="AK14" s="30">
        <v>96</v>
      </c>
      <c r="AL14" s="30">
        <v>48</v>
      </c>
      <c r="AM14" s="30">
        <v>96</v>
      </c>
      <c r="AN14" s="30">
        <v>96</v>
      </c>
      <c r="AO14" s="30">
        <v>72</v>
      </c>
      <c r="AP14" s="30">
        <v>24</v>
      </c>
      <c r="AQ14" s="30">
        <v>24</v>
      </c>
      <c r="AS14" s="30">
        <v>24</v>
      </c>
      <c r="AT14" s="30">
        <v>24</v>
      </c>
      <c r="AU14" s="30">
        <v>24</v>
      </c>
      <c r="AV14" s="30">
        <v>48</v>
      </c>
      <c r="AW14" s="30">
        <v>24</v>
      </c>
      <c r="AX14" s="30">
        <v>24</v>
      </c>
      <c r="AY14" s="30">
        <v>48</v>
      </c>
      <c r="BB14" s="30">
        <v>48</v>
      </c>
      <c r="BC14" s="30">
        <v>24</v>
      </c>
      <c r="BE14" s="30">
        <v>72</v>
      </c>
      <c r="BF14" s="30">
        <v>24</v>
      </c>
      <c r="BH14" s="30">
        <v>24</v>
      </c>
      <c r="BI14" s="30">
        <v>96</v>
      </c>
      <c r="BJ14" s="30">
        <v>48</v>
      </c>
      <c r="BK14" s="30">
        <v>2552</v>
      </c>
      <c r="BL14" s="30">
        <v>72</v>
      </c>
      <c r="BM14" s="30">
        <v>120</v>
      </c>
      <c r="BN14" s="30">
        <v>480</v>
      </c>
      <c r="BO14" s="30">
        <v>120</v>
      </c>
      <c r="BR14" s="30">
        <v>24</v>
      </c>
      <c r="BS14" s="30">
        <v>24</v>
      </c>
      <c r="BT14" s="30">
        <v>48</v>
      </c>
      <c r="BU14" s="30">
        <v>48</v>
      </c>
      <c r="BV14" s="30">
        <v>24</v>
      </c>
      <c r="BX14" s="30">
        <v>24</v>
      </c>
      <c r="BZ14" s="30">
        <v>24</v>
      </c>
      <c r="CA14" s="30">
        <v>24</v>
      </c>
      <c r="CB14" s="30">
        <v>24</v>
      </c>
      <c r="CC14" s="30">
        <v>144</v>
      </c>
      <c r="CD14" s="30">
        <v>48</v>
      </c>
      <c r="CE14" s="30">
        <v>240</v>
      </c>
      <c r="CF14" s="30">
        <v>24</v>
      </c>
      <c r="CG14" s="30">
        <v>24</v>
      </c>
      <c r="CH14" s="30">
        <v>48</v>
      </c>
      <c r="CI14" s="30">
        <v>24</v>
      </c>
      <c r="CJ14" s="30">
        <v>96</v>
      </c>
      <c r="CK14" s="30">
        <v>24</v>
      </c>
      <c r="CL14" s="30">
        <v>24</v>
      </c>
      <c r="CM14" s="30">
        <v>48</v>
      </c>
      <c r="CN14" s="30">
        <v>24</v>
      </c>
      <c r="CO14" s="30">
        <v>48</v>
      </c>
      <c r="CP14" s="30">
        <v>48</v>
      </c>
      <c r="CQ14" s="30">
        <v>24</v>
      </c>
      <c r="CR14" s="30">
        <v>168</v>
      </c>
      <c r="CS14" s="30">
        <v>24</v>
      </c>
      <c r="CU14" s="30">
        <v>48</v>
      </c>
      <c r="CV14" s="30">
        <v>72</v>
      </c>
      <c r="CW14" s="30">
        <v>24</v>
      </c>
      <c r="CX14" s="30">
        <v>24</v>
      </c>
      <c r="CZ14" s="30">
        <v>-20</v>
      </c>
      <c r="DA14" s="30">
        <v>24</v>
      </c>
      <c r="DB14" s="30">
        <v>24</v>
      </c>
      <c r="DE14" s="30">
        <v>48</v>
      </c>
      <c r="DF14" s="30">
        <v>24</v>
      </c>
      <c r="DI14" s="30">
        <v>120</v>
      </c>
      <c r="DJ14" s="30">
        <v>24</v>
      </c>
      <c r="DL14" s="30">
        <v>24</v>
      </c>
      <c r="DM14" s="30">
        <v>24</v>
      </c>
      <c r="DN14" s="30">
        <v>24</v>
      </c>
      <c r="DO14" s="30">
        <v>24</v>
      </c>
      <c r="DR14" s="30">
        <v>12</v>
      </c>
      <c r="DS14" s="30">
        <v>24</v>
      </c>
      <c r="DT14" s="30">
        <v>24</v>
      </c>
      <c r="DV14" s="30">
        <v>24</v>
      </c>
      <c r="DW14" s="30">
        <v>-11</v>
      </c>
      <c r="DX14" s="30">
        <v>24</v>
      </c>
      <c r="DY14" s="30">
        <v>24</v>
      </c>
      <c r="DZ14" s="30">
        <v>48</v>
      </c>
      <c r="EA14" s="30">
        <v>24</v>
      </c>
      <c r="EB14" s="30">
        <v>24</v>
      </c>
      <c r="ED14" s="30">
        <v>24</v>
      </c>
      <c r="EG14" s="30">
        <f t="shared" si="0"/>
        <v>8035</v>
      </c>
      <c r="EH14" s="26">
        <f>+EG14/24</f>
        <v>334.79166666666669</v>
      </c>
    </row>
    <row r="15" spans="2:138" x14ac:dyDescent="0.25">
      <c r="B15">
        <v>3572153</v>
      </c>
      <c r="C15" t="s">
        <v>288</v>
      </c>
      <c r="E15" s="30">
        <v>8</v>
      </c>
      <c r="F15" s="30">
        <v>6</v>
      </c>
      <c r="G15" s="30">
        <v>48</v>
      </c>
      <c r="H15" s="30">
        <v>12</v>
      </c>
      <c r="I15" s="30">
        <v>6</v>
      </c>
      <c r="J15" s="30">
        <v>30</v>
      </c>
      <c r="K15" s="30">
        <v>42</v>
      </c>
      <c r="L15" s="30">
        <v>12</v>
      </c>
      <c r="N15" s="30">
        <v>48</v>
      </c>
      <c r="O15" s="30">
        <v>30</v>
      </c>
      <c r="P15" s="30">
        <v>6</v>
      </c>
      <c r="R15" s="30">
        <v>48</v>
      </c>
      <c r="S15" s="30">
        <v>24</v>
      </c>
      <c r="T15" s="30">
        <v>12</v>
      </c>
      <c r="U15" s="30">
        <v>5</v>
      </c>
      <c r="V15" s="30">
        <v>22</v>
      </c>
      <c r="X15" s="30">
        <v>6</v>
      </c>
      <c r="Y15" s="30">
        <v>18</v>
      </c>
      <c r="Z15" s="30">
        <v>18</v>
      </c>
      <c r="AA15" s="30">
        <v>-62</v>
      </c>
      <c r="AB15" s="30">
        <v>12</v>
      </c>
      <c r="AD15" s="30">
        <v>12</v>
      </c>
      <c r="AE15" s="30">
        <v>18</v>
      </c>
      <c r="AF15" s="30">
        <v>24</v>
      </c>
      <c r="AG15" s="30">
        <v>6</v>
      </c>
      <c r="AH15" s="30">
        <v>12</v>
      </c>
      <c r="AI15" s="30">
        <v>30</v>
      </c>
      <c r="AJ15" s="30">
        <v>35</v>
      </c>
      <c r="AK15" s="30">
        <v>12</v>
      </c>
      <c r="AL15" s="30">
        <v>0</v>
      </c>
      <c r="AM15" s="30">
        <v>18</v>
      </c>
      <c r="AN15" s="30">
        <v>24</v>
      </c>
      <c r="AO15" s="30">
        <v>36</v>
      </c>
      <c r="AP15" s="30">
        <v>12</v>
      </c>
      <c r="AQ15" s="30">
        <v>12</v>
      </c>
      <c r="AR15" s="30">
        <v>24</v>
      </c>
      <c r="AS15" s="30">
        <v>6</v>
      </c>
      <c r="AT15" s="30">
        <v>6</v>
      </c>
      <c r="AU15" s="30">
        <v>30</v>
      </c>
      <c r="AV15" s="30">
        <v>18</v>
      </c>
      <c r="AW15" s="30">
        <v>6</v>
      </c>
      <c r="AY15" s="30">
        <v>30</v>
      </c>
      <c r="AZ15" s="30">
        <v>18</v>
      </c>
      <c r="BB15" s="30">
        <v>6</v>
      </c>
      <c r="BE15" s="30">
        <v>18</v>
      </c>
      <c r="BF15" s="30">
        <v>50</v>
      </c>
      <c r="BG15" s="30">
        <v>90</v>
      </c>
      <c r="BH15" s="30">
        <v>23</v>
      </c>
      <c r="BI15" s="30">
        <v>18</v>
      </c>
      <c r="BK15" s="30">
        <v>0</v>
      </c>
      <c r="BL15" s="30">
        <v>60</v>
      </c>
      <c r="BM15" s="30">
        <v>19</v>
      </c>
      <c r="BQ15" s="30">
        <v>12</v>
      </c>
      <c r="BS15" s="30">
        <v>12</v>
      </c>
      <c r="BT15" s="30">
        <v>42</v>
      </c>
      <c r="BV15" s="30">
        <v>12</v>
      </c>
      <c r="BW15" s="30">
        <v>6</v>
      </c>
      <c r="BX15" s="30">
        <v>6</v>
      </c>
      <c r="BY15" s="30">
        <v>6</v>
      </c>
      <c r="BZ15" s="30">
        <v>24</v>
      </c>
      <c r="CA15" s="30">
        <v>18</v>
      </c>
      <c r="CB15" s="30">
        <v>24</v>
      </c>
      <c r="CC15" s="30">
        <v>42</v>
      </c>
      <c r="CE15" s="30">
        <v>24</v>
      </c>
      <c r="CF15" s="30">
        <v>6</v>
      </c>
      <c r="CH15" s="30">
        <v>6</v>
      </c>
      <c r="CJ15" s="30">
        <v>42</v>
      </c>
      <c r="CK15" s="30">
        <v>6</v>
      </c>
      <c r="CM15" s="30">
        <v>12</v>
      </c>
      <c r="CN15" s="30">
        <v>6</v>
      </c>
      <c r="CP15" s="30">
        <v>36</v>
      </c>
      <c r="CR15" s="30">
        <v>36</v>
      </c>
      <c r="CW15" s="30">
        <v>6</v>
      </c>
      <c r="CX15" s="30">
        <v>6</v>
      </c>
      <c r="DB15" s="30">
        <v>6</v>
      </c>
      <c r="DC15" s="30">
        <v>6</v>
      </c>
      <c r="DE15" s="30">
        <v>6</v>
      </c>
      <c r="DF15" s="30">
        <v>6</v>
      </c>
      <c r="DG15" s="30">
        <v>12</v>
      </c>
      <c r="DI15" s="30">
        <v>18</v>
      </c>
      <c r="DJ15" s="30">
        <v>6</v>
      </c>
      <c r="DK15" s="30">
        <v>6</v>
      </c>
      <c r="DL15" s="30">
        <v>12</v>
      </c>
      <c r="DM15" s="30">
        <v>12</v>
      </c>
      <c r="DO15" s="30">
        <v>6</v>
      </c>
      <c r="DR15" s="30">
        <v>-6</v>
      </c>
      <c r="DT15" s="30">
        <v>6</v>
      </c>
      <c r="DV15" s="30">
        <v>6</v>
      </c>
      <c r="DW15" s="30">
        <v>6</v>
      </c>
      <c r="DX15" s="30">
        <v>6</v>
      </c>
      <c r="DY15" s="30">
        <v>6</v>
      </c>
      <c r="EA15" s="30">
        <v>6</v>
      </c>
      <c r="EB15" s="30">
        <v>6</v>
      </c>
      <c r="EG15" s="30">
        <f t="shared" si="0"/>
        <v>1546</v>
      </c>
      <c r="EH15" s="26">
        <f>+EG15/6</f>
        <v>257.66666666666669</v>
      </c>
    </row>
    <row r="16" spans="2:138" x14ac:dyDescent="0.25">
      <c r="B16">
        <v>3580230</v>
      </c>
      <c r="C16" t="s">
        <v>289</v>
      </c>
      <c r="D16" s="30">
        <v>30</v>
      </c>
      <c r="E16" s="30">
        <v>54</v>
      </c>
      <c r="F16" s="30">
        <v>12</v>
      </c>
      <c r="G16" s="30">
        <v>24</v>
      </c>
      <c r="H16" s="30">
        <v>30</v>
      </c>
      <c r="I16" s="30">
        <v>12</v>
      </c>
      <c r="L16" s="30">
        <v>18</v>
      </c>
      <c r="N16" s="30">
        <v>30</v>
      </c>
      <c r="O16" s="30">
        <v>18</v>
      </c>
      <c r="R16" s="30">
        <v>18</v>
      </c>
      <c r="S16" s="30">
        <v>24</v>
      </c>
      <c r="U16" s="30">
        <v>12</v>
      </c>
      <c r="V16" s="30">
        <v>12</v>
      </c>
      <c r="Y16" s="30">
        <v>60</v>
      </c>
      <c r="AA16" s="30">
        <v>6</v>
      </c>
      <c r="AB16" s="30">
        <v>6</v>
      </c>
      <c r="AD16" s="30">
        <v>24</v>
      </c>
      <c r="AE16" s="30">
        <v>48</v>
      </c>
      <c r="AF16" s="30">
        <v>30</v>
      </c>
      <c r="AG16" s="30">
        <v>6</v>
      </c>
      <c r="AL16" s="30">
        <v>12</v>
      </c>
      <c r="AM16" s="30">
        <v>30</v>
      </c>
      <c r="AO16" s="30">
        <v>36</v>
      </c>
      <c r="AP16" s="30">
        <v>24</v>
      </c>
      <c r="AR16" s="30">
        <v>12</v>
      </c>
      <c r="AS16" s="30">
        <v>18</v>
      </c>
      <c r="AT16" s="30">
        <v>18</v>
      </c>
      <c r="AU16" s="30">
        <v>42</v>
      </c>
      <c r="AV16" s="30">
        <v>6</v>
      </c>
      <c r="AW16" s="30">
        <v>12</v>
      </c>
      <c r="BB16" s="30">
        <v>30</v>
      </c>
      <c r="BC16" s="30">
        <v>12</v>
      </c>
      <c r="BD16" s="30">
        <v>24</v>
      </c>
      <c r="BE16" s="30">
        <v>18</v>
      </c>
      <c r="BH16" s="30">
        <v>12</v>
      </c>
      <c r="BI16" s="30">
        <v>30</v>
      </c>
      <c r="BJ16" s="30">
        <v>24</v>
      </c>
      <c r="BM16" s="30">
        <v>12</v>
      </c>
      <c r="BN16" s="30">
        <v>120</v>
      </c>
      <c r="BR16" s="30">
        <v>12</v>
      </c>
      <c r="BU16" s="30">
        <v>12</v>
      </c>
      <c r="CB16" s="30">
        <v>42</v>
      </c>
      <c r="CC16" s="30">
        <v>42</v>
      </c>
      <c r="CE16" s="30">
        <v>36</v>
      </c>
      <c r="CF16" s="30">
        <v>30</v>
      </c>
      <c r="CG16" s="30">
        <v>12</v>
      </c>
      <c r="CH16" s="30">
        <v>18</v>
      </c>
      <c r="CI16" s="30">
        <v>24</v>
      </c>
      <c r="CJ16" s="30">
        <v>24</v>
      </c>
      <c r="CM16" s="30">
        <v>12</v>
      </c>
      <c r="CN16" s="30">
        <v>6</v>
      </c>
      <c r="CO16" s="30">
        <v>24</v>
      </c>
      <c r="CP16" s="30">
        <v>18</v>
      </c>
      <c r="CR16" s="30">
        <v>6</v>
      </c>
      <c r="CS16" s="30">
        <v>18</v>
      </c>
      <c r="CV16" s="30">
        <v>6</v>
      </c>
      <c r="CX16" s="30">
        <v>6</v>
      </c>
      <c r="DA16" s="30">
        <v>18</v>
      </c>
      <c r="DC16" s="30">
        <v>6</v>
      </c>
      <c r="DE16" s="30">
        <v>18</v>
      </c>
      <c r="DF16" s="30">
        <v>6</v>
      </c>
      <c r="DG16" s="30">
        <v>18</v>
      </c>
      <c r="DI16" s="30">
        <v>12</v>
      </c>
      <c r="DK16" s="30">
        <v>6</v>
      </c>
      <c r="DL16" s="30">
        <v>12</v>
      </c>
      <c r="DM16" s="30">
        <v>6</v>
      </c>
      <c r="DS16" s="30">
        <v>18</v>
      </c>
      <c r="DV16" s="30">
        <v>12</v>
      </c>
      <c r="DX16" s="30">
        <v>6</v>
      </c>
      <c r="DY16" s="30">
        <v>12</v>
      </c>
      <c r="ED16" s="30">
        <v>6</v>
      </c>
      <c r="EE16" s="30">
        <v>6</v>
      </c>
      <c r="EG16" s="30">
        <f t="shared" si="0"/>
        <v>1476</v>
      </c>
      <c r="EH16" s="26">
        <f>+EG16/6</f>
        <v>246</v>
      </c>
    </row>
    <row r="17" spans="2:138" x14ac:dyDescent="0.25">
      <c r="B17">
        <v>3580595</v>
      </c>
      <c r="C17" t="s">
        <v>290</v>
      </c>
      <c r="D17" s="30">
        <v>18</v>
      </c>
      <c r="E17" s="30">
        <v>36</v>
      </c>
      <c r="F17" s="30">
        <v>6</v>
      </c>
      <c r="G17" s="30">
        <v>18</v>
      </c>
      <c r="H17" s="30">
        <v>12</v>
      </c>
      <c r="I17" s="30">
        <v>12</v>
      </c>
      <c r="J17" s="30">
        <v>60</v>
      </c>
      <c r="K17" s="30">
        <v>6</v>
      </c>
      <c r="L17" s="30">
        <v>24</v>
      </c>
      <c r="N17" s="30">
        <v>6</v>
      </c>
      <c r="O17" s="30">
        <v>12</v>
      </c>
      <c r="Q17" s="30">
        <v>18</v>
      </c>
      <c r="R17" s="30">
        <v>12</v>
      </c>
      <c r="S17" s="30">
        <v>12</v>
      </c>
      <c r="T17" s="30">
        <v>18</v>
      </c>
      <c r="U17" s="30">
        <v>18</v>
      </c>
      <c r="W17" s="30">
        <v>42</v>
      </c>
      <c r="X17" s="30">
        <v>18</v>
      </c>
      <c r="Z17" s="30">
        <v>24</v>
      </c>
      <c r="AA17" s="30">
        <v>12</v>
      </c>
      <c r="AB17" s="30">
        <v>6</v>
      </c>
      <c r="AC17" s="30">
        <v>12</v>
      </c>
      <c r="AD17" s="30">
        <v>18</v>
      </c>
      <c r="AE17" s="30">
        <v>0</v>
      </c>
      <c r="AF17" s="30">
        <v>12</v>
      </c>
      <c r="AG17" s="30">
        <v>6</v>
      </c>
      <c r="AI17" s="30">
        <v>24</v>
      </c>
      <c r="AJ17" s="30">
        <v>60</v>
      </c>
      <c r="AK17" s="30">
        <v>12</v>
      </c>
      <c r="AL17" s="30">
        <v>6</v>
      </c>
      <c r="AO17" s="30">
        <v>12</v>
      </c>
      <c r="AP17" s="30">
        <v>24</v>
      </c>
      <c r="AR17" s="30">
        <v>12</v>
      </c>
      <c r="AS17" s="30">
        <v>18</v>
      </c>
      <c r="AT17" s="30">
        <v>18</v>
      </c>
      <c r="AU17" s="30">
        <v>30</v>
      </c>
      <c r="AV17" s="30">
        <v>6</v>
      </c>
      <c r="AW17" s="30">
        <v>6</v>
      </c>
      <c r="AX17" s="30">
        <v>18</v>
      </c>
      <c r="AY17" s="30">
        <v>12</v>
      </c>
      <c r="BB17" s="30">
        <v>0</v>
      </c>
      <c r="BC17" s="30">
        <v>30</v>
      </c>
      <c r="BD17" s="30">
        <v>0</v>
      </c>
      <c r="BE17" s="30">
        <v>18</v>
      </c>
      <c r="BF17" s="30">
        <v>18</v>
      </c>
      <c r="BG17" s="30">
        <v>6</v>
      </c>
      <c r="BH17" s="30">
        <v>6</v>
      </c>
      <c r="BI17" s="30">
        <v>24</v>
      </c>
      <c r="BJ17" s="30">
        <v>162</v>
      </c>
      <c r="BL17" s="30">
        <v>90</v>
      </c>
      <c r="BM17" s="30">
        <v>24</v>
      </c>
      <c r="BN17" s="30">
        <v>36</v>
      </c>
      <c r="BO17" s="30">
        <v>12</v>
      </c>
      <c r="BQ17" s="30">
        <v>0</v>
      </c>
      <c r="BR17" s="30">
        <v>12</v>
      </c>
      <c r="BU17" s="30">
        <v>18</v>
      </c>
      <c r="BY17" s="30">
        <v>6</v>
      </c>
      <c r="BZ17" s="30">
        <v>0</v>
      </c>
      <c r="CA17" s="30">
        <v>0</v>
      </c>
      <c r="CB17" s="30">
        <v>48</v>
      </c>
      <c r="CC17" s="30">
        <v>42</v>
      </c>
      <c r="CF17" s="30">
        <v>30</v>
      </c>
      <c r="CG17" s="30">
        <v>18</v>
      </c>
      <c r="CH17" s="30">
        <v>18</v>
      </c>
      <c r="CI17" s="30">
        <v>30</v>
      </c>
      <c r="CJ17" s="30">
        <v>12</v>
      </c>
      <c r="CK17" s="30">
        <v>6</v>
      </c>
      <c r="CM17" s="30">
        <v>18</v>
      </c>
      <c r="CN17" s="30">
        <v>6</v>
      </c>
      <c r="CO17" s="30">
        <v>6</v>
      </c>
      <c r="CP17" s="30">
        <v>30</v>
      </c>
      <c r="CQ17" s="30">
        <v>6</v>
      </c>
      <c r="CR17" s="30">
        <v>6</v>
      </c>
      <c r="CS17" s="30">
        <v>30</v>
      </c>
      <c r="CV17" s="30">
        <v>6</v>
      </c>
      <c r="DA17" s="30">
        <v>0</v>
      </c>
      <c r="DC17" s="30">
        <v>6</v>
      </c>
      <c r="DE17" s="30">
        <v>6</v>
      </c>
      <c r="DF17" s="30">
        <v>6</v>
      </c>
      <c r="DG17" s="30">
        <v>12</v>
      </c>
      <c r="DI17" s="30">
        <v>24</v>
      </c>
      <c r="DL17" s="30">
        <v>0</v>
      </c>
      <c r="DM17" s="30">
        <v>0</v>
      </c>
      <c r="DS17" s="30">
        <v>6</v>
      </c>
      <c r="DT17" s="30">
        <v>12</v>
      </c>
      <c r="DV17" s="30">
        <v>6</v>
      </c>
      <c r="DW17" s="30">
        <v>6</v>
      </c>
      <c r="DY17" s="30">
        <v>24</v>
      </c>
      <c r="EB17" s="30">
        <v>12</v>
      </c>
      <c r="ED17" s="30">
        <v>12</v>
      </c>
      <c r="EG17" s="30">
        <f t="shared" si="0"/>
        <v>1602</v>
      </c>
      <c r="EH17" s="26">
        <f>+EG17/6</f>
        <v>267</v>
      </c>
    </row>
    <row r="18" spans="2:138" x14ac:dyDescent="0.25">
      <c r="B18">
        <v>3584240</v>
      </c>
      <c r="C18" t="s">
        <v>323</v>
      </c>
      <c r="D18" s="30">
        <v>60</v>
      </c>
      <c r="E18" s="30">
        <v>60</v>
      </c>
      <c r="F18" s="30">
        <v>60</v>
      </c>
      <c r="G18" s="30">
        <v>120</v>
      </c>
      <c r="H18" s="30">
        <v>60</v>
      </c>
      <c r="I18" s="30">
        <v>60</v>
      </c>
      <c r="J18" s="30">
        <v>60</v>
      </c>
      <c r="L18" s="30">
        <v>60</v>
      </c>
      <c r="M18" s="30">
        <v>120</v>
      </c>
      <c r="N18" s="30">
        <v>60</v>
      </c>
      <c r="O18" s="30">
        <v>60</v>
      </c>
      <c r="P18" s="30">
        <v>60</v>
      </c>
      <c r="Q18" s="30">
        <v>60</v>
      </c>
      <c r="R18" s="30">
        <v>60</v>
      </c>
      <c r="S18" s="30">
        <v>60</v>
      </c>
      <c r="T18" s="30">
        <v>60</v>
      </c>
      <c r="U18" s="30">
        <v>60</v>
      </c>
      <c r="W18" s="30">
        <v>180</v>
      </c>
      <c r="X18" s="30">
        <v>60</v>
      </c>
      <c r="Y18" s="30">
        <v>240</v>
      </c>
      <c r="Z18" s="30">
        <v>60</v>
      </c>
      <c r="AA18" s="30">
        <v>60</v>
      </c>
      <c r="AB18" s="30">
        <v>60</v>
      </c>
      <c r="AC18" s="30">
        <v>180</v>
      </c>
      <c r="AD18" s="30">
        <v>60</v>
      </c>
      <c r="AE18" s="30">
        <v>60</v>
      </c>
      <c r="AF18" s="30">
        <v>60</v>
      </c>
      <c r="AG18" s="30">
        <v>60</v>
      </c>
      <c r="AH18" s="30">
        <v>60</v>
      </c>
      <c r="AI18" s="30">
        <v>120</v>
      </c>
      <c r="AJ18" s="30">
        <v>60</v>
      </c>
      <c r="AK18" s="30">
        <v>120</v>
      </c>
      <c r="AL18" s="30">
        <v>60</v>
      </c>
      <c r="AM18" s="30">
        <v>60</v>
      </c>
      <c r="AN18" s="30">
        <v>60</v>
      </c>
      <c r="AO18" s="30">
        <v>60</v>
      </c>
      <c r="AP18" s="30">
        <v>120</v>
      </c>
      <c r="AQ18" s="30">
        <v>60</v>
      </c>
      <c r="AR18" s="30">
        <v>60</v>
      </c>
      <c r="AS18" s="30">
        <v>60</v>
      </c>
      <c r="AT18" s="30">
        <v>60</v>
      </c>
      <c r="AU18" s="30">
        <v>60</v>
      </c>
      <c r="AV18" s="30">
        <v>60</v>
      </c>
      <c r="AW18" s="30">
        <v>60</v>
      </c>
      <c r="AX18" s="30">
        <v>60</v>
      </c>
      <c r="AY18" s="30">
        <v>60</v>
      </c>
      <c r="AZ18" s="30">
        <v>60</v>
      </c>
      <c r="BB18" s="30">
        <v>60</v>
      </c>
      <c r="BC18" s="30">
        <v>60</v>
      </c>
      <c r="BD18" s="30">
        <v>60</v>
      </c>
      <c r="BE18" s="30">
        <v>60</v>
      </c>
      <c r="BF18" s="30">
        <v>60</v>
      </c>
      <c r="BG18" s="30">
        <v>120</v>
      </c>
      <c r="BH18" s="30">
        <v>60</v>
      </c>
      <c r="BI18" s="30">
        <v>120</v>
      </c>
      <c r="BJ18" s="30">
        <v>60</v>
      </c>
      <c r="BL18" s="30">
        <v>60</v>
      </c>
      <c r="BM18" s="30">
        <v>240</v>
      </c>
      <c r="BN18" s="30">
        <v>180</v>
      </c>
      <c r="BO18" s="30">
        <v>420</v>
      </c>
      <c r="BQ18" s="30">
        <v>180</v>
      </c>
      <c r="BR18" s="30">
        <v>60</v>
      </c>
      <c r="BS18" s="30">
        <v>60</v>
      </c>
      <c r="BU18" s="30">
        <v>60</v>
      </c>
      <c r="BV18" s="30">
        <v>60</v>
      </c>
      <c r="BW18" s="30">
        <v>60</v>
      </c>
      <c r="BX18" s="30">
        <v>60</v>
      </c>
      <c r="BY18" s="30">
        <v>60</v>
      </c>
      <c r="BZ18" s="30">
        <v>60</v>
      </c>
      <c r="CA18" s="30">
        <v>60</v>
      </c>
      <c r="CB18" s="30">
        <v>0</v>
      </c>
      <c r="CC18" s="30">
        <v>180</v>
      </c>
      <c r="CD18" s="30">
        <v>60</v>
      </c>
      <c r="CF18" s="30">
        <v>60</v>
      </c>
      <c r="CH18" s="30">
        <v>60</v>
      </c>
      <c r="CI18" s="30">
        <v>60</v>
      </c>
      <c r="CJ18" s="30">
        <v>60</v>
      </c>
      <c r="CK18" s="30">
        <v>60</v>
      </c>
      <c r="CL18" s="30">
        <v>60</v>
      </c>
      <c r="CN18" s="30">
        <v>60</v>
      </c>
      <c r="CO18" s="30">
        <v>60</v>
      </c>
      <c r="CQ18" s="30">
        <v>60</v>
      </c>
      <c r="CR18" s="30">
        <v>60</v>
      </c>
      <c r="CS18" s="30">
        <v>60</v>
      </c>
      <c r="CT18" s="30">
        <v>60</v>
      </c>
      <c r="CU18" s="30">
        <v>60</v>
      </c>
      <c r="CV18" s="30">
        <v>60</v>
      </c>
      <c r="CW18" s="30">
        <v>60</v>
      </c>
      <c r="CX18" s="30">
        <v>60</v>
      </c>
      <c r="CZ18" s="30">
        <v>60</v>
      </c>
      <c r="DA18" s="30">
        <v>60</v>
      </c>
      <c r="DB18" s="30">
        <v>120</v>
      </c>
      <c r="DC18" s="30">
        <v>60</v>
      </c>
      <c r="DE18" s="30">
        <v>60</v>
      </c>
      <c r="DF18" s="30">
        <v>60</v>
      </c>
      <c r="DG18" s="30">
        <v>60</v>
      </c>
      <c r="DI18" s="30">
        <v>120</v>
      </c>
      <c r="DJ18" s="30">
        <v>60</v>
      </c>
      <c r="DK18" s="30">
        <v>120</v>
      </c>
      <c r="DL18" s="30">
        <v>60</v>
      </c>
      <c r="DM18" s="30">
        <v>60</v>
      </c>
      <c r="DN18" s="30">
        <v>60</v>
      </c>
      <c r="DS18" s="30">
        <v>60</v>
      </c>
      <c r="DV18" s="30">
        <v>120</v>
      </c>
      <c r="DW18" s="30">
        <v>60</v>
      </c>
      <c r="DX18" s="30">
        <v>60</v>
      </c>
      <c r="DY18" s="30">
        <v>120</v>
      </c>
      <c r="DZ18" s="30">
        <v>180</v>
      </c>
      <c r="EA18" s="30">
        <v>60</v>
      </c>
      <c r="EB18" s="30">
        <v>60</v>
      </c>
      <c r="EG18" s="30">
        <f t="shared" si="0"/>
        <v>8700</v>
      </c>
      <c r="EH18" s="26">
        <f>+EG18/60</f>
        <v>145</v>
      </c>
    </row>
    <row r="19" spans="2:138" x14ac:dyDescent="0.25">
      <c r="B19">
        <v>3584241</v>
      </c>
      <c r="C19" t="s">
        <v>324</v>
      </c>
      <c r="D19" s="30">
        <v>20</v>
      </c>
      <c r="E19" s="30">
        <v>20</v>
      </c>
      <c r="F19" s="30">
        <v>20</v>
      </c>
      <c r="G19" s="30">
        <v>40</v>
      </c>
      <c r="H19" s="30">
        <v>20</v>
      </c>
      <c r="I19" s="30">
        <v>20</v>
      </c>
      <c r="J19" s="30">
        <v>20</v>
      </c>
      <c r="L19" s="30">
        <v>20</v>
      </c>
      <c r="M19" s="30">
        <v>80</v>
      </c>
      <c r="N19" s="30">
        <v>20</v>
      </c>
      <c r="O19" s="30">
        <v>20</v>
      </c>
      <c r="P19" s="30">
        <v>20</v>
      </c>
      <c r="Q19" s="30">
        <v>20</v>
      </c>
      <c r="R19" s="30">
        <v>20</v>
      </c>
      <c r="S19" s="30">
        <v>20</v>
      </c>
      <c r="T19" s="30">
        <v>20</v>
      </c>
      <c r="U19" s="30">
        <v>20</v>
      </c>
      <c r="W19" s="30">
        <v>60</v>
      </c>
      <c r="X19" s="30">
        <v>20</v>
      </c>
      <c r="Y19" s="30">
        <v>20</v>
      </c>
      <c r="Z19" s="30">
        <v>20</v>
      </c>
      <c r="AA19" s="30">
        <v>20</v>
      </c>
      <c r="AB19" s="30">
        <v>20</v>
      </c>
      <c r="AC19" s="30">
        <v>20</v>
      </c>
      <c r="AD19" s="30">
        <v>20</v>
      </c>
      <c r="AE19" s="30">
        <v>20</v>
      </c>
      <c r="AF19" s="30">
        <v>20</v>
      </c>
      <c r="AG19" s="30">
        <v>20</v>
      </c>
      <c r="AH19" s="30">
        <v>20</v>
      </c>
      <c r="AI19" s="30">
        <v>60</v>
      </c>
      <c r="AJ19" s="30">
        <v>20</v>
      </c>
      <c r="AK19" s="30">
        <v>40</v>
      </c>
      <c r="AL19" s="30">
        <v>20</v>
      </c>
      <c r="AM19" s="30">
        <v>20</v>
      </c>
      <c r="AN19" s="30">
        <v>20</v>
      </c>
      <c r="AO19" s="30">
        <v>20</v>
      </c>
      <c r="AP19" s="30">
        <v>40</v>
      </c>
      <c r="AQ19" s="30">
        <v>20</v>
      </c>
      <c r="AR19" s="30">
        <v>20</v>
      </c>
      <c r="AS19" s="30">
        <v>20</v>
      </c>
      <c r="AT19" s="30">
        <v>20</v>
      </c>
      <c r="AU19" s="30">
        <v>20</v>
      </c>
      <c r="AV19" s="30">
        <v>20</v>
      </c>
      <c r="AW19" s="30">
        <v>20</v>
      </c>
      <c r="AX19" s="30">
        <v>20</v>
      </c>
      <c r="AY19" s="30">
        <v>20</v>
      </c>
      <c r="AZ19" s="30">
        <v>20</v>
      </c>
      <c r="BB19" s="30">
        <v>20</v>
      </c>
      <c r="BC19" s="30">
        <v>20</v>
      </c>
      <c r="BD19" s="30">
        <v>20</v>
      </c>
      <c r="BE19" s="30">
        <v>20</v>
      </c>
      <c r="BF19" s="30">
        <v>20</v>
      </c>
      <c r="BG19" s="30">
        <v>20</v>
      </c>
      <c r="BH19" s="30">
        <v>20</v>
      </c>
      <c r="BI19" s="30">
        <v>40</v>
      </c>
      <c r="BJ19" s="30">
        <v>20</v>
      </c>
      <c r="BL19" s="30">
        <v>20</v>
      </c>
      <c r="BM19" s="30">
        <v>100</v>
      </c>
      <c r="BN19" s="30">
        <v>220</v>
      </c>
      <c r="BO19" s="30">
        <v>160</v>
      </c>
      <c r="BQ19" s="30">
        <v>40</v>
      </c>
      <c r="BR19" s="30">
        <v>20</v>
      </c>
      <c r="BS19" s="30">
        <v>20</v>
      </c>
      <c r="BU19" s="30">
        <v>20</v>
      </c>
      <c r="BV19" s="30">
        <v>20</v>
      </c>
      <c r="BW19" s="30">
        <v>20</v>
      </c>
      <c r="BX19" s="30">
        <v>20</v>
      </c>
      <c r="BY19" s="30">
        <v>20</v>
      </c>
      <c r="BZ19" s="30">
        <v>20</v>
      </c>
      <c r="CA19" s="30">
        <v>20</v>
      </c>
      <c r="CB19" s="30">
        <v>0</v>
      </c>
      <c r="CC19" s="30">
        <v>60</v>
      </c>
      <c r="CD19" s="30">
        <v>20</v>
      </c>
      <c r="CF19" s="30">
        <v>20</v>
      </c>
      <c r="CH19" s="30">
        <v>40</v>
      </c>
      <c r="CI19" s="30">
        <v>20</v>
      </c>
      <c r="CJ19" s="30">
        <v>20</v>
      </c>
      <c r="CK19" s="30">
        <v>20</v>
      </c>
      <c r="CL19" s="30">
        <v>20</v>
      </c>
      <c r="CN19" s="30">
        <v>20</v>
      </c>
      <c r="CO19" s="30">
        <v>20</v>
      </c>
      <c r="CQ19" s="30">
        <v>20</v>
      </c>
      <c r="CR19" s="30">
        <v>20</v>
      </c>
      <c r="CS19" s="30">
        <v>20</v>
      </c>
      <c r="CT19" s="30">
        <v>20</v>
      </c>
      <c r="CU19" s="30">
        <v>20</v>
      </c>
      <c r="CV19" s="30">
        <v>20</v>
      </c>
      <c r="CW19" s="30">
        <v>20</v>
      </c>
      <c r="CX19" s="30">
        <v>20</v>
      </c>
      <c r="CZ19" s="30">
        <v>20</v>
      </c>
      <c r="DA19" s="30">
        <v>20</v>
      </c>
      <c r="DB19" s="30">
        <v>40</v>
      </c>
      <c r="DC19" s="30">
        <v>20</v>
      </c>
      <c r="DE19" s="30">
        <v>20</v>
      </c>
      <c r="DF19" s="30">
        <v>20</v>
      </c>
      <c r="DG19" s="30">
        <v>20</v>
      </c>
      <c r="DI19" s="30">
        <v>40</v>
      </c>
      <c r="DJ19" s="30">
        <v>20</v>
      </c>
      <c r="DK19" s="30">
        <v>20</v>
      </c>
      <c r="DL19" s="30">
        <v>60</v>
      </c>
      <c r="DM19" s="30">
        <v>20</v>
      </c>
      <c r="DN19" s="30">
        <v>20</v>
      </c>
      <c r="DS19" s="30">
        <v>20</v>
      </c>
      <c r="DV19" s="30">
        <v>40</v>
      </c>
      <c r="DW19" s="30">
        <v>20</v>
      </c>
      <c r="DX19" s="30">
        <v>20</v>
      </c>
      <c r="DY19" s="30">
        <v>80</v>
      </c>
      <c r="DZ19" s="30">
        <v>120</v>
      </c>
      <c r="EA19" s="30">
        <v>20</v>
      </c>
      <c r="EB19" s="30">
        <v>20</v>
      </c>
      <c r="EG19" s="30">
        <f t="shared" si="0"/>
        <v>3160</v>
      </c>
      <c r="EH19" s="26">
        <f>+EG19/20</f>
        <v>158</v>
      </c>
    </row>
    <row r="20" spans="2:138" x14ac:dyDescent="0.25">
      <c r="B20">
        <v>3529248</v>
      </c>
      <c r="C20" t="s">
        <v>316</v>
      </c>
      <c r="T20" s="30">
        <v>-20</v>
      </c>
      <c r="BK20" s="30">
        <v>-84</v>
      </c>
      <c r="CZ20" s="30">
        <v>-3</v>
      </c>
      <c r="DW20" s="30">
        <v>-203</v>
      </c>
      <c r="EG20" s="30">
        <f t="shared" si="0"/>
        <v>-310</v>
      </c>
      <c r="EH20" s="26">
        <f>+EG20/60</f>
        <v>-5.166666666666667</v>
      </c>
    </row>
    <row r="21" spans="2:138" x14ac:dyDescent="0.25">
      <c r="B21">
        <v>3538108</v>
      </c>
      <c r="C21" t="s">
        <v>317</v>
      </c>
      <c r="T21" s="30">
        <v>-1</v>
      </c>
      <c r="U21" s="30">
        <v>-6</v>
      </c>
      <c r="BF21" s="30">
        <v>-10</v>
      </c>
      <c r="CZ21" s="30">
        <v>-11</v>
      </c>
      <c r="EG21" s="30">
        <f t="shared" si="0"/>
        <v>-28</v>
      </c>
      <c r="EH21" s="26">
        <f>+EG21/6</f>
        <v>-4.666666666666667</v>
      </c>
    </row>
    <row r="22" spans="2:138" x14ac:dyDescent="0.25">
      <c r="B22">
        <v>3573960</v>
      </c>
      <c r="C22" t="s">
        <v>318</v>
      </c>
      <c r="E22" s="30">
        <v>-24</v>
      </c>
      <c r="K22" s="30">
        <v>-56</v>
      </c>
      <c r="W22" s="30">
        <v>-67</v>
      </c>
      <c r="AP22" s="30">
        <v>-30</v>
      </c>
      <c r="AU22" s="30">
        <v>-1</v>
      </c>
      <c r="BA22" s="30">
        <v>-66</v>
      </c>
      <c r="BO22" s="30">
        <v>-190</v>
      </c>
      <c r="CB22" s="30">
        <v>-5</v>
      </c>
      <c r="CS22" s="30">
        <v>-38</v>
      </c>
      <c r="CT22" s="30">
        <v>-28</v>
      </c>
      <c r="CW22" s="30">
        <v>-20</v>
      </c>
      <c r="CZ22" s="30">
        <v>-43</v>
      </c>
      <c r="DC22" s="30">
        <v>-34</v>
      </c>
      <c r="DE22" s="30">
        <v>-61</v>
      </c>
      <c r="DS22" s="30">
        <v>-4</v>
      </c>
      <c r="EG22" s="30">
        <f t="shared" si="0"/>
        <v>-667</v>
      </c>
      <c r="EH22" s="26">
        <f>+EG22/30</f>
        <v>-22.233333333333334</v>
      </c>
    </row>
    <row r="23" spans="2:138" x14ac:dyDescent="0.25">
      <c r="B23">
        <v>3573961</v>
      </c>
      <c r="C23" t="s">
        <v>319</v>
      </c>
      <c r="E23" s="30">
        <v>-4</v>
      </c>
      <c r="K23" s="30">
        <v>-96</v>
      </c>
      <c r="U23" s="30">
        <v>-30</v>
      </c>
      <c r="W23" s="30">
        <v>-40</v>
      </c>
      <c r="AA23" s="30">
        <v>-2</v>
      </c>
      <c r="AP23" s="30">
        <v>-20</v>
      </c>
      <c r="AU23" s="30">
        <v>-29</v>
      </c>
      <c r="BA23" s="30">
        <v>-94</v>
      </c>
      <c r="BO23" s="30">
        <v>-195</v>
      </c>
      <c r="CA23" s="30">
        <v>-97</v>
      </c>
      <c r="CB23" s="30">
        <v>-17</v>
      </c>
      <c r="CF23" s="30">
        <v>-51</v>
      </c>
      <c r="CS23" s="30">
        <v>-57</v>
      </c>
      <c r="CT23" s="30">
        <v>-38</v>
      </c>
      <c r="CW23" s="30">
        <v>-25</v>
      </c>
      <c r="CZ23" s="30">
        <v>-39</v>
      </c>
      <c r="DC23" s="30">
        <v>-33</v>
      </c>
      <c r="DE23" s="30">
        <v>-53</v>
      </c>
      <c r="DR23" s="30">
        <v>-15</v>
      </c>
      <c r="DS23" s="30">
        <v>-5</v>
      </c>
      <c r="EG23" s="30">
        <f t="shared" si="0"/>
        <v>-940</v>
      </c>
      <c r="EH23" s="26">
        <f>+EG23/30</f>
        <v>-31.333333333333332</v>
      </c>
    </row>
    <row r="24" spans="2:138" x14ac:dyDescent="0.25">
      <c r="B24">
        <v>3573962</v>
      </c>
      <c r="C24" t="s">
        <v>320</v>
      </c>
      <c r="E24" s="30">
        <v>-7</v>
      </c>
      <c r="K24" s="30">
        <v>-175</v>
      </c>
      <c r="W24" s="30">
        <v>-103</v>
      </c>
      <c r="AJ24" s="30">
        <v>-83</v>
      </c>
      <c r="AP24" s="30">
        <v>-15</v>
      </c>
      <c r="AU24" s="30">
        <v>-14</v>
      </c>
      <c r="BA24" s="30">
        <v>-75</v>
      </c>
      <c r="BO24" s="30">
        <v>-10</v>
      </c>
      <c r="CA24" s="30">
        <v>-125</v>
      </c>
      <c r="CB24" s="30">
        <v>-6</v>
      </c>
      <c r="CF24" s="30">
        <v>-21</v>
      </c>
      <c r="CS24" s="30">
        <v>-46</v>
      </c>
      <c r="CT24" s="30">
        <v>-63</v>
      </c>
      <c r="CW24" s="30">
        <v>-15</v>
      </c>
      <c r="CZ24" s="30">
        <v>-4</v>
      </c>
      <c r="DC24" s="30">
        <v>-1</v>
      </c>
      <c r="DE24" s="30">
        <v>-68</v>
      </c>
      <c r="EC24" s="30">
        <v>-10</v>
      </c>
      <c r="EG24" s="30">
        <f t="shared" si="0"/>
        <v>-841</v>
      </c>
      <c r="EH24" s="26">
        <f>+EG24/30</f>
        <v>-28.033333333333335</v>
      </c>
    </row>
    <row r="25" spans="2:138" x14ac:dyDescent="0.25">
      <c r="B25">
        <v>3573963</v>
      </c>
      <c r="C25" t="s">
        <v>321</v>
      </c>
      <c r="E25" s="30">
        <v>-10</v>
      </c>
      <c r="K25" s="30">
        <v>-157</v>
      </c>
      <c r="O25" s="30">
        <v>0</v>
      </c>
      <c r="U25" s="30">
        <v>-30</v>
      </c>
      <c r="W25" s="30">
        <v>-132</v>
      </c>
      <c r="AA25" s="30">
        <v>-39</v>
      </c>
      <c r="AP25" s="30">
        <v>-25</v>
      </c>
      <c r="AU25" s="30">
        <v>-48</v>
      </c>
      <c r="BA25" s="30">
        <v>-92</v>
      </c>
      <c r="BF25" s="30">
        <v>-2</v>
      </c>
      <c r="BO25" s="30">
        <v>-40</v>
      </c>
      <c r="CA25" s="30">
        <v>-16</v>
      </c>
      <c r="CB25" s="30">
        <v>-5</v>
      </c>
      <c r="CF25" s="30">
        <v>-33</v>
      </c>
      <c r="CS25" s="30">
        <v>-38</v>
      </c>
      <c r="CT25" s="30">
        <v>-51</v>
      </c>
      <c r="CW25" s="30">
        <v>-15</v>
      </c>
      <c r="CZ25" s="30">
        <v>-22</v>
      </c>
      <c r="DC25" s="30">
        <v>-25</v>
      </c>
      <c r="DE25" s="30">
        <v>-117</v>
      </c>
      <c r="DS25" s="30">
        <v>-35</v>
      </c>
      <c r="EG25" s="30">
        <f t="shared" si="0"/>
        <v>-932</v>
      </c>
      <c r="EH25" s="26">
        <f>+EG25/30</f>
        <v>-31.066666666666666</v>
      </c>
    </row>
  </sheetData>
  <dataConsolidate leftLabels="1" topLabels="1">
    <dataRefs count="1">
      <dataRef ref="B2:EE37" sheet="File Hop-Goi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C2E5-3556-4344-9AC5-68FE09F590F5}">
  <dimension ref="A1:AC210"/>
  <sheetViews>
    <sheetView showGridLines="0" topLeftCell="A182" workbookViewId="0">
      <selection activeCell="E213" sqref="E213"/>
    </sheetView>
  </sheetViews>
  <sheetFormatPr defaultRowHeight="15" outlineLevelRow="1" x14ac:dyDescent="0.25"/>
  <cols>
    <col min="3" max="3" width="26.42578125" bestFit="1" customWidth="1"/>
    <col min="4" max="5" width="9.5703125" bestFit="1" customWidth="1"/>
    <col min="6" max="6" width="10.5703125" bestFit="1" customWidth="1"/>
    <col min="7" max="9" width="9.5703125" bestFit="1" customWidth="1"/>
    <col min="10" max="13" width="9.28515625" bestFit="1" customWidth="1"/>
    <col min="14" max="15" width="9.5703125" bestFit="1" customWidth="1"/>
    <col min="16" max="18" width="9.28515625" bestFit="1" customWidth="1"/>
    <col min="19" max="19" width="9.5703125" bestFit="1" customWidth="1"/>
    <col min="20" max="26" width="9.28515625" bestFit="1" customWidth="1"/>
    <col min="27" max="27" width="10.5703125" bestFit="1" customWidth="1"/>
  </cols>
  <sheetData>
    <row r="1" spans="2:26" s="25" customFormat="1" ht="75" x14ac:dyDescent="0.25">
      <c r="B1" s="25" t="s">
        <v>139</v>
      </c>
      <c r="C1" s="25" t="s">
        <v>309</v>
      </c>
      <c r="D1" s="25" t="s">
        <v>276</v>
      </c>
      <c r="E1" s="25" t="s">
        <v>277</v>
      </c>
      <c r="F1" s="25" t="s">
        <v>278</v>
      </c>
      <c r="G1" s="25" t="s">
        <v>279</v>
      </c>
      <c r="H1" s="25" t="s">
        <v>280</v>
      </c>
      <c r="I1" s="25" t="s">
        <v>281</v>
      </c>
      <c r="J1" s="25" t="s">
        <v>282</v>
      </c>
      <c r="K1" s="25" t="s">
        <v>283</v>
      </c>
      <c r="L1" s="25" t="s">
        <v>284</v>
      </c>
      <c r="M1" s="25" t="s">
        <v>285</v>
      </c>
      <c r="N1" s="25" t="s">
        <v>286</v>
      </c>
      <c r="O1" s="25" t="s">
        <v>287</v>
      </c>
      <c r="P1" s="25" t="s">
        <v>288</v>
      </c>
      <c r="Q1" s="25" t="s">
        <v>289</v>
      </c>
      <c r="R1" s="25" t="s">
        <v>290</v>
      </c>
      <c r="S1" s="25" t="s">
        <v>323</v>
      </c>
      <c r="T1" s="25" t="s">
        <v>324</v>
      </c>
      <c r="U1" s="25" t="s">
        <v>316</v>
      </c>
      <c r="V1" s="25" t="s">
        <v>317</v>
      </c>
      <c r="W1" s="25" t="s">
        <v>318</v>
      </c>
      <c r="X1" s="25" t="s">
        <v>319</v>
      </c>
      <c r="Y1" s="25" t="s">
        <v>320</v>
      </c>
      <c r="Z1" s="25" t="s">
        <v>321</v>
      </c>
    </row>
    <row r="2" spans="2:26" x14ac:dyDescent="0.25">
      <c r="B2" t="s">
        <v>143</v>
      </c>
      <c r="C2" t="s">
        <v>292</v>
      </c>
      <c r="D2">
        <v>90</v>
      </c>
      <c r="E2">
        <v>210</v>
      </c>
      <c r="F2">
        <v>360</v>
      </c>
      <c r="G2">
        <v>120</v>
      </c>
      <c r="H2">
        <v>180</v>
      </c>
      <c r="I2">
        <v>120</v>
      </c>
      <c r="J2">
        <v>84</v>
      </c>
      <c r="K2">
        <v>24</v>
      </c>
      <c r="L2">
        <v>48</v>
      </c>
      <c r="M2">
        <v>48</v>
      </c>
      <c r="N2">
        <v>48</v>
      </c>
      <c r="O2">
        <v>120</v>
      </c>
      <c r="Q2">
        <v>30</v>
      </c>
      <c r="R2">
        <v>18</v>
      </c>
      <c r="S2">
        <v>60</v>
      </c>
      <c r="T2">
        <v>20</v>
      </c>
    </row>
    <row r="3" spans="2:26" hidden="1" outlineLevel="1" x14ac:dyDescent="0.25">
      <c r="B3" t="s">
        <v>144</v>
      </c>
      <c r="C3" t="s">
        <v>293</v>
      </c>
      <c r="E3">
        <v>90</v>
      </c>
      <c r="F3">
        <v>180</v>
      </c>
      <c r="G3">
        <v>60</v>
      </c>
      <c r="H3">
        <v>120</v>
      </c>
      <c r="I3">
        <v>20</v>
      </c>
      <c r="J3">
        <v>12</v>
      </c>
      <c r="K3">
        <v>24</v>
      </c>
      <c r="L3">
        <v>17</v>
      </c>
      <c r="M3">
        <v>24</v>
      </c>
      <c r="N3">
        <v>24</v>
      </c>
      <c r="O3">
        <v>72</v>
      </c>
      <c r="P3">
        <v>8</v>
      </c>
      <c r="Q3">
        <v>54</v>
      </c>
      <c r="R3">
        <v>36</v>
      </c>
      <c r="S3">
        <v>60</v>
      </c>
      <c r="T3">
        <v>20</v>
      </c>
      <c r="W3">
        <v>-24</v>
      </c>
      <c r="X3">
        <v>-4</v>
      </c>
      <c r="Y3">
        <v>-7</v>
      </c>
      <c r="Z3">
        <v>-10</v>
      </c>
    </row>
    <row r="4" spans="2:26" hidden="1" outlineLevel="1" x14ac:dyDescent="0.25">
      <c r="B4" t="s">
        <v>145</v>
      </c>
      <c r="C4" t="s">
        <v>294</v>
      </c>
      <c r="D4">
        <v>30</v>
      </c>
      <c r="E4">
        <v>180</v>
      </c>
      <c r="F4">
        <v>360</v>
      </c>
      <c r="G4">
        <v>36</v>
      </c>
      <c r="H4">
        <v>240</v>
      </c>
      <c r="I4">
        <v>120</v>
      </c>
      <c r="J4">
        <v>24</v>
      </c>
      <c r="K4">
        <v>36</v>
      </c>
      <c r="L4">
        <v>48</v>
      </c>
      <c r="M4">
        <v>48</v>
      </c>
      <c r="N4">
        <v>48</v>
      </c>
      <c r="P4">
        <v>6</v>
      </c>
      <c r="Q4">
        <v>12</v>
      </c>
      <c r="R4">
        <v>6</v>
      </c>
      <c r="S4">
        <v>60</v>
      </c>
      <c r="T4">
        <v>20</v>
      </c>
    </row>
    <row r="5" spans="2:26" hidden="1" outlineLevel="1" x14ac:dyDescent="0.25">
      <c r="B5" t="s">
        <v>146</v>
      </c>
      <c r="C5" t="s">
        <v>295</v>
      </c>
      <c r="D5">
        <v>60</v>
      </c>
      <c r="E5">
        <v>144</v>
      </c>
      <c r="F5">
        <v>300</v>
      </c>
      <c r="G5">
        <v>48</v>
      </c>
      <c r="H5">
        <v>240</v>
      </c>
      <c r="I5">
        <v>80</v>
      </c>
      <c r="J5">
        <v>12</v>
      </c>
      <c r="K5">
        <v>36</v>
      </c>
      <c r="M5">
        <v>24</v>
      </c>
      <c r="N5">
        <v>48</v>
      </c>
      <c r="P5">
        <v>48</v>
      </c>
      <c r="Q5">
        <v>24</v>
      </c>
      <c r="R5">
        <v>18</v>
      </c>
      <c r="S5">
        <v>120</v>
      </c>
      <c r="T5">
        <v>40</v>
      </c>
    </row>
    <row r="6" spans="2:26" hidden="1" outlineLevel="1" x14ac:dyDescent="0.25">
      <c r="B6" t="s">
        <v>147</v>
      </c>
      <c r="C6" t="s">
        <v>293</v>
      </c>
      <c r="D6">
        <v>60</v>
      </c>
      <c r="E6">
        <v>186</v>
      </c>
      <c r="F6">
        <v>180</v>
      </c>
      <c r="G6">
        <v>102</v>
      </c>
      <c r="H6">
        <v>60</v>
      </c>
      <c r="I6">
        <v>80</v>
      </c>
      <c r="J6">
        <v>60</v>
      </c>
      <c r="K6">
        <v>48</v>
      </c>
      <c r="L6">
        <v>24</v>
      </c>
      <c r="M6">
        <v>24</v>
      </c>
      <c r="N6">
        <v>24</v>
      </c>
      <c r="O6">
        <v>24</v>
      </c>
      <c r="P6">
        <v>12</v>
      </c>
      <c r="Q6">
        <v>30</v>
      </c>
      <c r="R6">
        <v>12</v>
      </c>
      <c r="S6">
        <v>60</v>
      </c>
      <c r="T6">
        <v>20</v>
      </c>
    </row>
    <row r="7" spans="2:26" hidden="1" outlineLevel="1" x14ac:dyDescent="0.25">
      <c r="B7" t="s">
        <v>148</v>
      </c>
      <c r="C7" t="s">
        <v>296</v>
      </c>
      <c r="E7">
        <v>90</v>
      </c>
      <c r="F7">
        <v>300</v>
      </c>
      <c r="G7">
        <v>42</v>
      </c>
      <c r="H7">
        <v>60</v>
      </c>
      <c r="I7">
        <v>80</v>
      </c>
      <c r="J7">
        <v>24</v>
      </c>
      <c r="K7">
        <v>12</v>
      </c>
      <c r="O7">
        <v>24</v>
      </c>
      <c r="P7">
        <v>6</v>
      </c>
      <c r="Q7">
        <v>12</v>
      </c>
      <c r="R7">
        <v>12</v>
      </c>
      <c r="S7">
        <v>60</v>
      </c>
      <c r="T7">
        <v>20</v>
      </c>
    </row>
    <row r="8" spans="2:26" hidden="1" outlineLevel="1" x14ac:dyDescent="0.25">
      <c r="B8" t="s">
        <v>149</v>
      </c>
      <c r="C8" t="s">
        <v>297</v>
      </c>
      <c r="D8">
        <v>222</v>
      </c>
      <c r="E8">
        <v>240</v>
      </c>
      <c r="F8">
        <v>1380</v>
      </c>
      <c r="G8">
        <v>150</v>
      </c>
      <c r="H8">
        <v>900</v>
      </c>
      <c r="I8">
        <v>220</v>
      </c>
      <c r="K8">
        <v>72</v>
      </c>
      <c r="M8">
        <v>24</v>
      </c>
      <c r="N8">
        <v>24</v>
      </c>
      <c r="O8">
        <v>24</v>
      </c>
      <c r="P8">
        <v>30</v>
      </c>
      <c r="R8">
        <v>60</v>
      </c>
      <c r="S8">
        <v>60</v>
      </c>
      <c r="T8">
        <v>20</v>
      </c>
    </row>
    <row r="9" spans="2:26" hidden="1" outlineLevel="1" x14ac:dyDescent="0.25">
      <c r="B9" t="s">
        <v>150</v>
      </c>
      <c r="C9" t="s">
        <v>298</v>
      </c>
      <c r="D9">
        <v>60</v>
      </c>
      <c r="E9">
        <v>120</v>
      </c>
      <c r="F9">
        <v>300</v>
      </c>
      <c r="G9">
        <v>90</v>
      </c>
      <c r="H9">
        <v>300</v>
      </c>
      <c r="I9">
        <v>100</v>
      </c>
      <c r="J9">
        <v>60</v>
      </c>
      <c r="L9">
        <v>120</v>
      </c>
      <c r="M9">
        <v>24</v>
      </c>
      <c r="N9">
        <v>48</v>
      </c>
      <c r="O9">
        <v>72</v>
      </c>
      <c r="P9">
        <v>42</v>
      </c>
      <c r="R9">
        <v>6</v>
      </c>
      <c r="W9">
        <v>-56</v>
      </c>
      <c r="X9">
        <v>-96</v>
      </c>
      <c r="Y9">
        <v>-175</v>
      </c>
      <c r="Z9">
        <v>-157</v>
      </c>
    </row>
    <row r="10" spans="2:26" hidden="1" outlineLevel="1" x14ac:dyDescent="0.25">
      <c r="B10" t="s">
        <v>151</v>
      </c>
      <c r="C10" t="s">
        <v>294</v>
      </c>
      <c r="D10">
        <v>60</v>
      </c>
      <c r="E10">
        <v>126</v>
      </c>
      <c r="F10">
        <v>180</v>
      </c>
      <c r="G10">
        <v>60</v>
      </c>
      <c r="H10">
        <v>60</v>
      </c>
      <c r="J10">
        <v>12</v>
      </c>
      <c r="M10">
        <v>0</v>
      </c>
      <c r="N10">
        <v>48</v>
      </c>
      <c r="O10">
        <v>120</v>
      </c>
      <c r="P10">
        <v>12</v>
      </c>
      <c r="Q10">
        <v>18</v>
      </c>
      <c r="R10">
        <v>24</v>
      </c>
      <c r="S10">
        <v>60</v>
      </c>
      <c r="T10">
        <v>20</v>
      </c>
    </row>
    <row r="11" spans="2:26" hidden="1" outlineLevel="1" x14ac:dyDescent="0.25">
      <c r="B11" t="s">
        <v>152</v>
      </c>
      <c r="C11" t="s">
        <v>299</v>
      </c>
      <c r="E11">
        <v>168</v>
      </c>
      <c r="F11">
        <v>660</v>
      </c>
      <c r="G11">
        <v>150</v>
      </c>
      <c r="H11">
        <v>240</v>
      </c>
      <c r="I11">
        <v>200</v>
      </c>
      <c r="J11">
        <v>24</v>
      </c>
      <c r="L11">
        <v>72</v>
      </c>
      <c r="M11">
        <v>72</v>
      </c>
      <c r="N11">
        <v>96</v>
      </c>
      <c r="O11">
        <v>48</v>
      </c>
      <c r="S11">
        <v>120</v>
      </c>
      <c r="T11">
        <v>80</v>
      </c>
    </row>
    <row r="12" spans="2:26" hidden="1" outlineLevel="1" x14ac:dyDescent="0.25">
      <c r="B12" t="s">
        <v>153</v>
      </c>
      <c r="C12" t="s">
        <v>292</v>
      </c>
      <c r="D12">
        <v>150</v>
      </c>
      <c r="E12">
        <v>180</v>
      </c>
      <c r="F12">
        <v>240</v>
      </c>
      <c r="G12">
        <v>60</v>
      </c>
      <c r="H12">
        <v>240</v>
      </c>
      <c r="I12">
        <v>140</v>
      </c>
      <c r="J12">
        <v>36</v>
      </c>
      <c r="K12">
        <v>72</v>
      </c>
      <c r="M12">
        <v>48</v>
      </c>
      <c r="N12">
        <v>48</v>
      </c>
      <c r="O12">
        <v>72</v>
      </c>
      <c r="P12">
        <v>48</v>
      </c>
      <c r="Q12">
        <v>30</v>
      </c>
      <c r="R12">
        <v>6</v>
      </c>
      <c r="S12">
        <v>60</v>
      </c>
      <c r="T12">
        <v>20</v>
      </c>
    </row>
    <row r="13" spans="2:26" hidden="1" outlineLevel="1" x14ac:dyDescent="0.25">
      <c r="B13" t="s">
        <v>154</v>
      </c>
      <c r="C13" t="s">
        <v>301</v>
      </c>
      <c r="D13">
        <v>60</v>
      </c>
      <c r="E13">
        <v>232</v>
      </c>
      <c r="F13">
        <v>240</v>
      </c>
      <c r="G13">
        <v>48</v>
      </c>
      <c r="H13">
        <v>60</v>
      </c>
      <c r="J13">
        <v>24</v>
      </c>
      <c r="K13">
        <v>24</v>
      </c>
      <c r="L13">
        <v>20</v>
      </c>
      <c r="M13">
        <v>48</v>
      </c>
      <c r="N13">
        <v>48</v>
      </c>
      <c r="O13">
        <v>144</v>
      </c>
      <c r="P13">
        <v>30</v>
      </c>
      <c r="Q13">
        <v>18</v>
      </c>
      <c r="R13">
        <v>12</v>
      </c>
      <c r="S13">
        <v>60</v>
      </c>
      <c r="T13">
        <v>20</v>
      </c>
      <c r="Z13">
        <v>0</v>
      </c>
    </row>
    <row r="14" spans="2:26" hidden="1" outlineLevel="1" x14ac:dyDescent="0.25">
      <c r="B14" t="s">
        <v>155</v>
      </c>
      <c r="C14" t="s">
        <v>294</v>
      </c>
      <c r="D14">
        <v>42</v>
      </c>
      <c r="E14">
        <v>120</v>
      </c>
      <c r="F14">
        <v>240</v>
      </c>
      <c r="G14">
        <v>60</v>
      </c>
      <c r="H14">
        <v>180</v>
      </c>
      <c r="I14">
        <v>80</v>
      </c>
      <c r="J14">
        <v>24</v>
      </c>
      <c r="K14">
        <v>24</v>
      </c>
      <c r="L14">
        <v>24</v>
      </c>
      <c r="M14">
        <v>24</v>
      </c>
      <c r="N14">
        <v>72</v>
      </c>
      <c r="O14">
        <v>24</v>
      </c>
      <c r="P14">
        <v>6</v>
      </c>
      <c r="S14">
        <v>60</v>
      </c>
      <c r="T14">
        <v>20</v>
      </c>
    </row>
    <row r="15" spans="2:26" hidden="1" outlineLevel="1" x14ac:dyDescent="0.25">
      <c r="B15" t="s">
        <v>156</v>
      </c>
      <c r="C15" t="s">
        <v>292</v>
      </c>
      <c r="E15">
        <v>120</v>
      </c>
      <c r="F15">
        <v>180</v>
      </c>
      <c r="G15">
        <v>48</v>
      </c>
      <c r="H15">
        <v>240</v>
      </c>
      <c r="J15">
        <v>24</v>
      </c>
      <c r="K15">
        <v>48</v>
      </c>
      <c r="L15">
        <v>48</v>
      </c>
      <c r="M15">
        <v>24</v>
      </c>
      <c r="N15">
        <v>72</v>
      </c>
      <c r="O15">
        <v>24</v>
      </c>
      <c r="R15">
        <v>18</v>
      </c>
      <c r="S15">
        <v>60</v>
      </c>
      <c r="T15">
        <v>20</v>
      </c>
    </row>
    <row r="16" spans="2:26" hidden="1" outlineLevel="1" x14ac:dyDescent="0.25">
      <c r="B16" t="s">
        <v>157</v>
      </c>
      <c r="C16" t="s">
        <v>300</v>
      </c>
      <c r="D16">
        <v>30</v>
      </c>
      <c r="E16">
        <v>120</v>
      </c>
      <c r="F16">
        <v>240</v>
      </c>
      <c r="G16">
        <v>60</v>
      </c>
      <c r="H16">
        <v>120</v>
      </c>
      <c r="I16">
        <v>40</v>
      </c>
      <c r="J16">
        <v>36</v>
      </c>
      <c r="K16">
        <v>48</v>
      </c>
      <c r="M16">
        <v>24</v>
      </c>
      <c r="N16">
        <v>24</v>
      </c>
      <c r="O16">
        <v>48</v>
      </c>
      <c r="P16">
        <v>48</v>
      </c>
      <c r="Q16">
        <v>18</v>
      </c>
      <c r="R16">
        <v>12</v>
      </c>
      <c r="S16">
        <v>60</v>
      </c>
      <c r="T16">
        <v>20</v>
      </c>
    </row>
    <row r="17" spans="2:26" hidden="1" outlineLevel="1" x14ac:dyDescent="0.25">
      <c r="B17" t="s">
        <v>158</v>
      </c>
      <c r="C17" t="s">
        <v>310</v>
      </c>
      <c r="E17">
        <v>120</v>
      </c>
      <c r="F17">
        <v>120</v>
      </c>
      <c r="G17">
        <v>54</v>
      </c>
      <c r="I17">
        <v>60</v>
      </c>
      <c r="N17">
        <v>24</v>
      </c>
      <c r="O17">
        <v>24</v>
      </c>
      <c r="P17">
        <v>24</v>
      </c>
      <c r="Q17">
        <v>24</v>
      </c>
      <c r="R17">
        <v>12</v>
      </c>
      <c r="S17">
        <v>60</v>
      </c>
      <c r="T17">
        <v>20</v>
      </c>
    </row>
    <row r="18" spans="2:26" hidden="1" outlineLevel="1" x14ac:dyDescent="0.25">
      <c r="B18" t="s">
        <v>159</v>
      </c>
      <c r="C18" t="s">
        <v>302</v>
      </c>
      <c r="D18">
        <v>60</v>
      </c>
      <c r="E18">
        <v>42</v>
      </c>
      <c r="G18">
        <v>18</v>
      </c>
      <c r="H18">
        <v>60</v>
      </c>
      <c r="L18">
        <v>29</v>
      </c>
      <c r="M18">
        <v>-4</v>
      </c>
      <c r="N18">
        <v>48</v>
      </c>
      <c r="P18">
        <v>12</v>
      </c>
      <c r="R18">
        <v>18</v>
      </c>
      <c r="S18">
        <v>60</v>
      </c>
      <c r="T18">
        <v>20</v>
      </c>
      <c r="U18">
        <v>-20</v>
      </c>
      <c r="V18">
        <v>-1</v>
      </c>
    </row>
    <row r="19" spans="2:26" hidden="1" outlineLevel="1" x14ac:dyDescent="0.25">
      <c r="B19" t="s">
        <v>160</v>
      </c>
      <c r="C19" t="s">
        <v>300</v>
      </c>
      <c r="E19">
        <v>48</v>
      </c>
      <c r="G19">
        <v>24</v>
      </c>
      <c r="H19">
        <v>60</v>
      </c>
      <c r="I19">
        <v>40</v>
      </c>
      <c r="J19">
        <v>12</v>
      </c>
      <c r="K19">
        <v>12</v>
      </c>
      <c r="L19">
        <v>24</v>
      </c>
      <c r="O19">
        <v>48</v>
      </c>
      <c r="P19">
        <v>5</v>
      </c>
      <c r="Q19">
        <v>12</v>
      </c>
      <c r="R19">
        <v>18</v>
      </c>
      <c r="S19">
        <v>60</v>
      </c>
      <c r="T19">
        <v>20</v>
      </c>
      <c r="V19">
        <v>-6</v>
      </c>
      <c r="X19">
        <v>-30</v>
      </c>
      <c r="Z19">
        <v>-30</v>
      </c>
    </row>
    <row r="20" spans="2:26" hidden="1" outlineLevel="1" x14ac:dyDescent="0.25">
      <c r="B20" t="s">
        <v>161</v>
      </c>
      <c r="C20" t="s">
        <v>292</v>
      </c>
      <c r="D20">
        <v>30</v>
      </c>
      <c r="E20">
        <v>72</v>
      </c>
      <c r="F20">
        <v>240</v>
      </c>
      <c r="G20">
        <v>12</v>
      </c>
      <c r="H20">
        <v>120</v>
      </c>
      <c r="I20">
        <v>60</v>
      </c>
      <c r="J20">
        <v>36</v>
      </c>
      <c r="K20">
        <v>36</v>
      </c>
      <c r="L20">
        <v>16</v>
      </c>
      <c r="M20">
        <v>72</v>
      </c>
      <c r="N20">
        <v>72</v>
      </c>
      <c r="O20">
        <v>24</v>
      </c>
      <c r="P20">
        <v>22</v>
      </c>
      <c r="Q20">
        <v>12</v>
      </c>
    </row>
    <row r="21" spans="2:26" hidden="1" outlineLevel="1" x14ac:dyDescent="0.25">
      <c r="B21" t="s">
        <v>162</v>
      </c>
      <c r="C21" t="s">
        <v>298</v>
      </c>
      <c r="D21">
        <v>28</v>
      </c>
      <c r="E21">
        <v>106</v>
      </c>
      <c r="F21">
        <v>300</v>
      </c>
      <c r="G21">
        <v>60</v>
      </c>
      <c r="H21">
        <v>180</v>
      </c>
      <c r="L21">
        <v>32</v>
      </c>
      <c r="M21">
        <v>67</v>
      </c>
      <c r="N21">
        <v>-2</v>
      </c>
      <c r="O21">
        <v>102</v>
      </c>
      <c r="R21">
        <v>42</v>
      </c>
      <c r="S21">
        <v>180</v>
      </c>
      <c r="T21">
        <v>60</v>
      </c>
      <c r="W21">
        <v>-67</v>
      </c>
      <c r="X21">
        <v>-40</v>
      </c>
      <c r="Y21">
        <v>-103</v>
      </c>
      <c r="Z21">
        <v>-132</v>
      </c>
    </row>
    <row r="22" spans="2:26" hidden="1" outlineLevel="1" x14ac:dyDescent="0.25">
      <c r="B22" t="s">
        <v>163</v>
      </c>
      <c r="C22" t="s">
        <v>297</v>
      </c>
      <c r="D22">
        <v>132</v>
      </c>
      <c r="E22">
        <v>78</v>
      </c>
      <c r="F22">
        <v>240</v>
      </c>
      <c r="G22">
        <v>96</v>
      </c>
      <c r="H22">
        <v>180</v>
      </c>
      <c r="I22">
        <v>80</v>
      </c>
      <c r="J22">
        <v>12</v>
      </c>
      <c r="K22">
        <v>12</v>
      </c>
      <c r="L22">
        <v>24</v>
      </c>
      <c r="M22">
        <v>24</v>
      </c>
      <c r="N22">
        <v>24</v>
      </c>
      <c r="O22">
        <v>24</v>
      </c>
      <c r="P22">
        <v>6</v>
      </c>
      <c r="R22">
        <v>18</v>
      </c>
      <c r="S22">
        <v>60</v>
      </c>
      <c r="T22">
        <v>20</v>
      </c>
    </row>
    <row r="23" spans="2:26" hidden="1" outlineLevel="1" x14ac:dyDescent="0.25">
      <c r="B23" t="s">
        <v>164</v>
      </c>
      <c r="C23" t="s">
        <v>303</v>
      </c>
      <c r="D23">
        <v>150</v>
      </c>
      <c r="E23">
        <v>210</v>
      </c>
      <c r="G23">
        <v>150</v>
      </c>
      <c r="H23">
        <v>240</v>
      </c>
      <c r="I23">
        <v>160</v>
      </c>
      <c r="J23">
        <v>72</v>
      </c>
      <c r="N23">
        <v>120</v>
      </c>
      <c r="O23">
        <v>168</v>
      </c>
      <c r="P23">
        <v>18</v>
      </c>
      <c r="Q23">
        <v>60</v>
      </c>
      <c r="S23">
        <v>240</v>
      </c>
      <c r="T23">
        <v>20</v>
      </c>
    </row>
    <row r="24" spans="2:26" hidden="1" outlineLevel="1" x14ac:dyDescent="0.25">
      <c r="B24" t="s">
        <v>165</v>
      </c>
      <c r="C24" t="s">
        <v>295</v>
      </c>
      <c r="D24">
        <v>120</v>
      </c>
      <c r="E24">
        <v>174</v>
      </c>
      <c r="F24">
        <v>360</v>
      </c>
      <c r="G24">
        <v>72</v>
      </c>
      <c r="H24">
        <v>180</v>
      </c>
      <c r="I24">
        <v>60</v>
      </c>
      <c r="J24">
        <v>48</v>
      </c>
      <c r="K24">
        <v>0</v>
      </c>
      <c r="N24">
        <v>24</v>
      </c>
      <c r="O24">
        <v>96</v>
      </c>
      <c r="P24">
        <v>18</v>
      </c>
      <c r="R24">
        <v>24</v>
      </c>
      <c r="S24">
        <v>60</v>
      </c>
      <c r="T24">
        <v>20</v>
      </c>
    </row>
    <row r="25" spans="2:26" hidden="1" outlineLevel="1" x14ac:dyDescent="0.25">
      <c r="B25" t="s">
        <v>166</v>
      </c>
      <c r="C25" t="s">
        <v>295</v>
      </c>
      <c r="E25">
        <v>78</v>
      </c>
      <c r="F25">
        <v>300</v>
      </c>
      <c r="G25">
        <v>24</v>
      </c>
      <c r="H25">
        <v>180</v>
      </c>
      <c r="I25">
        <v>100</v>
      </c>
      <c r="J25">
        <v>24</v>
      </c>
      <c r="K25">
        <v>4</v>
      </c>
      <c r="L25">
        <v>24</v>
      </c>
      <c r="M25">
        <v>24</v>
      </c>
      <c r="N25">
        <v>24</v>
      </c>
      <c r="P25">
        <v>-62</v>
      </c>
      <c r="Q25">
        <v>6</v>
      </c>
      <c r="R25">
        <v>12</v>
      </c>
      <c r="S25">
        <v>60</v>
      </c>
      <c r="T25">
        <v>20</v>
      </c>
      <c r="X25">
        <v>-2</v>
      </c>
      <c r="Z25">
        <v>-39</v>
      </c>
    </row>
    <row r="26" spans="2:26" hidden="1" outlineLevel="1" x14ac:dyDescent="0.25">
      <c r="B26" t="s">
        <v>167</v>
      </c>
      <c r="C26" t="s">
        <v>292</v>
      </c>
      <c r="D26">
        <v>42</v>
      </c>
      <c r="E26">
        <v>108</v>
      </c>
      <c r="F26">
        <v>60</v>
      </c>
      <c r="G26">
        <v>18</v>
      </c>
      <c r="H26">
        <v>120</v>
      </c>
      <c r="J26">
        <v>12</v>
      </c>
      <c r="K26">
        <v>24</v>
      </c>
      <c r="L26">
        <v>24</v>
      </c>
      <c r="M26">
        <v>24</v>
      </c>
      <c r="N26">
        <v>24</v>
      </c>
      <c r="O26">
        <v>24</v>
      </c>
      <c r="P26">
        <v>12</v>
      </c>
      <c r="Q26">
        <v>6</v>
      </c>
      <c r="R26">
        <v>6</v>
      </c>
      <c r="S26">
        <v>60</v>
      </c>
      <c r="T26">
        <v>20</v>
      </c>
    </row>
    <row r="27" spans="2:26" hidden="1" outlineLevel="1" x14ac:dyDescent="0.25">
      <c r="B27" t="s">
        <v>168</v>
      </c>
      <c r="C27" t="s">
        <v>295</v>
      </c>
      <c r="D27">
        <v>96</v>
      </c>
      <c r="E27">
        <v>132</v>
      </c>
      <c r="F27">
        <v>360</v>
      </c>
      <c r="G27">
        <v>72</v>
      </c>
      <c r="H27">
        <v>180</v>
      </c>
      <c r="I27">
        <v>100</v>
      </c>
      <c r="J27">
        <v>24</v>
      </c>
      <c r="K27">
        <v>24</v>
      </c>
      <c r="R27">
        <v>12</v>
      </c>
      <c r="S27">
        <v>180</v>
      </c>
      <c r="T27">
        <v>20</v>
      </c>
    </row>
    <row r="28" spans="2:26" hidden="1" outlineLevel="1" x14ac:dyDescent="0.25">
      <c r="B28" t="s">
        <v>169</v>
      </c>
      <c r="C28" t="s">
        <v>297</v>
      </c>
      <c r="D28">
        <v>66</v>
      </c>
      <c r="E28">
        <v>120</v>
      </c>
      <c r="F28">
        <v>120</v>
      </c>
      <c r="G28">
        <v>72</v>
      </c>
      <c r="H28">
        <v>180</v>
      </c>
      <c r="I28">
        <v>60</v>
      </c>
      <c r="J28">
        <v>24</v>
      </c>
      <c r="K28">
        <v>24</v>
      </c>
      <c r="L28">
        <v>24</v>
      </c>
      <c r="N28">
        <v>24</v>
      </c>
      <c r="O28">
        <v>24</v>
      </c>
      <c r="P28">
        <v>12</v>
      </c>
      <c r="Q28">
        <v>24</v>
      </c>
      <c r="R28">
        <v>18</v>
      </c>
      <c r="S28">
        <v>60</v>
      </c>
      <c r="T28">
        <v>20</v>
      </c>
    </row>
    <row r="29" spans="2:26" hidden="1" outlineLevel="1" x14ac:dyDescent="0.25">
      <c r="B29" t="s">
        <v>170</v>
      </c>
      <c r="C29" t="s">
        <v>315</v>
      </c>
      <c r="E29">
        <v>30</v>
      </c>
      <c r="F29">
        <v>180</v>
      </c>
      <c r="H29">
        <v>180</v>
      </c>
      <c r="I29">
        <v>20</v>
      </c>
      <c r="K29">
        <v>12</v>
      </c>
      <c r="L29">
        <v>72</v>
      </c>
      <c r="M29">
        <v>0</v>
      </c>
      <c r="N29">
        <v>72</v>
      </c>
      <c r="O29">
        <v>72</v>
      </c>
      <c r="P29">
        <v>18</v>
      </c>
      <c r="Q29">
        <v>48</v>
      </c>
      <c r="R29">
        <v>0</v>
      </c>
      <c r="S29">
        <v>60</v>
      </c>
      <c r="T29">
        <v>20</v>
      </c>
    </row>
    <row r="30" spans="2:26" hidden="1" outlineLevel="1" x14ac:dyDescent="0.25">
      <c r="B30" t="s">
        <v>171</v>
      </c>
      <c r="C30" t="s">
        <v>300</v>
      </c>
      <c r="D30">
        <v>180</v>
      </c>
      <c r="E30">
        <v>330</v>
      </c>
      <c r="F30">
        <v>240</v>
      </c>
      <c r="G30">
        <v>120</v>
      </c>
      <c r="H30">
        <v>120</v>
      </c>
      <c r="I30">
        <v>100</v>
      </c>
      <c r="J30">
        <v>96</v>
      </c>
      <c r="K30">
        <v>60</v>
      </c>
      <c r="L30">
        <v>24</v>
      </c>
      <c r="M30">
        <v>24</v>
      </c>
      <c r="N30">
        <v>72</v>
      </c>
      <c r="O30">
        <v>96</v>
      </c>
      <c r="P30">
        <v>24</v>
      </c>
      <c r="Q30">
        <v>30</v>
      </c>
      <c r="R30">
        <v>12</v>
      </c>
      <c r="S30">
        <v>60</v>
      </c>
      <c r="T30">
        <v>20</v>
      </c>
    </row>
    <row r="31" spans="2:26" hidden="1" outlineLevel="1" x14ac:dyDescent="0.25">
      <c r="B31" t="s">
        <v>172</v>
      </c>
      <c r="C31" t="s">
        <v>303</v>
      </c>
      <c r="D31">
        <v>18</v>
      </c>
      <c r="E31">
        <v>60</v>
      </c>
      <c r="G31">
        <v>24</v>
      </c>
      <c r="L31">
        <v>24</v>
      </c>
      <c r="O31">
        <v>24</v>
      </c>
      <c r="P31">
        <v>6</v>
      </c>
      <c r="Q31">
        <v>6</v>
      </c>
      <c r="R31">
        <v>6</v>
      </c>
      <c r="S31">
        <v>60</v>
      </c>
      <c r="T31">
        <v>20</v>
      </c>
    </row>
    <row r="32" spans="2:26" hidden="1" outlineLevel="1" x14ac:dyDescent="0.25">
      <c r="B32" t="s">
        <v>173</v>
      </c>
      <c r="C32" t="s">
        <v>302</v>
      </c>
      <c r="D32">
        <v>72</v>
      </c>
      <c r="E32">
        <v>78</v>
      </c>
      <c r="F32">
        <v>180</v>
      </c>
      <c r="G32">
        <v>30</v>
      </c>
      <c r="H32">
        <v>180</v>
      </c>
      <c r="I32">
        <v>0</v>
      </c>
      <c r="J32">
        <v>12</v>
      </c>
      <c r="K32">
        <v>12</v>
      </c>
      <c r="L32">
        <v>24</v>
      </c>
      <c r="M32">
        <v>24</v>
      </c>
      <c r="N32">
        <v>24</v>
      </c>
      <c r="O32">
        <v>48</v>
      </c>
      <c r="P32">
        <v>12</v>
      </c>
      <c r="S32">
        <v>60</v>
      </c>
      <c r="T32">
        <v>20</v>
      </c>
    </row>
    <row r="33" spans="2:26" hidden="1" outlineLevel="1" x14ac:dyDescent="0.25">
      <c r="B33" t="s">
        <v>174</v>
      </c>
      <c r="C33" t="s">
        <v>302</v>
      </c>
      <c r="D33">
        <v>90</v>
      </c>
      <c r="E33">
        <v>30</v>
      </c>
      <c r="F33">
        <v>120</v>
      </c>
      <c r="G33">
        <v>60</v>
      </c>
      <c r="H33">
        <v>60</v>
      </c>
      <c r="I33">
        <v>20</v>
      </c>
      <c r="J33">
        <v>60</v>
      </c>
      <c r="K33">
        <v>60</v>
      </c>
      <c r="L33">
        <v>48</v>
      </c>
      <c r="N33">
        <v>72</v>
      </c>
      <c r="P33">
        <v>30</v>
      </c>
      <c r="R33">
        <v>24</v>
      </c>
      <c r="S33">
        <v>120</v>
      </c>
      <c r="T33">
        <v>60</v>
      </c>
    </row>
    <row r="34" spans="2:26" hidden="1" outlineLevel="1" x14ac:dyDescent="0.25">
      <c r="B34" t="s">
        <v>175</v>
      </c>
      <c r="C34" t="s">
        <v>300</v>
      </c>
      <c r="D34">
        <v>60</v>
      </c>
      <c r="E34">
        <v>270</v>
      </c>
      <c r="F34">
        <v>360</v>
      </c>
      <c r="G34">
        <v>48</v>
      </c>
      <c r="H34">
        <v>60</v>
      </c>
      <c r="I34">
        <v>100</v>
      </c>
      <c r="J34">
        <v>60</v>
      </c>
      <c r="L34">
        <v>-8</v>
      </c>
      <c r="P34">
        <v>35</v>
      </c>
      <c r="R34">
        <v>60</v>
      </c>
      <c r="S34">
        <v>60</v>
      </c>
      <c r="T34">
        <v>20</v>
      </c>
      <c r="Y34">
        <v>-83</v>
      </c>
    </row>
    <row r="35" spans="2:26" hidden="1" outlineLevel="1" x14ac:dyDescent="0.25">
      <c r="B35" t="s">
        <v>176</v>
      </c>
      <c r="C35" t="s">
        <v>302</v>
      </c>
      <c r="D35">
        <v>90</v>
      </c>
      <c r="E35">
        <v>252</v>
      </c>
      <c r="F35">
        <v>360</v>
      </c>
      <c r="G35">
        <v>102</v>
      </c>
      <c r="H35">
        <v>60</v>
      </c>
      <c r="I35">
        <v>60</v>
      </c>
      <c r="J35">
        <v>12</v>
      </c>
      <c r="L35">
        <v>24</v>
      </c>
      <c r="N35">
        <v>48</v>
      </c>
      <c r="O35">
        <v>96</v>
      </c>
      <c r="P35">
        <v>12</v>
      </c>
      <c r="R35">
        <v>12</v>
      </c>
      <c r="S35">
        <v>120</v>
      </c>
      <c r="T35">
        <v>40</v>
      </c>
    </row>
    <row r="36" spans="2:26" hidden="1" outlineLevel="1" x14ac:dyDescent="0.25">
      <c r="B36" t="s">
        <v>177</v>
      </c>
      <c r="C36" t="s">
        <v>303</v>
      </c>
      <c r="D36">
        <v>60</v>
      </c>
      <c r="E36">
        <v>30</v>
      </c>
      <c r="F36">
        <v>180</v>
      </c>
      <c r="H36">
        <v>60</v>
      </c>
      <c r="I36">
        <v>20</v>
      </c>
      <c r="J36">
        <v>12</v>
      </c>
      <c r="K36">
        <v>24</v>
      </c>
      <c r="O36">
        <v>48</v>
      </c>
      <c r="P36">
        <v>0</v>
      </c>
      <c r="Q36">
        <v>12</v>
      </c>
      <c r="R36">
        <v>6</v>
      </c>
      <c r="S36">
        <v>60</v>
      </c>
      <c r="T36">
        <v>20</v>
      </c>
    </row>
    <row r="37" spans="2:26" hidden="1" outlineLevel="1" x14ac:dyDescent="0.25">
      <c r="B37" t="s">
        <v>178</v>
      </c>
      <c r="C37" t="s">
        <v>310</v>
      </c>
      <c r="D37">
        <v>102</v>
      </c>
      <c r="E37">
        <v>210</v>
      </c>
      <c r="F37">
        <v>540</v>
      </c>
      <c r="G37">
        <v>72</v>
      </c>
      <c r="H37">
        <v>120</v>
      </c>
      <c r="I37">
        <v>60</v>
      </c>
      <c r="J37">
        <v>24</v>
      </c>
      <c r="K37">
        <v>60</v>
      </c>
      <c r="L37">
        <v>24</v>
      </c>
      <c r="N37">
        <v>48</v>
      </c>
      <c r="O37">
        <v>96</v>
      </c>
      <c r="P37">
        <v>18</v>
      </c>
      <c r="Q37">
        <v>30</v>
      </c>
      <c r="S37">
        <v>60</v>
      </c>
      <c r="T37">
        <v>20</v>
      </c>
    </row>
    <row r="38" spans="2:26" hidden="1" outlineLevel="1" x14ac:dyDescent="0.25">
      <c r="B38" t="s">
        <v>179</v>
      </c>
      <c r="C38" t="s">
        <v>301</v>
      </c>
      <c r="D38">
        <v>24</v>
      </c>
      <c r="E38">
        <v>180</v>
      </c>
      <c r="F38">
        <v>240</v>
      </c>
      <c r="G38">
        <v>60</v>
      </c>
      <c r="H38">
        <v>60</v>
      </c>
      <c r="I38">
        <v>60</v>
      </c>
      <c r="J38">
        <v>36</v>
      </c>
      <c r="K38">
        <v>60</v>
      </c>
      <c r="L38">
        <v>24</v>
      </c>
      <c r="M38">
        <v>48</v>
      </c>
      <c r="O38">
        <v>96</v>
      </c>
      <c r="P38">
        <v>24</v>
      </c>
      <c r="S38">
        <v>60</v>
      </c>
      <c r="T38">
        <v>20</v>
      </c>
    </row>
    <row r="39" spans="2:26" hidden="1" outlineLevel="1" x14ac:dyDescent="0.25">
      <c r="B39" t="s">
        <v>180</v>
      </c>
      <c r="C39" t="s">
        <v>304</v>
      </c>
      <c r="D39">
        <v>180</v>
      </c>
      <c r="E39">
        <v>480</v>
      </c>
      <c r="F39">
        <v>600</v>
      </c>
      <c r="G39">
        <v>240</v>
      </c>
      <c r="H39">
        <v>60</v>
      </c>
      <c r="I39">
        <v>160</v>
      </c>
      <c r="J39">
        <v>60</v>
      </c>
      <c r="K39">
        <v>60</v>
      </c>
      <c r="O39">
        <v>72</v>
      </c>
      <c r="P39">
        <v>36</v>
      </c>
      <c r="Q39">
        <v>36</v>
      </c>
      <c r="R39">
        <v>12</v>
      </c>
      <c r="S39">
        <v>60</v>
      </c>
      <c r="T39">
        <v>20</v>
      </c>
    </row>
    <row r="40" spans="2:26" hidden="1" outlineLevel="1" x14ac:dyDescent="0.25">
      <c r="B40" t="s">
        <v>181</v>
      </c>
      <c r="C40" t="s">
        <v>303</v>
      </c>
      <c r="D40">
        <v>60</v>
      </c>
      <c r="E40">
        <v>83</v>
      </c>
      <c r="F40">
        <v>180</v>
      </c>
      <c r="G40">
        <v>84</v>
      </c>
      <c r="H40">
        <v>120</v>
      </c>
      <c r="I40">
        <v>80</v>
      </c>
      <c r="J40">
        <v>17</v>
      </c>
      <c r="K40">
        <v>0</v>
      </c>
      <c r="L40">
        <v>-21</v>
      </c>
      <c r="M40">
        <v>-11</v>
      </c>
      <c r="N40">
        <v>24</v>
      </c>
      <c r="O40">
        <v>24</v>
      </c>
      <c r="P40">
        <v>12</v>
      </c>
      <c r="Q40">
        <v>24</v>
      </c>
      <c r="R40">
        <v>24</v>
      </c>
      <c r="S40">
        <v>120</v>
      </c>
      <c r="T40">
        <v>40</v>
      </c>
      <c r="W40">
        <v>-30</v>
      </c>
      <c r="X40">
        <v>-20</v>
      </c>
      <c r="Y40">
        <v>-15</v>
      </c>
      <c r="Z40">
        <v>-25</v>
      </c>
    </row>
    <row r="41" spans="2:26" hidden="1" outlineLevel="1" x14ac:dyDescent="0.25">
      <c r="B41" t="s">
        <v>182</v>
      </c>
      <c r="C41" t="s">
        <v>305</v>
      </c>
      <c r="D41">
        <v>12</v>
      </c>
      <c r="E41">
        <v>48</v>
      </c>
      <c r="F41">
        <v>180</v>
      </c>
      <c r="G41">
        <v>30</v>
      </c>
      <c r="H41">
        <v>240</v>
      </c>
      <c r="I41">
        <v>20</v>
      </c>
      <c r="K41">
        <v>24</v>
      </c>
      <c r="L41">
        <v>24</v>
      </c>
      <c r="O41">
        <v>24</v>
      </c>
      <c r="P41">
        <v>12</v>
      </c>
      <c r="S41">
        <v>60</v>
      </c>
      <c r="T41">
        <v>20</v>
      </c>
    </row>
    <row r="42" spans="2:26" hidden="1" outlineLevel="1" x14ac:dyDescent="0.25">
      <c r="B42" t="s">
        <v>183</v>
      </c>
      <c r="C42" t="s">
        <v>292</v>
      </c>
      <c r="D42">
        <v>12</v>
      </c>
      <c r="E42">
        <v>48</v>
      </c>
      <c r="F42">
        <v>60</v>
      </c>
      <c r="G42">
        <v>30</v>
      </c>
      <c r="H42">
        <v>60</v>
      </c>
      <c r="I42">
        <v>40</v>
      </c>
      <c r="J42">
        <v>36</v>
      </c>
      <c r="K42">
        <v>36</v>
      </c>
      <c r="L42">
        <v>24</v>
      </c>
      <c r="M42">
        <v>24</v>
      </c>
      <c r="N42">
        <v>24</v>
      </c>
      <c r="P42">
        <v>24</v>
      </c>
      <c r="Q42">
        <v>12</v>
      </c>
      <c r="R42">
        <v>12</v>
      </c>
      <c r="S42">
        <v>60</v>
      </c>
      <c r="T42">
        <v>20</v>
      </c>
    </row>
    <row r="43" spans="2:26" hidden="1" outlineLevel="1" x14ac:dyDescent="0.25">
      <c r="B43" t="s">
        <v>184</v>
      </c>
      <c r="C43" t="s">
        <v>293</v>
      </c>
      <c r="D43">
        <v>12</v>
      </c>
      <c r="E43">
        <v>60</v>
      </c>
      <c r="F43">
        <v>180</v>
      </c>
      <c r="G43">
        <v>6</v>
      </c>
      <c r="H43">
        <v>60</v>
      </c>
      <c r="I43">
        <v>40</v>
      </c>
      <c r="J43">
        <v>12</v>
      </c>
      <c r="K43">
        <v>12</v>
      </c>
      <c r="O43">
        <v>24</v>
      </c>
      <c r="P43">
        <v>6</v>
      </c>
      <c r="Q43">
        <v>18</v>
      </c>
      <c r="R43">
        <v>18</v>
      </c>
      <c r="S43">
        <v>60</v>
      </c>
      <c r="T43">
        <v>20</v>
      </c>
    </row>
    <row r="44" spans="2:26" hidden="1" outlineLevel="1" x14ac:dyDescent="0.25">
      <c r="B44" t="s">
        <v>185</v>
      </c>
      <c r="C44" t="s">
        <v>296</v>
      </c>
      <c r="D44">
        <v>60</v>
      </c>
      <c r="E44">
        <v>150</v>
      </c>
      <c r="F44">
        <v>300</v>
      </c>
      <c r="G44">
        <v>90</v>
      </c>
      <c r="H44">
        <v>120</v>
      </c>
      <c r="I44">
        <v>40</v>
      </c>
      <c r="J44">
        <v>24</v>
      </c>
      <c r="K44">
        <v>12</v>
      </c>
      <c r="O44">
        <v>24</v>
      </c>
      <c r="P44">
        <v>6</v>
      </c>
      <c r="Q44">
        <v>18</v>
      </c>
      <c r="R44">
        <v>18</v>
      </c>
      <c r="S44">
        <v>60</v>
      </c>
      <c r="T44">
        <v>20</v>
      </c>
    </row>
    <row r="45" spans="2:26" hidden="1" outlineLevel="1" x14ac:dyDescent="0.25">
      <c r="B45" t="s">
        <v>186</v>
      </c>
      <c r="C45" t="s">
        <v>298</v>
      </c>
      <c r="D45">
        <v>120</v>
      </c>
      <c r="E45">
        <v>126</v>
      </c>
      <c r="F45">
        <v>600</v>
      </c>
      <c r="G45">
        <v>72</v>
      </c>
      <c r="H45">
        <v>300</v>
      </c>
      <c r="L45">
        <v>72</v>
      </c>
      <c r="M45">
        <v>0</v>
      </c>
      <c r="N45">
        <v>24</v>
      </c>
      <c r="O45">
        <v>24</v>
      </c>
      <c r="P45">
        <v>30</v>
      </c>
      <c r="Q45">
        <v>42</v>
      </c>
      <c r="R45">
        <v>30</v>
      </c>
      <c r="S45">
        <v>60</v>
      </c>
      <c r="T45">
        <v>20</v>
      </c>
      <c r="W45">
        <v>-1</v>
      </c>
      <c r="X45">
        <v>-29</v>
      </c>
      <c r="Y45">
        <v>-14</v>
      </c>
      <c r="Z45">
        <v>-48</v>
      </c>
    </row>
    <row r="46" spans="2:26" hidden="1" outlineLevel="1" x14ac:dyDescent="0.25">
      <c r="B46" t="s">
        <v>187</v>
      </c>
      <c r="C46" t="s">
        <v>297</v>
      </c>
      <c r="D46">
        <v>30</v>
      </c>
      <c r="E46">
        <v>144</v>
      </c>
      <c r="F46">
        <v>60</v>
      </c>
      <c r="G46">
        <v>66</v>
      </c>
      <c r="H46">
        <v>60</v>
      </c>
      <c r="I46">
        <v>80</v>
      </c>
      <c r="J46">
        <v>36</v>
      </c>
      <c r="K46">
        <v>12</v>
      </c>
      <c r="M46">
        <v>48</v>
      </c>
      <c r="O46">
        <v>48</v>
      </c>
      <c r="P46">
        <v>18</v>
      </c>
      <c r="Q46">
        <v>6</v>
      </c>
      <c r="R46">
        <v>6</v>
      </c>
      <c r="S46">
        <v>60</v>
      </c>
      <c r="T46">
        <v>20</v>
      </c>
    </row>
    <row r="47" spans="2:26" hidden="1" outlineLevel="1" x14ac:dyDescent="0.25">
      <c r="B47" t="s">
        <v>188</v>
      </c>
      <c r="C47" t="s">
        <v>303</v>
      </c>
      <c r="E47">
        <v>48</v>
      </c>
      <c r="F47">
        <v>180</v>
      </c>
      <c r="G47">
        <v>54</v>
      </c>
      <c r="I47">
        <v>15</v>
      </c>
      <c r="J47">
        <v>12</v>
      </c>
      <c r="K47">
        <v>12</v>
      </c>
      <c r="O47">
        <v>24</v>
      </c>
      <c r="P47">
        <v>6</v>
      </c>
      <c r="Q47">
        <v>12</v>
      </c>
      <c r="R47">
        <v>6</v>
      </c>
      <c r="S47">
        <v>60</v>
      </c>
      <c r="T47">
        <v>20</v>
      </c>
    </row>
    <row r="48" spans="2:26" hidden="1" outlineLevel="1" x14ac:dyDescent="0.25">
      <c r="B48" t="s">
        <v>189</v>
      </c>
      <c r="C48" t="s">
        <v>299</v>
      </c>
      <c r="E48">
        <v>210</v>
      </c>
      <c r="F48">
        <v>300</v>
      </c>
      <c r="G48">
        <v>90</v>
      </c>
      <c r="H48">
        <v>120</v>
      </c>
      <c r="I48">
        <v>40</v>
      </c>
      <c r="J48">
        <v>48</v>
      </c>
      <c r="K48">
        <v>36</v>
      </c>
      <c r="L48">
        <v>24</v>
      </c>
      <c r="O48">
        <v>24</v>
      </c>
      <c r="R48">
        <v>18</v>
      </c>
      <c r="S48">
        <v>60</v>
      </c>
      <c r="T48">
        <v>20</v>
      </c>
    </row>
    <row r="49" spans="2:26" hidden="1" outlineLevel="1" x14ac:dyDescent="0.25">
      <c r="B49" t="s">
        <v>190</v>
      </c>
      <c r="C49" t="s">
        <v>306</v>
      </c>
      <c r="D49">
        <v>26</v>
      </c>
      <c r="E49">
        <v>210</v>
      </c>
      <c r="F49">
        <v>180</v>
      </c>
      <c r="G49">
        <v>60</v>
      </c>
      <c r="I49">
        <v>160</v>
      </c>
      <c r="J49">
        <v>120</v>
      </c>
      <c r="K49">
        <v>36</v>
      </c>
      <c r="L49">
        <v>120</v>
      </c>
      <c r="M49">
        <v>120</v>
      </c>
      <c r="N49">
        <v>192</v>
      </c>
      <c r="O49">
        <v>48</v>
      </c>
      <c r="P49">
        <v>30</v>
      </c>
      <c r="R49">
        <v>12</v>
      </c>
      <c r="S49">
        <v>60</v>
      </c>
      <c r="T49">
        <v>20</v>
      </c>
    </row>
    <row r="50" spans="2:26" hidden="1" outlineLevel="1" x14ac:dyDescent="0.25">
      <c r="B50" t="s">
        <v>191</v>
      </c>
      <c r="C50" t="s">
        <v>305</v>
      </c>
      <c r="D50">
        <v>18</v>
      </c>
      <c r="F50">
        <v>120</v>
      </c>
      <c r="G50">
        <v>12</v>
      </c>
      <c r="H50">
        <v>120</v>
      </c>
      <c r="I50">
        <v>40</v>
      </c>
      <c r="J50">
        <v>12</v>
      </c>
      <c r="K50">
        <v>24</v>
      </c>
      <c r="N50">
        <v>24</v>
      </c>
      <c r="P50">
        <v>18</v>
      </c>
      <c r="S50">
        <v>60</v>
      </c>
      <c r="T50">
        <v>20</v>
      </c>
    </row>
    <row r="51" spans="2:26" hidden="1" outlineLevel="1" x14ac:dyDescent="0.25">
      <c r="B51" t="s">
        <v>192</v>
      </c>
      <c r="C51" t="s">
        <v>310</v>
      </c>
      <c r="E51">
        <v>48</v>
      </c>
      <c r="F51">
        <v>120</v>
      </c>
      <c r="G51">
        <v>12</v>
      </c>
      <c r="H51">
        <v>120</v>
      </c>
      <c r="I51">
        <v>20</v>
      </c>
      <c r="J51">
        <v>12</v>
      </c>
      <c r="L51">
        <v>39</v>
      </c>
      <c r="M51">
        <v>-27</v>
      </c>
      <c r="W51">
        <v>-66</v>
      </c>
      <c r="X51">
        <v>-94</v>
      </c>
      <c r="Y51">
        <v>-75</v>
      </c>
      <c r="Z51">
        <v>-92</v>
      </c>
    </row>
    <row r="52" spans="2:26" hidden="1" outlineLevel="1" x14ac:dyDescent="0.25">
      <c r="B52" t="s">
        <v>193</v>
      </c>
      <c r="C52" t="s">
        <v>307</v>
      </c>
      <c r="F52">
        <v>120</v>
      </c>
      <c r="G52">
        <v>48</v>
      </c>
      <c r="H52">
        <v>120</v>
      </c>
      <c r="J52">
        <v>24</v>
      </c>
      <c r="K52">
        <v>24</v>
      </c>
      <c r="L52">
        <v>24</v>
      </c>
      <c r="M52">
        <v>0</v>
      </c>
      <c r="O52">
        <v>48</v>
      </c>
      <c r="P52">
        <v>6</v>
      </c>
      <c r="Q52">
        <v>30</v>
      </c>
      <c r="R52">
        <v>0</v>
      </c>
      <c r="S52">
        <v>60</v>
      </c>
      <c r="T52">
        <v>20</v>
      </c>
    </row>
    <row r="53" spans="2:26" hidden="1" outlineLevel="1" x14ac:dyDescent="0.25">
      <c r="B53" t="s">
        <v>194</v>
      </c>
      <c r="C53" t="s">
        <v>295</v>
      </c>
      <c r="D53">
        <v>24</v>
      </c>
      <c r="E53">
        <v>90</v>
      </c>
      <c r="F53">
        <v>240</v>
      </c>
      <c r="G53">
        <v>18</v>
      </c>
      <c r="H53">
        <v>120</v>
      </c>
      <c r="I53">
        <v>40</v>
      </c>
      <c r="M53">
        <v>48</v>
      </c>
      <c r="O53">
        <v>24</v>
      </c>
      <c r="Q53">
        <v>12</v>
      </c>
      <c r="R53">
        <v>30</v>
      </c>
      <c r="S53">
        <v>60</v>
      </c>
      <c r="T53">
        <v>20</v>
      </c>
    </row>
    <row r="54" spans="2:26" hidden="1" outlineLevel="1" x14ac:dyDescent="0.25">
      <c r="B54" t="s">
        <v>195</v>
      </c>
      <c r="C54" t="s">
        <v>315</v>
      </c>
      <c r="D54">
        <v>36</v>
      </c>
      <c r="E54">
        <v>132</v>
      </c>
      <c r="F54">
        <v>360</v>
      </c>
      <c r="G54">
        <v>60</v>
      </c>
      <c r="H54">
        <v>180</v>
      </c>
      <c r="I54">
        <v>40</v>
      </c>
      <c r="J54">
        <v>24</v>
      </c>
      <c r="M54">
        <v>0</v>
      </c>
      <c r="Q54">
        <v>24</v>
      </c>
      <c r="R54">
        <v>0</v>
      </c>
      <c r="S54">
        <v>60</v>
      </c>
      <c r="T54">
        <v>20</v>
      </c>
    </row>
    <row r="55" spans="2:26" hidden="1" outlineLevel="1" x14ac:dyDescent="0.25">
      <c r="B55" t="s">
        <v>196</v>
      </c>
      <c r="C55" t="s">
        <v>304</v>
      </c>
      <c r="D55">
        <v>30</v>
      </c>
      <c r="E55">
        <v>102</v>
      </c>
      <c r="F55">
        <v>120</v>
      </c>
      <c r="G55">
        <v>48</v>
      </c>
      <c r="H55">
        <v>300</v>
      </c>
      <c r="I55">
        <v>40</v>
      </c>
      <c r="J55">
        <v>24</v>
      </c>
      <c r="L55">
        <v>24</v>
      </c>
      <c r="M55">
        <v>48</v>
      </c>
      <c r="O55">
        <v>72</v>
      </c>
      <c r="P55">
        <v>18</v>
      </c>
      <c r="Q55">
        <v>18</v>
      </c>
      <c r="R55">
        <v>18</v>
      </c>
      <c r="S55">
        <v>60</v>
      </c>
      <c r="T55">
        <v>20</v>
      </c>
    </row>
    <row r="56" spans="2:26" hidden="1" outlineLevel="1" x14ac:dyDescent="0.25">
      <c r="B56" t="s">
        <v>197</v>
      </c>
      <c r="C56" t="s">
        <v>296</v>
      </c>
      <c r="D56">
        <v>90</v>
      </c>
      <c r="E56">
        <v>159</v>
      </c>
      <c r="F56">
        <v>420</v>
      </c>
      <c r="G56">
        <v>70</v>
      </c>
      <c r="H56">
        <v>240</v>
      </c>
      <c r="I56">
        <v>80</v>
      </c>
      <c r="J56">
        <v>12</v>
      </c>
      <c r="K56">
        <v>12</v>
      </c>
      <c r="L56">
        <v>24</v>
      </c>
      <c r="M56">
        <v>24</v>
      </c>
      <c r="N56">
        <v>24</v>
      </c>
      <c r="O56">
        <v>24</v>
      </c>
      <c r="P56">
        <v>50</v>
      </c>
      <c r="R56">
        <v>18</v>
      </c>
      <c r="S56">
        <v>60</v>
      </c>
      <c r="T56">
        <v>20</v>
      </c>
      <c r="V56">
        <v>-10</v>
      </c>
      <c r="Z56">
        <v>-2</v>
      </c>
    </row>
    <row r="57" spans="2:26" hidden="1" outlineLevel="1" x14ac:dyDescent="0.25">
      <c r="B57" t="s">
        <v>198</v>
      </c>
      <c r="C57" t="s">
        <v>299</v>
      </c>
      <c r="D57">
        <v>60</v>
      </c>
      <c r="E57">
        <v>114</v>
      </c>
      <c r="F57">
        <v>180</v>
      </c>
      <c r="G57">
        <v>30</v>
      </c>
      <c r="I57">
        <v>140</v>
      </c>
      <c r="J57">
        <v>24</v>
      </c>
      <c r="K57">
        <v>36</v>
      </c>
      <c r="L57">
        <v>24</v>
      </c>
      <c r="M57">
        <v>96</v>
      </c>
      <c r="N57">
        <v>24</v>
      </c>
      <c r="P57">
        <v>90</v>
      </c>
      <c r="R57">
        <v>6</v>
      </c>
      <c r="S57">
        <v>120</v>
      </c>
      <c r="T57">
        <v>20</v>
      </c>
    </row>
    <row r="58" spans="2:26" hidden="1" outlineLevel="1" x14ac:dyDescent="0.25">
      <c r="B58" t="s">
        <v>199</v>
      </c>
      <c r="C58" t="s">
        <v>303</v>
      </c>
      <c r="D58">
        <v>216</v>
      </c>
      <c r="E58">
        <v>150</v>
      </c>
      <c r="F58">
        <v>240</v>
      </c>
      <c r="G58">
        <v>36</v>
      </c>
      <c r="H58">
        <v>120</v>
      </c>
      <c r="I58">
        <v>60</v>
      </c>
      <c r="J58">
        <v>24</v>
      </c>
      <c r="K58">
        <v>36</v>
      </c>
      <c r="L58">
        <v>15</v>
      </c>
      <c r="M58">
        <v>48</v>
      </c>
      <c r="N58">
        <v>48</v>
      </c>
      <c r="O58">
        <v>24</v>
      </c>
      <c r="P58">
        <v>23</v>
      </c>
      <c r="Q58">
        <v>12</v>
      </c>
      <c r="R58">
        <v>6</v>
      </c>
      <c r="S58">
        <v>60</v>
      </c>
      <c r="T58">
        <v>20</v>
      </c>
    </row>
    <row r="59" spans="2:26" hidden="1" outlineLevel="1" x14ac:dyDescent="0.25">
      <c r="B59" t="s">
        <v>200</v>
      </c>
      <c r="C59" t="s">
        <v>295</v>
      </c>
      <c r="D59">
        <v>150</v>
      </c>
      <c r="E59">
        <v>210</v>
      </c>
      <c r="F59">
        <v>360</v>
      </c>
      <c r="G59">
        <v>48</v>
      </c>
      <c r="H59">
        <v>180</v>
      </c>
      <c r="I59">
        <v>100</v>
      </c>
      <c r="J59">
        <v>60</v>
      </c>
      <c r="K59">
        <v>36</v>
      </c>
      <c r="L59">
        <v>24</v>
      </c>
      <c r="M59">
        <v>48</v>
      </c>
      <c r="N59">
        <v>72</v>
      </c>
      <c r="O59">
        <v>96</v>
      </c>
      <c r="P59">
        <v>18</v>
      </c>
      <c r="Q59">
        <v>30</v>
      </c>
      <c r="R59">
        <v>24</v>
      </c>
      <c r="S59">
        <v>120</v>
      </c>
      <c r="T59">
        <v>40</v>
      </c>
    </row>
    <row r="60" spans="2:26" hidden="1" outlineLevel="1" x14ac:dyDescent="0.25">
      <c r="B60" t="s">
        <v>201</v>
      </c>
      <c r="C60" t="s">
        <v>293</v>
      </c>
      <c r="D60">
        <v>102</v>
      </c>
      <c r="E60">
        <v>300</v>
      </c>
      <c r="F60">
        <v>540</v>
      </c>
      <c r="G60">
        <v>78</v>
      </c>
      <c r="H60">
        <v>240</v>
      </c>
      <c r="I60">
        <v>80</v>
      </c>
      <c r="K60">
        <v>48</v>
      </c>
      <c r="M60">
        <v>48</v>
      </c>
      <c r="N60">
        <v>48</v>
      </c>
      <c r="O60">
        <v>48</v>
      </c>
      <c r="Q60">
        <v>24</v>
      </c>
      <c r="R60">
        <v>162</v>
      </c>
      <c r="S60">
        <v>60</v>
      </c>
      <c r="T60">
        <v>20</v>
      </c>
    </row>
    <row r="61" spans="2:26" hidden="1" outlineLevel="1" x14ac:dyDescent="0.25">
      <c r="B61" t="s">
        <v>202</v>
      </c>
      <c r="C61" t="s">
        <v>308</v>
      </c>
      <c r="D61">
        <v>1699</v>
      </c>
      <c r="E61">
        <v>3714</v>
      </c>
      <c r="F61">
        <v>13080</v>
      </c>
      <c r="G61">
        <v>1458</v>
      </c>
      <c r="H61">
        <v>9180</v>
      </c>
      <c r="I61">
        <v>2700</v>
      </c>
      <c r="J61">
        <v>984</v>
      </c>
      <c r="K61">
        <v>972</v>
      </c>
      <c r="N61">
        <v>1383</v>
      </c>
      <c r="O61">
        <v>2552</v>
      </c>
      <c r="P61">
        <v>0</v>
      </c>
      <c r="U61">
        <v>-84</v>
      </c>
    </row>
    <row r="62" spans="2:26" hidden="1" outlineLevel="1" x14ac:dyDescent="0.25">
      <c r="B62" t="s">
        <v>203</v>
      </c>
      <c r="C62" t="s">
        <v>304</v>
      </c>
      <c r="D62">
        <v>18</v>
      </c>
      <c r="E62">
        <v>30</v>
      </c>
      <c r="F62">
        <v>60</v>
      </c>
      <c r="G62">
        <v>72</v>
      </c>
      <c r="H62">
        <v>120</v>
      </c>
      <c r="J62">
        <v>24</v>
      </c>
      <c r="K62">
        <v>24</v>
      </c>
      <c r="L62">
        <v>48</v>
      </c>
      <c r="M62">
        <v>24</v>
      </c>
      <c r="N62">
        <v>24</v>
      </c>
      <c r="O62">
        <v>72</v>
      </c>
      <c r="P62">
        <v>60</v>
      </c>
      <c r="R62">
        <v>90</v>
      </c>
      <c r="S62">
        <v>60</v>
      </c>
      <c r="T62">
        <v>20</v>
      </c>
    </row>
    <row r="63" spans="2:26" hidden="1" outlineLevel="1" x14ac:dyDescent="0.25">
      <c r="B63" t="s">
        <v>204</v>
      </c>
      <c r="C63" t="s">
        <v>310</v>
      </c>
      <c r="D63">
        <v>42</v>
      </c>
      <c r="E63">
        <v>84</v>
      </c>
      <c r="G63">
        <v>72</v>
      </c>
      <c r="I63">
        <v>60</v>
      </c>
      <c r="J63">
        <v>24</v>
      </c>
      <c r="K63">
        <v>24</v>
      </c>
      <c r="L63">
        <v>-64</v>
      </c>
      <c r="M63">
        <v>120</v>
      </c>
      <c r="O63">
        <v>120</v>
      </c>
      <c r="P63">
        <v>19</v>
      </c>
      <c r="Q63">
        <v>12</v>
      </c>
      <c r="R63">
        <v>24</v>
      </c>
      <c r="S63">
        <v>240</v>
      </c>
      <c r="T63">
        <v>100</v>
      </c>
    </row>
    <row r="64" spans="2:26" hidden="1" outlineLevel="1" x14ac:dyDescent="0.25">
      <c r="B64" t="s">
        <v>205</v>
      </c>
      <c r="C64" t="s">
        <v>302</v>
      </c>
      <c r="D64">
        <v>246</v>
      </c>
      <c r="E64">
        <v>426</v>
      </c>
      <c r="F64">
        <v>240</v>
      </c>
      <c r="G64">
        <v>126</v>
      </c>
      <c r="H64">
        <v>180</v>
      </c>
      <c r="I64">
        <v>120</v>
      </c>
      <c r="J64">
        <v>24</v>
      </c>
      <c r="M64">
        <v>48</v>
      </c>
      <c r="N64">
        <v>96</v>
      </c>
      <c r="O64">
        <v>480</v>
      </c>
      <c r="Q64">
        <v>120</v>
      </c>
      <c r="R64">
        <v>36</v>
      </c>
      <c r="S64">
        <v>180</v>
      </c>
      <c r="T64">
        <v>220</v>
      </c>
    </row>
    <row r="65" spans="2:26" hidden="1" outlineLevel="1" x14ac:dyDescent="0.25">
      <c r="B65" t="s">
        <v>206</v>
      </c>
      <c r="C65" t="s">
        <v>304</v>
      </c>
      <c r="E65">
        <v>270</v>
      </c>
      <c r="F65">
        <v>120</v>
      </c>
      <c r="G65">
        <v>180</v>
      </c>
      <c r="J65">
        <v>36</v>
      </c>
      <c r="K65">
        <v>36</v>
      </c>
      <c r="L65">
        <v>48</v>
      </c>
      <c r="M65">
        <v>48</v>
      </c>
      <c r="O65">
        <v>120</v>
      </c>
      <c r="R65">
        <v>12</v>
      </c>
      <c r="S65">
        <v>420</v>
      </c>
      <c r="T65">
        <v>160</v>
      </c>
      <c r="W65">
        <v>-190</v>
      </c>
      <c r="X65">
        <v>-195</v>
      </c>
      <c r="Y65">
        <v>-10</v>
      </c>
      <c r="Z65">
        <v>-40</v>
      </c>
    </row>
    <row r="66" spans="2:26" hidden="1" outlineLevel="1" x14ac:dyDescent="0.25">
      <c r="B66">
        <v>501</v>
      </c>
      <c r="C66" t="s">
        <v>292</v>
      </c>
    </row>
    <row r="67" spans="2:26" hidden="1" outlineLevel="1" x14ac:dyDescent="0.25">
      <c r="B67" t="s">
        <v>207</v>
      </c>
      <c r="C67" t="s">
        <v>305</v>
      </c>
      <c r="D67">
        <v>12</v>
      </c>
      <c r="E67">
        <v>30</v>
      </c>
      <c r="G67">
        <v>24</v>
      </c>
      <c r="K67">
        <v>12</v>
      </c>
      <c r="M67">
        <v>0</v>
      </c>
      <c r="P67">
        <v>12</v>
      </c>
      <c r="R67">
        <v>0</v>
      </c>
      <c r="S67">
        <v>180</v>
      </c>
      <c r="T67">
        <v>40</v>
      </c>
    </row>
    <row r="68" spans="2:26" hidden="1" outlineLevel="1" x14ac:dyDescent="0.25">
      <c r="B68" t="s">
        <v>208</v>
      </c>
      <c r="C68" t="s">
        <v>299</v>
      </c>
      <c r="D68">
        <v>48</v>
      </c>
      <c r="E68">
        <v>180</v>
      </c>
      <c r="F68">
        <v>300</v>
      </c>
      <c r="G68">
        <v>60</v>
      </c>
      <c r="I68">
        <v>60</v>
      </c>
      <c r="J68">
        <v>36</v>
      </c>
      <c r="K68">
        <v>60</v>
      </c>
      <c r="L68">
        <v>48</v>
      </c>
      <c r="M68">
        <v>48</v>
      </c>
      <c r="N68">
        <v>48</v>
      </c>
      <c r="O68">
        <v>24</v>
      </c>
      <c r="Q68">
        <v>12</v>
      </c>
      <c r="R68">
        <v>12</v>
      </c>
      <c r="S68">
        <v>60</v>
      </c>
      <c r="T68">
        <v>20</v>
      </c>
    </row>
    <row r="69" spans="2:26" hidden="1" outlineLevel="1" x14ac:dyDescent="0.25">
      <c r="B69" t="s">
        <v>209</v>
      </c>
      <c r="C69" t="s">
        <v>298</v>
      </c>
      <c r="D69">
        <v>30</v>
      </c>
      <c r="E69">
        <v>66</v>
      </c>
      <c r="F69">
        <v>180</v>
      </c>
      <c r="G69">
        <v>18</v>
      </c>
      <c r="H69">
        <v>60</v>
      </c>
      <c r="I69">
        <v>40</v>
      </c>
      <c r="L69">
        <v>24</v>
      </c>
      <c r="M69">
        <v>24</v>
      </c>
      <c r="N69">
        <v>24</v>
      </c>
      <c r="O69">
        <v>24</v>
      </c>
      <c r="P69">
        <v>12</v>
      </c>
      <c r="S69">
        <v>60</v>
      </c>
      <c r="T69">
        <v>20</v>
      </c>
    </row>
    <row r="70" spans="2:26" hidden="1" outlineLevel="1" x14ac:dyDescent="0.25">
      <c r="B70" t="s">
        <v>210</v>
      </c>
      <c r="C70" t="s">
        <v>302</v>
      </c>
      <c r="D70">
        <v>210</v>
      </c>
      <c r="E70">
        <v>480</v>
      </c>
      <c r="F70">
        <v>480</v>
      </c>
      <c r="G70">
        <v>120</v>
      </c>
      <c r="H70">
        <v>420</v>
      </c>
      <c r="I70">
        <v>100</v>
      </c>
      <c r="K70">
        <v>60</v>
      </c>
      <c r="L70">
        <v>24</v>
      </c>
      <c r="M70">
        <v>48</v>
      </c>
      <c r="N70">
        <v>144</v>
      </c>
      <c r="O70">
        <v>48</v>
      </c>
      <c r="P70">
        <v>42</v>
      </c>
    </row>
    <row r="71" spans="2:26" hidden="1" outlineLevel="1" x14ac:dyDescent="0.25">
      <c r="B71" t="s">
        <v>211</v>
      </c>
      <c r="C71" t="s">
        <v>301</v>
      </c>
      <c r="D71">
        <v>42</v>
      </c>
      <c r="E71">
        <v>84</v>
      </c>
      <c r="F71">
        <v>120</v>
      </c>
      <c r="G71">
        <v>18</v>
      </c>
      <c r="H71">
        <v>60</v>
      </c>
      <c r="I71">
        <v>40</v>
      </c>
      <c r="L71">
        <v>24</v>
      </c>
      <c r="M71">
        <v>24</v>
      </c>
      <c r="N71">
        <v>48</v>
      </c>
      <c r="O71">
        <v>48</v>
      </c>
      <c r="Q71">
        <v>12</v>
      </c>
      <c r="R71">
        <v>18</v>
      </c>
      <c r="S71">
        <v>60</v>
      </c>
      <c r="T71">
        <v>20</v>
      </c>
    </row>
    <row r="72" spans="2:26" hidden="1" outlineLevel="1" x14ac:dyDescent="0.25">
      <c r="B72" t="s">
        <v>212</v>
      </c>
      <c r="C72" t="s">
        <v>294</v>
      </c>
      <c r="D72">
        <v>54</v>
      </c>
      <c r="E72">
        <v>60</v>
      </c>
      <c r="G72">
        <v>60</v>
      </c>
      <c r="H72">
        <v>60</v>
      </c>
      <c r="I72">
        <v>40</v>
      </c>
      <c r="K72">
        <v>96</v>
      </c>
      <c r="M72">
        <v>72</v>
      </c>
      <c r="O72">
        <v>24</v>
      </c>
      <c r="P72">
        <v>12</v>
      </c>
      <c r="S72">
        <v>60</v>
      </c>
      <c r="T72">
        <v>20</v>
      </c>
    </row>
    <row r="73" spans="2:26" hidden="1" outlineLevel="1" x14ac:dyDescent="0.25">
      <c r="B73" t="s">
        <v>213</v>
      </c>
      <c r="C73" t="s">
        <v>310</v>
      </c>
      <c r="D73">
        <v>18</v>
      </c>
      <c r="E73">
        <v>42</v>
      </c>
      <c r="F73">
        <v>120</v>
      </c>
      <c r="G73">
        <v>30</v>
      </c>
      <c r="H73">
        <v>60</v>
      </c>
      <c r="I73">
        <v>20</v>
      </c>
      <c r="L73">
        <v>24</v>
      </c>
      <c r="P73">
        <v>6</v>
      </c>
      <c r="S73">
        <v>60</v>
      </c>
      <c r="T73">
        <v>20</v>
      </c>
    </row>
    <row r="74" spans="2:26" hidden="1" outlineLevel="1" x14ac:dyDescent="0.25">
      <c r="B74" t="s">
        <v>214</v>
      </c>
      <c r="C74" t="s">
        <v>300</v>
      </c>
      <c r="G74">
        <v>18</v>
      </c>
      <c r="I74">
        <v>40</v>
      </c>
      <c r="L74">
        <v>24</v>
      </c>
      <c r="N74">
        <v>24</v>
      </c>
      <c r="O74">
        <v>24</v>
      </c>
      <c r="P74">
        <v>6</v>
      </c>
      <c r="S74">
        <v>60</v>
      </c>
      <c r="T74">
        <v>20</v>
      </c>
    </row>
    <row r="75" spans="2:26" hidden="1" outlineLevel="1" x14ac:dyDescent="0.25">
      <c r="B75" t="s">
        <v>215</v>
      </c>
      <c r="C75" t="s">
        <v>303</v>
      </c>
      <c r="G75">
        <v>6</v>
      </c>
      <c r="L75">
        <v>24</v>
      </c>
      <c r="P75">
        <v>6</v>
      </c>
      <c r="R75">
        <v>6</v>
      </c>
      <c r="S75">
        <v>60</v>
      </c>
      <c r="T75">
        <v>20</v>
      </c>
    </row>
    <row r="76" spans="2:26" hidden="1" outlineLevel="1" x14ac:dyDescent="0.25">
      <c r="B76" t="s">
        <v>216</v>
      </c>
      <c r="C76" t="s">
        <v>303</v>
      </c>
      <c r="D76">
        <v>30</v>
      </c>
      <c r="E76">
        <v>120</v>
      </c>
      <c r="F76">
        <v>180</v>
      </c>
      <c r="G76">
        <v>30</v>
      </c>
      <c r="H76">
        <v>120</v>
      </c>
      <c r="I76">
        <v>60</v>
      </c>
      <c r="O76">
        <v>24</v>
      </c>
      <c r="P76">
        <v>24</v>
      </c>
      <c r="R76">
        <v>0</v>
      </c>
      <c r="S76">
        <v>60</v>
      </c>
      <c r="T76">
        <v>20</v>
      </c>
    </row>
    <row r="77" spans="2:26" hidden="1" outlineLevel="1" x14ac:dyDescent="0.25">
      <c r="B77" t="s">
        <v>217</v>
      </c>
      <c r="C77" t="s">
        <v>292</v>
      </c>
      <c r="E77">
        <v>90</v>
      </c>
      <c r="F77">
        <v>180</v>
      </c>
      <c r="G77">
        <v>66</v>
      </c>
      <c r="H77">
        <v>180</v>
      </c>
      <c r="I77">
        <v>40</v>
      </c>
      <c r="J77">
        <v>96</v>
      </c>
      <c r="K77">
        <v>60</v>
      </c>
      <c r="M77">
        <v>96</v>
      </c>
      <c r="N77">
        <v>72</v>
      </c>
      <c r="O77">
        <v>24</v>
      </c>
      <c r="P77">
        <v>18</v>
      </c>
      <c r="R77">
        <v>0</v>
      </c>
      <c r="S77">
        <v>60</v>
      </c>
      <c r="T77">
        <v>20</v>
      </c>
      <c r="X77">
        <v>-97</v>
      </c>
      <c r="Y77">
        <v>-125</v>
      </c>
      <c r="Z77">
        <v>-16</v>
      </c>
    </row>
    <row r="78" spans="2:26" hidden="1" outlineLevel="1" x14ac:dyDescent="0.25">
      <c r="B78" t="s">
        <v>218</v>
      </c>
      <c r="C78" t="s">
        <v>293</v>
      </c>
      <c r="D78">
        <v>78</v>
      </c>
      <c r="E78">
        <v>66</v>
      </c>
      <c r="F78">
        <v>180</v>
      </c>
      <c r="G78">
        <v>54</v>
      </c>
      <c r="H78">
        <v>120</v>
      </c>
      <c r="I78">
        <v>80</v>
      </c>
      <c r="J78">
        <v>96</v>
      </c>
      <c r="K78">
        <v>108</v>
      </c>
      <c r="N78">
        <v>24</v>
      </c>
      <c r="O78">
        <v>24</v>
      </c>
      <c r="P78">
        <v>24</v>
      </c>
      <c r="Q78">
        <v>42</v>
      </c>
      <c r="R78">
        <v>48</v>
      </c>
      <c r="S78">
        <v>0</v>
      </c>
      <c r="T78">
        <v>0</v>
      </c>
      <c r="W78">
        <v>-5</v>
      </c>
      <c r="X78">
        <v>-17</v>
      </c>
      <c r="Y78">
        <v>-6</v>
      </c>
      <c r="Z78">
        <v>-5</v>
      </c>
    </row>
    <row r="79" spans="2:26" hidden="1" outlineLevel="1" x14ac:dyDescent="0.25">
      <c r="B79" t="s">
        <v>219</v>
      </c>
      <c r="C79" t="s">
        <v>293</v>
      </c>
      <c r="D79">
        <v>126</v>
      </c>
      <c r="E79">
        <v>198</v>
      </c>
      <c r="F79">
        <v>540</v>
      </c>
      <c r="G79">
        <v>72</v>
      </c>
      <c r="H79">
        <v>420</v>
      </c>
      <c r="I79">
        <v>160</v>
      </c>
      <c r="J79">
        <v>132</v>
      </c>
      <c r="K79">
        <v>48</v>
      </c>
      <c r="L79">
        <v>48</v>
      </c>
      <c r="M79">
        <v>72</v>
      </c>
      <c r="N79">
        <v>48</v>
      </c>
      <c r="O79">
        <v>144</v>
      </c>
      <c r="P79">
        <v>42</v>
      </c>
      <c r="Q79">
        <v>42</v>
      </c>
      <c r="R79">
        <v>42</v>
      </c>
      <c r="S79">
        <v>180</v>
      </c>
      <c r="T79">
        <v>60</v>
      </c>
    </row>
    <row r="80" spans="2:26" hidden="1" outlineLevel="1" x14ac:dyDescent="0.25">
      <c r="B80" t="s">
        <v>220</v>
      </c>
      <c r="C80" t="s">
        <v>294</v>
      </c>
      <c r="D80">
        <v>30</v>
      </c>
      <c r="E80">
        <v>90</v>
      </c>
      <c r="F80">
        <v>240</v>
      </c>
      <c r="G80">
        <v>78</v>
      </c>
      <c r="H80">
        <v>120</v>
      </c>
      <c r="M80">
        <v>24</v>
      </c>
      <c r="O80">
        <v>48</v>
      </c>
      <c r="S80">
        <v>60</v>
      </c>
      <c r="T80">
        <v>20</v>
      </c>
    </row>
    <row r="81" spans="2:26" hidden="1" outlineLevel="1" x14ac:dyDescent="0.25">
      <c r="B81" t="s">
        <v>221</v>
      </c>
      <c r="C81" t="s">
        <v>299</v>
      </c>
      <c r="D81">
        <v>60</v>
      </c>
      <c r="E81">
        <v>300</v>
      </c>
      <c r="F81">
        <v>600</v>
      </c>
      <c r="G81">
        <v>60</v>
      </c>
      <c r="H81">
        <v>1740</v>
      </c>
      <c r="I81">
        <v>100</v>
      </c>
      <c r="J81">
        <v>60</v>
      </c>
      <c r="K81">
        <v>36</v>
      </c>
      <c r="L81">
        <v>48</v>
      </c>
      <c r="N81">
        <v>120</v>
      </c>
      <c r="O81">
        <v>240</v>
      </c>
      <c r="P81">
        <v>24</v>
      </c>
      <c r="Q81">
        <v>36</v>
      </c>
    </row>
    <row r="82" spans="2:26" hidden="1" outlineLevel="1" x14ac:dyDescent="0.25">
      <c r="B82" t="s">
        <v>222</v>
      </c>
      <c r="C82" t="s">
        <v>295</v>
      </c>
      <c r="D82">
        <v>54</v>
      </c>
      <c r="E82">
        <v>90</v>
      </c>
      <c r="F82">
        <v>180</v>
      </c>
      <c r="G82">
        <v>60</v>
      </c>
      <c r="I82">
        <v>20</v>
      </c>
      <c r="J82">
        <v>36</v>
      </c>
      <c r="K82">
        <v>36</v>
      </c>
      <c r="M82">
        <v>72</v>
      </c>
      <c r="N82">
        <v>24</v>
      </c>
      <c r="O82">
        <v>24</v>
      </c>
      <c r="P82">
        <v>6</v>
      </c>
      <c r="Q82">
        <v>30</v>
      </c>
      <c r="R82">
        <v>30</v>
      </c>
      <c r="S82">
        <v>60</v>
      </c>
      <c r="T82">
        <v>20</v>
      </c>
      <c r="X82">
        <v>-51</v>
      </c>
      <c r="Y82">
        <v>-21</v>
      </c>
      <c r="Z82">
        <v>-33</v>
      </c>
    </row>
    <row r="83" spans="2:26" hidden="1" outlineLevel="1" x14ac:dyDescent="0.25">
      <c r="B83" t="s">
        <v>223</v>
      </c>
      <c r="C83" t="s">
        <v>293</v>
      </c>
      <c r="E83">
        <v>150</v>
      </c>
      <c r="F83">
        <v>300</v>
      </c>
      <c r="G83">
        <v>12</v>
      </c>
      <c r="H83">
        <v>180</v>
      </c>
      <c r="I83">
        <v>160</v>
      </c>
      <c r="L83">
        <v>96</v>
      </c>
      <c r="M83">
        <v>96</v>
      </c>
      <c r="O83">
        <v>24</v>
      </c>
      <c r="Q83">
        <v>12</v>
      </c>
      <c r="R83">
        <v>18</v>
      </c>
    </row>
    <row r="84" spans="2:26" hidden="1" outlineLevel="1" x14ac:dyDescent="0.25">
      <c r="B84" t="s">
        <v>224</v>
      </c>
      <c r="C84" t="s">
        <v>296</v>
      </c>
      <c r="D84">
        <v>48</v>
      </c>
      <c r="E84">
        <v>66</v>
      </c>
      <c r="F84">
        <v>240</v>
      </c>
      <c r="G84">
        <v>72</v>
      </c>
      <c r="H84">
        <v>180</v>
      </c>
      <c r="I84">
        <v>60</v>
      </c>
      <c r="J84">
        <v>36</v>
      </c>
      <c r="K84">
        <v>36</v>
      </c>
      <c r="L84">
        <v>48</v>
      </c>
      <c r="M84">
        <v>0</v>
      </c>
      <c r="N84">
        <v>24</v>
      </c>
      <c r="O84">
        <v>48</v>
      </c>
      <c r="P84">
        <v>6</v>
      </c>
      <c r="Q84">
        <v>18</v>
      </c>
      <c r="R84">
        <v>18</v>
      </c>
      <c r="S84">
        <v>60</v>
      </c>
      <c r="T84">
        <v>40</v>
      </c>
    </row>
    <row r="85" spans="2:26" hidden="1" outlineLevel="1" x14ac:dyDescent="0.25">
      <c r="B85" t="s">
        <v>225</v>
      </c>
      <c r="C85" t="s">
        <v>295</v>
      </c>
      <c r="E85">
        <v>60</v>
      </c>
      <c r="I85">
        <v>60</v>
      </c>
      <c r="J85">
        <v>12</v>
      </c>
      <c r="K85">
        <v>12</v>
      </c>
      <c r="O85">
        <v>24</v>
      </c>
      <c r="Q85">
        <v>24</v>
      </c>
      <c r="R85">
        <v>30</v>
      </c>
      <c r="S85">
        <v>60</v>
      </c>
      <c r="T85">
        <v>20</v>
      </c>
    </row>
    <row r="86" spans="2:26" hidden="1" outlineLevel="1" x14ac:dyDescent="0.25">
      <c r="B86" t="s">
        <v>226</v>
      </c>
      <c r="C86" t="s">
        <v>295</v>
      </c>
      <c r="D86">
        <v>192</v>
      </c>
      <c r="E86">
        <v>300</v>
      </c>
      <c r="F86">
        <v>1260</v>
      </c>
      <c r="G86">
        <v>174</v>
      </c>
      <c r="H86">
        <v>240</v>
      </c>
      <c r="I86">
        <v>320</v>
      </c>
      <c r="J86">
        <v>84</v>
      </c>
      <c r="K86">
        <v>60</v>
      </c>
      <c r="L86">
        <v>24</v>
      </c>
      <c r="M86">
        <v>24</v>
      </c>
      <c r="N86">
        <v>48</v>
      </c>
      <c r="O86">
        <v>96</v>
      </c>
      <c r="P86">
        <v>42</v>
      </c>
      <c r="Q86">
        <v>24</v>
      </c>
      <c r="R86">
        <v>12</v>
      </c>
      <c r="S86">
        <v>60</v>
      </c>
      <c r="T86">
        <v>20</v>
      </c>
    </row>
    <row r="87" spans="2:26" hidden="1" outlineLevel="1" x14ac:dyDescent="0.25">
      <c r="B87" t="s">
        <v>227</v>
      </c>
      <c r="C87" t="s">
        <v>298</v>
      </c>
      <c r="E87">
        <v>24</v>
      </c>
      <c r="G87">
        <v>6</v>
      </c>
      <c r="K87">
        <v>12</v>
      </c>
      <c r="L87">
        <v>24</v>
      </c>
      <c r="O87">
        <v>24</v>
      </c>
      <c r="P87">
        <v>6</v>
      </c>
      <c r="R87">
        <v>6</v>
      </c>
      <c r="S87">
        <v>60</v>
      </c>
      <c r="T87">
        <v>20</v>
      </c>
    </row>
    <row r="88" spans="2:26" hidden="1" outlineLevel="1" x14ac:dyDescent="0.25">
      <c r="B88" t="s">
        <v>228</v>
      </c>
      <c r="C88" t="s">
        <v>301</v>
      </c>
      <c r="D88">
        <v>30</v>
      </c>
      <c r="E88">
        <v>90</v>
      </c>
      <c r="F88">
        <v>60</v>
      </c>
      <c r="H88">
        <v>60</v>
      </c>
      <c r="I88">
        <v>20</v>
      </c>
      <c r="M88">
        <v>24</v>
      </c>
      <c r="N88">
        <v>24</v>
      </c>
      <c r="O88">
        <v>24</v>
      </c>
      <c r="S88">
        <v>60</v>
      </c>
      <c r="T88">
        <v>20</v>
      </c>
    </row>
    <row r="89" spans="2:26" hidden="1" outlineLevel="1" x14ac:dyDescent="0.25">
      <c r="B89" t="s">
        <v>229</v>
      </c>
      <c r="C89" t="s">
        <v>299</v>
      </c>
      <c r="D89">
        <v>54</v>
      </c>
      <c r="E89">
        <v>54</v>
      </c>
      <c r="F89">
        <v>120</v>
      </c>
      <c r="G89">
        <v>24</v>
      </c>
      <c r="H89">
        <v>120</v>
      </c>
      <c r="I89">
        <v>40</v>
      </c>
      <c r="J89">
        <v>24</v>
      </c>
      <c r="K89">
        <v>48</v>
      </c>
      <c r="L89">
        <v>24</v>
      </c>
      <c r="M89">
        <v>24</v>
      </c>
      <c r="N89">
        <v>24</v>
      </c>
      <c r="O89">
        <v>48</v>
      </c>
      <c r="P89">
        <v>12</v>
      </c>
      <c r="Q89">
        <v>12</v>
      </c>
      <c r="R89">
        <v>18</v>
      </c>
    </row>
    <row r="90" spans="2:26" hidden="1" outlineLevel="1" x14ac:dyDescent="0.25">
      <c r="B90" t="s">
        <v>230</v>
      </c>
      <c r="C90" t="s">
        <v>298</v>
      </c>
      <c r="D90">
        <v>18</v>
      </c>
      <c r="E90">
        <v>60</v>
      </c>
      <c r="F90">
        <v>120</v>
      </c>
      <c r="G90">
        <v>18</v>
      </c>
      <c r="H90">
        <v>120</v>
      </c>
      <c r="I90">
        <v>60</v>
      </c>
      <c r="J90">
        <v>12</v>
      </c>
      <c r="K90">
        <v>12</v>
      </c>
      <c r="L90">
        <v>24</v>
      </c>
      <c r="M90">
        <v>24</v>
      </c>
      <c r="N90">
        <v>48</v>
      </c>
      <c r="O90">
        <v>24</v>
      </c>
      <c r="P90">
        <v>6</v>
      </c>
      <c r="Q90">
        <v>6</v>
      </c>
      <c r="R90">
        <v>6</v>
      </c>
      <c r="S90">
        <v>60</v>
      </c>
      <c r="T90">
        <v>20</v>
      </c>
    </row>
    <row r="91" spans="2:26" hidden="1" outlineLevel="1" x14ac:dyDescent="0.25">
      <c r="B91" t="s">
        <v>231</v>
      </c>
      <c r="C91" t="s">
        <v>298</v>
      </c>
      <c r="D91">
        <v>30</v>
      </c>
      <c r="E91">
        <v>84</v>
      </c>
      <c r="F91">
        <v>60</v>
      </c>
      <c r="G91">
        <v>48</v>
      </c>
      <c r="H91">
        <v>60</v>
      </c>
      <c r="I91">
        <v>40</v>
      </c>
      <c r="O91">
        <v>48</v>
      </c>
      <c r="Q91">
        <v>24</v>
      </c>
      <c r="R91">
        <v>6</v>
      </c>
      <c r="S91">
        <v>60</v>
      </c>
      <c r="T91">
        <v>20</v>
      </c>
    </row>
    <row r="92" spans="2:26" hidden="1" outlineLevel="1" x14ac:dyDescent="0.25">
      <c r="B92" t="s">
        <v>232</v>
      </c>
      <c r="C92" t="s">
        <v>294</v>
      </c>
      <c r="E92">
        <v>90</v>
      </c>
      <c r="G92">
        <v>54</v>
      </c>
      <c r="N92">
        <v>72</v>
      </c>
      <c r="O92">
        <v>48</v>
      </c>
      <c r="P92">
        <v>36</v>
      </c>
      <c r="Q92">
        <v>18</v>
      </c>
      <c r="R92">
        <v>30</v>
      </c>
    </row>
    <row r="93" spans="2:26" hidden="1" outlineLevel="1" x14ac:dyDescent="0.25">
      <c r="B93" t="s">
        <v>233</v>
      </c>
      <c r="C93" t="s">
        <v>301</v>
      </c>
      <c r="D93">
        <v>60</v>
      </c>
      <c r="E93">
        <v>204</v>
      </c>
      <c r="F93">
        <v>240</v>
      </c>
      <c r="G93">
        <v>60</v>
      </c>
      <c r="I93">
        <v>60</v>
      </c>
      <c r="K93">
        <v>36</v>
      </c>
      <c r="L93">
        <v>24</v>
      </c>
      <c r="M93">
        <v>48</v>
      </c>
      <c r="N93">
        <v>96</v>
      </c>
      <c r="O93">
        <v>24</v>
      </c>
      <c r="R93">
        <v>6</v>
      </c>
      <c r="S93">
        <v>60</v>
      </c>
      <c r="T93">
        <v>20</v>
      </c>
    </row>
    <row r="94" spans="2:26" hidden="1" outlineLevel="1" x14ac:dyDescent="0.25">
      <c r="B94" t="s">
        <v>234</v>
      </c>
      <c r="C94" t="s">
        <v>295</v>
      </c>
      <c r="D94">
        <v>84</v>
      </c>
      <c r="E94">
        <v>96</v>
      </c>
      <c r="F94">
        <v>360</v>
      </c>
      <c r="G94">
        <v>78</v>
      </c>
      <c r="H94">
        <v>300</v>
      </c>
      <c r="I94">
        <v>200</v>
      </c>
      <c r="J94">
        <v>96</v>
      </c>
      <c r="K94">
        <v>96</v>
      </c>
      <c r="L94">
        <v>48</v>
      </c>
      <c r="M94">
        <v>48</v>
      </c>
      <c r="N94">
        <v>48</v>
      </c>
      <c r="O94">
        <v>168</v>
      </c>
      <c r="P94">
        <v>36</v>
      </c>
      <c r="Q94">
        <v>6</v>
      </c>
      <c r="R94">
        <v>6</v>
      </c>
      <c r="S94">
        <v>60</v>
      </c>
      <c r="T94">
        <v>20</v>
      </c>
    </row>
    <row r="95" spans="2:26" hidden="1" outlineLevel="1" x14ac:dyDescent="0.25">
      <c r="B95" t="s">
        <v>235</v>
      </c>
      <c r="C95" t="s">
        <v>293</v>
      </c>
      <c r="E95">
        <v>84</v>
      </c>
      <c r="F95">
        <v>180</v>
      </c>
      <c r="G95">
        <v>18</v>
      </c>
      <c r="J95">
        <v>24</v>
      </c>
      <c r="K95">
        <v>36</v>
      </c>
      <c r="L95">
        <v>48</v>
      </c>
      <c r="M95">
        <v>72</v>
      </c>
      <c r="N95">
        <v>72</v>
      </c>
      <c r="O95">
        <v>24</v>
      </c>
      <c r="Q95">
        <v>18</v>
      </c>
      <c r="R95">
        <v>30</v>
      </c>
      <c r="S95">
        <v>60</v>
      </c>
      <c r="T95">
        <v>20</v>
      </c>
      <c r="W95">
        <v>-38</v>
      </c>
      <c r="X95">
        <v>-57</v>
      </c>
      <c r="Y95">
        <v>-46</v>
      </c>
      <c r="Z95">
        <v>-38</v>
      </c>
    </row>
    <row r="96" spans="2:26" hidden="1" outlineLevel="1" x14ac:dyDescent="0.25">
      <c r="B96" t="s">
        <v>236</v>
      </c>
      <c r="C96" t="s">
        <v>295</v>
      </c>
      <c r="D96">
        <v>24</v>
      </c>
      <c r="E96">
        <v>18</v>
      </c>
      <c r="I96">
        <v>20</v>
      </c>
      <c r="J96">
        <v>24</v>
      </c>
      <c r="L96">
        <v>24</v>
      </c>
      <c r="N96">
        <v>24</v>
      </c>
      <c r="S96">
        <v>60</v>
      </c>
      <c r="T96">
        <v>20</v>
      </c>
      <c r="W96">
        <v>-28</v>
      </c>
      <c r="X96">
        <v>-38</v>
      </c>
      <c r="Y96">
        <v>-63</v>
      </c>
      <c r="Z96">
        <v>-51</v>
      </c>
    </row>
    <row r="97" spans="2:26" hidden="1" outlineLevel="1" x14ac:dyDescent="0.25">
      <c r="B97" t="s">
        <v>237</v>
      </c>
      <c r="C97" t="s">
        <v>299</v>
      </c>
      <c r="D97">
        <v>30</v>
      </c>
      <c r="E97">
        <v>60</v>
      </c>
      <c r="F97">
        <v>120</v>
      </c>
      <c r="G97">
        <v>12</v>
      </c>
      <c r="H97">
        <v>60</v>
      </c>
      <c r="I97">
        <v>20</v>
      </c>
      <c r="N97">
        <v>24</v>
      </c>
      <c r="O97">
        <v>48</v>
      </c>
      <c r="S97">
        <v>60</v>
      </c>
      <c r="T97">
        <v>20</v>
      </c>
    </row>
    <row r="98" spans="2:26" hidden="1" outlineLevel="1" x14ac:dyDescent="0.25">
      <c r="B98" t="s">
        <v>238</v>
      </c>
      <c r="C98" t="s">
        <v>295</v>
      </c>
      <c r="D98">
        <v>36</v>
      </c>
      <c r="E98">
        <v>54</v>
      </c>
      <c r="F98">
        <v>300</v>
      </c>
      <c r="G98">
        <v>18</v>
      </c>
      <c r="H98">
        <v>180</v>
      </c>
      <c r="I98">
        <v>80</v>
      </c>
      <c r="J98">
        <v>36</v>
      </c>
      <c r="K98">
        <v>48</v>
      </c>
      <c r="N98">
        <v>48</v>
      </c>
      <c r="O98">
        <v>72</v>
      </c>
      <c r="Q98">
        <v>6</v>
      </c>
      <c r="R98">
        <v>6</v>
      </c>
      <c r="S98">
        <v>60</v>
      </c>
      <c r="T98">
        <v>20</v>
      </c>
    </row>
    <row r="99" spans="2:26" hidden="1" outlineLevel="1" x14ac:dyDescent="0.25">
      <c r="B99" t="s">
        <v>239</v>
      </c>
      <c r="C99" t="s">
        <v>293</v>
      </c>
      <c r="D99">
        <v>0</v>
      </c>
      <c r="E99">
        <v>60</v>
      </c>
      <c r="F99">
        <v>240</v>
      </c>
      <c r="G99">
        <v>12</v>
      </c>
      <c r="H99">
        <v>60</v>
      </c>
      <c r="I99">
        <v>40</v>
      </c>
      <c r="J99">
        <v>12</v>
      </c>
      <c r="K99">
        <v>24</v>
      </c>
      <c r="O99">
        <v>24</v>
      </c>
      <c r="P99">
        <v>6</v>
      </c>
      <c r="S99">
        <v>60</v>
      </c>
      <c r="T99">
        <v>20</v>
      </c>
      <c r="W99">
        <v>-20</v>
      </c>
      <c r="X99">
        <v>-25</v>
      </c>
      <c r="Y99">
        <v>-15</v>
      </c>
      <c r="Z99">
        <v>-15</v>
      </c>
    </row>
    <row r="100" spans="2:26" hidden="1" outlineLevel="1" x14ac:dyDescent="0.25">
      <c r="B100" t="s">
        <v>240</v>
      </c>
      <c r="C100" t="s">
        <v>305</v>
      </c>
      <c r="D100">
        <v>6</v>
      </c>
      <c r="E100">
        <v>12</v>
      </c>
      <c r="F100">
        <v>60</v>
      </c>
      <c r="G100">
        <v>6</v>
      </c>
      <c r="H100">
        <v>120</v>
      </c>
      <c r="I100">
        <v>20</v>
      </c>
      <c r="J100">
        <v>12</v>
      </c>
      <c r="O100">
        <v>24</v>
      </c>
      <c r="P100">
        <v>6</v>
      </c>
      <c r="Q100">
        <v>6</v>
      </c>
      <c r="S100">
        <v>60</v>
      </c>
      <c r="T100">
        <v>20</v>
      </c>
    </row>
    <row r="101" spans="2:26" hidden="1" outlineLevel="1" x14ac:dyDescent="0.25">
      <c r="B101" t="s">
        <v>241</v>
      </c>
      <c r="C101" t="s">
        <v>299</v>
      </c>
      <c r="D101">
        <v>18</v>
      </c>
      <c r="E101">
        <v>30</v>
      </c>
      <c r="F101">
        <v>60</v>
      </c>
      <c r="G101">
        <v>12</v>
      </c>
      <c r="I101">
        <v>60</v>
      </c>
      <c r="J101">
        <v>12</v>
      </c>
      <c r="K101">
        <v>12</v>
      </c>
    </row>
    <row r="102" spans="2:26" hidden="1" outlineLevel="1" x14ac:dyDescent="0.25">
      <c r="B102" t="s">
        <v>242</v>
      </c>
      <c r="C102" t="s">
        <v>294</v>
      </c>
      <c r="D102">
        <v>24</v>
      </c>
      <c r="E102">
        <v>48</v>
      </c>
      <c r="F102">
        <v>240</v>
      </c>
      <c r="H102">
        <v>120</v>
      </c>
      <c r="I102">
        <v>40</v>
      </c>
      <c r="J102">
        <v>19</v>
      </c>
      <c r="K102">
        <v>-11</v>
      </c>
      <c r="M102">
        <v>24</v>
      </c>
      <c r="O102">
        <v>-20</v>
      </c>
      <c r="S102">
        <v>60</v>
      </c>
      <c r="T102">
        <v>20</v>
      </c>
      <c r="U102">
        <v>-3</v>
      </c>
      <c r="V102">
        <v>-11</v>
      </c>
      <c r="W102">
        <v>-43</v>
      </c>
      <c r="X102">
        <v>-39</v>
      </c>
      <c r="Y102">
        <v>-4</v>
      </c>
      <c r="Z102">
        <v>-22</v>
      </c>
    </row>
    <row r="103" spans="2:26" hidden="1" outlineLevel="1" x14ac:dyDescent="0.25">
      <c r="B103" t="s">
        <v>243</v>
      </c>
      <c r="C103" t="s">
        <v>293</v>
      </c>
      <c r="D103">
        <v>36</v>
      </c>
      <c r="E103">
        <v>78</v>
      </c>
      <c r="F103">
        <v>120</v>
      </c>
      <c r="G103">
        <v>60</v>
      </c>
      <c r="H103">
        <v>180</v>
      </c>
      <c r="I103">
        <v>40</v>
      </c>
      <c r="J103">
        <v>24</v>
      </c>
      <c r="K103">
        <v>72</v>
      </c>
      <c r="L103">
        <v>24</v>
      </c>
      <c r="M103">
        <v>72</v>
      </c>
      <c r="N103">
        <v>24</v>
      </c>
      <c r="O103">
        <v>24</v>
      </c>
      <c r="Q103">
        <v>18</v>
      </c>
      <c r="R103">
        <v>0</v>
      </c>
      <c r="S103">
        <v>60</v>
      </c>
      <c r="T103">
        <v>20</v>
      </c>
    </row>
    <row r="104" spans="2:26" hidden="1" outlineLevel="1" x14ac:dyDescent="0.25">
      <c r="B104" t="s">
        <v>244</v>
      </c>
      <c r="C104" t="s">
        <v>300</v>
      </c>
      <c r="D104">
        <v>18</v>
      </c>
      <c r="E104">
        <v>36</v>
      </c>
      <c r="F104">
        <v>60</v>
      </c>
      <c r="G104">
        <v>12</v>
      </c>
      <c r="I104">
        <v>40</v>
      </c>
      <c r="N104">
        <v>24</v>
      </c>
      <c r="O104">
        <v>24</v>
      </c>
      <c r="P104">
        <v>6</v>
      </c>
      <c r="S104">
        <v>120</v>
      </c>
      <c r="T104">
        <v>40</v>
      </c>
    </row>
    <row r="105" spans="2:26" hidden="1" outlineLevel="1" x14ac:dyDescent="0.25">
      <c r="B105" t="s">
        <v>245</v>
      </c>
      <c r="C105" t="s">
        <v>296</v>
      </c>
      <c r="D105">
        <v>24</v>
      </c>
      <c r="E105">
        <v>12</v>
      </c>
      <c r="F105">
        <v>120</v>
      </c>
      <c r="H105">
        <v>60</v>
      </c>
      <c r="I105">
        <v>20</v>
      </c>
      <c r="J105">
        <v>12</v>
      </c>
      <c r="K105">
        <v>12</v>
      </c>
      <c r="P105">
        <v>6</v>
      </c>
      <c r="Q105">
        <v>6</v>
      </c>
      <c r="R105">
        <v>6</v>
      </c>
      <c r="S105">
        <v>60</v>
      </c>
      <c r="T105">
        <v>20</v>
      </c>
      <c r="W105">
        <v>-34</v>
      </c>
      <c r="X105">
        <v>-33</v>
      </c>
      <c r="Y105">
        <v>-1</v>
      </c>
      <c r="Z105">
        <v>-25</v>
      </c>
    </row>
    <row r="106" spans="2:26" hidden="1" outlineLevel="1" x14ac:dyDescent="0.25">
      <c r="B106" t="s">
        <v>246</v>
      </c>
      <c r="C106" t="s">
        <v>299</v>
      </c>
      <c r="D106">
        <v>18</v>
      </c>
      <c r="E106">
        <v>18</v>
      </c>
      <c r="F106">
        <v>60</v>
      </c>
      <c r="G106">
        <v>6</v>
      </c>
    </row>
    <row r="107" spans="2:26" hidden="1" outlineLevel="1" x14ac:dyDescent="0.25">
      <c r="B107" t="s">
        <v>247</v>
      </c>
      <c r="C107" t="s">
        <v>293</v>
      </c>
      <c r="D107">
        <v>24</v>
      </c>
      <c r="E107">
        <v>6</v>
      </c>
      <c r="F107">
        <v>120</v>
      </c>
      <c r="G107">
        <v>12</v>
      </c>
      <c r="H107">
        <v>60</v>
      </c>
      <c r="I107">
        <v>40</v>
      </c>
      <c r="K107">
        <v>12</v>
      </c>
      <c r="N107">
        <v>24</v>
      </c>
      <c r="O107">
        <v>48</v>
      </c>
      <c r="P107">
        <v>6</v>
      </c>
      <c r="Q107">
        <v>18</v>
      </c>
      <c r="R107">
        <v>6</v>
      </c>
      <c r="S107">
        <v>60</v>
      </c>
      <c r="T107">
        <v>20</v>
      </c>
      <c r="W107">
        <v>-61</v>
      </c>
      <c r="X107">
        <v>-53</v>
      </c>
      <c r="Y107">
        <v>-68</v>
      </c>
      <c r="Z107">
        <v>-117</v>
      </c>
    </row>
    <row r="108" spans="2:26" hidden="1" outlineLevel="1" x14ac:dyDescent="0.25">
      <c r="B108" t="s">
        <v>248</v>
      </c>
      <c r="C108" t="s">
        <v>299</v>
      </c>
      <c r="D108">
        <v>66</v>
      </c>
      <c r="E108">
        <v>36</v>
      </c>
      <c r="F108">
        <v>120</v>
      </c>
      <c r="G108">
        <v>12</v>
      </c>
      <c r="H108">
        <v>60</v>
      </c>
      <c r="I108">
        <v>440</v>
      </c>
      <c r="K108">
        <v>12</v>
      </c>
      <c r="M108">
        <v>24</v>
      </c>
      <c r="O108">
        <v>24</v>
      </c>
      <c r="P108">
        <v>6</v>
      </c>
      <c r="Q108">
        <v>6</v>
      </c>
      <c r="R108">
        <v>6</v>
      </c>
      <c r="S108">
        <v>60</v>
      </c>
      <c r="T108">
        <v>20</v>
      </c>
    </row>
    <row r="109" spans="2:26" hidden="1" outlineLevel="1" x14ac:dyDescent="0.25">
      <c r="B109" t="s">
        <v>249</v>
      </c>
      <c r="C109" t="s">
        <v>292</v>
      </c>
      <c r="E109">
        <v>48</v>
      </c>
      <c r="F109">
        <v>60</v>
      </c>
      <c r="G109">
        <v>18</v>
      </c>
      <c r="H109">
        <v>120</v>
      </c>
      <c r="I109">
        <v>40</v>
      </c>
      <c r="J109">
        <v>12</v>
      </c>
      <c r="K109">
        <v>12</v>
      </c>
      <c r="L109">
        <v>24</v>
      </c>
      <c r="M109">
        <v>24</v>
      </c>
      <c r="N109">
        <v>24</v>
      </c>
      <c r="P109">
        <v>12</v>
      </c>
      <c r="Q109">
        <v>18</v>
      </c>
      <c r="R109">
        <v>12</v>
      </c>
      <c r="S109">
        <v>60</v>
      </c>
      <c r="T109">
        <v>20</v>
      </c>
    </row>
    <row r="110" spans="2:26" hidden="1" outlineLevel="1" x14ac:dyDescent="0.25">
      <c r="B110" t="s">
        <v>250</v>
      </c>
      <c r="C110">
        <v>0</v>
      </c>
    </row>
    <row r="111" spans="2:26" hidden="1" outlineLevel="1" x14ac:dyDescent="0.25">
      <c r="B111" t="s">
        <v>251</v>
      </c>
      <c r="C111" t="s">
        <v>306</v>
      </c>
      <c r="D111">
        <v>42</v>
      </c>
      <c r="E111">
        <v>96</v>
      </c>
      <c r="F111">
        <v>120</v>
      </c>
      <c r="G111">
        <v>48</v>
      </c>
      <c r="H111">
        <v>60</v>
      </c>
      <c r="I111">
        <v>20</v>
      </c>
      <c r="L111">
        <v>24</v>
      </c>
      <c r="M111">
        <v>24</v>
      </c>
      <c r="O111">
        <v>120</v>
      </c>
      <c r="P111">
        <v>18</v>
      </c>
      <c r="Q111">
        <v>12</v>
      </c>
      <c r="R111">
        <v>24</v>
      </c>
      <c r="S111">
        <v>120</v>
      </c>
      <c r="T111">
        <v>40</v>
      </c>
    </row>
    <row r="112" spans="2:26" hidden="1" outlineLevel="1" x14ac:dyDescent="0.25">
      <c r="B112" t="s">
        <v>252</v>
      </c>
      <c r="C112" t="s">
        <v>315</v>
      </c>
      <c r="D112">
        <v>12</v>
      </c>
      <c r="E112">
        <v>6</v>
      </c>
      <c r="G112">
        <v>6</v>
      </c>
      <c r="J112">
        <v>12</v>
      </c>
      <c r="K112">
        <v>12</v>
      </c>
      <c r="O112">
        <v>24</v>
      </c>
      <c r="P112">
        <v>6</v>
      </c>
      <c r="S112">
        <v>60</v>
      </c>
      <c r="T112">
        <v>20</v>
      </c>
    </row>
    <row r="113" spans="2:26" hidden="1" outlineLevel="1" x14ac:dyDescent="0.25">
      <c r="B113" t="s">
        <v>253</v>
      </c>
      <c r="C113" t="s">
        <v>315</v>
      </c>
      <c r="D113">
        <v>6</v>
      </c>
      <c r="E113">
        <v>6</v>
      </c>
      <c r="F113">
        <v>60</v>
      </c>
      <c r="G113">
        <v>6</v>
      </c>
      <c r="H113">
        <v>60</v>
      </c>
      <c r="P113">
        <v>6</v>
      </c>
      <c r="Q113">
        <v>6</v>
      </c>
      <c r="S113">
        <v>120</v>
      </c>
      <c r="T113">
        <v>20</v>
      </c>
    </row>
    <row r="114" spans="2:26" hidden="1" outlineLevel="1" x14ac:dyDescent="0.25">
      <c r="B114" t="s">
        <v>254</v>
      </c>
      <c r="C114" t="s">
        <v>315</v>
      </c>
      <c r="E114">
        <v>12</v>
      </c>
      <c r="G114">
        <v>12</v>
      </c>
      <c r="J114">
        <v>12</v>
      </c>
      <c r="K114">
        <v>12</v>
      </c>
      <c r="L114">
        <v>24</v>
      </c>
      <c r="N114">
        <v>24</v>
      </c>
      <c r="O114">
        <v>24</v>
      </c>
      <c r="P114">
        <v>12</v>
      </c>
      <c r="Q114">
        <v>12</v>
      </c>
      <c r="R114">
        <v>0</v>
      </c>
      <c r="S114">
        <v>60</v>
      </c>
      <c r="T114">
        <v>60</v>
      </c>
    </row>
    <row r="115" spans="2:26" hidden="1" outlineLevel="1" x14ac:dyDescent="0.25">
      <c r="B115" t="s">
        <v>255</v>
      </c>
      <c r="C115" t="s">
        <v>315</v>
      </c>
      <c r="D115">
        <v>18</v>
      </c>
      <c r="E115">
        <v>24</v>
      </c>
      <c r="F115">
        <v>120</v>
      </c>
      <c r="G115">
        <v>24</v>
      </c>
      <c r="H115">
        <v>60</v>
      </c>
      <c r="I115">
        <v>40</v>
      </c>
      <c r="J115">
        <v>24</v>
      </c>
      <c r="K115">
        <v>24</v>
      </c>
      <c r="O115">
        <v>24</v>
      </c>
      <c r="P115">
        <v>12</v>
      </c>
      <c r="Q115">
        <v>6</v>
      </c>
      <c r="R115">
        <v>0</v>
      </c>
      <c r="S115">
        <v>60</v>
      </c>
      <c r="T115">
        <v>20</v>
      </c>
    </row>
    <row r="116" spans="2:26" hidden="1" outlineLevel="1" x14ac:dyDescent="0.25">
      <c r="B116" t="s">
        <v>256</v>
      </c>
      <c r="C116" t="s">
        <v>303</v>
      </c>
      <c r="D116">
        <v>6</v>
      </c>
      <c r="E116">
        <v>12</v>
      </c>
      <c r="G116">
        <v>12</v>
      </c>
      <c r="J116">
        <v>12</v>
      </c>
      <c r="O116">
        <v>24</v>
      </c>
      <c r="S116">
        <v>60</v>
      </c>
      <c r="T116">
        <v>20</v>
      </c>
    </row>
    <row r="117" spans="2:26" hidden="1" outlineLevel="1" x14ac:dyDescent="0.25">
      <c r="B117" t="s">
        <v>257</v>
      </c>
      <c r="C117" t="s">
        <v>299</v>
      </c>
      <c r="D117">
        <v>30</v>
      </c>
      <c r="E117">
        <v>6</v>
      </c>
      <c r="F117">
        <v>60</v>
      </c>
      <c r="G117">
        <v>18</v>
      </c>
      <c r="H117">
        <v>60</v>
      </c>
      <c r="I117">
        <v>20</v>
      </c>
      <c r="K117">
        <v>24</v>
      </c>
      <c r="L117">
        <v>24</v>
      </c>
      <c r="M117">
        <v>24</v>
      </c>
      <c r="N117">
        <v>24</v>
      </c>
      <c r="O117">
        <v>24</v>
      </c>
      <c r="P117">
        <v>6</v>
      </c>
    </row>
    <row r="118" spans="2:26" hidden="1" outlineLevel="1" x14ac:dyDescent="0.25">
      <c r="B118" t="s">
        <v>258</v>
      </c>
      <c r="C118">
        <v>0</v>
      </c>
    </row>
    <row r="119" spans="2:26" hidden="1" outlineLevel="1" x14ac:dyDescent="0.25">
      <c r="B119" t="s">
        <v>259</v>
      </c>
      <c r="C119">
        <v>0</v>
      </c>
    </row>
    <row r="120" spans="2:26" hidden="1" outlineLevel="1" x14ac:dyDescent="0.25">
      <c r="B120" t="s">
        <v>260</v>
      </c>
      <c r="C120" t="s">
        <v>302</v>
      </c>
      <c r="D120">
        <v>6</v>
      </c>
      <c r="E120">
        <v>72</v>
      </c>
      <c r="G120">
        <v>6</v>
      </c>
      <c r="H120">
        <v>120</v>
      </c>
      <c r="I120">
        <v>-2</v>
      </c>
      <c r="L120">
        <v>9</v>
      </c>
      <c r="N120">
        <v>-1</v>
      </c>
      <c r="O120">
        <v>12</v>
      </c>
      <c r="P120">
        <v>-6</v>
      </c>
      <c r="X120">
        <v>-15</v>
      </c>
    </row>
    <row r="121" spans="2:26" hidden="1" outlineLevel="1" x14ac:dyDescent="0.25">
      <c r="B121" t="s">
        <v>261</v>
      </c>
      <c r="C121" t="s">
        <v>295</v>
      </c>
      <c r="E121">
        <v>12</v>
      </c>
      <c r="F121">
        <v>60</v>
      </c>
      <c r="G121">
        <v>12</v>
      </c>
      <c r="I121">
        <v>20</v>
      </c>
      <c r="J121">
        <v>12</v>
      </c>
      <c r="O121">
        <v>24</v>
      </c>
      <c r="Q121">
        <v>18</v>
      </c>
      <c r="R121">
        <v>6</v>
      </c>
      <c r="S121">
        <v>60</v>
      </c>
      <c r="T121">
        <v>20</v>
      </c>
      <c r="W121">
        <v>-4</v>
      </c>
      <c r="X121">
        <v>-5</v>
      </c>
      <c r="Z121">
        <v>-35</v>
      </c>
    </row>
    <row r="122" spans="2:26" hidden="1" outlineLevel="1" x14ac:dyDescent="0.25">
      <c r="B122" t="s">
        <v>262</v>
      </c>
      <c r="C122" t="s">
        <v>299</v>
      </c>
      <c r="D122">
        <v>12</v>
      </c>
      <c r="E122">
        <v>18</v>
      </c>
      <c r="F122">
        <v>120</v>
      </c>
      <c r="G122">
        <v>6</v>
      </c>
      <c r="H122">
        <v>120</v>
      </c>
      <c r="I122">
        <v>20</v>
      </c>
      <c r="J122">
        <v>12</v>
      </c>
      <c r="K122">
        <v>12</v>
      </c>
      <c r="L122">
        <v>24</v>
      </c>
      <c r="M122">
        <v>24</v>
      </c>
      <c r="N122">
        <v>24</v>
      </c>
      <c r="O122">
        <v>24</v>
      </c>
      <c r="P122">
        <v>6</v>
      </c>
      <c r="R122">
        <v>12</v>
      </c>
    </row>
    <row r="123" spans="2:26" hidden="1" outlineLevel="1" x14ac:dyDescent="0.25">
      <c r="B123" t="s">
        <v>263</v>
      </c>
      <c r="C123" t="s">
        <v>299</v>
      </c>
      <c r="D123">
        <v>12</v>
      </c>
      <c r="E123">
        <v>6</v>
      </c>
      <c r="G123">
        <v>12</v>
      </c>
      <c r="I123">
        <v>20</v>
      </c>
      <c r="J123">
        <v>12</v>
      </c>
    </row>
    <row r="124" spans="2:26" hidden="1" outlineLevel="1" x14ac:dyDescent="0.25">
      <c r="B124" t="s">
        <v>264</v>
      </c>
      <c r="C124" t="s">
        <v>304</v>
      </c>
      <c r="D124">
        <v>48</v>
      </c>
      <c r="E124">
        <v>60</v>
      </c>
      <c r="F124">
        <v>60</v>
      </c>
      <c r="G124">
        <v>6</v>
      </c>
      <c r="H124">
        <v>60</v>
      </c>
      <c r="I124">
        <v>20</v>
      </c>
      <c r="J124">
        <v>12</v>
      </c>
      <c r="O124">
        <v>24</v>
      </c>
      <c r="P124">
        <v>6</v>
      </c>
      <c r="Q124">
        <v>12</v>
      </c>
      <c r="R124">
        <v>6</v>
      </c>
      <c r="S124">
        <v>120</v>
      </c>
      <c r="T124">
        <v>40</v>
      </c>
    </row>
    <row r="125" spans="2:26" hidden="1" outlineLevel="1" x14ac:dyDescent="0.25">
      <c r="B125" t="s">
        <v>265</v>
      </c>
      <c r="C125" t="s">
        <v>298</v>
      </c>
      <c r="D125">
        <v>0</v>
      </c>
      <c r="E125">
        <v>54</v>
      </c>
      <c r="G125">
        <v>24</v>
      </c>
      <c r="I125">
        <v>80</v>
      </c>
      <c r="J125">
        <v>36</v>
      </c>
      <c r="K125">
        <v>36</v>
      </c>
      <c r="L125">
        <v>-20</v>
      </c>
      <c r="M125">
        <v>24</v>
      </c>
      <c r="N125">
        <v>-5</v>
      </c>
      <c r="O125">
        <v>-11</v>
      </c>
      <c r="P125">
        <v>6</v>
      </c>
      <c r="R125">
        <v>6</v>
      </c>
      <c r="S125">
        <v>60</v>
      </c>
      <c r="T125">
        <v>20</v>
      </c>
      <c r="U125">
        <v>-203</v>
      </c>
    </row>
    <row r="126" spans="2:26" hidden="1" outlineLevel="1" x14ac:dyDescent="0.25">
      <c r="B126" t="s">
        <v>266</v>
      </c>
      <c r="C126" t="s">
        <v>315</v>
      </c>
      <c r="D126">
        <v>12</v>
      </c>
      <c r="E126">
        <v>12</v>
      </c>
      <c r="F126">
        <v>60</v>
      </c>
      <c r="G126">
        <v>12</v>
      </c>
      <c r="H126">
        <v>120</v>
      </c>
      <c r="I126">
        <v>20</v>
      </c>
      <c r="J126">
        <v>12</v>
      </c>
      <c r="K126">
        <v>24</v>
      </c>
      <c r="L126">
        <v>24</v>
      </c>
      <c r="N126">
        <v>24</v>
      </c>
      <c r="O126">
        <v>24</v>
      </c>
      <c r="P126">
        <v>6</v>
      </c>
      <c r="Q126">
        <v>6</v>
      </c>
      <c r="S126">
        <v>60</v>
      </c>
      <c r="T126">
        <v>20</v>
      </c>
    </row>
    <row r="127" spans="2:26" hidden="1" outlineLevel="1" x14ac:dyDescent="0.25">
      <c r="B127" t="s">
        <v>267</v>
      </c>
      <c r="C127" t="s">
        <v>295</v>
      </c>
      <c r="D127">
        <v>24</v>
      </c>
      <c r="E127">
        <v>24</v>
      </c>
      <c r="F127">
        <v>120</v>
      </c>
      <c r="G127">
        <v>12</v>
      </c>
      <c r="H127">
        <v>60</v>
      </c>
      <c r="I127">
        <v>40</v>
      </c>
      <c r="J127">
        <v>12</v>
      </c>
      <c r="L127">
        <v>24</v>
      </c>
      <c r="M127">
        <v>24</v>
      </c>
      <c r="O127">
        <v>24</v>
      </c>
      <c r="P127">
        <v>6</v>
      </c>
      <c r="Q127">
        <v>12</v>
      </c>
      <c r="R127">
        <v>24</v>
      </c>
      <c r="S127">
        <v>120</v>
      </c>
      <c r="T127">
        <v>80</v>
      </c>
    </row>
    <row r="128" spans="2:26" hidden="1" outlineLevel="1" x14ac:dyDescent="0.25">
      <c r="B128" t="s">
        <v>268</v>
      </c>
      <c r="C128" t="s">
        <v>306</v>
      </c>
      <c r="D128">
        <v>30</v>
      </c>
      <c r="E128">
        <v>60</v>
      </c>
      <c r="I128">
        <v>40</v>
      </c>
      <c r="J128">
        <v>12</v>
      </c>
      <c r="K128">
        <v>36</v>
      </c>
      <c r="N128">
        <v>48</v>
      </c>
      <c r="O128">
        <v>48</v>
      </c>
      <c r="S128">
        <v>180</v>
      </c>
      <c r="T128">
        <v>120</v>
      </c>
    </row>
    <row r="129" spans="1:27" hidden="1" outlineLevel="1" x14ac:dyDescent="0.25">
      <c r="B129" t="s">
        <v>269</v>
      </c>
      <c r="C129" t="s">
        <v>292</v>
      </c>
      <c r="E129">
        <v>30</v>
      </c>
      <c r="F129">
        <v>180</v>
      </c>
      <c r="G129">
        <v>18</v>
      </c>
      <c r="I129">
        <v>40</v>
      </c>
      <c r="L129">
        <v>48</v>
      </c>
      <c r="M129">
        <v>48</v>
      </c>
      <c r="N129">
        <v>72</v>
      </c>
      <c r="O129">
        <v>24</v>
      </c>
      <c r="P129">
        <v>6</v>
      </c>
      <c r="S129">
        <v>60</v>
      </c>
      <c r="T129">
        <v>20</v>
      </c>
    </row>
    <row r="130" spans="1:27" hidden="1" outlineLevel="1" x14ac:dyDescent="0.25">
      <c r="B130" t="s">
        <v>270</v>
      </c>
      <c r="C130" t="s">
        <v>292</v>
      </c>
      <c r="D130">
        <v>6</v>
      </c>
      <c r="G130">
        <v>6</v>
      </c>
      <c r="I130">
        <v>40</v>
      </c>
      <c r="J130">
        <v>12</v>
      </c>
      <c r="M130">
        <v>48</v>
      </c>
      <c r="N130">
        <v>24</v>
      </c>
      <c r="O130">
        <v>24</v>
      </c>
      <c r="P130">
        <v>6</v>
      </c>
      <c r="R130">
        <v>12</v>
      </c>
      <c r="S130">
        <v>60</v>
      </c>
      <c r="T130">
        <v>20</v>
      </c>
    </row>
    <row r="131" spans="1:27" hidden="1" outlineLevel="1" x14ac:dyDescent="0.25">
      <c r="B131" t="s">
        <v>271</v>
      </c>
      <c r="C131" t="s">
        <v>293</v>
      </c>
      <c r="E131">
        <v>18</v>
      </c>
      <c r="G131">
        <v>12</v>
      </c>
      <c r="J131">
        <v>36</v>
      </c>
      <c r="L131">
        <v>-25</v>
      </c>
      <c r="Y131">
        <v>-10</v>
      </c>
    </row>
    <row r="132" spans="1:27" hidden="1" outlineLevel="1" x14ac:dyDescent="0.25">
      <c r="B132" t="s">
        <v>272</v>
      </c>
      <c r="C132" t="s">
        <v>295</v>
      </c>
      <c r="D132">
        <v>6</v>
      </c>
      <c r="E132">
        <v>12</v>
      </c>
      <c r="F132">
        <v>60</v>
      </c>
      <c r="G132">
        <v>6</v>
      </c>
      <c r="H132">
        <v>60</v>
      </c>
      <c r="L132">
        <v>24</v>
      </c>
      <c r="M132">
        <v>24</v>
      </c>
      <c r="N132">
        <v>24</v>
      </c>
      <c r="O132">
        <v>24</v>
      </c>
      <c r="Q132">
        <v>6</v>
      </c>
      <c r="R132">
        <v>12</v>
      </c>
    </row>
    <row r="133" spans="1:27" collapsed="1" x14ac:dyDescent="0.25">
      <c r="B133" t="s">
        <v>273</v>
      </c>
      <c r="C133" t="s">
        <v>325</v>
      </c>
      <c r="D133">
        <v>6</v>
      </c>
      <c r="E133">
        <v>60</v>
      </c>
      <c r="F133">
        <v>180</v>
      </c>
      <c r="G133">
        <v>12</v>
      </c>
      <c r="H133">
        <v>60</v>
      </c>
      <c r="I133">
        <v>40</v>
      </c>
      <c r="L133">
        <v>-25</v>
      </c>
      <c r="M133">
        <v>-9</v>
      </c>
      <c r="N133">
        <v>-2</v>
      </c>
      <c r="Q133">
        <v>6</v>
      </c>
    </row>
    <row r="135" spans="1:27" x14ac:dyDescent="0.25">
      <c r="A135" t="s">
        <v>1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</row>
    <row r="138" spans="1:27" x14ac:dyDescent="0.25">
      <c r="D138">
        <v>6</v>
      </c>
      <c r="E138">
        <v>6</v>
      </c>
      <c r="F138">
        <v>60</v>
      </c>
      <c r="G138">
        <v>6</v>
      </c>
      <c r="H138">
        <v>60</v>
      </c>
      <c r="I138">
        <v>20</v>
      </c>
      <c r="J138">
        <v>12</v>
      </c>
      <c r="K138">
        <v>12</v>
      </c>
      <c r="L138">
        <v>24</v>
      </c>
      <c r="M138">
        <v>24</v>
      </c>
      <c r="N138">
        <v>24</v>
      </c>
      <c r="O138">
        <v>24</v>
      </c>
      <c r="P138">
        <v>6</v>
      </c>
      <c r="Q138">
        <v>6</v>
      </c>
      <c r="R138">
        <v>6</v>
      </c>
      <c r="S138">
        <v>60</v>
      </c>
      <c r="T138">
        <v>20</v>
      </c>
      <c r="U138">
        <v>60</v>
      </c>
      <c r="V138">
        <v>6</v>
      </c>
      <c r="W138">
        <v>30</v>
      </c>
      <c r="X138">
        <v>30</v>
      </c>
      <c r="Y138">
        <v>30</v>
      </c>
      <c r="Z138">
        <v>30</v>
      </c>
    </row>
    <row r="139" spans="1:27" ht="75" x14ac:dyDescent="0.25">
      <c r="B139" s="35" t="s">
        <v>326</v>
      </c>
      <c r="C139" s="25" t="s">
        <v>309</v>
      </c>
      <c r="D139" s="25" t="s">
        <v>276</v>
      </c>
      <c r="E139" s="25" t="s">
        <v>277</v>
      </c>
      <c r="F139" s="25" t="s">
        <v>278</v>
      </c>
      <c r="G139" s="25" t="s">
        <v>279</v>
      </c>
      <c r="H139" s="25" t="s">
        <v>280</v>
      </c>
      <c r="I139" s="25" t="s">
        <v>281</v>
      </c>
      <c r="J139" s="25" t="s">
        <v>282</v>
      </c>
      <c r="K139" s="25" t="s">
        <v>283</v>
      </c>
      <c r="L139" s="25" t="s">
        <v>284</v>
      </c>
      <c r="M139" s="25" t="s">
        <v>285</v>
      </c>
      <c r="N139" s="25" t="s">
        <v>286</v>
      </c>
      <c r="O139" s="25" t="s">
        <v>287</v>
      </c>
      <c r="P139" s="25" t="s">
        <v>288</v>
      </c>
      <c r="Q139" s="25" t="s">
        <v>289</v>
      </c>
      <c r="R139" s="25" t="s">
        <v>290</v>
      </c>
      <c r="S139" s="25" t="s">
        <v>323</v>
      </c>
      <c r="T139" s="25" t="s">
        <v>324</v>
      </c>
      <c r="U139" s="25" t="s">
        <v>316</v>
      </c>
      <c r="V139" s="25" t="s">
        <v>317</v>
      </c>
      <c r="W139" s="25" t="s">
        <v>318</v>
      </c>
      <c r="X139" s="25" t="s">
        <v>319</v>
      </c>
      <c r="Y139" s="25" t="s">
        <v>320</v>
      </c>
      <c r="Z139" s="25" t="s">
        <v>321</v>
      </c>
    </row>
    <row r="140" spans="1:27" x14ac:dyDescent="0.25">
      <c r="B140" s="34" t="s">
        <v>329</v>
      </c>
      <c r="C140" s="34" t="s">
        <v>292</v>
      </c>
      <c r="D140" s="26">
        <v>330</v>
      </c>
      <c r="E140" s="26">
        <v>906</v>
      </c>
      <c r="F140" s="26">
        <v>1560</v>
      </c>
      <c r="G140" s="26">
        <v>396</v>
      </c>
      <c r="H140" s="26">
        <v>1260</v>
      </c>
      <c r="I140" s="26">
        <v>520</v>
      </c>
      <c r="J140" s="26">
        <v>348</v>
      </c>
      <c r="K140" s="26">
        <v>312</v>
      </c>
      <c r="L140" s="26">
        <v>232</v>
      </c>
      <c r="M140" s="26">
        <v>456</v>
      </c>
      <c r="N140" s="26">
        <v>480</v>
      </c>
      <c r="O140" s="26">
        <v>336</v>
      </c>
      <c r="P140" s="26">
        <v>148</v>
      </c>
      <c r="Q140" s="26">
        <v>108</v>
      </c>
      <c r="R140" s="26">
        <v>84</v>
      </c>
      <c r="S140" s="26">
        <v>540</v>
      </c>
      <c r="T140" s="26">
        <v>180</v>
      </c>
      <c r="U140" s="26"/>
      <c r="V140" s="26"/>
      <c r="W140" s="26"/>
      <c r="X140" s="26">
        <v>-97</v>
      </c>
      <c r="Y140" s="26">
        <v>-125</v>
      </c>
      <c r="Z140" s="26">
        <v>-16</v>
      </c>
    </row>
    <row r="141" spans="1:27" hidden="1" outlineLevel="1" x14ac:dyDescent="0.25">
      <c r="C141" s="34" t="s">
        <v>293</v>
      </c>
      <c r="D141" s="26">
        <v>438</v>
      </c>
      <c r="E141" s="26">
        <v>1296</v>
      </c>
      <c r="F141" s="26">
        <v>2760</v>
      </c>
      <c r="G141" s="26">
        <v>498</v>
      </c>
      <c r="H141" s="26">
        <v>1500</v>
      </c>
      <c r="I141" s="26">
        <v>740</v>
      </c>
      <c r="J141" s="26">
        <v>408</v>
      </c>
      <c r="K141" s="26">
        <v>432</v>
      </c>
      <c r="L141" s="26">
        <v>232</v>
      </c>
      <c r="M141" s="26">
        <v>408</v>
      </c>
      <c r="N141" s="26">
        <v>288</v>
      </c>
      <c r="O141" s="26">
        <v>480</v>
      </c>
      <c r="P141" s="26">
        <v>104</v>
      </c>
      <c r="Q141" s="26">
        <v>276</v>
      </c>
      <c r="R141" s="26">
        <v>372</v>
      </c>
      <c r="S141" s="26">
        <v>660</v>
      </c>
      <c r="T141" s="26">
        <v>220</v>
      </c>
      <c r="U141" s="26"/>
      <c r="V141" s="26"/>
      <c r="W141" s="26">
        <v>-148</v>
      </c>
      <c r="X141" s="26">
        <v>-156</v>
      </c>
      <c r="Y141" s="26">
        <v>-152</v>
      </c>
      <c r="Z141" s="26">
        <v>-185</v>
      </c>
    </row>
    <row r="142" spans="1:27" hidden="1" outlineLevel="1" x14ac:dyDescent="0.25">
      <c r="C142" s="34" t="s">
        <v>294</v>
      </c>
      <c r="D142" s="26">
        <v>240</v>
      </c>
      <c r="E142" s="26">
        <v>714</v>
      </c>
      <c r="F142" s="26">
        <v>1260</v>
      </c>
      <c r="G142" s="26">
        <v>348</v>
      </c>
      <c r="H142" s="26">
        <v>780</v>
      </c>
      <c r="I142" s="26">
        <v>280</v>
      </c>
      <c r="J142" s="26">
        <v>79</v>
      </c>
      <c r="K142" s="26">
        <v>145</v>
      </c>
      <c r="L142" s="26">
        <v>72</v>
      </c>
      <c r="M142" s="26">
        <v>192</v>
      </c>
      <c r="N142" s="26">
        <v>240</v>
      </c>
      <c r="O142" s="26">
        <v>244</v>
      </c>
      <c r="P142" s="26">
        <v>72</v>
      </c>
      <c r="Q142" s="26">
        <v>48</v>
      </c>
      <c r="R142" s="26">
        <v>60</v>
      </c>
      <c r="S142" s="26">
        <v>360</v>
      </c>
      <c r="T142" s="26">
        <v>120</v>
      </c>
      <c r="U142" s="26">
        <v>-3</v>
      </c>
      <c r="V142" s="26">
        <v>-11</v>
      </c>
      <c r="W142" s="26">
        <v>-43</v>
      </c>
      <c r="X142" s="26">
        <v>-39</v>
      </c>
      <c r="Y142" s="26">
        <v>-4</v>
      </c>
      <c r="Z142" s="26">
        <v>-22</v>
      </c>
    </row>
    <row r="143" spans="1:27" hidden="1" outlineLevel="1" x14ac:dyDescent="0.25">
      <c r="C143" s="34" t="s">
        <v>295</v>
      </c>
      <c r="D143" s="26">
        <v>870</v>
      </c>
      <c r="E143" s="26">
        <v>1494</v>
      </c>
      <c r="F143" s="26">
        <v>4260</v>
      </c>
      <c r="G143" s="26">
        <v>642</v>
      </c>
      <c r="H143" s="26">
        <v>1920</v>
      </c>
      <c r="I143" s="26">
        <v>1240</v>
      </c>
      <c r="J143" s="26">
        <v>480</v>
      </c>
      <c r="K143" s="26">
        <v>352</v>
      </c>
      <c r="L143" s="26">
        <v>192</v>
      </c>
      <c r="M143" s="26">
        <v>336</v>
      </c>
      <c r="N143" s="26">
        <v>384</v>
      </c>
      <c r="O143" s="26">
        <v>672</v>
      </c>
      <c r="P143" s="26">
        <v>112</v>
      </c>
      <c r="Q143" s="26">
        <v>198</v>
      </c>
      <c r="R143" s="26">
        <v>246</v>
      </c>
      <c r="S143" s="26">
        <v>1140</v>
      </c>
      <c r="T143" s="26">
        <v>380</v>
      </c>
      <c r="U143" s="26"/>
      <c r="V143" s="26"/>
      <c r="W143" s="26">
        <v>-32</v>
      </c>
      <c r="X143" s="26">
        <v>-96</v>
      </c>
      <c r="Y143" s="26">
        <v>-84</v>
      </c>
      <c r="Z143" s="26">
        <v>-158</v>
      </c>
    </row>
    <row r="144" spans="1:27" hidden="1" outlineLevel="1" x14ac:dyDescent="0.25">
      <c r="C144" s="34" t="s">
        <v>296</v>
      </c>
      <c r="D144" s="26">
        <v>222</v>
      </c>
      <c r="E144" s="26">
        <v>477</v>
      </c>
      <c r="F144" s="26">
        <v>1380</v>
      </c>
      <c r="G144" s="26">
        <v>274</v>
      </c>
      <c r="H144" s="26">
        <v>660</v>
      </c>
      <c r="I144" s="26">
        <v>280</v>
      </c>
      <c r="J144" s="26">
        <v>108</v>
      </c>
      <c r="K144" s="26">
        <v>84</v>
      </c>
      <c r="L144" s="26">
        <v>72</v>
      </c>
      <c r="M144" s="26">
        <v>24</v>
      </c>
      <c r="N144" s="26">
        <v>48</v>
      </c>
      <c r="O144" s="26">
        <v>120</v>
      </c>
      <c r="P144" s="26">
        <v>74</v>
      </c>
      <c r="Q144" s="26">
        <v>54</v>
      </c>
      <c r="R144" s="26">
        <v>72</v>
      </c>
      <c r="S144" s="26">
        <v>300</v>
      </c>
      <c r="T144" s="26">
        <v>120</v>
      </c>
      <c r="U144" s="26"/>
      <c r="V144" s="26">
        <v>-10</v>
      </c>
      <c r="W144" s="26">
        <v>-34</v>
      </c>
      <c r="X144" s="26">
        <v>-33</v>
      </c>
      <c r="Y144" s="26">
        <v>-1</v>
      </c>
      <c r="Z144" s="26">
        <v>-27</v>
      </c>
    </row>
    <row r="145" spans="3:26" hidden="1" outlineLevel="1" x14ac:dyDescent="0.25">
      <c r="C145" s="34" t="s">
        <v>297</v>
      </c>
      <c r="D145" s="26">
        <v>450</v>
      </c>
      <c r="E145" s="26">
        <v>582</v>
      </c>
      <c r="F145" s="26">
        <v>1800</v>
      </c>
      <c r="G145" s="26">
        <v>384</v>
      </c>
      <c r="H145" s="26">
        <v>1320</v>
      </c>
      <c r="I145" s="26">
        <v>440</v>
      </c>
      <c r="J145" s="26">
        <v>72</v>
      </c>
      <c r="K145" s="26">
        <v>120</v>
      </c>
      <c r="L145" s="26">
        <v>48</v>
      </c>
      <c r="M145" s="26">
        <v>96</v>
      </c>
      <c r="N145" s="26">
        <v>72</v>
      </c>
      <c r="O145" s="26">
        <v>120</v>
      </c>
      <c r="P145" s="26">
        <v>66</v>
      </c>
      <c r="Q145" s="26">
        <v>30</v>
      </c>
      <c r="R145" s="26">
        <v>102</v>
      </c>
      <c r="S145" s="26">
        <v>240</v>
      </c>
      <c r="T145" s="26">
        <v>80</v>
      </c>
      <c r="U145" s="26"/>
      <c r="V145" s="26"/>
      <c r="W145" s="26"/>
      <c r="X145" s="26"/>
      <c r="Y145" s="26"/>
      <c r="Z145" s="26"/>
    </row>
    <row r="146" spans="3:26" hidden="1" outlineLevel="1" x14ac:dyDescent="0.25">
      <c r="C146" s="34" t="s">
        <v>298</v>
      </c>
      <c r="D146" s="26">
        <v>286</v>
      </c>
      <c r="E146" s="26">
        <v>640</v>
      </c>
      <c r="F146" s="26">
        <v>1560</v>
      </c>
      <c r="G146" s="26">
        <v>336</v>
      </c>
      <c r="H146" s="26">
        <v>1020</v>
      </c>
      <c r="I146" s="26">
        <v>320</v>
      </c>
      <c r="J146" s="26">
        <v>108</v>
      </c>
      <c r="K146" s="26">
        <v>60</v>
      </c>
      <c r="L146" s="26">
        <v>276</v>
      </c>
      <c r="M146" s="26">
        <v>163</v>
      </c>
      <c r="N146" s="26">
        <v>137</v>
      </c>
      <c r="O146" s="26">
        <v>307</v>
      </c>
      <c r="P146" s="26">
        <v>102</v>
      </c>
      <c r="Q146" s="26">
        <v>72</v>
      </c>
      <c r="R146" s="26">
        <v>102</v>
      </c>
      <c r="S146" s="26">
        <v>540</v>
      </c>
      <c r="T146" s="26">
        <v>180</v>
      </c>
      <c r="U146" s="26">
        <v>-203</v>
      </c>
      <c r="V146" s="26"/>
      <c r="W146" s="26">
        <v>-124</v>
      </c>
      <c r="X146" s="26">
        <v>-165</v>
      </c>
      <c r="Y146" s="26">
        <v>-292</v>
      </c>
      <c r="Z146" s="26">
        <v>-337</v>
      </c>
    </row>
    <row r="147" spans="3:26" hidden="1" outlineLevel="1" x14ac:dyDescent="0.25">
      <c r="C147" s="34" t="s">
        <v>299</v>
      </c>
      <c r="D147" s="26">
        <v>408</v>
      </c>
      <c r="E147" s="26">
        <v>1200</v>
      </c>
      <c r="F147" s="26">
        <v>2700</v>
      </c>
      <c r="G147" s="26">
        <v>492</v>
      </c>
      <c r="H147" s="26">
        <v>2520</v>
      </c>
      <c r="I147" s="26">
        <v>1160</v>
      </c>
      <c r="J147" s="26">
        <v>252</v>
      </c>
      <c r="K147" s="26">
        <v>276</v>
      </c>
      <c r="L147" s="26">
        <v>288</v>
      </c>
      <c r="M147" s="26">
        <v>312</v>
      </c>
      <c r="N147" s="26">
        <v>384</v>
      </c>
      <c r="O147" s="26">
        <v>504</v>
      </c>
      <c r="P147" s="26">
        <v>144</v>
      </c>
      <c r="Q147" s="26">
        <v>66</v>
      </c>
      <c r="R147" s="26">
        <v>72</v>
      </c>
      <c r="S147" s="26">
        <v>480</v>
      </c>
      <c r="T147" s="26">
        <v>180</v>
      </c>
      <c r="U147" s="26"/>
      <c r="V147" s="26"/>
      <c r="W147" s="26"/>
      <c r="X147" s="26"/>
      <c r="Y147" s="26"/>
      <c r="Z147" s="26"/>
    </row>
    <row r="148" spans="3:26" hidden="1" outlineLevel="1" x14ac:dyDescent="0.25">
      <c r="C148" s="34" t="s">
        <v>301</v>
      </c>
      <c r="D148" s="26">
        <v>216</v>
      </c>
      <c r="E148" s="26">
        <v>790</v>
      </c>
      <c r="F148" s="26">
        <v>900</v>
      </c>
      <c r="G148" s="26">
        <v>186</v>
      </c>
      <c r="H148" s="26">
        <v>240</v>
      </c>
      <c r="I148" s="26">
        <v>180</v>
      </c>
      <c r="J148" s="26">
        <v>60</v>
      </c>
      <c r="K148" s="26">
        <v>120</v>
      </c>
      <c r="L148" s="26">
        <v>92</v>
      </c>
      <c r="M148" s="26">
        <v>192</v>
      </c>
      <c r="N148" s="26">
        <v>216</v>
      </c>
      <c r="O148" s="26">
        <v>336</v>
      </c>
      <c r="P148" s="26">
        <v>54</v>
      </c>
      <c r="Q148" s="26">
        <v>30</v>
      </c>
      <c r="R148" s="26">
        <v>36</v>
      </c>
      <c r="S148" s="26">
        <v>300</v>
      </c>
      <c r="T148" s="26">
        <v>100</v>
      </c>
      <c r="U148" s="26"/>
      <c r="V148" s="26"/>
      <c r="W148" s="26"/>
      <c r="X148" s="26"/>
      <c r="Y148" s="26"/>
      <c r="Z148" s="26">
        <v>0</v>
      </c>
    </row>
    <row r="149" spans="3:26" hidden="1" outlineLevel="1" x14ac:dyDescent="0.25">
      <c r="C149" s="34" t="s">
        <v>300</v>
      </c>
      <c r="D149" s="26">
        <v>288</v>
      </c>
      <c r="E149" s="26">
        <v>804</v>
      </c>
      <c r="F149" s="26">
        <v>900</v>
      </c>
      <c r="G149" s="26">
        <v>282</v>
      </c>
      <c r="H149" s="26">
        <v>360</v>
      </c>
      <c r="I149" s="26">
        <v>360</v>
      </c>
      <c r="J149" s="26">
        <v>204</v>
      </c>
      <c r="K149" s="26">
        <v>120</v>
      </c>
      <c r="L149" s="26">
        <v>64</v>
      </c>
      <c r="M149" s="26">
        <v>48</v>
      </c>
      <c r="N149" s="26">
        <v>144</v>
      </c>
      <c r="O149" s="26">
        <v>240</v>
      </c>
      <c r="P149" s="26">
        <v>124</v>
      </c>
      <c r="Q149" s="26">
        <v>60</v>
      </c>
      <c r="R149" s="26">
        <v>102</v>
      </c>
      <c r="S149" s="26">
        <v>420</v>
      </c>
      <c r="T149" s="26">
        <v>140</v>
      </c>
      <c r="U149" s="26"/>
      <c r="V149" s="26">
        <v>-6</v>
      </c>
      <c r="W149" s="26"/>
      <c r="X149" s="26">
        <v>-30</v>
      </c>
      <c r="Y149" s="26">
        <v>-83</v>
      </c>
      <c r="Z149" s="26">
        <v>-30</v>
      </c>
    </row>
    <row r="150" spans="3:26" hidden="1" outlineLevel="1" x14ac:dyDescent="0.25">
      <c r="C150" s="34" t="s">
        <v>310</v>
      </c>
      <c r="D150" s="26">
        <v>162</v>
      </c>
      <c r="E150" s="26">
        <v>504</v>
      </c>
      <c r="F150" s="26">
        <v>900</v>
      </c>
      <c r="G150" s="26">
        <v>240</v>
      </c>
      <c r="H150" s="26">
        <v>300</v>
      </c>
      <c r="I150" s="26">
        <v>220</v>
      </c>
      <c r="J150" s="26">
        <v>60</v>
      </c>
      <c r="K150" s="26">
        <v>84</v>
      </c>
      <c r="L150" s="26">
        <v>23</v>
      </c>
      <c r="M150" s="26">
        <v>93</v>
      </c>
      <c r="N150" s="26">
        <v>72</v>
      </c>
      <c r="O150" s="26">
        <v>240</v>
      </c>
      <c r="P150" s="26">
        <v>67</v>
      </c>
      <c r="Q150" s="26">
        <v>66</v>
      </c>
      <c r="R150" s="26">
        <v>36</v>
      </c>
      <c r="S150" s="26">
        <v>420</v>
      </c>
      <c r="T150" s="26">
        <v>160</v>
      </c>
      <c r="U150" s="26"/>
      <c r="V150" s="26"/>
      <c r="W150" s="26">
        <v>-66</v>
      </c>
      <c r="X150" s="26">
        <v>-94</v>
      </c>
      <c r="Y150" s="26">
        <v>-75</v>
      </c>
      <c r="Z150" s="26">
        <v>-92</v>
      </c>
    </row>
    <row r="151" spans="3:26" hidden="1" outlineLevel="1" x14ac:dyDescent="0.25">
      <c r="C151" s="34" t="s">
        <v>302</v>
      </c>
      <c r="D151" s="26">
        <v>774</v>
      </c>
      <c r="E151" s="26">
        <v>1380</v>
      </c>
      <c r="F151" s="26">
        <v>1380</v>
      </c>
      <c r="G151" s="26">
        <v>462</v>
      </c>
      <c r="H151" s="26">
        <v>1080</v>
      </c>
      <c r="I151" s="26">
        <v>298</v>
      </c>
      <c r="J151" s="26">
        <v>108</v>
      </c>
      <c r="K151" s="26">
        <v>132</v>
      </c>
      <c r="L151" s="26">
        <v>158</v>
      </c>
      <c r="M151" s="26">
        <v>116</v>
      </c>
      <c r="N151" s="26">
        <v>431</v>
      </c>
      <c r="O151" s="26">
        <v>684</v>
      </c>
      <c r="P151" s="26">
        <v>102</v>
      </c>
      <c r="Q151" s="26">
        <v>120</v>
      </c>
      <c r="R151" s="26">
        <v>90</v>
      </c>
      <c r="S151" s="26">
        <v>540</v>
      </c>
      <c r="T151" s="26">
        <v>360</v>
      </c>
      <c r="U151" s="26">
        <v>-20</v>
      </c>
      <c r="V151" s="26">
        <v>-1</v>
      </c>
      <c r="W151" s="26"/>
      <c r="X151" s="26">
        <v>-15</v>
      </c>
      <c r="Y151" s="26"/>
      <c r="Z151" s="26"/>
    </row>
    <row r="152" spans="3:26" hidden="1" outlineLevel="1" x14ac:dyDescent="0.25">
      <c r="C152" s="34" t="s">
        <v>303</v>
      </c>
      <c r="D152" s="26">
        <v>540</v>
      </c>
      <c r="E152" s="26">
        <v>713</v>
      </c>
      <c r="F152" s="26">
        <v>960</v>
      </c>
      <c r="G152" s="26">
        <v>396</v>
      </c>
      <c r="H152" s="26">
        <v>660</v>
      </c>
      <c r="I152" s="26">
        <v>395</v>
      </c>
      <c r="J152" s="26">
        <v>149</v>
      </c>
      <c r="K152" s="26">
        <v>72</v>
      </c>
      <c r="L152" s="26">
        <v>42</v>
      </c>
      <c r="M152" s="26">
        <v>37</v>
      </c>
      <c r="N152" s="26">
        <v>192</v>
      </c>
      <c r="O152" s="26">
        <v>360</v>
      </c>
      <c r="P152" s="26">
        <v>95</v>
      </c>
      <c r="Q152" s="26">
        <v>126</v>
      </c>
      <c r="R152" s="26">
        <v>54</v>
      </c>
      <c r="S152" s="26">
        <v>780</v>
      </c>
      <c r="T152" s="26">
        <v>200</v>
      </c>
      <c r="U152" s="26"/>
      <c r="V152" s="26"/>
      <c r="W152" s="26">
        <v>-30</v>
      </c>
      <c r="X152" s="26">
        <v>-20</v>
      </c>
      <c r="Y152" s="26">
        <v>-15</v>
      </c>
      <c r="Z152" s="26">
        <v>-25</v>
      </c>
    </row>
    <row r="153" spans="3:26" hidden="1" outlineLevel="1" x14ac:dyDescent="0.25">
      <c r="C153" s="34" t="s">
        <v>315</v>
      </c>
      <c r="D153" s="26">
        <v>84</v>
      </c>
      <c r="E153" s="26">
        <v>222</v>
      </c>
      <c r="F153" s="26">
        <v>780</v>
      </c>
      <c r="G153" s="26">
        <v>120</v>
      </c>
      <c r="H153" s="26">
        <v>600</v>
      </c>
      <c r="I153" s="26">
        <v>120</v>
      </c>
      <c r="J153" s="26">
        <v>84</v>
      </c>
      <c r="K153" s="26">
        <v>84</v>
      </c>
      <c r="L153" s="26">
        <v>120</v>
      </c>
      <c r="M153" s="26">
        <v>0</v>
      </c>
      <c r="N153" s="26">
        <v>120</v>
      </c>
      <c r="O153" s="26">
        <v>168</v>
      </c>
      <c r="P153" s="26">
        <v>60</v>
      </c>
      <c r="Q153" s="26">
        <v>102</v>
      </c>
      <c r="R153" s="26">
        <v>0</v>
      </c>
      <c r="S153" s="26">
        <v>480</v>
      </c>
      <c r="T153" s="26">
        <v>180</v>
      </c>
      <c r="U153" s="26"/>
      <c r="V153" s="26"/>
      <c r="W153" s="26"/>
      <c r="X153" s="26"/>
      <c r="Y153" s="26"/>
      <c r="Z153" s="26"/>
    </row>
    <row r="154" spans="3:26" hidden="1" outlineLevel="1" x14ac:dyDescent="0.25">
      <c r="C154" s="34" t="s">
        <v>304</v>
      </c>
      <c r="D154" s="26">
        <v>276</v>
      </c>
      <c r="E154" s="26">
        <v>942</v>
      </c>
      <c r="F154" s="26">
        <v>960</v>
      </c>
      <c r="G154" s="26">
        <v>546</v>
      </c>
      <c r="H154" s="26">
        <v>540</v>
      </c>
      <c r="I154" s="26">
        <v>220</v>
      </c>
      <c r="J154" s="26">
        <v>156</v>
      </c>
      <c r="K154" s="26">
        <v>120</v>
      </c>
      <c r="L154" s="26">
        <v>120</v>
      </c>
      <c r="M154" s="26">
        <v>120</v>
      </c>
      <c r="N154" s="26">
        <v>24</v>
      </c>
      <c r="O154" s="26">
        <v>360</v>
      </c>
      <c r="P154" s="26">
        <v>120</v>
      </c>
      <c r="Q154" s="26">
        <v>66</v>
      </c>
      <c r="R154" s="26">
        <v>138</v>
      </c>
      <c r="S154" s="26">
        <v>720</v>
      </c>
      <c r="T154" s="26">
        <v>260</v>
      </c>
      <c r="U154" s="26"/>
      <c r="V154" s="26"/>
      <c r="W154" s="26">
        <v>-190</v>
      </c>
      <c r="X154" s="26">
        <v>-195</v>
      </c>
      <c r="Y154" s="26">
        <v>-10</v>
      </c>
      <c r="Z154" s="26">
        <v>-40</v>
      </c>
    </row>
    <row r="155" spans="3:26" hidden="1" outlineLevel="1" x14ac:dyDescent="0.25">
      <c r="C155" s="34" t="s">
        <v>305</v>
      </c>
      <c r="D155" s="26">
        <v>48</v>
      </c>
      <c r="E155" s="26">
        <v>90</v>
      </c>
      <c r="F155" s="26">
        <v>360</v>
      </c>
      <c r="G155" s="26">
        <v>72</v>
      </c>
      <c r="H155" s="26">
        <v>480</v>
      </c>
      <c r="I155" s="26">
        <v>80</v>
      </c>
      <c r="J155" s="26">
        <v>24</v>
      </c>
      <c r="K155" s="26">
        <v>60</v>
      </c>
      <c r="L155" s="26">
        <v>24</v>
      </c>
      <c r="M155" s="26">
        <v>0</v>
      </c>
      <c r="N155" s="26">
        <v>24</v>
      </c>
      <c r="O155" s="26">
        <v>48</v>
      </c>
      <c r="P155" s="26">
        <v>48</v>
      </c>
      <c r="Q155" s="26">
        <v>6</v>
      </c>
      <c r="R155" s="26">
        <v>0</v>
      </c>
      <c r="S155" s="26">
        <v>360</v>
      </c>
      <c r="T155" s="26">
        <v>100</v>
      </c>
      <c r="U155" s="26"/>
      <c r="V155" s="26"/>
      <c r="W155" s="26"/>
      <c r="X155" s="26"/>
      <c r="Y155" s="26"/>
      <c r="Z155" s="26"/>
    </row>
    <row r="156" spans="3:26" hidden="1" outlineLevel="1" x14ac:dyDescent="0.25">
      <c r="C156" s="34" t="s">
        <v>306</v>
      </c>
      <c r="D156" s="26">
        <v>98</v>
      </c>
      <c r="E156" s="26">
        <v>366</v>
      </c>
      <c r="F156" s="26">
        <v>300</v>
      </c>
      <c r="G156" s="26">
        <v>108</v>
      </c>
      <c r="H156" s="26">
        <v>60</v>
      </c>
      <c r="I156" s="26">
        <v>220</v>
      </c>
      <c r="J156" s="26">
        <v>132</v>
      </c>
      <c r="K156" s="26">
        <v>72</v>
      </c>
      <c r="L156" s="26">
        <v>144</v>
      </c>
      <c r="M156" s="26">
        <v>144</v>
      </c>
      <c r="N156" s="26">
        <v>240</v>
      </c>
      <c r="O156" s="26">
        <v>216</v>
      </c>
      <c r="P156" s="26">
        <v>48</v>
      </c>
      <c r="Q156" s="26">
        <v>12</v>
      </c>
      <c r="R156" s="26">
        <v>36</v>
      </c>
      <c r="S156" s="26">
        <v>360</v>
      </c>
      <c r="T156" s="26">
        <v>180</v>
      </c>
      <c r="U156" s="26"/>
      <c r="V156" s="26"/>
      <c r="W156" s="26"/>
      <c r="X156" s="26"/>
      <c r="Y156" s="26"/>
      <c r="Z156" s="26"/>
    </row>
    <row r="157" spans="3:26" hidden="1" outlineLevel="1" x14ac:dyDescent="0.25">
      <c r="C157" s="34" t="s">
        <v>307</v>
      </c>
      <c r="D157" s="26"/>
      <c r="E157" s="26"/>
      <c r="F157" s="26">
        <v>120</v>
      </c>
      <c r="G157" s="26">
        <v>48</v>
      </c>
      <c r="H157" s="26">
        <v>120</v>
      </c>
      <c r="I157" s="26"/>
      <c r="J157" s="26">
        <v>24</v>
      </c>
      <c r="K157" s="26">
        <v>24</v>
      </c>
      <c r="L157" s="26">
        <v>24</v>
      </c>
      <c r="M157" s="26">
        <v>0</v>
      </c>
      <c r="N157" s="26"/>
      <c r="O157" s="26">
        <v>48</v>
      </c>
      <c r="P157" s="26">
        <v>6</v>
      </c>
      <c r="Q157" s="26">
        <v>30</v>
      </c>
      <c r="R157" s="26">
        <v>0</v>
      </c>
      <c r="S157" s="26">
        <v>60</v>
      </c>
      <c r="T157" s="26">
        <v>20</v>
      </c>
      <c r="U157" s="26"/>
      <c r="V157" s="26"/>
      <c r="W157" s="26"/>
      <c r="X157" s="26"/>
      <c r="Y157" s="26"/>
      <c r="Z157" s="26"/>
    </row>
    <row r="158" spans="3:26" collapsed="1" x14ac:dyDescent="0.25">
      <c r="C158" s="34" t="s">
        <v>308</v>
      </c>
      <c r="D158" s="26">
        <v>1699</v>
      </c>
      <c r="E158" s="26">
        <v>3714</v>
      </c>
      <c r="F158" s="26">
        <v>13080</v>
      </c>
      <c r="G158" s="26">
        <v>1458</v>
      </c>
      <c r="H158" s="26">
        <v>9180</v>
      </c>
      <c r="I158" s="26">
        <v>2700</v>
      </c>
      <c r="J158" s="26">
        <v>984</v>
      </c>
      <c r="K158" s="26">
        <v>972</v>
      </c>
      <c r="L158" s="26"/>
      <c r="M158" s="26"/>
      <c r="N158" s="26">
        <v>1383</v>
      </c>
      <c r="O158" s="26">
        <v>2552</v>
      </c>
      <c r="P158" s="26">
        <v>0</v>
      </c>
      <c r="Q158" s="26"/>
      <c r="R158" s="26"/>
      <c r="S158" s="26"/>
      <c r="T158" s="26"/>
      <c r="U158" s="26">
        <v>-84</v>
      </c>
      <c r="V158" s="26"/>
      <c r="W158" s="26"/>
      <c r="X158" s="26"/>
      <c r="Y158" s="26"/>
      <c r="Z158" s="26"/>
    </row>
    <row r="159" spans="3:26" x14ac:dyDescent="0.25">
      <c r="C159" s="34" t="s">
        <v>325</v>
      </c>
      <c r="D159" s="26">
        <v>6</v>
      </c>
      <c r="E159" s="26">
        <v>60</v>
      </c>
      <c r="F159" s="26">
        <v>180</v>
      </c>
      <c r="G159" s="26">
        <v>12</v>
      </c>
      <c r="H159" s="26">
        <v>60</v>
      </c>
      <c r="I159" s="26">
        <v>40</v>
      </c>
      <c r="J159" s="26"/>
      <c r="K159" s="26"/>
      <c r="L159" s="26">
        <v>-25</v>
      </c>
      <c r="M159" s="26">
        <v>-9</v>
      </c>
      <c r="N159" s="26">
        <v>-2</v>
      </c>
      <c r="O159" s="26"/>
      <c r="P159" s="26"/>
      <c r="Q159" s="26">
        <v>6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2" spans="2:26" ht="75" x14ac:dyDescent="0.25">
      <c r="B162" s="35" t="s">
        <v>326</v>
      </c>
      <c r="C162" s="25" t="s">
        <v>309</v>
      </c>
      <c r="D162" s="25" t="s">
        <v>276</v>
      </c>
      <c r="E162" s="25" t="s">
        <v>277</v>
      </c>
      <c r="F162" s="25" t="s">
        <v>278</v>
      </c>
      <c r="G162" s="25" t="s">
        <v>279</v>
      </c>
      <c r="H162" s="25" t="s">
        <v>280</v>
      </c>
      <c r="I162" s="25" t="s">
        <v>281</v>
      </c>
      <c r="J162" s="25" t="s">
        <v>282</v>
      </c>
      <c r="K162" s="25" t="s">
        <v>283</v>
      </c>
      <c r="L162" s="25" t="s">
        <v>284</v>
      </c>
      <c r="M162" s="25" t="s">
        <v>285</v>
      </c>
      <c r="N162" s="25" t="s">
        <v>286</v>
      </c>
      <c r="O162" s="25" t="s">
        <v>287</v>
      </c>
      <c r="P162" s="25" t="s">
        <v>288</v>
      </c>
      <c r="Q162" s="25" t="s">
        <v>289</v>
      </c>
      <c r="R162" s="25" t="s">
        <v>290</v>
      </c>
      <c r="S162" s="25" t="s">
        <v>323</v>
      </c>
      <c r="T162" s="25" t="s">
        <v>324</v>
      </c>
      <c r="U162" s="25" t="s">
        <v>316</v>
      </c>
      <c r="V162" s="25" t="s">
        <v>317</v>
      </c>
      <c r="W162" s="25" t="s">
        <v>318</v>
      </c>
      <c r="X162" s="25" t="s">
        <v>319</v>
      </c>
      <c r="Y162" s="25" t="s">
        <v>320</v>
      </c>
      <c r="Z162" s="25" t="s">
        <v>321</v>
      </c>
    </row>
    <row r="163" spans="2:26" x14ac:dyDescent="0.25">
      <c r="B163" s="35" t="s">
        <v>327</v>
      </c>
      <c r="C163" s="34" t="s">
        <v>292</v>
      </c>
      <c r="D163" s="26">
        <f>+D140/D$138</f>
        <v>55</v>
      </c>
      <c r="E163" s="26">
        <f t="shared" ref="E163:Z175" si="0">+E140/E$138</f>
        <v>151</v>
      </c>
      <c r="F163" s="26">
        <f t="shared" si="0"/>
        <v>26</v>
      </c>
      <c r="G163" s="26">
        <f t="shared" si="0"/>
        <v>66</v>
      </c>
      <c r="H163" s="26">
        <f t="shared" si="0"/>
        <v>21</v>
      </c>
      <c r="I163" s="26">
        <f t="shared" si="0"/>
        <v>26</v>
      </c>
      <c r="J163" s="26">
        <f t="shared" si="0"/>
        <v>29</v>
      </c>
      <c r="K163" s="26">
        <f t="shared" si="0"/>
        <v>26</v>
      </c>
      <c r="L163" s="26">
        <f t="shared" si="0"/>
        <v>9.6666666666666661</v>
      </c>
      <c r="M163" s="26">
        <f t="shared" si="0"/>
        <v>19</v>
      </c>
      <c r="N163" s="26">
        <f t="shared" si="0"/>
        <v>20</v>
      </c>
      <c r="O163" s="26">
        <f t="shared" si="0"/>
        <v>14</v>
      </c>
      <c r="P163" s="26">
        <f t="shared" si="0"/>
        <v>24.666666666666668</v>
      </c>
      <c r="Q163" s="26">
        <f t="shared" si="0"/>
        <v>18</v>
      </c>
      <c r="R163" s="26">
        <f t="shared" si="0"/>
        <v>14</v>
      </c>
      <c r="S163" s="26">
        <f t="shared" si="0"/>
        <v>9</v>
      </c>
      <c r="T163" s="26">
        <f t="shared" si="0"/>
        <v>9</v>
      </c>
      <c r="U163" s="26">
        <f t="shared" si="0"/>
        <v>0</v>
      </c>
      <c r="V163" s="26">
        <f t="shared" si="0"/>
        <v>0</v>
      </c>
      <c r="W163" s="26">
        <f t="shared" si="0"/>
        <v>0</v>
      </c>
      <c r="X163" s="26">
        <f t="shared" si="0"/>
        <v>-3.2333333333333334</v>
      </c>
      <c r="Y163" s="26">
        <f t="shared" si="0"/>
        <v>-4.166666666666667</v>
      </c>
      <c r="Z163" s="26">
        <f t="shared" si="0"/>
        <v>-0.53333333333333333</v>
      </c>
    </row>
    <row r="164" spans="2:26" hidden="1" outlineLevel="1" x14ac:dyDescent="0.25">
      <c r="C164" s="34" t="s">
        <v>293</v>
      </c>
      <c r="D164" s="26">
        <f t="shared" ref="D164:S182" si="1">+D141/D$138</f>
        <v>73</v>
      </c>
      <c r="E164" s="26">
        <f t="shared" si="1"/>
        <v>216</v>
      </c>
      <c r="F164" s="26">
        <f t="shared" si="1"/>
        <v>46</v>
      </c>
      <c r="G164" s="26">
        <f t="shared" si="1"/>
        <v>83</v>
      </c>
      <c r="H164" s="26">
        <f t="shared" si="1"/>
        <v>25</v>
      </c>
      <c r="I164" s="26">
        <f t="shared" si="1"/>
        <v>37</v>
      </c>
      <c r="J164" s="26">
        <f t="shared" si="1"/>
        <v>34</v>
      </c>
      <c r="K164" s="26">
        <f t="shared" si="1"/>
        <v>36</v>
      </c>
      <c r="L164" s="26">
        <f t="shared" si="1"/>
        <v>9.6666666666666661</v>
      </c>
      <c r="M164" s="26">
        <f t="shared" si="1"/>
        <v>17</v>
      </c>
      <c r="N164" s="26">
        <f t="shared" si="1"/>
        <v>12</v>
      </c>
      <c r="O164" s="26">
        <f t="shared" si="1"/>
        <v>20</v>
      </c>
      <c r="P164" s="26">
        <f t="shared" si="1"/>
        <v>17.333333333333332</v>
      </c>
      <c r="Q164" s="26">
        <f t="shared" si="1"/>
        <v>46</v>
      </c>
      <c r="R164" s="26">
        <f t="shared" si="1"/>
        <v>62</v>
      </c>
      <c r="S164" s="26">
        <f t="shared" si="1"/>
        <v>11</v>
      </c>
      <c r="T164" s="26">
        <f t="shared" si="0"/>
        <v>11</v>
      </c>
      <c r="U164" s="26">
        <f t="shared" si="0"/>
        <v>0</v>
      </c>
      <c r="V164" s="26">
        <f t="shared" si="0"/>
        <v>0</v>
      </c>
      <c r="W164" s="26">
        <f t="shared" si="0"/>
        <v>-4.9333333333333336</v>
      </c>
      <c r="X164" s="26">
        <f t="shared" si="0"/>
        <v>-5.2</v>
      </c>
      <c r="Y164" s="26">
        <f t="shared" si="0"/>
        <v>-5.0666666666666664</v>
      </c>
      <c r="Z164" s="26">
        <f t="shared" si="0"/>
        <v>-6.166666666666667</v>
      </c>
    </row>
    <row r="165" spans="2:26" hidden="1" outlineLevel="1" x14ac:dyDescent="0.25">
      <c r="C165" s="34" t="s">
        <v>294</v>
      </c>
      <c r="D165" s="26">
        <f t="shared" si="1"/>
        <v>40</v>
      </c>
      <c r="E165" s="26">
        <f t="shared" si="0"/>
        <v>119</v>
      </c>
      <c r="F165" s="26">
        <f t="shared" si="0"/>
        <v>21</v>
      </c>
      <c r="G165" s="26">
        <f t="shared" si="0"/>
        <v>58</v>
      </c>
      <c r="H165" s="26">
        <f t="shared" si="0"/>
        <v>13</v>
      </c>
      <c r="I165" s="26">
        <f t="shared" si="0"/>
        <v>14</v>
      </c>
      <c r="J165" s="26">
        <f t="shared" si="0"/>
        <v>6.583333333333333</v>
      </c>
      <c r="K165" s="26">
        <f t="shared" si="0"/>
        <v>12.083333333333334</v>
      </c>
      <c r="L165" s="26">
        <f t="shared" si="0"/>
        <v>3</v>
      </c>
      <c r="M165" s="26">
        <f t="shared" si="0"/>
        <v>8</v>
      </c>
      <c r="N165" s="26">
        <f t="shared" si="0"/>
        <v>10</v>
      </c>
      <c r="O165" s="26">
        <f t="shared" si="0"/>
        <v>10.166666666666666</v>
      </c>
      <c r="P165" s="26">
        <f t="shared" si="0"/>
        <v>12</v>
      </c>
      <c r="Q165" s="26">
        <f t="shared" si="0"/>
        <v>8</v>
      </c>
      <c r="R165" s="26">
        <f t="shared" si="0"/>
        <v>10</v>
      </c>
      <c r="S165" s="26">
        <f t="shared" si="0"/>
        <v>6</v>
      </c>
      <c r="T165" s="26">
        <f t="shared" si="0"/>
        <v>6</v>
      </c>
      <c r="U165" s="26">
        <f t="shared" si="0"/>
        <v>-0.05</v>
      </c>
      <c r="V165" s="26">
        <f t="shared" si="0"/>
        <v>-1.8333333333333333</v>
      </c>
      <c r="W165" s="26">
        <f t="shared" si="0"/>
        <v>-1.4333333333333333</v>
      </c>
      <c r="X165" s="26">
        <f t="shared" si="0"/>
        <v>-1.3</v>
      </c>
      <c r="Y165" s="26">
        <f t="shared" si="0"/>
        <v>-0.13333333333333333</v>
      </c>
      <c r="Z165" s="26">
        <f t="shared" si="0"/>
        <v>-0.73333333333333328</v>
      </c>
    </row>
    <row r="166" spans="2:26" hidden="1" outlineLevel="1" x14ac:dyDescent="0.25">
      <c r="C166" s="34" t="s">
        <v>295</v>
      </c>
      <c r="D166" s="26">
        <f t="shared" si="1"/>
        <v>145</v>
      </c>
      <c r="E166" s="26">
        <f t="shared" si="0"/>
        <v>249</v>
      </c>
      <c r="F166" s="26">
        <f t="shared" si="0"/>
        <v>71</v>
      </c>
      <c r="G166" s="26">
        <f t="shared" si="0"/>
        <v>107</v>
      </c>
      <c r="H166" s="26">
        <f t="shared" si="0"/>
        <v>32</v>
      </c>
      <c r="I166" s="26">
        <f t="shared" si="0"/>
        <v>62</v>
      </c>
      <c r="J166" s="26">
        <f t="shared" si="0"/>
        <v>40</v>
      </c>
      <c r="K166" s="26">
        <f t="shared" si="0"/>
        <v>29.333333333333332</v>
      </c>
      <c r="L166" s="26">
        <f t="shared" si="0"/>
        <v>8</v>
      </c>
      <c r="M166" s="26">
        <f t="shared" si="0"/>
        <v>14</v>
      </c>
      <c r="N166" s="26">
        <f t="shared" si="0"/>
        <v>16</v>
      </c>
      <c r="O166" s="26">
        <f t="shared" si="0"/>
        <v>28</v>
      </c>
      <c r="P166" s="26">
        <f t="shared" si="0"/>
        <v>18.666666666666668</v>
      </c>
      <c r="Q166" s="26">
        <f t="shared" si="0"/>
        <v>33</v>
      </c>
      <c r="R166" s="26">
        <f t="shared" si="0"/>
        <v>41</v>
      </c>
      <c r="S166" s="26">
        <f t="shared" si="0"/>
        <v>19</v>
      </c>
      <c r="T166" s="26">
        <f t="shared" si="0"/>
        <v>19</v>
      </c>
      <c r="U166" s="26">
        <f t="shared" si="0"/>
        <v>0</v>
      </c>
      <c r="V166" s="26">
        <f t="shared" si="0"/>
        <v>0</v>
      </c>
      <c r="W166" s="26">
        <f t="shared" si="0"/>
        <v>-1.0666666666666667</v>
      </c>
      <c r="X166" s="26">
        <f t="shared" si="0"/>
        <v>-3.2</v>
      </c>
      <c r="Y166" s="26">
        <f t="shared" si="0"/>
        <v>-2.8</v>
      </c>
      <c r="Z166" s="26">
        <f t="shared" si="0"/>
        <v>-5.2666666666666666</v>
      </c>
    </row>
    <row r="167" spans="2:26" hidden="1" outlineLevel="1" x14ac:dyDescent="0.25">
      <c r="C167" s="34" t="s">
        <v>296</v>
      </c>
      <c r="D167" s="26">
        <f t="shared" si="1"/>
        <v>37</v>
      </c>
      <c r="E167" s="26">
        <f t="shared" si="0"/>
        <v>79.5</v>
      </c>
      <c r="F167" s="26">
        <f t="shared" si="0"/>
        <v>23</v>
      </c>
      <c r="G167" s="26">
        <f t="shared" si="0"/>
        <v>45.666666666666664</v>
      </c>
      <c r="H167" s="26">
        <f t="shared" si="0"/>
        <v>11</v>
      </c>
      <c r="I167" s="26">
        <f t="shared" si="0"/>
        <v>14</v>
      </c>
      <c r="J167" s="26">
        <f t="shared" si="0"/>
        <v>9</v>
      </c>
      <c r="K167" s="26">
        <f t="shared" si="0"/>
        <v>7</v>
      </c>
      <c r="L167" s="26">
        <f t="shared" si="0"/>
        <v>3</v>
      </c>
      <c r="M167" s="26">
        <f t="shared" si="0"/>
        <v>1</v>
      </c>
      <c r="N167" s="26">
        <f t="shared" si="0"/>
        <v>2</v>
      </c>
      <c r="O167" s="26">
        <f t="shared" si="0"/>
        <v>5</v>
      </c>
      <c r="P167" s="26">
        <f t="shared" si="0"/>
        <v>12.333333333333334</v>
      </c>
      <c r="Q167" s="26">
        <f t="shared" si="0"/>
        <v>9</v>
      </c>
      <c r="R167" s="26">
        <f t="shared" si="0"/>
        <v>12</v>
      </c>
      <c r="S167" s="26">
        <f t="shared" si="0"/>
        <v>5</v>
      </c>
      <c r="T167" s="26">
        <f t="shared" si="0"/>
        <v>6</v>
      </c>
      <c r="U167" s="26">
        <f t="shared" si="0"/>
        <v>0</v>
      </c>
      <c r="V167" s="26">
        <f t="shared" si="0"/>
        <v>-1.6666666666666667</v>
      </c>
      <c r="W167" s="26">
        <f t="shared" si="0"/>
        <v>-1.1333333333333333</v>
      </c>
      <c r="X167" s="26">
        <f t="shared" si="0"/>
        <v>-1.1000000000000001</v>
      </c>
      <c r="Y167" s="26">
        <f t="shared" si="0"/>
        <v>-3.3333333333333333E-2</v>
      </c>
      <c r="Z167" s="26">
        <f t="shared" si="0"/>
        <v>-0.9</v>
      </c>
    </row>
    <row r="168" spans="2:26" hidden="1" outlineLevel="1" x14ac:dyDescent="0.25">
      <c r="C168" s="34" t="s">
        <v>297</v>
      </c>
      <c r="D168" s="26">
        <f t="shared" si="1"/>
        <v>75</v>
      </c>
      <c r="E168" s="26">
        <f t="shared" si="0"/>
        <v>97</v>
      </c>
      <c r="F168" s="26">
        <f t="shared" si="0"/>
        <v>30</v>
      </c>
      <c r="G168" s="26">
        <f t="shared" si="0"/>
        <v>64</v>
      </c>
      <c r="H168" s="26">
        <f t="shared" si="0"/>
        <v>22</v>
      </c>
      <c r="I168" s="26">
        <f t="shared" si="0"/>
        <v>22</v>
      </c>
      <c r="J168" s="26">
        <f t="shared" si="0"/>
        <v>6</v>
      </c>
      <c r="K168" s="26">
        <f t="shared" si="0"/>
        <v>10</v>
      </c>
      <c r="L168" s="26">
        <f t="shared" si="0"/>
        <v>2</v>
      </c>
      <c r="M168" s="26">
        <f t="shared" si="0"/>
        <v>4</v>
      </c>
      <c r="N168" s="26">
        <f t="shared" si="0"/>
        <v>3</v>
      </c>
      <c r="O168" s="26">
        <f t="shared" si="0"/>
        <v>5</v>
      </c>
      <c r="P168" s="26">
        <f t="shared" si="0"/>
        <v>11</v>
      </c>
      <c r="Q168" s="26">
        <f t="shared" si="0"/>
        <v>5</v>
      </c>
      <c r="R168" s="26">
        <f t="shared" si="0"/>
        <v>17</v>
      </c>
      <c r="S168" s="26">
        <f t="shared" si="0"/>
        <v>4</v>
      </c>
      <c r="T168" s="26">
        <f t="shared" si="0"/>
        <v>4</v>
      </c>
      <c r="U168" s="26">
        <f t="shared" si="0"/>
        <v>0</v>
      </c>
      <c r="V168" s="26">
        <f t="shared" si="0"/>
        <v>0</v>
      </c>
      <c r="W168" s="26">
        <f t="shared" si="0"/>
        <v>0</v>
      </c>
      <c r="X168" s="26">
        <f t="shared" si="0"/>
        <v>0</v>
      </c>
      <c r="Y168" s="26">
        <f t="shared" si="0"/>
        <v>0</v>
      </c>
      <c r="Z168" s="26">
        <f t="shared" si="0"/>
        <v>0</v>
      </c>
    </row>
    <row r="169" spans="2:26" hidden="1" outlineLevel="1" x14ac:dyDescent="0.25">
      <c r="C169" s="34" t="s">
        <v>298</v>
      </c>
      <c r="D169" s="26">
        <f t="shared" si="1"/>
        <v>47.666666666666664</v>
      </c>
      <c r="E169" s="26">
        <f t="shared" si="0"/>
        <v>106.66666666666667</v>
      </c>
      <c r="F169" s="26">
        <f t="shared" si="0"/>
        <v>26</v>
      </c>
      <c r="G169" s="26">
        <f t="shared" si="0"/>
        <v>56</v>
      </c>
      <c r="H169" s="26">
        <f t="shared" si="0"/>
        <v>17</v>
      </c>
      <c r="I169" s="26">
        <f t="shared" si="0"/>
        <v>16</v>
      </c>
      <c r="J169" s="26">
        <f t="shared" si="0"/>
        <v>9</v>
      </c>
      <c r="K169" s="26">
        <f t="shared" si="0"/>
        <v>5</v>
      </c>
      <c r="L169" s="26">
        <f t="shared" si="0"/>
        <v>11.5</v>
      </c>
      <c r="M169" s="26">
        <f t="shared" si="0"/>
        <v>6.791666666666667</v>
      </c>
      <c r="N169" s="26">
        <f t="shared" si="0"/>
        <v>5.708333333333333</v>
      </c>
      <c r="O169" s="26">
        <f t="shared" si="0"/>
        <v>12.791666666666666</v>
      </c>
      <c r="P169" s="26">
        <f t="shared" si="0"/>
        <v>17</v>
      </c>
      <c r="Q169" s="26">
        <f t="shared" si="0"/>
        <v>12</v>
      </c>
      <c r="R169" s="26">
        <f t="shared" si="0"/>
        <v>17</v>
      </c>
      <c r="S169" s="26">
        <f t="shared" si="0"/>
        <v>9</v>
      </c>
      <c r="T169" s="26">
        <f t="shared" si="0"/>
        <v>9</v>
      </c>
      <c r="U169" s="26">
        <f t="shared" si="0"/>
        <v>-3.3833333333333333</v>
      </c>
      <c r="V169" s="26">
        <f t="shared" si="0"/>
        <v>0</v>
      </c>
      <c r="W169" s="26">
        <f t="shared" si="0"/>
        <v>-4.1333333333333337</v>
      </c>
      <c r="X169" s="26">
        <f t="shared" si="0"/>
        <v>-5.5</v>
      </c>
      <c r="Y169" s="26">
        <f t="shared" si="0"/>
        <v>-9.7333333333333325</v>
      </c>
      <c r="Z169" s="26">
        <f t="shared" si="0"/>
        <v>-11.233333333333333</v>
      </c>
    </row>
    <row r="170" spans="2:26" hidden="1" outlineLevel="1" x14ac:dyDescent="0.25">
      <c r="C170" s="34" t="s">
        <v>299</v>
      </c>
      <c r="D170" s="26">
        <f t="shared" si="1"/>
        <v>68</v>
      </c>
      <c r="E170" s="26">
        <f t="shared" si="0"/>
        <v>200</v>
      </c>
      <c r="F170" s="26">
        <f t="shared" si="0"/>
        <v>45</v>
      </c>
      <c r="G170" s="26">
        <f t="shared" si="0"/>
        <v>82</v>
      </c>
      <c r="H170" s="26">
        <f t="shared" si="0"/>
        <v>42</v>
      </c>
      <c r="I170" s="26">
        <f t="shared" si="0"/>
        <v>58</v>
      </c>
      <c r="J170" s="26">
        <f t="shared" si="0"/>
        <v>21</v>
      </c>
      <c r="K170" s="26">
        <f t="shared" si="0"/>
        <v>23</v>
      </c>
      <c r="L170" s="26">
        <f t="shared" si="0"/>
        <v>12</v>
      </c>
      <c r="M170" s="26">
        <f t="shared" si="0"/>
        <v>13</v>
      </c>
      <c r="N170" s="26">
        <f t="shared" si="0"/>
        <v>16</v>
      </c>
      <c r="O170" s="26">
        <f t="shared" si="0"/>
        <v>21</v>
      </c>
      <c r="P170" s="26">
        <f t="shared" si="0"/>
        <v>24</v>
      </c>
      <c r="Q170" s="26">
        <f t="shared" si="0"/>
        <v>11</v>
      </c>
      <c r="R170" s="26">
        <f t="shared" si="0"/>
        <v>12</v>
      </c>
      <c r="S170" s="26">
        <f t="shared" si="0"/>
        <v>8</v>
      </c>
      <c r="T170" s="26">
        <f t="shared" si="0"/>
        <v>9</v>
      </c>
      <c r="U170" s="26">
        <f t="shared" si="0"/>
        <v>0</v>
      </c>
      <c r="V170" s="26">
        <f t="shared" si="0"/>
        <v>0</v>
      </c>
      <c r="W170" s="26">
        <f t="shared" si="0"/>
        <v>0</v>
      </c>
      <c r="X170" s="26">
        <f t="shared" si="0"/>
        <v>0</v>
      </c>
      <c r="Y170" s="26">
        <f t="shared" si="0"/>
        <v>0</v>
      </c>
      <c r="Z170" s="26">
        <f t="shared" si="0"/>
        <v>0</v>
      </c>
    </row>
    <row r="171" spans="2:26" hidden="1" outlineLevel="1" x14ac:dyDescent="0.25">
      <c r="C171" s="34" t="s">
        <v>301</v>
      </c>
      <c r="D171" s="26">
        <f t="shared" si="1"/>
        <v>36</v>
      </c>
      <c r="E171" s="26">
        <f t="shared" si="0"/>
        <v>131.66666666666666</v>
      </c>
      <c r="F171" s="26">
        <f t="shared" si="0"/>
        <v>15</v>
      </c>
      <c r="G171" s="26">
        <f t="shared" si="0"/>
        <v>31</v>
      </c>
      <c r="H171" s="26">
        <f t="shared" si="0"/>
        <v>4</v>
      </c>
      <c r="I171" s="26">
        <f t="shared" si="0"/>
        <v>9</v>
      </c>
      <c r="J171" s="26">
        <f t="shared" si="0"/>
        <v>5</v>
      </c>
      <c r="K171" s="26">
        <f t="shared" si="0"/>
        <v>10</v>
      </c>
      <c r="L171" s="26">
        <f t="shared" si="0"/>
        <v>3.8333333333333335</v>
      </c>
      <c r="M171" s="26">
        <f t="shared" si="0"/>
        <v>8</v>
      </c>
      <c r="N171" s="26">
        <f t="shared" si="0"/>
        <v>9</v>
      </c>
      <c r="O171" s="26">
        <f t="shared" si="0"/>
        <v>14</v>
      </c>
      <c r="P171" s="26">
        <f t="shared" si="0"/>
        <v>9</v>
      </c>
      <c r="Q171" s="26">
        <f t="shared" si="0"/>
        <v>5</v>
      </c>
      <c r="R171" s="26">
        <f t="shared" si="0"/>
        <v>6</v>
      </c>
      <c r="S171" s="26">
        <f t="shared" si="0"/>
        <v>5</v>
      </c>
      <c r="T171" s="26">
        <f t="shared" si="0"/>
        <v>5</v>
      </c>
      <c r="U171" s="26">
        <f t="shared" si="0"/>
        <v>0</v>
      </c>
      <c r="V171" s="26">
        <f t="shared" si="0"/>
        <v>0</v>
      </c>
      <c r="W171" s="26">
        <f t="shared" si="0"/>
        <v>0</v>
      </c>
      <c r="X171" s="26">
        <f t="shared" si="0"/>
        <v>0</v>
      </c>
      <c r="Y171" s="26">
        <f t="shared" si="0"/>
        <v>0</v>
      </c>
      <c r="Z171" s="26">
        <f t="shared" si="0"/>
        <v>0</v>
      </c>
    </row>
    <row r="172" spans="2:26" hidden="1" outlineLevel="1" x14ac:dyDescent="0.25">
      <c r="C172" s="34" t="s">
        <v>300</v>
      </c>
      <c r="D172" s="26">
        <f t="shared" si="1"/>
        <v>48</v>
      </c>
      <c r="E172" s="26">
        <f t="shared" si="0"/>
        <v>134</v>
      </c>
      <c r="F172" s="26">
        <f t="shared" si="0"/>
        <v>15</v>
      </c>
      <c r="G172" s="26">
        <f t="shared" si="0"/>
        <v>47</v>
      </c>
      <c r="H172" s="26">
        <f t="shared" si="0"/>
        <v>6</v>
      </c>
      <c r="I172" s="26">
        <f t="shared" si="0"/>
        <v>18</v>
      </c>
      <c r="J172" s="26">
        <f t="shared" si="0"/>
        <v>17</v>
      </c>
      <c r="K172" s="26">
        <f t="shared" si="0"/>
        <v>10</v>
      </c>
      <c r="L172" s="26">
        <f t="shared" si="0"/>
        <v>2.6666666666666665</v>
      </c>
      <c r="M172" s="26">
        <f t="shared" si="0"/>
        <v>2</v>
      </c>
      <c r="N172" s="26">
        <f t="shared" si="0"/>
        <v>6</v>
      </c>
      <c r="O172" s="26">
        <f t="shared" si="0"/>
        <v>10</v>
      </c>
      <c r="P172" s="26">
        <f t="shared" si="0"/>
        <v>20.666666666666668</v>
      </c>
      <c r="Q172" s="26">
        <f t="shared" si="0"/>
        <v>10</v>
      </c>
      <c r="R172" s="26">
        <f t="shared" si="0"/>
        <v>17</v>
      </c>
      <c r="S172" s="26">
        <f t="shared" si="0"/>
        <v>7</v>
      </c>
      <c r="T172" s="26">
        <f t="shared" si="0"/>
        <v>7</v>
      </c>
      <c r="U172" s="26">
        <f t="shared" si="0"/>
        <v>0</v>
      </c>
      <c r="V172" s="26">
        <f t="shared" si="0"/>
        <v>-1</v>
      </c>
      <c r="W172" s="26">
        <f t="shared" si="0"/>
        <v>0</v>
      </c>
      <c r="X172" s="26">
        <f t="shared" si="0"/>
        <v>-1</v>
      </c>
      <c r="Y172" s="26">
        <f t="shared" si="0"/>
        <v>-2.7666666666666666</v>
      </c>
      <c r="Z172" s="26">
        <f t="shared" si="0"/>
        <v>-1</v>
      </c>
    </row>
    <row r="173" spans="2:26" hidden="1" outlineLevel="1" x14ac:dyDescent="0.25">
      <c r="C173" s="34" t="s">
        <v>310</v>
      </c>
      <c r="D173" s="26">
        <f t="shared" si="1"/>
        <v>27</v>
      </c>
      <c r="E173" s="26">
        <f t="shared" si="0"/>
        <v>84</v>
      </c>
      <c r="F173" s="26">
        <f t="shared" si="0"/>
        <v>15</v>
      </c>
      <c r="G173" s="26">
        <f t="shared" si="0"/>
        <v>40</v>
      </c>
      <c r="H173" s="26">
        <f t="shared" si="0"/>
        <v>5</v>
      </c>
      <c r="I173" s="26">
        <f t="shared" si="0"/>
        <v>11</v>
      </c>
      <c r="J173" s="26">
        <f t="shared" si="0"/>
        <v>5</v>
      </c>
      <c r="K173" s="26">
        <f t="shared" si="0"/>
        <v>7</v>
      </c>
      <c r="L173" s="26">
        <f t="shared" si="0"/>
        <v>0.95833333333333337</v>
      </c>
      <c r="M173" s="26">
        <f t="shared" si="0"/>
        <v>3.875</v>
      </c>
      <c r="N173" s="26">
        <f t="shared" si="0"/>
        <v>3</v>
      </c>
      <c r="O173" s="26">
        <f t="shared" si="0"/>
        <v>10</v>
      </c>
      <c r="P173" s="26">
        <f t="shared" si="0"/>
        <v>11.166666666666666</v>
      </c>
      <c r="Q173" s="26">
        <f t="shared" si="0"/>
        <v>11</v>
      </c>
      <c r="R173" s="26">
        <f t="shared" si="0"/>
        <v>6</v>
      </c>
      <c r="S173" s="26">
        <f t="shared" si="0"/>
        <v>7</v>
      </c>
      <c r="T173" s="26">
        <f t="shared" si="0"/>
        <v>8</v>
      </c>
      <c r="U173" s="26">
        <f t="shared" si="0"/>
        <v>0</v>
      </c>
      <c r="V173" s="26">
        <f t="shared" si="0"/>
        <v>0</v>
      </c>
      <c r="W173" s="26">
        <f t="shared" si="0"/>
        <v>-2.2000000000000002</v>
      </c>
      <c r="X173" s="26">
        <f t="shared" si="0"/>
        <v>-3.1333333333333333</v>
      </c>
      <c r="Y173" s="26">
        <f t="shared" si="0"/>
        <v>-2.5</v>
      </c>
      <c r="Z173" s="26">
        <f t="shared" si="0"/>
        <v>-3.0666666666666669</v>
      </c>
    </row>
    <row r="174" spans="2:26" hidden="1" outlineLevel="1" x14ac:dyDescent="0.25">
      <c r="C174" s="34" t="s">
        <v>302</v>
      </c>
      <c r="D174" s="26">
        <f t="shared" si="1"/>
        <v>129</v>
      </c>
      <c r="E174" s="26">
        <f t="shared" si="0"/>
        <v>230</v>
      </c>
      <c r="F174" s="26">
        <f t="shared" si="0"/>
        <v>23</v>
      </c>
      <c r="G174" s="26">
        <f t="shared" si="0"/>
        <v>77</v>
      </c>
      <c r="H174" s="26">
        <f t="shared" si="0"/>
        <v>18</v>
      </c>
      <c r="I174" s="26">
        <f t="shared" si="0"/>
        <v>14.9</v>
      </c>
      <c r="J174" s="26">
        <f t="shared" si="0"/>
        <v>9</v>
      </c>
      <c r="K174" s="26">
        <f t="shared" si="0"/>
        <v>11</v>
      </c>
      <c r="L174" s="26">
        <f t="shared" si="0"/>
        <v>6.583333333333333</v>
      </c>
      <c r="M174" s="26">
        <f t="shared" si="0"/>
        <v>4.833333333333333</v>
      </c>
      <c r="N174" s="26">
        <f t="shared" si="0"/>
        <v>17.958333333333332</v>
      </c>
      <c r="O174" s="26">
        <f t="shared" si="0"/>
        <v>28.5</v>
      </c>
      <c r="P174" s="26">
        <f t="shared" si="0"/>
        <v>17</v>
      </c>
      <c r="Q174" s="26">
        <f t="shared" si="0"/>
        <v>20</v>
      </c>
      <c r="R174" s="26">
        <f t="shared" si="0"/>
        <v>15</v>
      </c>
      <c r="S174" s="26">
        <f t="shared" si="0"/>
        <v>9</v>
      </c>
      <c r="T174" s="26">
        <f t="shared" si="0"/>
        <v>18</v>
      </c>
      <c r="U174" s="26">
        <f t="shared" si="0"/>
        <v>-0.33333333333333331</v>
      </c>
      <c r="V174" s="26">
        <f t="shared" si="0"/>
        <v>-0.16666666666666666</v>
      </c>
      <c r="W174" s="26">
        <f t="shared" si="0"/>
        <v>0</v>
      </c>
      <c r="X174" s="26">
        <f t="shared" si="0"/>
        <v>-0.5</v>
      </c>
      <c r="Y174" s="26">
        <f t="shared" si="0"/>
        <v>0</v>
      </c>
      <c r="Z174" s="26">
        <f t="shared" si="0"/>
        <v>0</v>
      </c>
    </row>
    <row r="175" spans="2:26" hidden="1" outlineLevel="1" x14ac:dyDescent="0.25">
      <c r="C175" s="34" t="s">
        <v>303</v>
      </c>
      <c r="D175" s="26">
        <f t="shared" si="1"/>
        <v>90</v>
      </c>
      <c r="E175" s="26">
        <f t="shared" si="0"/>
        <v>118.83333333333333</v>
      </c>
      <c r="F175" s="26">
        <f t="shared" si="0"/>
        <v>16</v>
      </c>
      <c r="G175" s="26">
        <f t="shared" si="0"/>
        <v>66</v>
      </c>
      <c r="H175" s="26">
        <f t="shared" si="0"/>
        <v>11</v>
      </c>
      <c r="I175" s="26">
        <f t="shared" si="0"/>
        <v>19.75</v>
      </c>
      <c r="J175" s="26">
        <f t="shared" si="0"/>
        <v>12.416666666666666</v>
      </c>
      <c r="K175" s="26">
        <f t="shared" ref="E175:Z182" si="2">+K152/K$138</f>
        <v>6</v>
      </c>
      <c r="L175" s="26">
        <f t="shared" si="2"/>
        <v>1.75</v>
      </c>
      <c r="M175" s="26">
        <f t="shared" si="2"/>
        <v>1.5416666666666667</v>
      </c>
      <c r="N175" s="26">
        <f t="shared" si="2"/>
        <v>8</v>
      </c>
      <c r="O175" s="26">
        <f t="shared" si="2"/>
        <v>15</v>
      </c>
      <c r="P175" s="26">
        <f t="shared" si="2"/>
        <v>15.833333333333334</v>
      </c>
      <c r="Q175" s="26">
        <f t="shared" si="2"/>
        <v>21</v>
      </c>
      <c r="R175" s="26">
        <f t="shared" si="2"/>
        <v>9</v>
      </c>
      <c r="S175" s="26">
        <f t="shared" si="2"/>
        <v>13</v>
      </c>
      <c r="T175" s="26">
        <f t="shared" si="2"/>
        <v>10</v>
      </c>
      <c r="U175" s="26">
        <f t="shared" si="2"/>
        <v>0</v>
      </c>
      <c r="V175" s="26">
        <f t="shared" si="2"/>
        <v>0</v>
      </c>
      <c r="W175" s="26">
        <f t="shared" si="2"/>
        <v>-1</v>
      </c>
      <c r="X175" s="26">
        <f t="shared" si="2"/>
        <v>-0.66666666666666663</v>
      </c>
      <c r="Y175" s="26">
        <f t="shared" si="2"/>
        <v>-0.5</v>
      </c>
      <c r="Z175" s="26">
        <f t="shared" si="2"/>
        <v>-0.83333333333333337</v>
      </c>
    </row>
    <row r="176" spans="2:26" hidden="1" outlineLevel="1" x14ac:dyDescent="0.25">
      <c r="C176" s="34" t="s">
        <v>315</v>
      </c>
      <c r="D176" s="26">
        <f t="shared" si="1"/>
        <v>14</v>
      </c>
      <c r="E176" s="26">
        <f t="shared" si="2"/>
        <v>37</v>
      </c>
      <c r="F176" s="26">
        <f t="shared" si="2"/>
        <v>13</v>
      </c>
      <c r="G176" s="26">
        <f t="shared" si="2"/>
        <v>20</v>
      </c>
      <c r="H176" s="26">
        <f t="shared" si="2"/>
        <v>10</v>
      </c>
      <c r="I176" s="26">
        <f t="shared" si="2"/>
        <v>6</v>
      </c>
      <c r="J176" s="26">
        <f t="shared" si="2"/>
        <v>7</v>
      </c>
      <c r="K176" s="26">
        <f t="shared" si="2"/>
        <v>7</v>
      </c>
      <c r="L176" s="26">
        <f t="shared" si="2"/>
        <v>5</v>
      </c>
      <c r="M176" s="26">
        <f t="shared" si="2"/>
        <v>0</v>
      </c>
      <c r="N176" s="26">
        <f t="shared" si="2"/>
        <v>5</v>
      </c>
      <c r="O176" s="26">
        <f t="shared" si="2"/>
        <v>7</v>
      </c>
      <c r="P176" s="26">
        <f t="shared" si="2"/>
        <v>10</v>
      </c>
      <c r="Q176" s="26">
        <f t="shared" si="2"/>
        <v>17</v>
      </c>
      <c r="R176" s="26">
        <f t="shared" si="2"/>
        <v>0</v>
      </c>
      <c r="S176" s="26">
        <f t="shared" si="2"/>
        <v>8</v>
      </c>
      <c r="T176" s="26">
        <f t="shared" si="2"/>
        <v>9</v>
      </c>
      <c r="U176" s="26">
        <f t="shared" si="2"/>
        <v>0</v>
      </c>
      <c r="V176" s="26">
        <f t="shared" si="2"/>
        <v>0</v>
      </c>
      <c r="W176" s="26">
        <f t="shared" si="2"/>
        <v>0</v>
      </c>
      <c r="X176" s="26">
        <f t="shared" si="2"/>
        <v>0</v>
      </c>
      <c r="Y176" s="26">
        <f t="shared" si="2"/>
        <v>0</v>
      </c>
      <c r="Z176" s="26">
        <f t="shared" si="2"/>
        <v>0</v>
      </c>
    </row>
    <row r="177" spans="2:29" hidden="1" outlineLevel="1" x14ac:dyDescent="0.25">
      <c r="C177" s="34" t="s">
        <v>304</v>
      </c>
      <c r="D177" s="26">
        <f t="shared" si="1"/>
        <v>46</v>
      </c>
      <c r="E177" s="26">
        <f t="shared" si="2"/>
        <v>157</v>
      </c>
      <c r="F177" s="26">
        <f t="shared" si="2"/>
        <v>16</v>
      </c>
      <c r="G177" s="26">
        <f t="shared" si="2"/>
        <v>91</v>
      </c>
      <c r="H177" s="26">
        <f t="shared" si="2"/>
        <v>9</v>
      </c>
      <c r="I177" s="26">
        <f t="shared" si="2"/>
        <v>11</v>
      </c>
      <c r="J177" s="26">
        <f t="shared" si="2"/>
        <v>13</v>
      </c>
      <c r="K177" s="26">
        <f t="shared" si="2"/>
        <v>10</v>
      </c>
      <c r="L177" s="26">
        <f t="shared" si="2"/>
        <v>5</v>
      </c>
      <c r="M177" s="26">
        <f t="shared" si="2"/>
        <v>5</v>
      </c>
      <c r="N177" s="26">
        <f t="shared" si="2"/>
        <v>1</v>
      </c>
      <c r="O177" s="26">
        <f t="shared" si="2"/>
        <v>15</v>
      </c>
      <c r="P177" s="26">
        <f t="shared" si="2"/>
        <v>20</v>
      </c>
      <c r="Q177" s="26">
        <f t="shared" si="2"/>
        <v>11</v>
      </c>
      <c r="R177" s="26">
        <f t="shared" si="2"/>
        <v>23</v>
      </c>
      <c r="S177" s="26">
        <f t="shared" si="2"/>
        <v>12</v>
      </c>
      <c r="T177" s="26">
        <f t="shared" si="2"/>
        <v>13</v>
      </c>
      <c r="U177" s="26">
        <f t="shared" si="2"/>
        <v>0</v>
      </c>
      <c r="V177" s="26">
        <f t="shared" si="2"/>
        <v>0</v>
      </c>
      <c r="W177" s="26">
        <f t="shared" si="2"/>
        <v>-6.333333333333333</v>
      </c>
      <c r="X177" s="26">
        <f t="shared" si="2"/>
        <v>-6.5</v>
      </c>
      <c r="Y177" s="26">
        <f t="shared" si="2"/>
        <v>-0.33333333333333331</v>
      </c>
      <c r="Z177" s="26">
        <f t="shared" si="2"/>
        <v>-1.3333333333333333</v>
      </c>
    </row>
    <row r="178" spans="2:29" hidden="1" outlineLevel="1" x14ac:dyDescent="0.25">
      <c r="C178" s="34" t="s">
        <v>305</v>
      </c>
      <c r="D178" s="26">
        <f t="shared" si="1"/>
        <v>8</v>
      </c>
      <c r="E178" s="26">
        <f t="shared" si="2"/>
        <v>15</v>
      </c>
      <c r="F178" s="26">
        <f t="shared" si="2"/>
        <v>6</v>
      </c>
      <c r="G178" s="26">
        <f t="shared" si="2"/>
        <v>12</v>
      </c>
      <c r="H178" s="26">
        <f t="shared" si="2"/>
        <v>8</v>
      </c>
      <c r="I178" s="26">
        <f t="shared" si="2"/>
        <v>4</v>
      </c>
      <c r="J178" s="26">
        <f t="shared" si="2"/>
        <v>2</v>
      </c>
      <c r="K178" s="26">
        <f t="shared" si="2"/>
        <v>5</v>
      </c>
      <c r="L178" s="26">
        <f t="shared" si="2"/>
        <v>1</v>
      </c>
      <c r="M178" s="26">
        <f t="shared" si="2"/>
        <v>0</v>
      </c>
      <c r="N178" s="26">
        <f t="shared" si="2"/>
        <v>1</v>
      </c>
      <c r="O178" s="26">
        <f t="shared" si="2"/>
        <v>2</v>
      </c>
      <c r="P178" s="26">
        <f t="shared" si="2"/>
        <v>8</v>
      </c>
      <c r="Q178" s="26">
        <f t="shared" si="2"/>
        <v>1</v>
      </c>
      <c r="R178" s="26">
        <f t="shared" si="2"/>
        <v>0</v>
      </c>
      <c r="S178" s="26">
        <f t="shared" si="2"/>
        <v>6</v>
      </c>
      <c r="T178" s="26">
        <f t="shared" si="2"/>
        <v>5</v>
      </c>
      <c r="U178" s="26">
        <f t="shared" si="2"/>
        <v>0</v>
      </c>
      <c r="V178" s="26">
        <f t="shared" si="2"/>
        <v>0</v>
      </c>
      <c r="W178" s="26">
        <f t="shared" si="2"/>
        <v>0</v>
      </c>
      <c r="X178" s="26">
        <f t="shared" si="2"/>
        <v>0</v>
      </c>
      <c r="Y178" s="26">
        <f t="shared" si="2"/>
        <v>0</v>
      </c>
      <c r="Z178" s="26">
        <f t="shared" si="2"/>
        <v>0</v>
      </c>
    </row>
    <row r="179" spans="2:29" hidden="1" outlineLevel="1" x14ac:dyDescent="0.25">
      <c r="C179" s="34" t="s">
        <v>306</v>
      </c>
      <c r="D179" s="26">
        <f t="shared" si="1"/>
        <v>16.333333333333332</v>
      </c>
      <c r="E179" s="26">
        <f t="shared" si="2"/>
        <v>61</v>
      </c>
      <c r="F179" s="26">
        <f t="shared" si="2"/>
        <v>5</v>
      </c>
      <c r="G179" s="26">
        <f t="shared" si="2"/>
        <v>18</v>
      </c>
      <c r="H179" s="26">
        <f t="shared" si="2"/>
        <v>1</v>
      </c>
      <c r="I179" s="26">
        <f t="shared" si="2"/>
        <v>11</v>
      </c>
      <c r="J179" s="26">
        <f t="shared" si="2"/>
        <v>11</v>
      </c>
      <c r="K179" s="26">
        <f t="shared" si="2"/>
        <v>6</v>
      </c>
      <c r="L179" s="26">
        <f t="shared" si="2"/>
        <v>6</v>
      </c>
      <c r="M179" s="26">
        <f t="shared" si="2"/>
        <v>6</v>
      </c>
      <c r="N179" s="26">
        <f t="shared" si="2"/>
        <v>10</v>
      </c>
      <c r="O179" s="26">
        <f t="shared" si="2"/>
        <v>9</v>
      </c>
      <c r="P179" s="26">
        <f t="shared" si="2"/>
        <v>8</v>
      </c>
      <c r="Q179" s="26">
        <f t="shared" si="2"/>
        <v>2</v>
      </c>
      <c r="R179" s="26">
        <f t="shared" si="2"/>
        <v>6</v>
      </c>
      <c r="S179" s="26">
        <f t="shared" si="2"/>
        <v>6</v>
      </c>
      <c r="T179" s="26">
        <f t="shared" si="2"/>
        <v>9</v>
      </c>
      <c r="U179" s="26">
        <f t="shared" si="2"/>
        <v>0</v>
      </c>
      <c r="V179" s="26">
        <f t="shared" si="2"/>
        <v>0</v>
      </c>
      <c r="W179" s="26">
        <f t="shared" si="2"/>
        <v>0</v>
      </c>
      <c r="X179" s="26">
        <f t="shared" si="2"/>
        <v>0</v>
      </c>
      <c r="Y179" s="26">
        <f t="shared" si="2"/>
        <v>0</v>
      </c>
      <c r="Z179" s="26">
        <f t="shared" si="2"/>
        <v>0</v>
      </c>
    </row>
    <row r="180" spans="2:29" hidden="1" outlineLevel="1" x14ac:dyDescent="0.25">
      <c r="C180" s="34" t="s">
        <v>307</v>
      </c>
      <c r="D180" s="26">
        <f t="shared" si="1"/>
        <v>0</v>
      </c>
      <c r="E180" s="26">
        <f t="shared" si="2"/>
        <v>0</v>
      </c>
      <c r="F180" s="26">
        <f t="shared" si="2"/>
        <v>2</v>
      </c>
      <c r="G180" s="26">
        <f t="shared" si="2"/>
        <v>8</v>
      </c>
      <c r="H180" s="26">
        <f t="shared" si="2"/>
        <v>2</v>
      </c>
      <c r="I180" s="26">
        <f t="shared" si="2"/>
        <v>0</v>
      </c>
      <c r="J180" s="26">
        <f t="shared" si="2"/>
        <v>2</v>
      </c>
      <c r="K180" s="26">
        <f t="shared" si="2"/>
        <v>2</v>
      </c>
      <c r="L180" s="26">
        <f t="shared" si="2"/>
        <v>1</v>
      </c>
      <c r="M180" s="26">
        <f t="shared" si="2"/>
        <v>0</v>
      </c>
      <c r="N180" s="26">
        <f t="shared" si="2"/>
        <v>0</v>
      </c>
      <c r="O180" s="26">
        <f t="shared" si="2"/>
        <v>2</v>
      </c>
      <c r="P180" s="26">
        <f t="shared" si="2"/>
        <v>1</v>
      </c>
      <c r="Q180" s="26">
        <f t="shared" si="2"/>
        <v>5</v>
      </c>
      <c r="R180" s="26">
        <f t="shared" si="2"/>
        <v>0</v>
      </c>
      <c r="S180" s="26">
        <f t="shared" si="2"/>
        <v>1</v>
      </c>
      <c r="T180" s="26">
        <f t="shared" si="2"/>
        <v>1</v>
      </c>
      <c r="U180" s="26">
        <f t="shared" si="2"/>
        <v>0</v>
      </c>
      <c r="V180" s="26">
        <f t="shared" si="2"/>
        <v>0</v>
      </c>
      <c r="W180" s="26">
        <f t="shared" si="2"/>
        <v>0</v>
      </c>
      <c r="X180" s="26">
        <f t="shared" si="2"/>
        <v>0</v>
      </c>
      <c r="Y180" s="26">
        <f t="shared" si="2"/>
        <v>0</v>
      </c>
      <c r="Z180" s="26">
        <f t="shared" si="2"/>
        <v>0</v>
      </c>
    </row>
    <row r="181" spans="2:29" s="24" customFormat="1" hidden="1" outlineLevel="1" x14ac:dyDescent="0.25">
      <c r="C181" s="38" t="s">
        <v>308</v>
      </c>
      <c r="D181" s="31">
        <f t="shared" si="1"/>
        <v>283.16666666666669</v>
      </c>
      <c r="E181" s="31">
        <f t="shared" si="2"/>
        <v>619</v>
      </c>
      <c r="F181" s="31">
        <f t="shared" si="2"/>
        <v>218</v>
      </c>
      <c r="G181" s="31">
        <f t="shared" si="2"/>
        <v>243</v>
      </c>
      <c r="H181" s="31">
        <f t="shared" si="2"/>
        <v>153</v>
      </c>
      <c r="I181" s="31">
        <f t="shared" si="2"/>
        <v>135</v>
      </c>
      <c r="J181" s="31">
        <f t="shared" si="2"/>
        <v>82</v>
      </c>
      <c r="K181" s="31">
        <f t="shared" si="2"/>
        <v>81</v>
      </c>
      <c r="L181" s="31">
        <f t="shared" si="2"/>
        <v>0</v>
      </c>
      <c r="M181" s="31">
        <f t="shared" si="2"/>
        <v>0</v>
      </c>
      <c r="N181" s="31">
        <f t="shared" si="2"/>
        <v>57.625</v>
      </c>
      <c r="O181" s="31">
        <f t="shared" si="2"/>
        <v>106.33333333333333</v>
      </c>
      <c r="P181" s="31">
        <f t="shared" si="2"/>
        <v>0</v>
      </c>
      <c r="Q181" s="31">
        <f t="shared" si="2"/>
        <v>0</v>
      </c>
      <c r="R181" s="31">
        <f t="shared" si="2"/>
        <v>0</v>
      </c>
      <c r="S181" s="31">
        <f t="shared" si="2"/>
        <v>0</v>
      </c>
      <c r="T181" s="31">
        <f t="shared" si="2"/>
        <v>0</v>
      </c>
      <c r="U181" s="31">
        <f t="shared" si="2"/>
        <v>-1.4</v>
      </c>
      <c r="V181" s="31">
        <f t="shared" si="2"/>
        <v>0</v>
      </c>
      <c r="W181" s="31">
        <f t="shared" si="2"/>
        <v>0</v>
      </c>
      <c r="X181" s="31">
        <f t="shared" si="2"/>
        <v>0</v>
      </c>
      <c r="Y181" s="31">
        <f t="shared" si="2"/>
        <v>0</v>
      </c>
      <c r="Z181" s="31">
        <f t="shared" si="2"/>
        <v>0</v>
      </c>
    </row>
    <row r="182" spans="2:29" collapsed="1" x14ac:dyDescent="0.25">
      <c r="C182" s="34" t="s">
        <v>325</v>
      </c>
      <c r="D182" s="26">
        <f t="shared" si="1"/>
        <v>1</v>
      </c>
      <c r="E182" s="26">
        <f t="shared" si="2"/>
        <v>10</v>
      </c>
      <c r="F182" s="26">
        <f t="shared" si="2"/>
        <v>3</v>
      </c>
      <c r="G182" s="26">
        <f t="shared" si="2"/>
        <v>2</v>
      </c>
      <c r="H182" s="26">
        <f t="shared" si="2"/>
        <v>1</v>
      </c>
      <c r="I182" s="26">
        <f t="shared" si="2"/>
        <v>2</v>
      </c>
      <c r="J182" s="26">
        <f t="shared" si="2"/>
        <v>0</v>
      </c>
      <c r="K182" s="26">
        <f t="shared" si="2"/>
        <v>0</v>
      </c>
      <c r="L182" s="26">
        <f t="shared" si="2"/>
        <v>-1.0416666666666667</v>
      </c>
      <c r="M182" s="26">
        <f t="shared" si="2"/>
        <v>-0.375</v>
      </c>
      <c r="N182" s="26">
        <f t="shared" si="2"/>
        <v>-8.3333333333333329E-2</v>
      </c>
      <c r="O182" s="26">
        <f t="shared" si="2"/>
        <v>0</v>
      </c>
      <c r="P182" s="26">
        <f t="shared" si="2"/>
        <v>0</v>
      </c>
      <c r="Q182" s="26">
        <f t="shared" si="2"/>
        <v>1</v>
      </c>
      <c r="R182" s="26">
        <f t="shared" si="2"/>
        <v>0</v>
      </c>
      <c r="S182" s="26">
        <f t="shared" si="2"/>
        <v>0</v>
      </c>
      <c r="T182" s="26">
        <f t="shared" si="2"/>
        <v>0</v>
      </c>
      <c r="U182" s="26">
        <f t="shared" si="2"/>
        <v>0</v>
      </c>
      <c r="V182" s="26">
        <f t="shared" si="2"/>
        <v>0</v>
      </c>
      <c r="W182" s="26">
        <f t="shared" si="2"/>
        <v>0</v>
      </c>
      <c r="X182" s="26">
        <f t="shared" si="2"/>
        <v>0</v>
      </c>
      <c r="Y182" s="26">
        <f t="shared" si="2"/>
        <v>0</v>
      </c>
      <c r="Z182" s="26">
        <f t="shared" si="2"/>
        <v>0</v>
      </c>
    </row>
    <row r="183" spans="2:29" x14ac:dyDescent="0.25">
      <c r="D183" s="30">
        <f>+SUM(D163:D182)</f>
        <v>1239.1666666666667</v>
      </c>
      <c r="E183" s="30">
        <f t="shared" ref="E183:Z183" si="3">+SUM(E163:E182)</f>
        <v>2815.6666666666665</v>
      </c>
      <c r="F183" s="30">
        <f t="shared" si="3"/>
        <v>635</v>
      </c>
      <c r="G183" s="30">
        <f t="shared" si="3"/>
        <v>1216.6666666666667</v>
      </c>
      <c r="H183" s="30">
        <f t="shared" si="3"/>
        <v>411</v>
      </c>
      <c r="I183" s="30">
        <f t="shared" si="3"/>
        <v>490.65</v>
      </c>
      <c r="J183" s="30">
        <f t="shared" si="3"/>
        <v>320</v>
      </c>
      <c r="K183" s="30">
        <f t="shared" si="3"/>
        <v>303.41666666666663</v>
      </c>
      <c r="L183" s="30">
        <f t="shared" si="3"/>
        <v>91.583333333333314</v>
      </c>
      <c r="M183" s="30">
        <f t="shared" si="3"/>
        <v>113.66666666666667</v>
      </c>
      <c r="N183" s="30">
        <f t="shared" si="3"/>
        <v>203.20833333333331</v>
      </c>
      <c r="O183" s="30">
        <f t="shared" si="3"/>
        <v>334.79166666666663</v>
      </c>
      <c r="P183" s="30">
        <f t="shared" si="3"/>
        <v>257.66666666666663</v>
      </c>
      <c r="Q183" s="30">
        <f t="shared" si="3"/>
        <v>246</v>
      </c>
      <c r="R183" s="30">
        <f t="shared" si="3"/>
        <v>267</v>
      </c>
      <c r="S183" s="30">
        <f t="shared" si="3"/>
        <v>145</v>
      </c>
      <c r="T183" s="30">
        <f t="shared" si="3"/>
        <v>158</v>
      </c>
      <c r="U183" s="30">
        <f t="shared" si="3"/>
        <v>-5.1666666666666661</v>
      </c>
      <c r="V183" s="30">
        <f t="shared" si="3"/>
        <v>-4.666666666666667</v>
      </c>
      <c r="W183" s="30">
        <f t="shared" si="3"/>
        <v>-22.233333333333331</v>
      </c>
      <c r="X183" s="30">
        <f t="shared" si="3"/>
        <v>-31.333333333333332</v>
      </c>
      <c r="Y183" s="30">
        <f t="shared" si="3"/>
        <v>-28.033333333333331</v>
      </c>
      <c r="Z183" s="30">
        <f t="shared" si="3"/>
        <v>-31.066666666666663</v>
      </c>
    </row>
    <row r="184" spans="2:29" x14ac:dyDescent="0.25">
      <c r="D184" s="32">
        <f>+SUM(D163:D180)</f>
        <v>955.00000000000011</v>
      </c>
      <c r="E184" s="32">
        <f t="shared" ref="E184:Z184" si="4">+SUM(E163:E180)</f>
        <v>2186.6666666666665</v>
      </c>
      <c r="F184" s="32">
        <f t="shared" si="4"/>
        <v>414</v>
      </c>
      <c r="G184" s="32">
        <f t="shared" si="4"/>
        <v>971.66666666666674</v>
      </c>
      <c r="H184" s="32">
        <f t="shared" si="4"/>
        <v>257</v>
      </c>
      <c r="I184" s="32">
        <f t="shared" si="4"/>
        <v>353.65</v>
      </c>
      <c r="J184" s="32">
        <f t="shared" si="4"/>
        <v>237.99999999999997</v>
      </c>
      <c r="K184" s="32">
        <f t="shared" si="4"/>
        <v>222.41666666666666</v>
      </c>
      <c r="L184" s="32">
        <f t="shared" si="4"/>
        <v>92.624999999999986</v>
      </c>
      <c r="M184" s="32">
        <f t="shared" si="4"/>
        <v>114.04166666666667</v>
      </c>
      <c r="N184" s="32">
        <f t="shared" si="4"/>
        <v>145.66666666666666</v>
      </c>
      <c r="O184" s="32">
        <f t="shared" si="4"/>
        <v>228.45833333333331</v>
      </c>
      <c r="P184" s="32">
        <f t="shared" si="4"/>
        <v>257.66666666666663</v>
      </c>
      <c r="Q184" s="32">
        <f t="shared" si="4"/>
        <v>245</v>
      </c>
      <c r="R184" s="32">
        <f t="shared" si="4"/>
        <v>267</v>
      </c>
      <c r="S184" s="30">
        <f t="shared" si="4"/>
        <v>145</v>
      </c>
      <c r="T184" s="30">
        <f t="shared" si="4"/>
        <v>158</v>
      </c>
      <c r="U184" s="32">
        <f t="shared" si="4"/>
        <v>-3.7666666666666666</v>
      </c>
      <c r="V184" s="32">
        <f t="shared" si="4"/>
        <v>-4.666666666666667</v>
      </c>
      <c r="W184" s="32">
        <f t="shared" si="4"/>
        <v>-22.233333333333331</v>
      </c>
      <c r="X184" s="32">
        <f t="shared" si="4"/>
        <v>-31.333333333333332</v>
      </c>
      <c r="Y184" s="30">
        <f t="shared" si="4"/>
        <v>-28.033333333333331</v>
      </c>
      <c r="Z184" s="30">
        <f t="shared" si="4"/>
        <v>-31.066666666666663</v>
      </c>
    </row>
    <row r="185" spans="2:29" x14ac:dyDescent="0.25">
      <c r="D185" s="36">
        <v>1239.1666666666667</v>
      </c>
      <c r="E185" s="36">
        <v>2815.6666666666665</v>
      </c>
      <c r="F185" s="36">
        <v>635</v>
      </c>
      <c r="G185" s="36">
        <v>1216.6666666666667</v>
      </c>
      <c r="H185" s="36">
        <v>411</v>
      </c>
      <c r="I185" s="36">
        <v>490.65</v>
      </c>
      <c r="J185" s="36">
        <v>320</v>
      </c>
      <c r="K185" s="36">
        <v>303.41666666666669</v>
      </c>
      <c r="L185" s="36">
        <v>91.583333333333329</v>
      </c>
      <c r="M185" s="36">
        <v>113.66666666666667</v>
      </c>
      <c r="N185" s="36">
        <v>203.20833333333334</v>
      </c>
      <c r="O185" s="36">
        <v>334.79166666666669</v>
      </c>
      <c r="P185" s="36">
        <v>257.66666666666669</v>
      </c>
      <c r="Q185" s="36">
        <v>246</v>
      </c>
      <c r="R185" s="36">
        <v>267</v>
      </c>
      <c r="S185" s="36">
        <v>145</v>
      </c>
      <c r="T185" s="36">
        <v>158</v>
      </c>
      <c r="U185" s="36">
        <v>-5.166666666666667</v>
      </c>
      <c r="V185" s="36">
        <v>-4.666666666666667</v>
      </c>
      <c r="W185" s="36">
        <v>-22.233333333333334</v>
      </c>
      <c r="X185" s="36">
        <v>-31.333333333333332</v>
      </c>
      <c r="Y185" s="36">
        <v>-28.033333333333335</v>
      </c>
      <c r="Z185" s="36">
        <v>-31.066666666666666</v>
      </c>
    </row>
    <row r="187" spans="2:29" x14ac:dyDescent="0.25">
      <c r="D187" s="30">
        <f>+D185-D183</f>
        <v>0</v>
      </c>
      <c r="E187" s="30">
        <f t="shared" ref="E187:Z187" si="5">+E185-E183</f>
        <v>0</v>
      </c>
      <c r="F187" s="30">
        <f t="shared" si="5"/>
        <v>0</v>
      </c>
      <c r="G187" s="30">
        <f t="shared" si="5"/>
        <v>0</v>
      </c>
      <c r="H187" s="30">
        <f t="shared" si="5"/>
        <v>0</v>
      </c>
      <c r="I187" s="30">
        <f t="shared" si="5"/>
        <v>0</v>
      </c>
      <c r="J187" s="30">
        <f t="shared" si="5"/>
        <v>0</v>
      </c>
      <c r="K187" s="30">
        <f t="shared" si="5"/>
        <v>0</v>
      </c>
      <c r="L187" s="30">
        <f t="shared" si="5"/>
        <v>0</v>
      </c>
      <c r="M187" s="30">
        <f t="shared" si="5"/>
        <v>0</v>
      </c>
      <c r="N187" s="30">
        <f t="shared" si="5"/>
        <v>0</v>
      </c>
      <c r="O187" s="30">
        <f t="shared" si="5"/>
        <v>0</v>
      </c>
      <c r="P187" s="30">
        <f t="shared" si="5"/>
        <v>0</v>
      </c>
      <c r="Q187" s="30">
        <f t="shared" si="5"/>
        <v>0</v>
      </c>
      <c r="R187" s="30">
        <f t="shared" si="5"/>
        <v>0</v>
      </c>
      <c r="S187" s="30">
        <f t="shared" si="5"/>
        <v>0</v>
      </c>
      <c r="T187" s="30">
        <f t="shared" si="5"/>
        <v>0</v>
      </c>
      <c r="U187" s="30">
        <f t="shared" si="5"/>
        <v>0</v>
      </c>
      <c r="V187" s="30">
        <f t="shared" si="5"/>
        <v>0</v>
      </c>
      <c r="W187" s="30">
        <f t="shared" si="5"/>
        <v>0</v>
      </c>
      <c r="X187" s="30">
        <f t="shared" si="5"/>
        <v>0</v>
      </c>
      <c r="Y187" s="30">
        <f t="shared" si="5"/>
        <v>0</v>
      </c>
      <c r="Z187" s="30">
        <f t="shared" si="5"/>
        <v>0</v>
      </c>
    </row>
    <row r="188" spans="2:29" x14ac:dyDescent="0.25">
      <c r="D188" s="37">
        <v>27.870333333333335</v>
      </c>
      <c r="E188" s="37">
        <v>36.79999999999999</v>
      </c>
      <c r="F188" s="37">
        <v>5.540916666666666</v>
      </c>
      <c r="G188" s="37">
        <v>35.138833333333331</v>
      </c>
      <c r="H188" s="37">
        <v>5.2963000000000005</v>
      </c>
      <c r="I188" s="37">
        <v>18.333349999999999</v>
      </c>
      <c r="J188" s="37">
        <v>18.818166666666666</v>
      </c>
      <c r="K188" s="37">
        <v>18.818166666666666</v>
      </c>
      <c r="L188" s="37">
        <v>11.709083333333332</v>
      </c>
      <c r="M188" s="37">
        <v>11.709083333333332</v>
      </c>
      <c r="N188" s="37">
        <v>11.709083333333332</v>
      </c>
      <c r="O188" s="37">
        <v>11.709083333333332</v>
      </c>
      <c r="P188" s="37">
        <v>27.870333333333335</v>
      </c>
      <c r="Q188" s="37">
        <v>33.977333333333334</v>
      </c>
      <c r="R188" s="37">
        <v>16.727333333333334</v>
      </c>
      <c r="S188" s="37">
        <v>5.540916666666666</v>
      </c>
      <c r="T188" s="37">
        <v>19.131800000000002</v>
      </c>
      <c r="U188" s="37">
        <v>5.2963000000000005</v>
      </c>
      <c r="V188" s="37">
        <v>35.138833333333331</v>
      </c>
      <c r="W188" s="37">
        <v>6.2727333333333331</v>
      </c>
      <c r="X188" s="37">
        <v>6.2727333333333331</v>
      </c>
      <c r="Y188" s="37">
        <v>6.2727333333333331</v>
      </c>
      <c r="Z188" s="37">
        <v>6.2727333333333331</v>
      </c>
    </row>
    <row r="189" spans="2:29" s="15" customFormat="1" ht="75" x14ac:dyDescent="0.25">
      <c r="B189" s="35" t="s">
        <v>328</v>
      </c>
      <c r="C189" s="25" t="s">
        <v>309</v>
      </c>
      <c r="D189" s="25" t="s">
        <v>276</v>
      </c>
      <c r="E189" s="25" t="s">
        <v>277</v>
      </c>
      <c r="F189" s="25" t="s">
        <v>278</v>
      </c>
      <c r="G189" s="25" t="s">
        <v>279</v>
      </c>
      <c r="H189" s="25" t="s">
        <v>280</v>
      </c>
      <c r="I189" s="25" t="s">
        <v>281</v>
      </c>
      <c r="J189" s="25" t="s">
        <v>282</v>
      </c>
      <c r="K189" s="25" t="s">
        <v>283</v>
      </c>
      <c r="L189" s="25" t="s">
        <v>284</v>
      </c>
      <c r="M189" s="25" t="s">
        <v>285</v>
      </c>
      <c r="N189" s="25" t="s">
        <v>286</v>
      </c>
      <c r="O189" s="25" t="s">
        <v>287</v>
      </c>
      <c r="P189" s="25" t="s">
        <v>288</v>
      </c>
      <c r="Q189" s="25" t="s">
        <v>289</v>
      </c>
      <c r="R189" s="25" t="s">
        <v>290</v>
      </c>
      <c r="S189" s="25" t="s">
        <v>323</v>
      </c>
      <c r="T189" s="25" t="s">
        <v>324</v>
      </c>
      <c r="U189" s="25" t="s">
        <v>316</v>
      </c>
      <c r="V189" s="25" t="s">
        <v>317</v>
      </c>
      <c r="W189" s="25" t="s">
        <v>318</v>
      </c>
      <c r="X189" s="25" t="s">
        <v>319</v>
      </c>
      <c r="Y189" s="25" t="s">
        <v>320</v>
      </c>
      <c r="Z189" s="25" t="s">
        <v>321</v>
      </c>
    </row>
    <row r="190" spans="2:29" x14ac:dyDescent="0.25">
      <c r="B190" s="34"/>
      <c r="C190" s="34" t="s">
        <v>292</v>
      </c>
      <c r="D190" s="3">
        <f>+D140*D$188*1.08</f>
        <v>9932.9868000000024</v>
      </c>
      <c r="E190" s="3">
        <f t="shared" ref="E190:Z190" si="6">+E140*E$188*1.08</f>
        <v>36008.063999999991</v>
      </c>
      <c r="F190" s="3">
        <f t="shared" si="6"/>
        <v>9335.3364000000001</v>
      </c>
      <c r="G190" s="3">
        <f t="shared" si="6"/>
        <v>15028.176240000001</v>
      </c>
      <c r="H190" s="3">
        <f t="shared" si="6"/>
        <v>7207.2050400000007</v>
      </c>
      <c r="I190" s="3">
        <f t="shared" si="6"/>
        <v>10296.009360000002</v>
      </c>
      <c r="J190" s="3">
        <f t="shared" si="6"/>
        <v>7072.6197600000005</v>
      </c>
      <c r="K190" s="3">
        <f t="shared" si="6"/>
        <v>6340.9694400000008</v>
      </c>
      <c r="L190" s="3">
        <f t="shared" si="6"/>
        <v>2933.8279199999997</v>
      </c>
      <c r="M190" s="3">
        <f t="shared" si="6"/>
        <v>5766.4893599999996</v>
      </c>
      <c r="N190" s="3">
        <f t="shared" si="6"/>
        <v>6069.9888000000001</v>
      </c>
      <c r="O190" s="3">
        <f t="shared" si="6"/>
        <v>4248.9921599999998</v>
      </c>
      <c r="P190" s="3">
        <f t="shared" si="6"/>
        <v>4454.7940800000006</v>
      </c>
      <c r="Q190" s="3">
        <f t="shared" si="6"/>
        <v>3963.1161600000005</v>
      </c>
      <c r="R190" s="3">
        <f t="shared" si="6"/>
        <v>1517.50368</v>
      </c>
      <c r="S190" s="3">
        <f t="shared" si="6"/>
        <v>3231.4625999999998</v>
      </c>
      <c r="T190" s="3">
        <f t="shared" si="6"/>
        <v>3719.2219200000004</v>
      </c>
      <c r="U190" s="3">
        <f t="shared" si="6"/>
        <v>0</v>
      </c>
      <c r="V190" s="3">
        <f t="shared" si="6"/>
        <v>0</v>
      </c>
      <c r="W190" s="3">
        <f t="shared" si="6"/>
        <v>0</v>
      </c>
      <c r="X190" s="3">
        <f t="shared" si="6"/>
        <v>-657.13154399999996</v>
      </c>
      <c r="Y190" s="3">
        <f t="shared" si="6"/>
        <v>-846.81899999999996</v>
      </c>
      <c r="Z190" s="3">
        <f t="shared" si="6"/>
        <v>-108.392832</v>
      </c>
      <c r="AA190" s="29">
        <f>+SUM(D190:Z190)</f>
        <v>135514.42034400001</v>
      </c>
      <c r="AB190" s="29"/>
      <c r="AC190" s="29"/>
    </row>
    <row r="191" spans="2:29" hidden="1" outlineLevel="1" x14ac:dyDescent="0.25">
      <c r="C191" s="34" t="s">
        <v>293</v>
      </c>
      <c r="D191" s="3">
        <f t="shared" ref="D191:Z191" si="7">+D141*D$188*1.08</f>
        <v>13183.782480000002</v>
      </c>
      <c r="E191" s="3">
        <f t="shared" si="7"/>
        <v>51508.223999999987</v>
      </c>
      <c r="F191" s="3">
        <f t="shared" si="7"/>
        <v>16516.364399999999</v>
      </c>
      <c r="G191" s="3">
        <f t="shared" si="7"/>
        <v>18899.07012</v>
      </c>
      <c r="H191" s="3">
        <f t="shared" si="7"/>
        <v>8580.0060000000012</v>
      </c>
      <c r="I191" s="3">
        <f t="shared" si="7"/>
        <v>14652.013320000002</v>
      </c>
      <c r="J191" s="3">
        <f t="shared" si="7"/>
        <v>8292.0369600000013</v>
      </c>
      <c r="K191" s="3">
        <f t="shared" si="7"/>
        <v>8779.8038400000005</v>
      </c>
      <c r="L191" s="3">
        <f t="shared" si="7"/>
        <v>2933.8279199999997</v>
      </c>
      <c r="M191" s="3">
        <f t="shared" si="7"/>
        <v>5159.4904799999995</v>
      </c>
      <c r="N191" s="3">
        <f t="shared" si="7"/>
        <v>3641.9932799999997</v>
      </c>
      <c r="O191" s="3">
        <f t="shared" si="7"/>
        <v>6069.9888000000001</v>
      </c>
      <c r="P191" s="3">
        <f t="shared" si="7"/>
        <v>3130.3958400000006</v>
      </c>
      <c r="Q191" s="3">
        <f t="shared" si="7"/>
        <v>10127.963520000001</v>
      </c>
      <c r="R191" s="3">
        <f t="shared" si="7"/>
        <v>6720.3734400000003</v>
      </c>
      <c r="S191" s="3">
        <f t="shared" si="7"/>
        <v>3949.5654</v>
      </c>
      <c r="T191" s="3">
        <f t="shared" si="7"/>
        <v>4545.7156800000002</v>
      </c>
      <c r="U191" s="3">
        <f t="shared" si="7"/>
        <v>0</v>
      </c>
      <c r="V191" s="3">
        <f t="shared" si="7"/>
        <v>0</v>
      </c>
      <c r="W191" s="3">
        <f t="shared" si="7"/>
        <v>-1002.633696</v>
      </c>
      <c r="X191" s="3">
        <f t="shared" si="7"/>
        <v>-1056.8301120000001</v>
      </c>
      <c r="Y191" s="3">
        <f t="shared" si="7"/>
        <v>-1029.731904</v>
      </c>
      <c r="Z191" s="3">
        <f t="shared" si="7"/>
        <v>-1253.2921199999998</v>
      </c>
      <c r="AA191" s="29">
        <f t="shared" ref="AA191:AA209" si="8">+SUM(D191:Z191)</f>
        <v>182348.12764799999</v>
      </c>
      <c r="AB191" s="29"/>
      <c r="AC191" s="29"/>
    </row>
    <row r="192" spans="2:29" hidden="1" outlineLevel="1" x14ac:dyDescent="0.25">
      <c r="C192" s="34" t="s">
        <v>294</v>
      </c>
      <c r="D192" s="3">
        <f t="shared" ref="D192:Z192" si="9">+D142*D$188*1.08</f>
        <v>7223.9904000000006</v>
      </c>
      <c r="E192" s="3">
        <f t="shared" si="9"/>
        <v>28377.215999999993</v>
      </c>
      <c r="F192" s="3">
        <f t="shared" si="9"/>
        <v>7540.0793999999996</v>
      </c>
      <c r="G192" s="3">
        <f t="shared" si="9"/>
        <v>13206.579119999999</v>
      </c>
      <c r="H192" s="3">
        <f t="shared" si="9"/>
        <v>4461.6031200000007</v>
      </c>
      <c r="I192" s="3">
        <f t="shared" si="9"/>
        <v>5544.00504</v>
      </c>
      <c r="J192" s="3">
        <f t="shared" si="9"/>
        <v>1605.5659800000001</v>
      </c>
      <c r="K192" s="3">
        <f t="shared" si="9"/>
        <v>2946.9249000000004</v>
      </c>
      <c r="L192" s="3">
        <f t="shared" si="9"/>
        <v>910.49831999999992</v>
      </c>
      <c r="M192" s="3">
        <f t="shared" si="9"/>
        <v>2427.9955199999999</v>
      </c>
      <c r="N192" s="3">
        <f t="shared" si="9"/>
        <v>3034.9944</v>
      </c>
      <c r="O192" s="3">
        <f t="shared" si="9"/>
        <v>3085.57764</v>
      </c>
      <c r="P192" s="3">
        <f t="shared" si="9"/>
        <v>2167.1971200000003</v>
      </c>
      <c r="Q192" s="3">
        <f t="shared" si="9"/>
        <v>1761.3849600000001</v>
      </c>
      <c r="R192" s="3">
        <f t="shared" si="9"/>
        <v>1083.9312000000002</v>
      </c>
      <c r="S192" s="3">
        <f t="shared" si="9"/>
        <v>2154.3083999999999</v>
      </c>
      <c r="T192" s="3">
        <f t="shared" si="9"/>
        <v>2479.4812800000004</v>
      </c>
      <c r="U192" s="3">
        <f t="shared" si="9"/>
        <v>-17.160012000000002</v>
      </c>
      <c r="V192" s="3">
        <f t="shared" si="9"/>
        <v>-417.44934000000001</v>
      </c>
      <c r="W192" s="3">
        <f t="shared" si="9"/>
        <v>-291.30573600000002</v>
      </c>
      <c r="X192" s="3">
        <f t="shared" si="9"/>
        <v>-264.20752800000002</v>
      </c>
      <c r="Y192" s="3">
        <f t="shared" si="9"/>
        <v>-27.098208</v>
      </c>
      <c r="Z192" s="3">
        <f t="shared" si="9"/>
        <v>-149.04014400000003</v>
      </c>
      <c r="AA192" s="29">
        <f t="shared" si="8"/>
        <v>88845.071832000001</v>
      </c>
      <c r="AB192" s="29"/>
      <c r="AC192" s="29"/>
    </row>
    <row r="193" spans="3:29" hidden="1" outlineLevel="1" x14ac:dyDescent="0.25">
      <c r="C193" s="34" t="s">
        <v>295</v>
      </c>
      <c r="D193" s="3">
        <f t="shared" ref="D193:Z193" si="10">+D143*D$188*1.08</f>
        <v>26186.965200000006</v>
      </c>
      <c r="E193" s="3">
        <f t="shared" si="10"/>
        <v>59377.535999999986</v>
      </c>
      <c r="F193" s="3">
        <f t="shared" si="10"/>
        <v>25492.649399999998</v>
      </c>
      <c r="G193" s="3">
        <f t="shared" si="10"/>
        <v>24363.86148</v>
      </c>
      <c r="H193" s="3">
        <f t="shared" si="10"/>
        <v>10982.407680000002</v>
      </c>
      <c r="I193" s="3">
        <f t="shared" si="10"/>
        <v>24552.02232</v>
      </c>
      <c r="J193" s="3">
        <f t="shared" si="10"/>
        <v>9755.3376000000007</v>
      </c>
      <c r="K193" s="3">
        <f t="shared" si="10"/>
        <v>7153.9142400000001</v>
      </c>
      <c r="L193" s="3">
        <f t="shared" si="10"/>
        <v>2427.9955199999999</v>
      </c>
      <c r="M193" s="3">
        <f t="shared" si="10"/>
        <v>4248.9921599999998</v>
      </c>
      <c r="N193" s="3">
        <f t="shared" si="10"/>
        <v>4855.9910399999999</v>
      </c>
      <c r="O193" s="3">
        <f t="shared" si="10"/>
        <v>8497.9843199999996</v>
      </c>
      <c r="P193" s="3">
        <f t="shared" si="10"/>
        <v>3371.1955200000002</v>
      </c>
      <c r="Q193" s="3">
        <f t="shared" si="10"/>
        <v>7265.7129599999998</v>
      </c>
      <c r="R193" s="3">
        <f t="shared" si="10"/>
        <v>4444.1179200000006</v>
      </c>
      <c r="S193" s="3">
        <f t="shared" si="10"/>
        <v>6821.9766</v>
      </c>
      <c r="T193" s="3">
        <f t="shared" si="10"/>
        <v>7851.6907200000014</v>
      </c>
      <c r="U193" s="3">
        <f t="shared" si="10"/>
        <v>0</v>
      </c>
      <c r="V193" s="3">
        <f t="shared" si="10"/>
        <v>0</v>
      </c>
      <c r="W193" s="3">
        <f t="shared" si="10"/>
        <v>-216.785664</v>
      </c>
      <c r="X193" s="3">
        <f t="shared" si="10"/>
        <v>-650.35699199999999</v>
      </c>
      <c r="Y193" s="3">
        <f t="shared" si="10"/>
        <v>-569.06236799999999</v>
      </c>
      <c r="Z193" s="3">
        <f t="shared" si="10"/>
        <v>-1070.379216</v>
      </c>
      <c r="AA193" s="29">
        <f t="shared" si="8"/>
        <v>235143.76643999998</v>
      </c>
      <c r="AB193" s="29"/>
      <c r="AC193" s="29"/>
    </row>
    <row r="194" spans="3:29" hidden="1" outlineLevel="1" x14ac:dyDescent="0.25">
      <c r="C194" s="34" t="s">
        <v>296</v>
      </c>
      <c r="D194" s="3">
        <f t="shared" ref="D194:Z194" si="11">+D144*D$188*1.08</f>
        <v>6682.1911200000004</v>
      </c>
      <c r="E194" s="3">
        <f t="shared" si="11"/>
        <v>18957.887999999995</v>
      </c>
      <c r="F194" s="3">
        <f t="shared" si="11"/>
        <v>8258.1821999999993</v>
      </c>
      <c r="G194" s="3">
        <f t="shared" si="11"/>
        <v>10398.28356</v>
      </c>
      <c r="H194" s="3">
        <f t="shared" si="11"/>
        <v>3775.2026400000009</v>
      </c>
      <c r="I194" s="3">
        <f t="shared" si="11"/>
        <v>5544.00504</v>
      </c>
      <c r="J194" s="3">
        <f t="shared" si="11"/>
        <v>2194.9509600000001</v>
      </c>
      <c r="K194" s="3">
        <f t="shared" si="11"/>
        <v>1707.18408</v>
      </c>
      <c r="L194" s="3">
        <f t="shared" si="11"/>
        <v>910.49831999999992</v>
      </c>
      <c r="M194" s="3">
        <f t="shared" si="11"/>
        <v>303.49943999999999</v>
      </c>
      <c r="N194" s="3">
        <f t="shared" si="11"/>
        <v>606.99887999999999</v>
      </c>
      <c r="O194" s="3">
        <f t="shared" si="11"/>
        <v>1517.4972</v>
      </c>
      <c r="P194" s="3">
        <f t="shared" si="11"/>
        <v>2227.3970400000003</v>
      </c>
      <c r="Q194" s="3">
        <f t="shared" si="11"/>
        <v>1981.5580800000002</v>
      </c>
      <c r="R194" s="3">
        <f t="shared" si="11"/>
        <v>1300.7174400000001</v>
      </c>
      <c r="S194" s="3">
        <f t="shared" si="11"/>
        <v>1795.2570000000001</v>
      </c>
      <c r="T194" s="3">
        <f t="shared" si="11"/>
        <v>2479.4812800000004</v>
      </c>
      <c r="U194" s="3">
        <f t="shared" si="11"/>
        <v>0</v>
      </c>
      <c r="V194" s="3">
        <f t="shared" si="11"/>
        <v>-379.49940000000004</v>
      </c>
      <c r="W194" s="3">
        <f t="shared" si="11"/>
        <v>-230.334768</v>
      </c>
      <c r="X194" s="3">
        <f t="shared" si="11"/>
        <v>-223.560216</v>
      </c>
      <c r="Y194" s="3">
        <f t="shared" si="11"/>
        <v>-6.7745519999999999</v>
      </c>
      <c r="Z194" s="3">
        <f t="shared" si="11"/>
        <v>-182.912904</v>
      </c>
      <c r="AA194" s="29">
        <f t="shared" si="8"/>
        <v>69617.710439999995</v>
      </c>
      <c r="AB194" s="29"/>
      <c r="AC194" s="29"/>
    </row>
    <row r="195" spans="3:29" hidden="1" outlineLevel="1" x14ac:dyDescent="0.25">
      <c r="C195" s="34" t="s">
        <v>297</v>
      </c>
      <c r="D195" s="3">
        <f t="shared" ref="D195:Z195" si="12">+D145*D$188*1.08</f>
        <v>13544.982000000002</v>
      </c>
      <c r="E195" s="3">
        <f t="shared" si="12"/>
        <v>23131.007999999994</v>
      </c>
      <c r="F195" s="3">
        <f t="shared" si="12"/>
        <v>10771.541999999999</v>
      </c>
      <c r="G195" s="3">
        <f t="shared" si="12"/>
        <v>14572.776959999999</v>
      </c>
      <c r="H195" s="3">
        <f t="shared" si="12"/>
        <v>7550.4052800000018</v>
      </c>
      <c r="I195" s="3">
        <f t="shared" si="12"/>
        <v>8712.00792</v>
      </c>
      <c r="J195" s="3">
        <f t="shared" si="12"/>
        <v>1463.3006399999999</v>
      </c>
      <c r="K195" s="3">
        <f t="shared" si="12"/>
        <v>2438.8344000000002</v>
      </c>
      <c r="L195" s="3">
        <f t="shared" si="12"/>
        <v>606.99887999999999</v>
      </c>
      <c r="M195" s="3">
        <f t="shared" si="12"/>
        <v>1213.99776</v>
      </c>
      <c r="N195" s="3">
        <f t="shared" si="12"/>
        <v>910.49831999999992</v>
      </c>
      <c r="O195" s="3">
        <f t="shared" si="12"/>
        <v>1517.4972</v>
      </c>
      <c r="P195" s="3">
        <f t="shared" si="12"/>
        <v>1986.5973600000002</v>
      </c>
      <c r="Q195" s="3">
        <f t="shared" si="12"/>
        <v>1100.8656000000001</v>
      </c>
      <c r="R195" s="3">
        <f t="shared" si="12"/>
        <v>1842.6830400000001</v>
      </c>
      <c r="S195" s="3">
        <f t="shared" si="12"/>
        <v>1436.2056</v>
      </c>
      <c r="T195" s="3">
        <f t="shared" si="12"/>
        <v>1652.9875200000001</v>
      </c>
      <c r="U195" s="3">
        <f t="shared" si="12"/>
        <v>0</v>
      </c>
      <c r="V195" s="3">
        <f t="shared" si="12"/>
        <v>0</v>
      </c>
      <c r="W195" s="3">
        <f t="shared" si="12"/>
        <v>0</v>
      </c>
      <c r="X195" s="3">
        <f t="shared" si="12"/>
        <v>0</v>
      </c>
      <c r="Y195" s="3">
        <f t="shared" si="12"/>
        <v>0</v>
      </c>
      <c r="Z195" s="3">
        <f t="shared" si="12"/>
        <v>0</v>
      </c>
      <c r="AA195" s="29">
        <f t="shared" si="8"/>
        <v>94453.188480000012</v>
      </c>
      <c r="AB195" s="29"/>
      <c r="AC195" s="29"/>
    </row>
    <row r="196" spans="3:29" hidden="1" outlineLevel="1" x14ac:dyDescent="0.25">
      <c r="C196" s="34" t="s">
        <v>298</v>
      </c>
      <c r="D196" s="3">
        <f t="shared" ref="D196:Z196" si="13">+D146*D$188*1.08</f>
        <v>8608.5885600000001</v>
      </c>
      <c r="E196" s="3">
        <f t="shared" si="13"/>
        <v>25436.159999999993</v>
      </c>
      <c r="F196" s="3">
        <f t="shared" si="13"/>
        <v>9335.3364000000001</v>
      </c>
      <c r="G196" s="3">
        <f t="shared" si="13"/>
        <v>12751.179840000001</v>
      </c>
      <c r="H196" s="3">
        <f t="shared" si="13"/>
        <v>5834.4040800000012</v>
      </c>
      <c r="I196" s="3">
        <f t="shared" si="13"/>
        <v>6336.00576</v>
      </c>
      <c r="J196" s="3">
        <f t="shared" si="13"/>
        <v>2194.9509600000001</v>
      </c>
      <c r="K196" s="3">
        <f t="shared" si="13"/>
        <v>1219.4172000000001</v>
      </c>
      <c r="L196" s="3">
        <f t="shared" si="13"/>
        <v>3490.2435599999999</v>
      </c>
      <c r="M196" s="3">
        <f t="shared" si="13"/>
        <v>2061.26703</v>
      </c>
      <c r="N196" s="3">
        <f t="shared" si="13"/>
        <v>1732.47597</v>
      </c>
      <c r="O196" s="3">
        <f t="shared" si="13"/>
        <v>3882.2636699999998</v>
      </c>
      <c r="P196" s="3">
        <f t="shared" si="13"/>
        <v>3070.1959200000006</v>
      </c>
      <c r="Q196" s="3">
        <f t="shared" si="13"/>
        <v>2642.07744</v>
      </c>
      <c r="R196" s="3">
        <f t="shared" si="13"/>
        <v>1842.6830400000001</v>
      </c>
      <c r="S196" s="3">
        <f t="shared" si="13"/>
        <v>3231.4625999999998</v>
      </c>
      <c r="T196" s="3">
        <f t="shared" si="13"/>
        <v>3719.2219200000004</v>
      </c>
      <c r="U196" s="3">
        <f t="shared" si="13"/>
        <v>-1161.1608120000003</v>
      </c>
      <c r="V196" s="3">
        <f t="shared" si="13"/>
        <v>0</v>
      </c>
      <c r="W196" s="3">
        <f t="shared" si="13"/>
        <v>-840.0444480000001</v>
      </c>
      <c r="X196" s="3">
        <f t="shared" si="13"/>
        <v>-1117.80108</v>
      </c>
      <c r="Y196" s="3">
        <f t="shared" si="13"/>
        <v>-1978.1691839999999</v>
      </c>
      <c r="Z196" s="3">
        <f t="shared" si="13"/>
        <v>-2283.0240239999998</v>
      </c>
      <c r="AA196" s="29">
        <f t="shared" si="8"/>
        <v>90007.734401999973</v>
      </c>
      <c r="AB196" s="29"/>
      <c r="AC196" s="29"/>
    </row>
    <row r="197" spans="3:29" hidden="1" outlineLevel="1" x14ac:dyDescent="0.25">
      <c r="C197" s="34" t="s">
        <v>299</v>
      </c>
      <c r="D197" s="3">
        <f t="shared" ref="D197:Z197" si="14">+D147*D$188*1.08</f>
        <v>12280.783680000002</v>
      </c>
      <c r="E197" s="3">
        <f t="shared" si="14"/>
        <v>47692.799999999988</v>
      </c>
      <c r="F197" s="3">
        <f t="shared" si="14"/>
        <v>16157.313</v>
      </c>
      <c r="G197" s="3">
        <f t="shared" si="14"/>
        <v>18671.370480000001</v>
      </c>
      <c r="H197" s="3">
        <f t="shared" si="14"/>
        <v>14414.410080000001</v>
      </c>
      <c r="I197" s="3">
        <f t="shared" si="14"/>
        <v>22968.02088</v>
      </c>
      <c r="J197" s="3">
        <f t="shared" si="14"/>
        <v>5121.55224</v>
      </c>
      <c r="K197" s="3">
        <f t="shared" si="14"/>
        <v>5609.319120000001</v>
      </c>
      <c r="L197" s="3">
        <f t="shared" si="14"/>
        <v>3641.9932799999997</v>
      </c>
      <c r="M197" s="3">
        <f t="shared" si="14"/>
        <v>3945.4927199999997</v>
      </c>
      <c r="N197" s="3">
        <f t="shared" si="14"/>
        <v>4855.9910399999999</v>
      </c>
      <c r="O197" s="3">
        <f t="shared" si="14"/>
        <v>6373.4882399999997</v>
      </c>
      <c r="P197" s="3">
        <f t="shared" si="14"/>
        <v>4334.3942400000005</v>
      </c>
      <c r="Q197" s="3">
        <f t="shared" si="14"/>
        <v>2421.9043200000001</v>
      </c>
      <c r="R197" s="3">
        <f t="shared" si="14"/>
        <v>1300.7174400000001</v>
      </c>
      <c r="S197" s="3">
        <f t="shared" si="14"/>
        <v>2872.4112</v>
      </c>
      <c r="T197" s="3">
        <f t="shared" si="14"/>
        <v>3719.2219200000004</v>
      </c>
      <c r="U197" s="3">
        <f t="shared" si="14"/>
        <v>0</v>
      </c>
      <c r="V197" s="3">
        <f t="shared" si="14"/>
        <v>0</v>
      </c>
      <c r="W197" s="3">
        <f t="shared" si="14"/>
        <v>0</v>
      </c>
      <c r="X197" s="3">
        <f t="shared" si="14"/>
        <v>0</v>
      </c>
      <c r="Y197" s="3">
        <f t="shared" si="14"/>
        <v>0</v>
      </c>
      <c r="Z197" s="3">
        <f t="shared" si="14"/>
        <v>0</v>
      </c>
      <c r="AA197" s="29">
        <f t="shared" si="8"/>
        <v>176381.18388</v>
      </c>
      <c r="AB197" s="29"/>
      <c r="AC197" s="29"/>
    </row>
    <row r="198" spans="3:29" hidden="1" outlineLevel="1" x14ac:dyDescent="0.25">
      <c r="C198" s="34" t="s">
        <v>301</v>
      </c>
      <c r="D198" s="3">
        <f t="shared" ref="D198:Z198" si="15">+D148*D$188*1.08</f>
        <v>6501.5913600000003</v>
      </c>
      <c r="E198" s="3">
        <f t="shared" si="15"/>
        <v>31397.759999999995</v>
      </c>
      <c r="F198" s="3">
        <f t="shared" si="15"/>
        <v>5385.7709999999997</v>
      </c>
      <c r="G198" s="3">
        <f t="shared" si="15"/>
        <v>7058.6888399999998</v>
      </c>
      <c r="H198" s="3">
        <f t="shared" si="15"/>
        <v>1372.8009600000003</v>
      </c>
      <c r="I198" s="3">
        <f t="shared" si="15"/>
        <v>3564.00324</v>
      </c>
      <c r="J198" s="3">
        <f t="shared" si="15"/>
        <v>1219.4172000000001</v>
      </c>
      <c r="K198" s="3">
        <f t="shared" si="15"/>
        <v>2438.8344000000002</v>
      </c>
      <c r="L198" s="3">
        <f t="shared" si="15"/>
        <v>1163.4145199999998</v>
      </c>
      <c r="M198" s="3">
        <f t="shared" si="15"/>
        <v>2427.9955199999999</v>
      </c>
      <c r="N198" s="3">
        <f t="shared" si="15"/>
        <v>2731.49496</v>
      </c>
      <c r="O198" s="3">
        <f t="shared" si="15"/>
        <v>4248.9921599999998</v>
      </c>
      <c r="P198" s="3">
        <f t="shared" si="15"/>
        <v>1625.3978400000001</v>
      </c>
      <c r="Q198" s="3">
        <f t="shared" si="15"/>
        <v>1100.8656000000001</v>
      </c>
      <c r="R198" s="3">
        <f t="shared" si="15"/>
        <v>650.35872000000006</v>
      </c>
      <c r="S198" s="3">
        <f t="shared" si="15"/>
        <v>1795.2570000000001</v>
      </c>
      <c r="T198" s="3">
        <f t="shared" si="15"/>
        <v>2066.2344000000003</v>
      </c>
      <c r="U198" s="3">
        <f t="shared" si="15"/>
        <v>0</v>
      </c>
      <c r="V198" s="3">
        <f t="shared" si="15"/>
        <v>0</v>
      </c>
      <c r="W198" s="3">
        <f t="shared" si="15"/>
        <v>0</v>
      </c>
      <c r="X198" s="3">
        <f t="shared" si="15"/>
        <v>0</v>
      </c>
      <c r="Y198" s="3">
        <f t="shared" si="15"/>
        <v>0</v>
      </c>
      <c r="Z198" s="3">
        <f t="shared" si="15"/>
        <v>0</v>
      </c>
      <c r="AA198" s="29">
        <f t="shared" si="8"/>
        <v>76748.877720000004</v>
      </c>
      <c r="AB198" s="29"/>
      <c r="AC198" s="29"/>
    </row>
    <row r="199" spans="3:29" hidden="1" outlineLevel="1" x14ac:dyDescent="0.25">
      <c r="C199" s="34" t="s">
        <v>300</v>
      </c>
      <c r="D199" s="3">
        <f t="shared" ref="D199:Z199" si="16">+D149*D$188*1.08</f>
        <v>8668.7884800000011</v>
      </c>
      <c r="E199" s="3">
        <f t="shared" si="16"/>
        <v>31954.175999999996</v>
      </c>
      <c r="F199" s="3">
        <f t="shared" si="16"/>
        <v>5385.7709999999997</v>
      </c>
      <c r="G199" s="3">
        <f t="shared" si="16"/>
        <v>10701.883080000001</v>
      </c>
      <c r="H199" s="3">
        <f t="shared" si="16"/>
        <v>2059.2014400000003</v>
      </c>
      <c r="I199" s="3">
        <f t="shared" si="16"/>
        <v>7128.00648</v>
      </c>
      <c r="J199" s="3">
        <f t="shared" si="16"/>
        <v>4146.0184800000006</v>
      </c>
      <c r="K199" s="3">
        <f t="shared" si="16"/>
        <v>2438.8344000000002</v>
      </c>
      <c r="L199" s="3">
        <f t="shared" si="16"/>
        <v>809.33183999999994</v>
      </c>
      <c r="M199" s="3">
        <f t="shared" si="16"/>
        <v>606.99887999999999</v>
      </c>
      <c r="N199" s="3">
        <f t="shared" si="16"/>
        <v>1820.9966399999998</v>
      </c>
      <c r="O199" s="3">
        <f t="shared" si="16"/>
        <v>3034.9944</v>
      </c>
      <c r="P199" s="3">
        <f t="shared" si="16"/>
        <v>3732.3950400000008</v>
      </c>
      <c r="Q199" s="3">
        <f t="shared" si="16"/>
        <v>2201.7312000000002</v>
      </c>
      <c r="R199" s="3">
        <f t="shared" si="16"/>
        <v>1842.6830400000001</v>
      </c>
      <c r="S199" s="3">
        <f t="shared" si="16"/>
        <v>2513.3598000000002</v>
      </c>
      <c r="T199" s="3">
        <f t="shared" si="16"/>
        <v>2892.7281600000006</v>
      </c>
      <c r="U199" s="3">
        <f t="shared" si="16"/>
        <v>0</v>
      </c>
      <c r="V199" s="3">
        <f t="shared" si="16"/>
        <v>-227.69963999999999</v>
      </c>
      <c r="W199" s="3">
        <f t="shared" si="16"/>
        <v>0</v>
      </c>
      <c r="X199" s="3">
        <f t="shared" si="16"/>
        <v>-203.23656</v>
      </c>
      <c r="Y199" s="3">
        <f t="shared" si="16"/>
        <v>-562.28781600000002</v>
      </c>
      <c r="Z199" s="3">
        <f t="shared" si="16"/>
        <v>-203.23656</v>
      </c>
      <c r="AA199" s="29">
        <f t="shared" si="8"/>
        <v>90741.43778399998</v>
      </c>
      <c r="AB199" s="29"/>
      <c r="AC199" s="29"/>
    </row>
    <row r="200" spans="3:29" hidden="1" outlineLevel="1" x14ac:dyDescent="0.25">
      <c r="C200" s="34" t="s">
        <v>310</v>
      </c>
      <c r="D200" s="3">
        <f t="shared" ref="D200:Z200" si="17">+D150*D$188*1.08</f>
        <v>4876.1935200000007</v>
      </c>
      <c r="E200" s="3">
        <f t="shared" si="17"/>
        <v>20030.975999999995</v>
      </c>
      <c r="F200" s="3">
        <f t="shared" si="17"/>
        <v>5385.7709999999997</v>
      </c>
      <c r="G200" s="3">
        <f t="shared" si="17"/>
        <v>9107.9856</v>
      </c>
      <c r="H200" s="3">
        <f t="shared" si="17"/>
        <v>1716.0012000000002</v>
      </c>
      <c r="I200" s="3">
        <f t="shared" si="17"/>
        <v>4356.00396</v>
      </c>
      <c r="J200" s="3">
        <f t="shared" si="17"/>
        <v>1219.4172000000001</v>
      </c>
      <c r="K200" s="3">
        <f t="shared" si="17"/>
        <v>1707.18408</v>
      </c>
      <c r="L200" s="3">
        <f t="shared" si="17"/>
        <v>290.85362999999995</v>
      </c>
      <c r="M200" s="3">
        <f t="shared" si="17"/>
        <v>1176.06033</v>
      </c>
      <c r="N200" s="3">
        <f t="shared" si="17"/>
        <v>910.49831999999992</v>
      </c>
      <c r="O200" s="3">
        <f t="shared" si="17"/>
        <v>3034.9944</v>
      </c>
      <c r="P200" s="3">
        <f t="shared" si="17"/>
        <v>2016.6973200000004</v>
      </c>
      <c r="Q200" s="3">
        <f t="shared" si="17"/>
        <v>2421.9043200000001</v>
      </c>
      <c r="R200" s="3">
        <f t="shared" si="17"/>
        <v>650.35872000000006</v>
      </c>
      <c r="S200" s="3">
        <f t="shared" si="17"/>
        <v>2513.3598000000002</v>
      </c>
      <c r="T200" s="3">
        <f t="shared" si="17"/>
        <v>3305.9750400000003</v>
      </c>
      <c r="U200" s="3">
        <f t="shared" si="17"/>
        <v>0</v>
      </c>
      <c r="V200" s="3">
        <f t="shared" si="17"/>
        <v>0</v>
      </c>
      <c r="W200" s="3">
        <f t="shared" si="17"/>
        <v>-447.12043199999999</v>
      </c>
      <c r="X200" s="3">
        <f t="shared" si="17"/>
        <v>-636.80788800000005</v>
      </c>
      <c r="Y200" s="3">
        <f t="shared" si="17"/>
        <v>-508.09140000000002</v>
      </c>
      <c r="Z200" s="3">
        <f t="shared" si="17"/>
        <v>-623.25878399999999</v>
      </c>
      <c r="AA200" s="29">
        <f t="shared" si="8"/>
        <v>62504.955935999991</v>
      </c>
      <c r="AB200" s="29"/>
      <c r="AC200" s="29"/>
    </row>
    <row r="201" spans="3:29" hidden="1" outlineLevel="1" x14ac:dyDescent="0.25">
      <c r="C201" s="34" t="s">
        <v>302</v>
      </c>
      <c r="D201" s="3">
        <f t="shared" ref="D201:Z201" si="18">+D151*D$188*1.08</f>
        <v>23297.369040000005</v>
      </c>
      <c r="E201" s="3">
        <f t="shared" si="18"/>
        <v>54846.719999999987</v>
      </c>
      <c r="F201" s="3">
        <f t="shared" si="18"/>
        <v>8258.1821999999993</v>
      </c>
      <c r="G201" s="3">
        <f t="shared" si="18"/>
        <v>17532.87228</v>
      </c>
      <c r="H201" s="3">
        <f t="shared" si="18"/>
        <v>6177.6043200000013</v>
      </c>
      <c r="I201" s="3">
        <f t="shared" si="18"/>
        <v>5900.4053640000002</v>
      </c>
      <c r="J201" s="3">
        <f t="shared" si="18"/>
        <v>2194.9509600000001</v>
      </c>
      <c r="K201" s="3">
        <f t="shared" si="18"/>
        <v>2682.7178400000003</v>
      </c>
      <c r="L201" s="3">
        <f t="shared" si="18"/>
        <v>1998.0379800000001</v>
      </c>
      <c r="M201" s="3">
        <f t="shared" si="18"/>
        <v>1466.9139599999999</v>
      </c>
      <c r="N201" s="3">
        <f t="shared" si="18"/>
        <v>5450.34411</v>
      </c>
      <c r="O201" s="3">
        <f t="shared" si="18"/>
        <v>8649.7340399999994</v>
      </c>
      <c r="P201" s="3">
        <f t="shared" si="18"/>
        <v>3070.1959200000006</v>
      </c>
      <c r="Q201" s="3">
        <f t="shared" si="18"/>
        <v>4403.4624000000003</v>
      </c>
      <c r="R201" s="3">
        <f t="shared" si="18"/>
        <v>1625.8968000000002</v>
      </c>
      <c r="S201" s="3">
        <f t="shared" si="18"/>
        <v>3231.4625999999998</v>
      </c>
      <c r="T201" s="3">
        <f t="shared" si="18"/>
        <v>7438.4438400000008</v>
      </c>
      <c r="U201" s="3">
        <f t="shared" si="18"/>
        <v>-114.40008000000003</v>
      </c>
      <c r="V201" s="3">
        <f t="shared" si="18"/>
        <v>-37.949939999999998</v>
      </c>
      <c r="W201" s="3">
        <f t="shared" si="18"/>
        <v>0</v>
      </c>
      <c r="X201" s="3">
        <f t="shared" si="18"/>
        <v>-101.61828</v>
      </c>
      <c r="Y201" s="3">
        <f t="shared" si="18"/>
        <v>0</v>
      </c>
      <c r="Z201" s="3">
        <f t="shared" si="18"/>
        <v>0</v>
      </c>
      <c r="AA201" s="29">
        <f t="shared" si="8"/>
        <v>157971.34535399999</v>
      </c>
      <c r="AB201" s="29"/>
      <c r="AC201" s="29"/>
    </row>
    <row r="202" spans="3:29" hidden="1" outlineLevel="1" x14ac:dyDescent="0.25">
      <c r="C202" s="34" t="s">
        <v>303</v>
      </c>
      <c r="D202" s="3">
        <f t="shared" ref="D202:Z202" si="19">+D152*D$188*1.08</f>
        <v>16253.978400000002</v>
      </c>
      <c r="E202" s="3">
        <f t="shared" si="19"/>
        <v>28337.471999999994</v>
      </c>
      <c r="F202" s="3">
        <f t="shared" si="19"/>
        <v>5744.8224</v>
      </c>
      <c r="G202" s="3">
        <f t="shared" si="19"/>
        <v>15028.176240000001</v>
      </c>
      <c r="H202" s="3">
        <f t="shared" si="19"/>
        <v>3775.2026400000009</v>
      </c>
      <c r="I202" s="3">
        <f t="shared" si="19"/>
        <v>7821.0071100000005</v>
      </c>
      <c r="J202" s="3">
        <f t="shared" si="19"/>
        <v>3028.2193800000005</v>
      </c>
      <c r="K202" s="3">
        <f t="shared" si="19"/>
        <v>1463.3006399999999</v>
      </c>
      <c r="L202" s="3">
        <f t="shared" si="19"/>
        <v>531.12401999999997</v>
      </c>
      <c r="M202" s="3">
        <f t="shared" si="19"/>
        <v>467.89497</v>
      </c>
      <c r="N202" s="3">
        <f t="shared" si="19"/>
        <v>2427.9955199999999</v>
      </c>
      <c r="O202" s="3">
        <f t="shared" si="19"/>
        <v>4552.4915999999994</v>
      </c>
      <c r="P202" s="3">
        <f t="shared" si="19"/>
        <v>2859.4962000000005</v>
      </c>
      <c r="Q202" s="3">
        <f t="shared" si="19"/>
        <v>4623.6355200000007</v>
      </c>
      <c r="R202" s="3">
        <f t="shared" si="19"/>
        <v>975.53808000000015</v>
      </c>
      <c r="S202" s="3">
        <f t="shared" si="19"/>
        <v>4667.6682000000001</v>
      </c>
      <c r="T202" s="3">
        <f t="shared" si="19"/>
        <v>4132.4688000000006</v>
      </c>
      <c r="U202" s="3">
        <f t="shared" si="19"/>
        <v>0</v>
      </c>
      <c r="V202" s="3">
        <f t="shared" si="19"/>
        <v>0</v>
      </c>
      <c r="W202" s="3">
        <f t="shared" si="19"/>
        <v>-203.23656</v>
      </c>
      <c r="X202" s="3">
        <f t="shared" si="19"/>
        <v>-135.49104</v>
      </c>
      <c r="Y202" s="3">
        <f t="shared" si="19"/>
        <v>-101.61828</v>
      </c>
      <c r="Z202" s="3">
        <f t="shared" si="19"/>
        <v>-169.3638</v>
      </c>
      <c r="AA202" s="29">
        <f t="shared" si="8"/>
        <v>106080.78203999998</v>
      </c>
      <c r="AB202" s="29"/>
      <c r="AC202" s="29"/>
    </row>
    <row r="203" spans="3:29" hidden="1" outlineLevel="1" x14ac:dyDescent="0.25">
      <c r="C203" s="34" t="s">
        <v>315</v>
      </c>
      <c r="D203" s="3">
        <f t="shared" ref="D203:Z203" si="20">+D153*D$188*1.08</f>
        <v>2528.3966400000004</v>
      </c>
      <c r="E203" s="3">
        <f t="shared" si="20"/>
        <v>8823.1679999999978</v>
      </c>
      <c r="F203" s="3">
        <f t="shared" si="20"/>
        <v>4667.6682000000001</v>
      </c>
      <c r="G203" s="3">
        <f t="shared" si="20"/>
        <v>4553.9928</v>
      </c>
      <c r="H203" s="3">
        <f t="shared" si="20"/>
        <v>3432.0024000000003</v>
      </c>
      <c r="I203" s="3">
        <f t="shared" si="20"/>
        <v>2376.00216</v>
      </c>
      <c r="J203" s="3">
        <f t="shared" si="20"/>
        <v>1707.18408</v>
      </c>
      <c r="K203" s="3">
        <f t="shared" si="20"/>
        <v>1707.18408</v>
      </c>
      <c r="L203" s="3">
        <f t="shared" si="20"/>
        <v>1517.4972</v>
      </c>
      <c r="M203" s="3">
        <f t="shared" si="20"/>
        <v>0</v>
      </c>
      <c r="N203" s="3">
        <f t="shared" si="20"/>
        <v>1517.4972</v>
      </c>
      <c r="O203" s="3">
        <f t="shared" si="20"/>
        <v>2124.4960799999999</v>
      </c>
      <c r="P203" s="3">
        <f t="shared" si="20"/>
        <v>1805.9976000000001</v>
      </c>
      <c r="Q203" s="3">
        <f t="shared" si="20"/>
        <v>3742.9430400000006</v>
      </c>
      <c r="R203" s="3">
        <f t="shared" si="20"/>
        <v>0</v>
      </c>
      <c r="S203" s="3">
        <f t="shared" si="20"/>
        <v>2872.4112</v>
      </c>
      <c r="T203" s="3">
        <f t="shared" si="20"/>
        <v>3719.2219200000004</v>
      </c>
      <c r="U203" s="3">
        <f t="shared" si="20"/>
        <v>0</v>
      </c>
      <c r="V203" s="3">
        <f t="shared" si="20"/>
        <v>0</v>
      </c>
      <c r="W203" s="3">
        <f t="shared" si="20"/>
        <v>0</v>
      </c>
      <c r="X203" s="3">
        <f t="shared" si="20"/>
        <v>0</v>
      </c>
      <c r="Y203" s="3">
        <f t="shared" si="20"/>
        <v>0</v>
      </c>
      <c r="Z203" s="3">
        <f t="shared" si="20"/>
        <v>0</v>
      </c>
      <c r="AA203" s="29">
        <f t="shared" si="8"/>
        <v>47095.662600000003</v>
      </c>
      <c r="AB203" s="29"/>
      <c r="AC203" s="29"/>
    </row>
    <row r="204" spans="3:29" hidden="1" outlineLevel="1" x14ac:dyDescent="0.25">
      <c r="C204" s="34" t="s">
        <v>304</v>
      </c>
      <c r="D204" s="3">
        <f t="shared" ref="D204:Z204" si="21">+D154*D$188*1.08</f>
        <v>8307.588960000001</v>
      </c>
      <c r="E204" s="3">
        <f t="shared" si="21"/>
        <v>37438.847999999991</v>
      </c>
      <c r="F204" s="3">
        <f t="shared" si="21"/>
        <v>5744.8224</v>
      </c>
      <c r="G204" s="3">
        <f t="shared" si="21"/>
        <v>20720.667240000002</v>
      </c>
      <c r="H204" s="3">
        <f t="shared" si="21"/>
        <v>3088.8021600000006</v>
      </c>
      <c r="I204" s="3">
        <f t="shared" si="21"/>
        <v>4356.00396</v>
      </c>
      <c r="J204" s="3">
        <f t="shared" si="21"/>
        <v>3170.4847200000004</v>
      </c>
      <c r="K204" s="3">
        <f t="shared" si="21"/>
        <v>2438.8344000000002</v>
      </c>
      <c r="L204" s="3">
        <f t="shared" si="21"/>
        <v>1517.4972</v>
      </c>
      <c r="M204" s="3">
        <f t="shared" si="21"/>
        <v>1517.4972</v>
      </c>
      <c r="N204" s="3">
        <f t="shared" si="21"/>
        <v>303.49943999999999</v>
      </c>
      <c r="O204" s="3">
        <f t="shared" si="21"/>
        <v>4552.4915999999994</v>
      </c>
      <c r="P204" s="3">
        <f t="shared" si="21"/>
        <v>3611.9952000000003</v>
      </c>
      <c r="Q204" s="3">
        <f t="shared" si="21"/>
        <v>2421.9043200000001</v>
      </c>
      <c r="R204" s="3">
        <f t="shared" si="21"/>
        <v>2493.0417600000005</v>
      </c>
      <c r="S204" s="3">
        <f t="shared" si="21"/>
        <v>4308.6167999999998</v>
      </c>
      <c r="T204" s="3">
        <f t="shared" si="21"/>
        <v>5372.2094400000015</v>
      </c>
      <c r="U204" s="3">
        <f t="shared" si="21"/>
        <v>0</v>
      </c>
      <c r="V204" s="3">
        <f t="shared" si="21"/>
        <v>0</v>
      </c>
      <c r="W204" s="3">
        <f t="shared" si="21"/>
        <v>-1287.16488</v>
      </c>
      <c r="X204" s="3">
        <f t="shared" si="21"/>
        <v>-1321.03764</v>
      </c>
      <c r="Y204" s="3">
        <f t="shared" si="21"/>
        <v>-67.745519999999999</v>
      </c>
      <c r="Z204" s="3">
        <f t="shared" si="21"/>
        <v>-270.98208</v>
      </c>
      <c r="AA204" s="29">
        <f t="shared" si="8"/>
        <v>108417.87468000004</v>
      </c>
      <c r="AB204" s="29"/>
      <c r="AC204" s="29"/>
    </row>
    <row r="205" spans="3:29" hidden="1" outlineLevel="1" x14ac:dyDescent="0.25">
      <c r="C205" s="34" t="s">
        <v>305</v>
      </c>
      <c r="D205" s="3">
        <f t="shared" ref="D205:Z205" si="22">+D155*D$188*1.08</f>
        <v>1444.7980800000003</v>
      </c>
      <c r="E205" s="3">
        <f t="shared" si="22"/>
        <v>3576.9599999999991</v>
      </c>
      <c r="F205" s="3">
        <f t="shared" si="22"/>
        <v>2154.3083999999999</v>
      </c>
      <c r="G205" s="3">
        <f t="shared" si="22"/>
        <v>2732.3956799999996</v>
      </c>
      <c r="H205" s="3">
        <f t="shared" si="22"/>
        <v>2745.6019200000005</v>
      </c>
      <c r="I205" s="3">
        <f t="shared" si="22"/>
        <v>1584.00144</v>
      </c>
      <c r="J205" s="3">
        <f t="shared" si="22"/>
        <v>487.76688000000001</v>
      </c>
      <c r="K205" s="3">
        <f t="shared" si="22"/>
        <v>1219.4172000000001</v>
      </c>
      <c r="L205" s="3">
        <f t="shared" si="22"/>
        <v>303.49943999999999</v>
      </c>
      <c r="M205" s="3">
        <f t="shared" si="22"/>
        <v>0</v>
      </c>
      <c r="N205" s="3">
        <f t="shared" si="22"/>
        <v>303.49943999999999</v>
      </c>
      <c r="O205" s="3">
        <f t="shared" si="22"/>
        <v>606.99887999999999</v>
      </c>
      <c r="P205" s="3">
        <f t="shared" si="22"/>
        <v>1444.7980800000003</v>
      </c>
      <c r="Q205" s="3">
        <f t="shared" si="22"/>
        <v>220.17312000000001</v>
      </c>
      <c r="R205" s="3">
        <f t="shared" si="22"/>
        <v>0</v>
      </c>
      <c r="S205" s="3">
        <f t="shared" si="22"/>
        <v>2154.3083999999999</v>
      </c>
      <c r="T205" s="3">
        <f t="shared" si="22"/>
        <v>2066.2344000000003</v>
      </c>
      <c r="U205" s="3">
        <f t="shared" si="22"/>
        <v>0</v>
      </c>
      <c r="V205" s="3">
        <f t="shared" si="22"/>
        <v>0</v>
      </c>
      <c r="W205" s="3">
        <f t="shared" si="22"/>
        <v>0</v>
      </c>
      <c r="X205" s="3">
        <f t="shared" si="22"/>
        <v>0</v>
      </c>
      <c r="Y205" s="3">
        <f t="shared" si="22"/>
        <v>0</v>
      </c>
      <c r="Z205" s="3">
        <f t="shared" si="22"/>
        <v>0</v>
      </c>
      <c r="AA205" s="29">
        <f t="shared" si="8"/>
        <v>23044.761359999997</v>
      </c>
      <c r="AB205" s="29"/>
      <c r="AC205" s="29"/>
    </row>
    <row r="206" spans="3:29" hidden="1" outlineLevel="1" x14ac:dyDescent="0.25">
      <c r="C206" s="34" t="s">
        <v>306</v>
      </c>
      <c r="D206" s="3">
        <f t="shared" ref="D206:Z206" si="23">+D156*D$188*1.08</f>
        <v>2949.7960800000001</v>
      </c>
      <c r="E206" s="3">
        <f t="shared" si="23"/>
        <v>14546.303999999996</v>
      </c>
      <c r="F206" s="3">
        <f t="shared" si="23"/>
        <v>1795.2570000000001</v>
      </c>
      <c r="G206" s="3">
        <f t="shared" si="23"/>
        <v>4098.5935200000004</v>
      </c>
      <c r="H206" s="3">
        <f t="shared" si="23"/>
        <v>343.20024000000006</v>
      </c>
      <c r="I206" s="3">
        <f t="shared" si="23"/>
        <v>4356.00396</v>
      </c>
      <c r="J206" s="3">
        <f t="shared" si="23"/>
        <v>2682.7178400000003</v>
      </c>
      <c r="K206" s="3">
        <f t="shared" si="23"/>
        <v>1463.3006399999999</v>
      </c>
      <c r="L206" s="3">
        <f t="shared" si="23"/>
        <v>1820.9966399999998</v>
      </c>
      <c r="M206" s="3">
        <f t="shared" si="23"/>
        <v>1820.9966399999998</v>
      </c>
      <c r="N206" s="3">
        <f t="shared" si="23"/>
        <v>3034.9944</v>
      </c>
      <c r="O206" s="3">
        <f t="shared" si="23"/>
        <v>2731.49496</v>
      </c>
      <c r="P206" s="3">
        <f t="shared" si="23"/>
        <v>1444.7980800000003</v>
      </c>
      <c r="Q206" s="3">
        <f t="shared" si="23"/>
        <v>440.34624000000002</v>
      </c>
      <c r="R206" s="3">
        <f t="shared" si="23"/>
        <v>650.35872000000006</v>
      </c>
      <c r="S206" s="3">
        <f t="shared" si="23"/>
        <v>2154.3083999999999</v>
      </c>
      <c r="T206" s="3">
        <f t="shared" si="23"/>
        <v>3719.2219200000004</v>
      </c>
      <c r="U206" s="3">
        <f t="shared" si="23"/>
        <v>0</v>
      </c>
      <c r="V206" s="3">
        <f t="shared" si="23"/>
        <v>0</v>
      </c>
      <c r="W206" s="3">
        <f t="shared" si="23"/>
        <v>0</v>
      </c>
      <c r="X206" s="3">
        <f t="shared" si="23"/>
        <v>0</v>
      </c>
      <c r="Y206" s="3">
        <f t="shared" si="23"/>
        <v>0</v>
      </c>
      <c r="Z206" s="3">
        <f t="shared" si="23"/>
        <v>0</v>
      </c>
      <c r="AA206" s="29">
        <f t="shared" si="8"/>
        <v>50052.689280000006</v>
      </c>
      <c r="AB206" s="29"/>
      <c r="AC206" s="29"/>
    </row>
    <row r="207" spans="3:29" collapsed="1" x14ac:dyDescent="0.25">
      <c r="C207" s="34" t="s">
        <v>307</v>
      </c>
      <c r="D207" s="3">
        <f t="shared" ref="D207:Z207" si="24">+D157*D$188*1.08</f>
        <v>0</v>
      </c>
      <c r="E207" s="3">
        <f t="shared" si="24"/>
        <v>0</v>
      </c>
      <c r="F207" s="3">
        <f t="shared" si="24"/>
        <v>718.1028</v>
      </c>
      <c r="G207" s="3">
        <f t="shared" si="24"/>
        <v>1821.5971199999999</v>
      </c>
      <c r="H207" s="3">
        <f t="shared" si="24"/>
        <v>686.40048000000013</v>
      </c>
      <c r="I207" s="3">
        <f t="shared" si="24"/>
        <v>0</v>
      </c>
      <c r="J207" s="3">
        <f t="shared" si="24"/>
        <v>487.76688000000001</v>
      </c>
      <c r="K207" s="3">
        <f t="shared" si="24"/>
        <v>487.76688000000001</v>
      </c>
      <c r="L207" s="3">
        <f t="shared" si="24"/>
        <v>303.49943999999999</v>
      </c>
      <c r="M207" s="3">
        <f t="shared" si="24"/>
        <v>0</v>
      </c>
      <c r="N207" s="3">
        <f t="shared" si="24"/>
        <v>0</v>
      </c>
      <c r="O207" s="3">
        <f t="shared" si="24"/>
        <v>606.99887999999999</v>
      </c>
      <c r="P207" s="3">
        <f t="shared" si="24"/>
        <v>180.59976000000003</v>
      </c>
      <c r="Q207" s="3">
        <f t="shared" si="24"/>
        <v>1100.8656000000001</v>
      </c>
      <c r="R207" s="3">
        <f t="shared" si="24"/>
        <v>0</v>
      </c>
      <c r="S207" s="3">
        <f t="shared" si="24"/>
        <v>359.0514</v>
      </c>
      <c r="T207" s="3">
        <f t="shared" si="24"/>
        <v>413.24688000000003</v>
      </c>
      <c r="U207" s="3">
        <f t="shared" si="24"/>
        <v>0</v>
      </c>
      <c r="V207" s="3">
        <f t="shared" si="24"/>
        <v>0</v>
      </c>
      <c r="W207" s="3">
        <f t="shared" si="24"/>
        <v>0</v>
      </c>
      <c r="X207" s="3">
        <f t="shared" si="24"/>
        <v>0</v>
      </c>
      <c r="Y207" s="3">
        <f t="shared" si="24"/>
        <v>0</v>
      </c>
      <c r="Z207" s="3">
        <f t="shared" si="24"/>
        <v>0</v>
      </c>
      <c r="AA207" s="29">
        <f t="shared" si="8"/>
        <v>7165.8961200000003</v>
      </c>
      <c r="AB207" s="29"/>
      <c r="AC207" s="29"/>
    </row>
    <row r="208" spans="3:29" s="24" customFormat="1" x14ac:dyDescent="0.25">
      <c r="C208" s="38" t="s">
        <v>308</v>
      </c>
      <c r="D208" s="39">
        <f t="shared" ref="D208:Z208" si="25">+D158*D$188*1.08</f>
        <v>51139.832040000001</v>
      </c>
      <c r="E208" s="39">
        <f t="shared" si="25"/>
        <v>147609.21599999996</v>
      </c>
      <c r="F208" s="39">
        <f t="shared" si="25"/>
        <v>78273.205199999997</v>
      </c>
      <c r="G208" s="39">
        <f t="shared" si="25"/>
        <v>55331.012519999997</v>
      </c>
      <c r="H208" s="39">
        <f t="shared" si="25"/>
        <v>52509.63672000001</v>
      </c>
      <c r="I208" s="39">
        <f t="shared" si="25"/>
        <v>53460.048600000002</v>
      </c>
      <c r="J208" s="39">
        <f t="shared" si="25"/>
        <v>19998.442080000001</v>
      </c>
      <c r="K208" s="39">
        <f t="shared" si="25"/>
        <v>19754.558640000003</v>
      </c>
      <c r="L208" s="39">
        <f t="shared" si="25"/>
        <v>0</v>
      </c>
      <c r="M208" s="39">
        <f t="shared" si="25"/>
        <v>0</v>
      </c>
      <c r="N208" s="39">
        <f t="shared" si="25"/>
        <v>17489.15523</v>
      </c>
      <c r="O208" s="39">
        <f t="shared" si="25"/>
        <v>32272.107120000001</v>
      </c>
      <c r="P208" s="39">
        <f t="shared" si="25"/>
        <v>0</v>
      </c>
      <c r="Q208" s="39">
        <f t="shared" si="25"/>
        <v>0</v>
      </c>
      <c r="R208" s="39">
        <f t="shared" si="25"/>
        <v>0</v>
      </c>
      <c r="S208" s="39">
        <f t="shared" si="25"/>
        <v>0</v>
      </c>
      <c r="T208" s="39">
        <f t="shared" si="25"/>
        <v>0</v>
      </c>
      <c r="U208" s="39">
        <f t="shared" si="25"/>
        <v>-480.48033600000002</v>
      </c>
      <c r="V208" s="39">
        <f t="shared" si="25"/>
        <v>0</v>
      </c>
      <c r="W208" s="39">
        <f t="shared" si="25"/>
        <v>0</v>
      </c>
      <c r="X208" s="39">
        <f t="shared" si="25"/>
        <v>0</v>
      </c>
      <c r="Y208" s="39">
        <f t="shared" si="25"/>
        <v>0</v>
      </c>
      <c r="Z208" s="39">
        <f t="shared" si="25"/>
        <v>0</v>
      </c>
      <c r="AA208" s="40">
        <f t="shared" si="8"/>
        <v>527356.73381399992</v>
      </c>
      <c r="AB208" s="40"/>
    </row>
    <row r="209" spans="3:28" x14ac:dyDescent="0.25">
      <c r="C209" s="34" t="s">
        <v>325</v>
      </c>
      <c r="D209" s="3">
        <f t="shared" ref="D209:Z209" si="26">+D159*D$188*1.08</f>
        <v>180.59976000000003</v>
      </c>
      <c r="E209" s="3">
        <f t="shared" si="26"/>
        <v>2384.64</v>
      </c>
      <c r="F209" s="3">
        <f t="shared" si="26"/>
        <v>1077.1541999999999</v>
      </c>
      <c r="G209" s="3">
        <f t="shared" si="26"/>
        <v>455.39927999999998</v>
      </c>
      <c r="H209" s="3">
        <f t="shared" si="26"/>
        <v>343.20024000000006</v>
      </c>
      <c r="I209" s="3">
        <f t="shared" si="26"/>
        <v>792.00072</v>
      </c>
      <c r="J209" s="3">
        <f t="shared" si="26"/>
        <v>0</v>
      </c>
      <c r="K209" s="3">
        <f t="shared" si="26"/>
        <v>0</v>
      </c>
      <c r="L209" s="3">
        <f t="shared" si="26"/>
        <v>-316.14525000000003</v>
      </c>
      <c r="M209" s="3">
        <f t="shared" si="26"/>
        <v>-113.81228999999999</v>
      </c>
      <c r="N209" s="3">
        <f t="shared" si="26"/>
        <v>-25.291619999999998</v>
      </c>
      <c r="O209" s="3">
        <f t="shared" si="26"/>
        <v>0</v>
      </c>
      <c r="P209" s="3">
        <f t="shared" si="26"/>
        <v>0</v>
      </c>
      <c r="Q209" s="3">
        <f t="shared" si="26"/>
        <v>220.17312000000001</v>
      </c>
      <c r="R209" s="3">
        <f t="shared" si="26"/>
        <v>0</v>
      </c>
      <c r="S209" s="3">
        <f t="shared" si="26"/>
        <v>0</v>
      </c>
      <c r="T209" s="3">
        <f t="shared" si="26"/>
        <v>0</v>
      </c>
      <c r="U209" s="3">
        <f t="shared" si="26"/>
        <v>0</v>
      </c>
      <c r="V209" s="3">
        <f t="shared" si="26"/>
        <v>0</v>
      </c>
      <c r="W209" s="3">
        <f t="shared" si="26"/>
        <v>0</v>
      </c>
      <c r="X209" s="3">
        <f t="shared" si="26"/>
        <v>0</v>
      </c>
      <c r="Y209" s="3">
        <f t="shared" si="26"/>
        <v>0</v>
      </c>
      <c r="Z209" s="3">
        <f t="shared" si="26"/>
        <v>0</v>
      </c>
      <c r="AA209" s="29">
        <f t="shared" si="8"/>
        <v>4997.9181600000002</v>
      </c>
      <c r="AB209" s="29"/>
    </row>
    <row r="210" spans="3:28" x14ac:dyDescent="0.25">
      <c r="D210" s="41">
        <f>+SUM(D190:D207)</f>
        <v>172472.77080000003</v>
      </c>
      <c r="E210" s="41">
        <f t="shared" ref="E210:AA210" si="27">+SUM(E190:E207)</f>
        <v>521441.27999999997</v>
      </c>
      <c r="F210" s="41">
        <f t="shared" si="27"/>
        <v>148647.27960000001</v>
      </c>
      <c r="G210" s="41">
        <f t="shared" si="27"/>
        <v>221248.15019999997</v>
      </c>
      <c r="H210" s="41">
        <f t="shared" si="27"/>
        <v>88202.461680000022</v>
      </c>
      <c r="I210" s="41">
        <f t="shared" si="27"/>
        <v>140045.52731400001</v>
      </c>
      <c r="J210" s="41">
        <f t="shared" si="27"/>
        <v>58044.25872000002</v>
      </c>
      <c r="K210" s="41">
        <f t="shared" si="27"/>
        <v>54243.741780000011</v>
      </c>
      <c r="L210" s="41">
        <f t="shared" si="27"/>
        <v>28111.635630000001</v>
      </c>
      <c r="M210" s="41">
        <f t="shared" si="27"/>
        <v>34611.581969999992</v>
      </c>
      <c r="N210" s="41">
        <f t="shared" si="27"/>
        <v>44209.751759999992</v>
      </c>
      <c r="O210" s="41">
        <f t="shared" si="27"/>
        <v>69336.97623</v>
      </c>
      <c r="P210" s="41">
        <f t="shared" si="27"/>
        <v>46534.538160000004</v>
      </c>
      <c r="Q210" s="41">
        <f t="shared" si="27"/>
        <v>53942.414400000001</v>
      </c>
      <c r="R210" s="41">
        <f t="shared" si="27"/>
        <v>28940.963040000002</v>
      </c>
      <c r="S210" s="41">
        <f t="shared" si="27"/>
        <v>52062.452999999994</v>
      </c>
      <c r="T210" s="41">
        <f t="shared" si="27"/>
        <v>65293.007040000011</v>
      </c>
      <c r="U210" s="41">
        <f t="shared" si="27"/>
        <v>-1292.7209040000005</v>
      </c>
      <c r="V210" s="41">
        <f t="shared" si="27"/>
        <v>-1062.5983200000001</v>
      </c>
      <c r="W210" s="41">
        <f t="shared" si="27"/>
        <v>-4518.6261840000006</v>
      </c>
      <c r="X210" s="41">
        <f t="shared" si="27"/>
        <v>-6368.0788799999991</v>
      </c>
      <c r="Y210" s="41">
        <f t="shared" si="27"/>
        <v>-5697.3982319999996</v>
      </c>
      <c r="Z210" s="41">
        <f t="shared" si="27"/>
        <v>-6313.8824639999993</v>
      </c>
      <c r="AA210" s="29">
        <f t="shared" si="27"/>
        <v>1802135.4863399998</v>
      </c>
    </row>
  </sheetData>
  <dataConsolidate leftLabels="1" topLabels="1">
    <dataRefs count="1">
      <dataRef ref="C1:Z133" sheet="CM"/>
    </dataRefs>
  </dataConsolid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7420-05DC-4322-A83C-F568B916949F}">
  <dimension ref="A1:R79"/>
  <sheetViews>
    <sheetView tabSelected="1" workbookViewId="0">
      <pane xSplit="3" ySplit="1" topLeftCell="D45" activePane="bottomRight" state="frozen"/>
      <selection activeCell="M16" sqref="M16"/>
      <selection pane="topRight" activeCell="M16" sqref="M16"/>
      <selection pane="bottomLeft" activeCell="M16" sqref="M16"/>
      <selection pane="bottomRight" activeCell="C78" sqref="C78"/>
    </sheetView>
  </sheetViews>
  <sheetFormatPr defaultRowHeight="14.25" customHeight="1" x14ac:dyDescent="0.25"/>
  <cols>
    <col min="1" max="1" width="26.42578125" bestFit="1" customWidth="1"/>
    <col min="2" max="2" width="16.28515625" bestFit="1" customWidth="1"/>
    <col min="3" max="3" width="11.7109375" bestFit="1" customWidth="1"/>
    <col min="4" max="4" width="11.42578125" bestFit="1" customWidth="1"/>
    <col min="5" max="8" width="10.42578125" bestFit="1" customWidth="1"/>
    <col min="9" max="10" width="14.7109375" customWidth="1"/>
    <col min="11" max="12" width="9.5703125" bestFit="1" customWidth="1"/>
    <col min="13" max="13" width="11.42578125" customWidth="1"/>
    <col min="14" max="14" width="12.5703125" customWidth="1"/>
    <col min="15" max="15" width="9.140625" style="24"/>
    <col min="16" max="16" width="11.140625" bestFit="1" customWidth="1"/>
  </cols>
  <sheetData>
    <row r="1" spans="1:16" ht="60" x14ac:dyDescent="0.25">
      <c r="A1" s="35" t="s">
        <v>331</v>
      </c>
      <c r="C1" s="27" t="s">
        <v>276</v>
      </c>
      <c r="D1" s="27" t="s">
        <v>277</v>
      </c>
      <c r="E1" s="27" t="s">
        <v>278</v>
      </c>
      <c r="F1" s="27" t="s">
        <v>279</v>
      </c>
      <c r="G1" s="27" t="s">
        <v>280</v>
      </c>
      <c r="H1" s="27" t="s">
        <v>281</v>
      </c>
      <c r="I1" s="27" t="s">
        <v>316</v>
      </c>
      <c r="J1" s="27" t="s">
        <v>317</v>
      </c>
      <c r="K1" s="27" t="s">
        <v>282</v>
      </c>
      <c r="L1" s="27" t="s">
        <v>283</v>
      </c>
      <c r="M1" s="27" t="s">
        <v>286</v>
      </c>
      <c r="N1" s="27" t="s">
        <v>287</v>
      </c>
      <c r="P1" s="27" t="s">
        <v>311</v>
      </c>
    </row>
    <row r="2" spans="1:16" ht="15" x14ac:dyDescent="0.25">
      <c r="C2" s="28">
        <v>30.099960000000003</v>
      </c>
      <c r="D2" s="28">
        <v>39.743999999999993</v>
      </c>
      <c r="E2" s="28">
        <v>5.9841899999999999</v>
      </c>
      <c r="F2" s="28">
        <v>37.949939999999998</v>
      </c>
      <c r="G2" s="28">
        <v>5.7200040000000012</v>
      </c>
      <c r="H2" s="28">
        <v>19.800018000000001</v>
      </c>
      <c r="I2" s="28">
        <v>5.7200040000000012</v>
      </c>
      <c r="J2" s="28">
        <v>37.949939999999998</v>
      </c>
      <c r="K2" s="28">
        <v>20.323620000000002</v>
      </c>
      <c r="L2" s="28">
        <v>20.323620000000002</v>
      </c>
      <c r="M2" s="28">
        <v>12.645809999999999</v>
      </c>
      <c r="N2" s="28">
        <v>12.645809999999999</v>
      </c>
      <c r="P2" s="3"/>
    </row>
    <row r="3" spans="1:16" s="26" customFormat="1" ht="15" x14ac:dyDescent="0.25">
      <c r="A3" s="26" t="s">
        <v>309</v>
      </c>
      <c r="B3" s="26" t="s">
        <v>312</v>
      </c>
      <c r="C3" s="26">
        <v>1699</v>
      </c>
      <c r="D3" s="26">
        <v>3714</v>
      </c>
      <c r="E3" s="26">
        <v>13080</v>
      </c>
      <c r="F3" s="26">
        <v>1458</v>
      </c>
      <c r="G3" s="26">
        <v>9180</v>
      </c>
      <c r="H3" s="26">
        <v>2700</v>
      </c>
      <c r="I3" s="26">
        <v>-84</v>
      </c>
      <c r="K3" s="26">
        <v>984</v>
      </c>
      <c r="L3" s="26">
        <v>972</v>
      </c>
      <c r="M3" s="26">
        <v>1383</v>
      </c>
      <c r="N3" s="26">
        <v>2552</v>
      </c>
      <c r="O3" s="31"/>
    </row>
    <row r="4" spans="1:16" ht="15" x14ac:dyDescent="0.25">
      <c r="A4" t="s">
        <v>310</v>
      </c>
      <c r="B4">
        <v>43</v>
      </c>
      <c r="C4" s="26">
        <v>216</v>
      </c>
      <c r="D4" s="26">
        <v>471</v>
      </c>
      <c r="E4" s="26">
        <v>1659</v>
      </c>
      <c r="F4" s="26">
        <v>185</v>
      </c>
      <c r="G4" s="26">
        <v>1164</v>
      </c>
      <c r="H4" s="26">
        <v>342</v>
      </c>
      <c r="I4" s="26">
        <v>-11</v>
      </c>
      <c r="J4" s="26">
        <v>0</v>
      </c>
      <c r="K4" s="26">
        <v>125</v>
      </c>
      <c r="L4" s="26">
        <v>123</v>
      </c>
      <c r="M4" s="26">
        <v>175</v>
      </c>
      <c r="N4" s="26">
        <v>324</v>
      </c>
      <c r="P4" s="3">
        <f t="shared" ref="P4:P18" si="0">SUMPRODUCT(C4:N4,$C$2:$N$2)</f>
        <v>66886.813188</v>
      </c>
    </row>
    <row r="5" spans="1:16" ht="15" x14ac:dyDescent="0.25">
      <c r="A5" t="s">
        <v>303</v>
      </c>
      <c r="B5">
        <v>50</v>
      </c>
      <c r="C5" s="26">
        <v>251</v>
      </c>
      <c r="D5" s="26">
        <v>548</v>
      </c>
      <c r="E5" s="26">
        <v>1929</v>
      </c>
      <c r="F5" s="26">
        <v>215</v>
      </c>
      <c r="G5" s="26">
        <v>1354</v>
      </c>
      <c r="H5" s="26">
        <v>398</v>
      </c>
      <c r="I5" s="26">
        <v>-12</v>
      </c>
      <c r="J5" s="26">
        <v>0</v>
      </c>
      <c r="K5" s="26">
        <v>145</v>
      </c>
      <c r="L5" s="26">
        <v>143</v>
      </c>
      <c r="M5" s="26">
        <v>204</v>
      </c>
      <c r="N5" s="26">
        <v>376</v>
      </c>
      <c r="P5" s="3">
        <f t="shared" si="0"/>
        <v>77781.966461999997</v>
      </c>
    </row>
    <row r="6" spans="1:16" ht="15" x14ac:dyDescent="0.25">
      <c r="A6" t="s">
        <v>304</v>
      </c>
      <c r="B6">
        <v>66</v>
      </c>
      <c r="C6" s="26">
        <v>331</v>
      </c>
      <c r="D6" s="26">
        <v>723</v>
      </c>
      <c r="E6" s="26">
        <v>2547</v>
      </c>
      <c r="F6" s="26">
        <v>284</v>
      </c>
      <c r="G6" s="26">
        <v>1787</v>
      </c>
      <c r="H6" s="26">
        <v>526</v>
      </c>
      <c r="I6" s="26">
        <v>-16</v>
      </c>
      <c r="J6" s="26">
        <v>0</v>
      </c>
      <c r="K6" s="26">
        <v>192</v>
      </c>
      <c r="L6" s="26">
        <v>189</v>
      </c>
      <c r="M6" s="26">
        <v>269</v>
      </c>
      <c r="N6" s="26">
        <v>497</v>
      </c>
      <c r="P6" s="3">
        <f t="shared" si="0"/>
        <v>102692.43988200001</v>
      </c>
    </row>
    <row r="7" spans="1:16" ht="15" x14ac:dyDescent="0.25">
      <c r="A7" t="s">
        <v>300</v>
      </c>
      <c r="B7">
        <v>38</v>
      </c>
      <c r="C7" s="26">
        <v>190</v>
      </c>
      <c r="D7" s="26">
        <v>416</v>
      </c>
      <c r="E7" s="26">
        <v>1466</v>
      </c>
      <c r="F7" s="26">
        <v>163</v>
      </c>
      <c r="G7" s="26">
        <v>1029</v>
      </c>
      <c r="H7" s="26">
        <v>303</v>
      </c>
      <c r="I7" s="26">
        <v>-9</v>
      </c>
      <c r="J7" s="26">
        <v>0</v>
      </c>
      <c r="K7" s="26">
        <v>110</v>
      </c>
      <c r="L7" s="26">
        <v>109</v>
      </c>
      <c r="M7" s="26">
        <v>155</v>
      </c>
      <c r="N7" s="26">
        <v>286</v>
      </c>
      <c r="P7" s="3">
        <f t="shared" si="0"/>
        <v>59072.643683999995</v>
      </c>
    </row>
    <row r="8" spans="1:16" ht="15" x14ac:dyDescent="0.25">
      <c r="A8" t="s">
        <v>301</v>
      </c>
      <c r="B8">
        <v>32</v>
      </c>
      <c r="C8" s="26">
        <v>160</v>
      </c>
      <c r="D8" s="26">
        <v>351</v>
      </c>
      <c r="E8" s="26">
        <v>1235</v>
      </c>
      <c r="F8" s="26">
        <v>138</v>
      </c>
      <c r="G8" s="26">
        <v>867</v>
      </c>
      <c r="H8" s="26">
        <v>255</v>
      </c>
      <c r="I8" s="26">
        <v>-8</v>
      </c>
      <c r="J8" s="26">
        <v>0</v>
      </c>
      <c r="K8" s="26">
        <v>93</v>
      </c>
      <c r="L8" s="26">
        <v>92</v>
      </c>
      <c r="M8" s="26">
        <v>131</v>
      </c>
      <c r="N8" s="26">
        <v>241</v>
      </c>
      <c r="P8" s="3">
        <f t="shared" si="0"/>
        <v>49820.303016000005</v>
      </c>
    </row>
    <row r="9" spans="1:16" ht="15" x14ac:dyDescent="0.25">
      <c r="A9" t="s">
        <v>295</v>
      </c>
      <c r="B9">
        <v>5</v>
      </c>
      <c r="C9" s="26">
        <v>25</v>
      </c>
      <c r="D9" s="26">
        <v>55</v>
      </c>
      <c r="E9" s="26">
        <v>193</v>
      </c>
      <c r="F9" s="26">
        <v>22</v>
      </c>
      <c r="G9" s="26">
        <v>135</v>
      </c>
      <c r="H9" s="26">
        <v>40</v>
      </c>
      <c r="I9" s="26">
        <v>-1</v>
      </c>
      <c r="J9" s="26">
        <v>0</v>
      </c>
      <c r="K9" s="26">
        <v>15</v>
      </c>
      <c r="L9" s="26">
        <v>14</v>
      </c>
      <c r="M9" s="26">
        <v>20</v>
      </c>
      <c r="N9" s="26">
        <v>38</v>
      </c>
      <c r="P9" s="3">
        <f t="shared" si="0"/>
        <v>7809.5895659999996</v>
      </c>
    </row>
    <row r="10" spans="1:16" ht="15" x14ac:dyDescent="0.25">
      <c r="A10" t="s">
        <v>297</v>
      </c>
      <c r="B10">
        <v>1</v>
      </c>
      <c r="C10" s="26">
        <v>5</v>
      </c>
      <c r="D10" s="26">
        <v>11</v>
      </c>
      <c r="E10" s="26">
        <v>39</v>
      </c>
      <c r="F10" s="26">
        <v>4</v>
      </c>
      <c r="G10" s="26">
        <v>27</v>
      </c>
      <c r="H10" s="26">
        <v>8</v>
      </c>
      <c r="I10" s="26">
        <v>0</v>
      </c>
      <c r="J10" s="26">
        <v>0</v>
      </c>
      <c r="K10" s="26">
        <v>3</v>
      </c>
      <c r="L10" s="26">
        <v>3</v>
      </c>
      <c r="M10" s="26">
        <v>4</v>
      </c>
      <c r="N10" s="26">
        <v>8</v>
      </c>
      <c r="P10" s="3">
        <f t="shared" si="0"/>
        <v>1559.3986619999998</v>
      </c>
    </row>
    <row r="11" spans="1:16" ht="15" x14ac:dyDescent="0.25">
      <c r="A11" t="s">
        <v>293</v>
      </c>
      <c r="B11">
        <v>2</v>
      </c>
      <c r="C11" s="26">
        <v>10</v>
      </c>
      <c r="D11" s="26">
        <v>22</v>
      </c>
      <c r="E11" s="26">
        <v>77</v>
      </c>
      <c r="F11" s="26">
        <v>9</v>
      </c>
      <c r="G11" s="26">
        <v>54</v>
      </c>
      <c r="H11" s="26">
        <v>16</v>
      </c>
      <c r="I11" s="26">
        <v>0</v>
      </c>
      <c r="J11" s="26">
        <v>0</v>
      </c>
      <c r="K11" s="26">
        <v>6</v>
      </c>
      <c r="L11" s="26">
        <v>6</v>
      </c>
      <c r="M11" s="26">
        <v>8</v>
      </c>
      <c r="N11" s="26">
        <v>15</v>
      </c>
      <c r="P11" s="3">
        <f t="shared" si="0"/>
        <v>3138.1172639999995</v>
      </c>
    </row>
    <row r="12" spans="1:16" ht="15" x14ac:dyDescent="0.25">
      <c r="A12" t="s">
        <v>313</v>
      </c>
      <c r="B12">
        <v>10</v>
      </c>
      <c r="C12" s="26">
        <v>50</v>
      </c>
      <c r="D12" s="26">
        <v>110</v>
      </c>
      <c r="E12" s="26">
        <v>386</v>
      </c>
      <c r="F12" s="26">
        <v>43</v>
      </c>
      <c r="G12" s="26">
        <v>271</v>
      </c>
      <c r="H12" s="26">
        <v>80</v>
      </c>
      <c r="I12" s="26">
        <v>-2</v>
      </c>
      <c r="J12" s="26">
        <v>0</v>
      </c>
      <c r="K12" s="26">
        <v>29</v>
      </c>
      <c r="L12" s="26">
        <v>29</v>
      </c>
      <c r="M12" s="26">
        <v>41</v>
      </c>
      <c r="N12" s="26">
        <v>75</v>
      </c>
      <c r="P12" s="3">
        <f t="shared" si="0"/>
        <v>15586.949196000001</v>
      </c>
    </row>
    <row r="13" spans="1:16" ht="15" x14ac:dyDescent="0.25">
      <c r="A13" t="s">
        <v>299</v>
      </c>
      <c r="B13">
        <v>16</v>
      </c>
      <c r="C13" s="26">
        <v>80</v>
      </c>
      <c r="D13" s="26">
        <v>175</v>
      </c>
      <c r="E13" s="26">
        <v>617</v>
      </c>
      <c r="F13" s="26">
        <v>69</v>
      </c>
      <c r="G13" s="26">
        <v>433</v>
      </c>
      <c r="H13" s="26">
        <v>127</v>
      </c>
      <c r="I13" s="26">
        <v>-4</v>
      </c>
      <c r="J13" s="26">
        <v>0</v>
      </c>
      <c r="K13" s="26">
        <v>46</v>
      </c>
      <c r="L13" s="26">
        <v>46</v>
      </c>
      <c r="M13" s="26">
        <v>65</v>
      </c>
      <c r="N13" s="26">
        <v>120</v>
      </c>
      <c r="P13" s="3">
        <f t="shared" si="0"/>
        <v>24851.719782</v>
      </c>
    </row>
    <row r="14" spans="1:16" ht="15" x14ac:dyDescent="0.25">
      <c r="A14" t="s">
        <v>296</v>
      </c>
      <c r="B14">
        <v>10</v>
      </c>
      <c r="C14" s="26">
        <v>50</v>
      </c>
      <c r="D14" s="26">
        <v>110</v>
      </c>
      <c r="E14" s="26">
        <v>386</v>
      </c>
      <c r="F14" s="26">
        <v>43</v>
      </c>
      <c r="G14" s="26">
        <v>271</v>
      </c>
      <c r="H14" s="26">
        <v>80</v>
      </c>
      <c r="I14" s="26">
        <v>-2</v>
      </c>
      <c r="J14" s="26">
        <v>0</v>
      </c>
      <c r="K14" s="26">
        <v>29</v>
      </c>
      <c r="L14" s="26">
        <v>29</v>
      </c>
      <c r="M14" s="26">
        <v>41</v>
      </c>
      <c r="N14" s="26">
        <v>75</v>
      </c>
      <c r="P14" s="3">
        <f t="shared" si="0"/>
        <v>15586.949196000001</v>
      </c>
    </row>
    <row r="15" spans="1:16" ht="15" x14ac:dyDescent="0.25">
      <c r="A15" t="s">
        <v>302</v>
      </c>
      <c r="B15">
        <v>17</v>
      </c>
      <c r="C15" s="26">
        <v>85</v>
      </c>
      <c r="D15" s="26">
        <v>186</v>
      </c>
      <c r="E15" s="26">
        <v>656</v>
      </c>
      <c r="F15" s="26">
        <v>73</v>
      </c>
      <c r="G15" s="26">
        <v>460</v>
      </c>
      <c r="H15" s="26">
        <v>135</v>
      </c>
      <c r="I15" s="26">
        <v>-4</v>
      </c>
      <c r="J15" s="26">
        <v>0</v>
      </c>
      <c r="K15" s="26">
        <v>49</v>
      </c>
      <c r="L15" s="26">
        <v>49</v>
      </c>
      <c r="M15" s="26">
        <v>69</v>
      </c>
      <c r="N15" s="26">
        <v>128</v>
      </c>
      <c r="P15" s="3">
        <f t="shared" si="0"/>
        <v>26411.118444000007</v>
      </c>
    </row>
    <row r="16" spans="1:16" ht="15" x14ac:dyDescent="0.25">
      <c r="A16" t="s">
        <v>306</v>
      </c>
      <c r="B16">
        <v>29</v>
      </c>
      <c r="C16" s="26">
        <v>146</v>
      </c>
      <c r="D16" s="26">
        <v>316</v>
      </c>
      <c r="E16" s="26">
        <v>1119</v>
      </c>
      <c r="F16" s="26">
        <v>124</v>
      </c>
      <c r="G16" s="26">
        <v>786</v>
      </c>
      <c r="H16" s="26">
        <v>230</v>
      </c>
      <c r="I16" s="26">
        <v>-10</v>
      </c>
      <c r="J16" s="26">
        <v>0</v>
      </c>
      <c r="K16" s="26">
        <v>84</v>
      </c>
      <c r="L16" s="26">
        <v>82</v>
      </c>
      <c r="M16" s="26">
        <v>119</v>
      </c>
      <c r="N16" s="26">
        <v>218</v>
      </c>
      <c r="P16" s="3">
        <f t="shared" si="0"/>
        <v>44983.885463999992</v>
      </c>
    </row>
    <row r="17" spans="1:16" ht="15" x14ac:dyDescent="0.25">
      <c r="A17" t="s">
        <v>305</v>
      </c>
      <c r="B17">
        <v>11</v>
      </c>
      <c r="C17" s="26">
        <v>55</v>
      </c>
      <c r="D17" s="26">
        <v>121</v>
      </c>
      <c r="E17" s="26">
        <v>424</v>
      </c>
      <c r="F17" s="26">
        <v>47</v>
      </c>
      <c r="G17" s="26">
        <v>298</v>
      </c>
      <c r="H17" s="26">
        <v>88</v>
      </c>
      <c r="I17" s="26">
        <v>-3</v>
      </c>
      <c r="J17" s="26">
        <v>0</v>
      </c>
      <c r="K17" s="26">
        <v>32</v>
      </c>
      <c r="L17" s="26">
        <v>32</v>
      </c>
      <c r="M17" s="26">
        <v>45</v>
      </c>
      <c r="N17" s="26">
        <v>83</v>
      </c>
      <c r="P17" s="3">
        <f t="shared" si="0"/>
        <v>17134.643663999999</v>
      </c>
    </row>
    <row r="18" spans="1:16" ht="15" x14ac:dyDescent="0.25">
      <c r="A18" t="s">
        <v>315</v>
      </c>
      <c r="B18">
        <v>9</v>
      </c>
      <c r="C18" s="26">
        <v>45</v>
      </c>
      <c r="D18" s="26">
        <v>99</v>
      </c>
      <c r="E18" s="26">
        <v>347</v>
      </c>
      <c r="F18" s="26">
        <v>39</v>
      </c>
      <c r="G18" s="26">
        <v>244</v>
      </c>
      <c r="H18" s="26">
        <v>72</v>
      </c>
      <c r="I18" s="26">
        <v>-2</v>
      </c>
      <c r="J18" s="26">
        <v>0</v>
      </c>
      <c r="K18" s="26">
        <v>26</v>
      </c>
      <c r="L18" s="26">
        <v>26</v>
      </c>
      <c r="M18" s="26">
        <v>37</v>
      </c>
      <c r="N18" s="26">
        <v>68</v>
      </c>
      <c r="P18" s="3">
        <f t="shared" si="0"/>
        <v>14040.196344</v>
      </c>
    </row>
    <row r="19" spans="1:16" ht="15" x14ac:dyDescent="0.25"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P19" s="3"/>
    </row>
    <row r="20" spans="1:16" ht="15" x14ac:dyDescent="0.25">
      <c r="C20" s="26">
        <f>+C3/C$24</f>
        <v>283.16666666666669</v>
      </c>
      <c r="D20" s="26">
        <f t="shared" ref="D20:N20" si="1">+D3/D$24</f>
        <v>619</v>
      </c>
      <c r="E20" s="26">
        <f t="shared" si="1"/>
        <v>218</v>
      </c>
      <c r="F20" s="26">
        <f t="shared" si="1"/>
        <v>243</v>
      </c>
      <c r="G20" s="26">
        <f t="shared" si="1"/>
        <v>153</v>
      </c>
      <c r="H20" s="26">
        <f t="shared" si="1"/>
        <v>135</v>
      </c>
      <c r="I20" s="26">
        <f t="shared" si="1"/>
        <v>-1.4</v>
      </c>
      <c r="J20" s="26">
        <f t="shared" si="1"/>
        <v>0</v>
      </c>
      <c r="K20" s="26">
        <f t="shared" si="1"/>
        <v>82</v>
      </c>
      <c r="L20" s="26">
        <f t="shared" si="1"/>
        <v>81</v>
      </c>
      <c r="M20" s="26">
        <f t="shared" si="1"/>
        <v>57.625</v>
      </c>
      <c r="N20" s="26">
        <f t="shared" si="1"/>
        <v>106.33333333333333</v>
      </c>
      <c r="P20" s="3"/>
    </row>
    <row r="21" spans="1:16" ht="15" x14ac:dyDescent="0.25"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P21" s="3"/>
    </row>
    <row r="24" spans="1:16" ht="14.25" customHeight="1" x14ac:dyDescent="0.25">
      <c r="A24" s="35" t="s">
        <v>332</v>
      </c>
      <c r="C24">
        <v>6</v>
      </c>
      <c r="D24">
        <v>6</v>
      </c>
      <c r="E24">
        <v>60</v>
      </c>
      <c r="F24">
        <v>6</v>
      </c>
      <c r="G24">
        <v>60</v>
      </c>
      <c r="H24">
        <v>20</v>
      </c>
      <c r="I24">
        <v>60</v>
      </c>
      <c r="J24">
        <v>6</v>
      </c>
      <c r="K24">
        <v>12</v>
      </c>
      <c r="L24">
        <v>12</v>
      </c>
      <c r="M24">
        <v>24</v>
      </c>
      <c r="N24">
        <v>24</v>
      </c>
    </row>
    <row r="25" spans="1:16" s="43" customFormat="1" ht="68.25" customHeight="1" x14ac:dyDescent="0.25">
      <c r="A25" s="42" t="s">
        <v>309</v>
      </c>
      <c r="C25" s="44" t="s">
        <v>276</v>
      </c>
      <c r="D25" s="44" t="s">
        <v>277</v>
      </c>
      <c r="E25" s="44" t="s">
        <v>278</v>
      </c>
      <c r="F25" s="44" t="s">
        <v>279</v>
      </c>
      <c r="G25" s="44" t="s">
        <v>280</v>
      </c>
      <c r="H25" s="44" t="s">
        <v>281</v>
      </c>
      <c r="I25" s="44" t="s">
        <v>316</v>
      </c>
      <c r="J25" s="44" t="s">
        <v>317</v>
      </c>
      <c r="K25" s="44" t="s">
        <v>282</v>
      </c>
      <c r="L25" s="44" t="s">
        <v>283</v>
      </c>
      <c r="M25" s="44" t="s">
        <v>286</v>
      </c>
      <c r="N25" s="44" t="s">
        <v>287</v>
      </c>
      <c r="O25" s="45"/>
    </row>
    <row r="26" spans="1:16" ht="14.25" customHeight="1" x14ac:dyDescent="0.25">
      <c r="A26" t="s">
        <v>310</v>
      </c>
      <c r="B26" t="s">
        <v>310</v>
      </c>
      <c r="C26" s="26">
        <f>+C4/C$24</f>
        <v>36</v>
      </c>
      <c r="D26" s="26">
        <f t="shared" ref="D26:N26" si="2">+D4/D$24</f>
        <v>78.5</v>
      </c>
      <c r="E26" s="26">
        <f t="shared" si="2"/>
        <v>27.65</v>
      </c>
      <c r="F26" s="26">
        <f t="shared" si="2"/>
        <v>30.833333333333332</v>
      </c>
      <c r="G26" s="26">
        <f t="shared" si="2"/>
        <v>19.399999999999999</v>
      </c>
      <c r="H26" s="26">
        <f t="shared" si="2"/>
        <v>17.100000000000001</v>
      </c>
      <c r="I26" s="26">
        <f t="shared" si="2"/>
        <v>-0.18333333333333332</v>
      </c>
      <c r="J26" s="26">
        <f t="shared" si="2"/>
        <v>0</v>
      </c>
      <c r="K26" s="26">
        <f t="shared" si="2"/>
        <v>10.416666666666666</v>
      </c>
      <c r="L26" s="26">
        <f t="shared" si="2"/>
        <v>10.25</v>
      </c>
      <c r="M26" s="26">
        <f t="shared" si="2"/>
        <v>7.291666666666667</v>
      </c>
      <c r="N26" s="26">
        <f t="shared" si="2"/>
        <v>13.5</v>
      </c>
    </row>
    <row r="27" spans="1:16" ht="14.25" customHeight="1" x14ac:dyDescent="0.25">
      <c r="A27" t="s">
        <v>303</v>
      </c>
      <c r="B27" t="s">
        <v>303</v>
      </c>
      <c r="C27" s="26">
        <f t="shared" ref="C27:N27" si="3">+C5/C$24</f>
        <v>41.833333333333336</v>
      </c>
      <c r="D27" s="26">
        <f t="shared" si="3"/>
        <v>91.333333333333329</v>
      </c>
      <c r="E27" s="26">
        <f t="shared" si="3"/>
        <v>32.15</v>
      </c>
      <c r="F27" s="26">
        <f t="shared" si="3"/>
        <v>35.833333333333336</v>
      </c>
      <c r="G27" s="26">
        <f t="shared" si="3"/>
        <v>22.566666666666666</v>
      </c>
      <c r="H27" s="26">
        <f t="shared" si="3"/>
        <v>19.899999999999999</v>
      </c>
      <c r="I27" s="26">
        <f t="shared" si="3"/>
        <v>-0.2</v>
      </c>
      <c r="J27" s="26">
        <f t="shared" si="3"/>
        <v>0</v>
      </c>
      <c r="K27" s="26">
        <f t="shared" si="3"/>
        <v>12.083333333333334</v>
      </c>
      <c r="L27" s="26">
        <f t="shared" si="3"/>
        <v>11.916666666666666</v>
      </c>
      <c r="M27" s="26">
        <f t="shared" si="3"/>
        <v>8.5</v>
      </c>
      <c r="N27" s="26">
        <f t="shared" si="3"/>
        <v>15.666666666666666</v>
      </c>
    </row>
    <row r="28" spans="1:16" ht="14.25" customHeight="1" x14ac:dyDescent="0.25">
      <c r="A28" t="s">
        <v>304</v>
      </c>
      <c r="B28" t="s">
        <v>304</v>
      </c>
      <c r="C28" s="26">
        <f t="shared" ref="C28:N28" si="4">+C6/C$24</f>
        <v>55.166666666666664</v>
      </c>
      <c r="D28" s="26">
        <f t="shared" si="4"/>
        <v>120.5</v>
      </c>
      <c r="E28" s="26">
        <f t="shared" si="4"/>
        <v>42.45</v>
      </c>
      <c r="F28" s="26">
        <f t="shared" si="4"/>
        <v>47.333333333333336</v>
      </c>
      <c r="G28" s="26">
        <f t="shared" si="4"/>
        <v>29.783333333333335</v>
      </c>
      <c r="H28" s="26">
        <f t="shared" si="4"/>
        <v>26.3</v>
      </c>
      <c r="I28" s="26">
        <f t="shared" si="4"/>
        <v>-0.26666666666666666</v>
      </c>
      <c r="J28" s="26">
        <f t="shared" si="4"/>
        <v>0</v>
      </c>
      <c r="K28" s="26">
        <f t="shared" si="4"/>
        <v>16</v>
      </c>
      <c r="L28" s="26">
        <f t="shared" si="4"/>
        <v>15.75</v>
      </c>
      <c r="M28" s="26">
        <f t="shared" si="4"/>
        <v>11.208333333333334</v>
      </c>
      <c r="N28" s="26">
        <f t="shared" si="4"/>
        <v>20.708333333333332</v>
      </c>
    </row>
    <row r="29" spans="1:16" ht="14.25" customHeight="1" x14ac:dyDescent="0.25">
      <c r="A29" t="s">
        <v>300</v>
      </c>
      <c r="B29" t="s">
        <v>300</v>
      </c>
      <c r="C29" s="26">
        <f t="shared" ref="C29:N29" si="5">+C7/C$24</f>
        <v>31.666666666666668</v>
      </c>
      <c r="D29" s="26">
        <f t="shared" si="5"/>
        <v>69.333333333333329</v>
      </c>
      <c r="E29" s="26">
        <f t="shared" si="5"/>
        <v>24.433333333333334</v>
      </c>
      <c r="F29" s="26">
        <f t="shared" si="5"/>
        <v>27.166666666666668</v>
      </c>
      <c r="G29" s="26">
        <f t="shared" si="5"/>
        <v>17.149999999999999</v>
      </c>
      <c r="H29" s="26">
        <f t="shared" si="5"/>
        <v>15.15</v>
      </c>
      <c r="I29" s="26">
        <f t="shared" si="5"/>
        <v>-0.15</v>
      </c>
      <c r="J29" s="26">
        <f t="shared" si="5"/>
        <v>0</v>
      </c>
      <c r="K29" s="26">
        <f t="shared" si="5"/>
        <v>9.1666666666666661</v>
      </c>
      <c r="L29" s="26">
        <f t="shared" si="5"/>
        <v>9.0833333333333339</v>
      </c>
      <c r="M29" s="26">
        <f t="shared" si="5"/>
        <v>6.458333333333333</v>
      </c>
      <c r="N29" s="26">
        <f t="shared" si="5"/>
        <v>11.916666666666666</v>
      </c>
    </row>
    <row r="30" spans="1:16" ht="14.25" customHeight="1" x14ac:dyDescent="0.25">
      <c r="A30" t="s">
        <v>301</v>
      </c>
      <c r="B30" t="s">
        <v>301</v>
      </c>
      <c r="C30" s="26">
        <f t="shared" ref="C30:N30" si="6">+C8/C$24</f>
        <v>26.666666666666668</v>
      </c>
      <c r="D30" s="26">
        <f t="shared" si="6"/>
        <v>58.5</v>
      </c>
      <c r="E30" s="26">
        <f t="shared" si="6"/>
        <v>20.583333333333332</v>
      </c>
      <c r="F30" s="26">
        <f t="shared" si="6"/>
        <v>23</v>
      </c>
      <c r="G30" s="26">
        <f t="shared" si="6"/>
        <v>14.45</v>
      </c>
      <c r="H30" s="26">
        <f t="shared" si="6"/>
        <v>12.75</v>
      </c>
      <c r="I30" s="26">
        <f t="shared" si="6"/>
        <v>-0.13333333333333333</v>
      </c>
      <c r="J30" s="26">
        <f t="shared" si="6"/>
        <v>0</v>
      </c>
      <c r="K30" s="26">
        <f t="shared" si="6"/>
        <v>7.75</v>
      </c>
      <c r="L30" s="26">
        <f t="shared" si="6"/>
        <v>7.666666666666667</v>
      </c>
      <c r="M30" s="26">
        <f t="shared" si="6"/>
        <v>5.458333333333333</v>
      </c>
      <c r="N30" s="26">
        <f t="shared" si="6"/>
        <v>10.041666666666666</v>
      </c>
    </row>
    <row r="31" spans="1:16" ht="14.25" customHeight="1" x14ac:dyDescent="0.25">
      <c r="A31" t="s">
        <v>295</v>
      </c>
      <c r="B31" t="s">
        <v>295</v>
      </c>
      <c r="C31" s="26">
        <f t="shared" ref="C31:N31" si="7">+C9/C$24</f>
        <v>4.166666666666667</v>
      </c>
      <c r="D31" s="26">
        <f t="shared" si="7"/>
        <v>9.1666666666666661</v>
      </c>
      <c r="E31" s="26">
        <f t="shared" si="7"/>
        <v>3.2166666666666668</v>
      </c>
      <c r="F31" s="26">
        <f t="shared" si="7"/>
        <v>3.6666666666666665</v>
      </c>
      <c r="G31" s="26">
        <f t="shared" si="7"/>
        <v>2.25</v>
      </c>
      <c r="H31" s="26">
        <f t="shared" si="7"/>
        <v>2</v>
      </c>
      <c r="I31" s="26">
        <f t="shared" si="7"/>
        <v>-1.6666666666666666E-2</v>
      </c>
      <c r="J31" s="26">
        <f t="shared" si="7"/>
        <v>0</v>
      </c>
      <c r="K31" s="26">
        <f t="shared" si="7"/>
        <v>1.25</v>
      </c>
      <c r="L31" s="26">
        <f t="shared" si="7"/>
        <v>1.1666666666666667</v>
      </c>
      <c r="M31" s="26">
        <f t="shared" si="7"/>
        <v>0.83333333333333337</v>
      </c>
      <c r="N31" s="26">
        <f t="shared" si="7"/>
        <v>1.5833333333333333</v>
      </c>
    </row>
    <row r="32" spans="1:16" ht="14.25" customHeight="1" x14ac:dyDescent="0.25">
      <c r="A32" t="s">
        <v>297</v>
      </c>
      <c r="B32" t="s">
        <v>297</v>
      </c>
      <c r="C32" s="26">
        <f t="shared" ref="C32:N32" si="8">+C10/C$24</f>
        <v>0.83333333333333337</v>
      </c>
      <c r="D32" s="26">
        <f t="shared" si="8"/>
        <v>1.8333333333333333</v>
      </c>
      <c r="E32" s="26">
        <f t="shared" si="8"/>
        <v>0.65</v>
      </c>
      <c r="F32" s="26">
        <f t="shared" si="8"/>
        <v>0.66666666666666663</v>
      </c>
      <c r="G32" s="26">
        <f t="shared" si="8"/>
        <v>0.45</v>
      </c>
      <c r="H32" s="26">
        <f t="shared" si="8"/>
        <v>0.4</v>
      </c>
      <c r="I32" s="26">
        <f t="shared" si="8"/>
        <v>0</v>
      </c>
      <c r="J32" s="26">
        <f t="shared" si="8"/>
        <v>0</v>
      </c>
      <c r="K32" s="26">
        <f t="shared" si="8"/>
        <v>0.25</v>
      </c>
      <c r="L32" s="26">
        <f t="shared" si="8"/>
        <v>0.25</v>
      </c>
      <c r="M32" s="26">
        <f t="shared" si="8"/>
        <v>0.16666666666666666</v>
      </c>
      <c r="N32" s="26">
        <f t="shared" si="8"/>
        <v>0.33333333333333331</v>
      </c>
    </row>
    <row r="33" spans="1:17" ht="14.25" customHeight="1" x14ac:dyDescent="0.25">
      <c r="A33" t="s">
        <v>293</v>
      </c>
      <c r="B33" t="s">
        <v>293</v>
      </c>
      <c r="C33" s="26">
        <f t="shared" ref="C33:N33" si="9">+C11/C$24</f>
        <v>1.6666666666666667</v>
      </c>
      <c r="D33" s="26">
        <f t="shared" si="9"/>
        <v>3.6666666666666665</v>
      </c>
      <c r="E33" s="26">
        <f t="shared" si="9"/>
        <v>1.2833333333333334</v>
      </c>
      <c r="F33" s="26">
        <f t="shared" si="9"/>
        <v>1.5</v>
      </c>
      <c r="G33" s="26">
        <f t="shared" si="9"/>
        <v>0.9</v>
      </c>
      <c r="H33" s="26">
        <f t="shared" si="9"/>
        <v>0.8</v>
      </c>
      <c r="I33" s="26">
        <f t="shared" si="9"/>
        <v>0</v>
      </c>
      <c r="J33" s="26">
        <f t="shared" si="9"/>
        <v>0</v>
      </c>
      <c r="K33" s="26">
        <f t="shared" si="9"/>
        <v>0.5</v>
      </c>
      <c r="L33" s="26">
        <f t="shared" si="9"/>
        <v>0.5</v>
      </c>
      <c r="M33" s="26">
        <f t="shared" si="9"/>
        <v>0.33333333333333331</v>
      </c>
      <c r="N33" s="26">
        <f t="shared" si="9"/>
        <v>0.625</v>
      </c>
    </row>
    <row r="34" spans="1:17" ht="14.25" customHeight="1" x14ac:dyDescent="0.25">
      <c r="A34" t="s">
        <v>313</v>
      </c>
      <c r="B34" t="s">
        <v>313</v>
      </c>
      <c r="C34" s="26">
        <f t="shared" ref="C34:N34" si="10">+C12/C$24</f>
        <v>8.3333333333333339</v>
      </c>
      <c r="D34" s="26">
        <f t="shared" si="10"/>
        <v>18.333333333333332</v>
      </c>
      <c r="E34" s="26">
        <f t="shared" si="10"/>
        <v>6.4333333333333336</v>
      </c>
      <c r="F34" s="26">
        <f t="shared" si="10"/>
        <v>7.166666666666667</v>
      </c>
      <c r="G34" s="26">
        <f t="shared" si="10"/>
        <v>4.5166666666666666</v>
      </c>
      <c r="H34" s="26">
        <f t="shared" si="10"/>
        <v>4</v>
      </c>
      <c r="I34" s="26">
        <f t="shared" si="10"/>
        <v>-3.3333333333333333E-2</v>
      </c>
      <c r="J34" s="26">
        <f t="shared" si="10"/>
        <v>0</v>
      </c>
      <c r="K34" s="26">
        <f t="shared" si="10"/>
        <v>2.4166666666666665</v>
      </c>
      <c r="L34" s="26">
        <f t="shared" si="10"/>
        <v>2.4166666666666665</v>
      </c>
      <c r="M34" s="26">
        <f t="shared" si="10"/>
        <v>1.7083333333333333</v>
      </c>
      <c r="N34" s="26">
        <f t="shared" si="10"/>
        <v>3.125</v>
      </c>
    </row>
    <row r="35" spans="1:17" ht="14.25" customHeight="1" x14ac:dyDescent="0.25">
      <c r="A35" t="s">
        <v>299</v>
      </c>
      <c r="B35" t="s">
        <v>299</v>
      </c>
      <c r="C35" s="26">
        <f t="shared" ref="C35:N35" si="11">+C13/C$24</f>
        <v>13.333333333333334</v>
      </c>
      <c r="D35" s="26">
        <f t="shared" si="11"/>
        <v>29.166666666666668</v>
      </c>
      <c r="E35" s="26">
        <f t="shared" si="11"/>
        <v>10.283333333333333</v>
      </c>
      <c r="F35" s="26">
        <f t="shared" si="11"/>
        <v>11.5</v>
      </c>
      <c r="G35" s="26">
        <f t="shared" si="11"/>
        <v>7.2166666666666668</v>
      </c>
      <c r="H35" s="26">
        <f t="shared" si="11"/>
        <v>6.35</v>
      </c>
      <c r="I35" s="26">
        <f t="shared" si="11"/>
        <v>-6.6666666666666666E-2</v>
      </c>
      <c r="J35" s="26">
        <f t="shared" si="11"/>
        <v>0</v>
      </c>
      <c r="K35" s="26">
        <f t="shared" si="11"/>
        <v>3.8333333333333335</v>
      </c>
      <c r="L35" s="26">
        <f t="shared" si="11"/>
        <v>3.8333333333333335</v>
      </c>
      <c r="M35" s="26">
        <f t="shared" si="11"/>
        <v>2.7083333333333335</v>
      </c>
      <c r="N35" s="26">
        <f t="shared" si="11"/>
        <v>5</v>
      </c>
    </row>
    <row r="36" spans="1:17" ht="14.25" customHeight="1" x14ac:dyDescent="0.25">
      <c r="A36" t="s">
        <v>296</v>
      </c>
      <c r="B36" t="s">
        <v>296</v>
      </c>
      <c r="C36" s="26">
        <f t="shared" ref="C36:N36" si="12">+C14/C$24</f>
        <v>8.3333333333333339</v>
      </c>
      <c r="D36" s="26">
        <f t="shared" si="12"/>
        <v>18.333333333333332</v>
      </c>
      <c r="E36" s="26">
        <f t="shared" si="12"/>
        <v>6.4333333333333336</v>
      </c>
      <c r="F36" s="26">
        <f t="shared" si="12"/>
        <v>7.166666666666667</v>
      </c>
      <c r="G36" s="26">
        <f t="shared" si="12"/>
        <v>4.5166666666666666</v>
      </c>
      <c r="H36" s="26">
        <f t="shared" si="12"/>
        <v>4</v>
      </c>
      <c r="I36" s="26">
        <f t="shared" si="12"/>
        <v>-3.3333333333333333E-2</v>
      </c>
      <c r="J36" s="26">
        <f t="shared" si="12"/>
        <v>0</v>
      </c>
      <c r="K36" s="26">
        <f t="shared" si="12"/>
        <v>2.4166666666666665</v>
      </c>
      <c r="L36" s="26">
        <f t="shared" si="12"/>
        <v>2.4166666666666665</v>
      </c>
      <c r="M36" s="26">
        <f t="shared" si="12"/>
        <v>1.7083333333333333</v>
      </c>
      <c r="N36" s="26">
        <f t="shared" si="12"/>
        <v>3.125</v>
      </c>
    </row>
    <row r="37" spans="1:17" ht="14.25" customHeight="1" x14ac:dyDescent="0.25">
      <c r="A37" t="s">
        <v>302</v>
      </c>
      <c r="B37" t="s">
        <v>302</v>
      </c>
      <c r="C37" s="26">
        <f t="shared" ref="C37:N37" si="13">+C15/C$24</f>
        <v>14.166666666666666</v>
      </c>
      <c r="D37" s="26">
        <f t="shared" si="13"/>
        <v>31</v>
      </c>
      <c r="E37" s="26">
        <f t="shared" si="13"/>
        <v>10.933333333333334</v>
      </c>
      <c r="F37" s="26">
        <f t="shared" si="13"/>
        <v>12.166666666666666</v>
      </c>
      <c r="G37" s="26">
        <f t="shared" si="13"/>
        <v>7.666666666666667</v>
      </c>
      <c r="H37" s="26">
        <f t="shared" si="13"/>
        <v>6.75</v>
      </c>
      <c r="I37" s="26">
        <f t="shared" si="13"/>
        <v>-6.6666666666666666E-2</v>
      </c>
      <c r="J37" s="26">
        <f t="shared" si="13"/>
        <v>0</v>
      </c>
      <c r="K37" s="26">
        <f t="shared" si="13"/>
        <v>4.083333333333333</v>
      </c>
      <c r="L37" s="26">
        <f t="shared" si="13"/>
        <v>4.083333333333333</v>
      </c>
      <c r="M37" s="26">
        <f t="shared" si="13"/>
        <v>2.875</v>
      </c>
      <c r="N37" s="26">
        <f t="shared" si="13"/>
        <v>5.333333333333333</v>
      </c>
    </row>
    <row r="38" spans="1:17" ht="14.25" customHeight="1" x14ac:dyDescent="0.25">
      <c r="A38" t="s">
        <v>306</v>
      </c>
      <c r="B38" t="s">
        <v>306</v>
      </c>
      <c r="C38" s="26">
        <f t="shared" ref="C38:N38" si="14">+C16/C$24</f>
        <v>24.333333333333332</v>
      </c>
      <c r="D38" s="26">
        <f t="shared" si="14"/>
        <v>52.666666666666664</v>
      </c>
      <c r="E38" s="26">
        <f t="shared" si="14"/>
        <v>18.649999999999999</v>
      </c>
      <c r="F38" s="26">
        <f t="shared" si="14"/>
        <v>20.666666666666668</v>
      </c>
      <c r="G38" s="26">
        <f t="shared" si="14"/>
        <v>13.1</v>
      </c>
      <c r="H38" s="26">
        <f t="shared" si="14"/>
        <v>11.5</v>
      </c>
      <c r="I38" s="26">
        <f t="shared" si="14"/>
        <v>-0.16666666666666666</v>
      </c>
      <c r="J38" s="26">
        <f t="shared" si="14"/>
        <v>0</v>
      </c>
      <c r="K38" s="26">
        <f t="shared" si="14"/>
        <v>7</v>
      </c>
      <c r="L38" s="26">
        <f t="shared" si="14"/>
        <v>6.833333333333333</v>
      </c>
      <c r="M38" s="26">
        <f t="shared" si="14"/>
        <v>4.958333333333333</v>
      </c>
      <c r="N38" s="26">
        <f t="shared" si="14"/>
        <v>9.0833333333333339</v>
      </c>
    </row>
    <row r="39" spans="1:17" ht="14.25" customHeight="1" x14ac:dyDescent="0.25">
      <c r="A39" t="s">
        <v>305</v>
      </c>
      <c r="B39" t="s">
        <v>305</v>
      </c>
      <c r="C39" s="26">
        <f t="shared" ref="C39:N39" si="15">+C17/C$24</f>
        <v>9.1666666666666661</v>
      </c>
      <c r="D39" s="26">
        <f t="shared" si="15"/>
        <v>20.166666666666668</v>
      </c>
      <c r="E39" s="26">
        <f t="shared" si="15"/>
        <v>7.0666666666666664</v>
      </c>
      <c r="F39" s="26">
        <f t="shared" si="15"/>
        <v>7.833333333333333</v>
      </c>
      <c r="G39" s="26">
        <f t="shared" si="15"/>
        <v>4.9666666666666668</v>
      </c>
      <c r="H39" s="26">
        <f t="shared" si="15"/>
        <v>4.4000000000000004</v>
      </c>
      <c r="I39" s="26">
        <f t="shared" si="15"/>
        <v>-0.05</v>
      </c>
      <c r="J39" s="26">
        <f t="shared" si="15"/>
        <v>0</v>
      </c>
      <c r="K39" s="26">
        <f t="shared" si="15"/>
        <v>2.6666666666666665</v>
      </c>
      <c r="L39" s="26">
        <f t="shared" si="15"/>
        <v>2.6666666666666665</v>
      </c>
      <c r="M39" s="26">
        <f t="shared" si="15"/>
        <v>1.875</v>
      </c>
      <c r="N39" s="26">
        <f t="shared" si="15"/>
        <v>3.4583333333333335</v>
      </c>
    </row>
    <row r="40" spans="1:17" ht="14.25" customHeight="1" x14ac:dyDescent="0.25">
      <c r="A40" t="s">
        <v>315</v>
      </c>
      <c r="B40" t="s">
        <v>315</v>
      </c>
      <c r="C40" s="26">
        <f t="shared" ref="C40:N40" si="16">+C18/C$24</f>
        <v>7.5</v>
      </c>
      <c r="D40" s="26">
        <f t="shared" si="16"/>
        <v>16.5</v>
      </c>
      <c r="E40" s="26">
        <f t="shared" si="16"/>
        <v>5.7833333333333332</v>
      </c>
      <c r="F40" s="26">
        <f t="shared" si="16"/>
        <v>6.5</v>
      </c>
      <c r="G40" s="26">
        <f t="shared" si="16"/>
        <v>4.0666666666666664</v>
      </c>
      <c r="H40" s="26">
        <f t="shared" si="16"/>
        <v>3.6</v>
      </c>
      <c r="I40" s="26">
        <f t="shared" si="16"/>
        <v>-3.3333333333333333E-2</v>
      </c>
      <c r="J40" s="26">
        <f t="shared" si="16"/>
        <v>0</v>
      </c>
      <c r="K40" s="26">
        <f t="shared" si="16"/>
        <v>2.1666666666666665</v>
      </c>
      <c r="L40" s="26">
        <f t="shared" si="16"/>
        <v>2.1666666666666665</v>
      </c>
      <c r="M40" s="26">
        <f t="shared" si="16"/>
        <v>1.5416666666666667</v>
      </c>
      <c r="N40" s="26">
        <f t="shared" si="16"/>
        <v>2.8333333333333335</v>
      </c>
    </row>
    <row r="41" spans="1:17" ht="14.25" customHeight="1" x14ac:dyDescent="0.25">
      <c r="C41" s="30">
        <f>+SUM(C26:C40)</f>
        <v>283.16666666666669</v>
      </c>
      <c r="D41" s="30">
        <f t="shared" ref="D41:N41" si="17">+SUM(D26:D40)</f>
        <v>618.99999999999989</v>
      </c>
      <c r="E41" s="30">
        <f t="shared" si="17"/>
        <v>218.00000000000003</v>
      </c>
      <c r="F41" s="30">
        <f t="shared" si="17"/>
        <v>242.99999999999994</v>
      </c>
      <c r="G41" s="30">
        <f t="shared" si="17"/>
        <v>153</v>
      </c>
      <c r="H41" s="30">
        <f t="shared" si="17"/>
        <v>135</v>
      </c>
      <c r="I41" s="30">
        <f t="shared" si="17"/>
        <v>-1.4000000000000004</v>
      </c>
      <c r="J41" s="30">
        <f t="shared" si="17"/>
        <v>0</v>
      </c>
      <c r="K41" s="30">
        <f t="shared" si="17"/>
        <v>82</v>
      </c>
      <c r="L41" s="30">
        <f t="shared" si="17"/>
        <v>81</v>
      </c>
      <c r="M41" s="30">
        <f t="shared" si="17"/>
        <v>57.625000000000014</v>
      </c>
      <c r="N41" s="30">
        <f t="shared" si="17"/>
        <v>106.3333333333333</v>
      </c>
    </row>
    <row r="42" spans="1:17" ht="14.25" customHeight="1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s="24" t="s">
        <v>1</v>
      </c>
      <c r="P42" t="s">
        <v>1</v>
      </c>
      <c r="Q42" t="s">
        <v>1</v>
      </c>
    </row>
    <row r="43" spans="1:17" ht="14.25" customHeight="1" x14ac:dyDescent="0.25">
      <c r="C43" s="46">
        <f>+C41-C20</f>
        <v>0</v>
      </c>
      <c r="D43" s="46">
        <f t="shared" ref="D43:N43" si="18">+D41-D20</f>
        <v>0</v>
      </c>
      <c r="E43" s="46">
        <f t="shared" si="18"/>
        <v>0</v>
      </c>
      <c r="F43" s="46">
        <f t="shared" si="18"/>
        <v>0</v>
      </c>
      <c r="G43" s="46">
        <f t="shared" si="18"/>
        <v>0</v>
      </c>
      <c r="H43" s="46">
        <f t="shared" si="18"/>
        <v>0</v>
      </c>
      <c r="I43" s="46">
        <f t="shared" si="18"/>
        <v>0</v>
      </c>
      <c r="J43" s="30">
        <f t="shared" si="18"/>
        <v>0</v>
      </c>
      <c r="K43" s="46">
        <f t="shared" si="18"/>
        <v>0</v>
      </c>
      <c r="L43" s="46">
        <f t="shared" si="18"/>
        <v>0</v>
      </c>
      <c r="M43" s="46">
        <f t="shared" si="18"/>
        <v>0</v>
      </c>
      <c r="N43" s="46">
        <f t="shared" si="18"/>
        <v>0</v>
      </c>
    </row>
    <row r="45" spans="1:17" ht="60" x14ac:dyDescent="0.25">
      <c r="A45" s="35" t="s">
        <v>328</v>
      </c>
      <c r="C45" s="27" t="s">
        <v>276</v>
      </c>
      <c r="D45" s="27" t="s">
        <v>277</v>
      </c>
      <c r="E45" s="27" t="s">
        <v>278</v>
      </c>
      <c r="F45" s="27" t="s">
        <v>279</v>
      </c>
      <c r="G45" s="27" t="s">
        <v>280</v>
      </c>
      <c r="H45" s="27" t="s">
        <v>281</v>
      </c>
      <c r="I45" s="27" t="s">
        <v>316</v>
      </c>
      <c r="J45" s="27" t="s">
        <v>317</v>
      </c>
      <c r="K45" s="27" t="s">
        <v>282</v>
      </c>
      <c r="L45" s="27" t="s">
        <v>283</v>
      </c>
      <c r="M45" s="27" t="s">
        <v>286</v>
      </c>
      <c r="N45" s="27" t="s">
        <v>287</v>
      </c>
      <c r="P45" s="27" t="s">
        <v>311</v>
      </c>
    </row>
    <row r="46" spans="1:17" ht="15" x14ac:dyDescent="0.25">
      <c r="C46" s="28">
        <v>30.099960000000003</v>
      </c>
      <c r="D46" s="28">
        <v>39.743999999999993</v>
      </c>
      <c r="E46" s="28">
        <v>5.9841899999999999</v>
      </c>
      <c r="F46" s="28">
        <v>37.949939999999998</v>
      </c>
      <c r="G46" s="28">
        <v>5.7200040000000012</v>
      </c>
      <c r="H46" s="28">
        <v>19.800018000000001</v>
      </c>
      <c r="I46" s="28">
        <v>5.7200040000000012</v>
      </c>
      <c r="J46" s="28">
        <v>37.949939999999998</v>
      </c>
      <c r="K46" s="28">
        <v>20.323620000000002</v>
      </c>
      <c r="L46" s="28">
        <v>20.323620000000002</v>
      </c>
      <c r="M46" s="28">
        <v>12.645809999999999</v>
      </c>
      <c r="N46" s="28">
        <v>12.645809999999999</v>
      </c>
      <c r="P46" s="3"/>
    </row>
    <row r="47" spans="1:17" s="26" customFormat="1" ht="15" x14ac:dyDescent="0.25">
      <c r="A47" s="26" t="s">
        <v>309</v>
      </c>
      <c r="B47" s="26" t="s">
        <v>312</v>
      </c>
      <c r="C47" s="26">
        <v>1699</v>
      </c>
      <c r="D47" s="26">
        <v>3714</v>
      </c>
      <c r="E47" s="26">
        <v>13080</v>
      </c>
      <c r="F47" s="26">
        <v>1458</v>
      </c>
      <c r="G47" s="26">
        <v>9180</v>
      </c>
      <c r="H47" s="26">
        <v>2700</v>
      </c>
      <c r="I47" s="26">
        <v>-84</v>
      </c>
      <c r="K47" s="26">
        <v>984</v>
      </c>
      <c r="L47" s="26">
        <v>972</v>
      </c>
      <c r="M47" s="26">
        <v>1383</v>
      </c>
      <c r="N47" s="26">
        <v>2552</v>
      </c>
      <c r="O47" s="31"/>
    </row>
    <row r="48" spans="1:17" ht="15" x14ac:dyDescent="0.25">
      <c r="A48" t="s">
        <v>310</v>
      </c>
      <c r="B48">
        <v>43</v>
      </c>
      <c r="C48" s="3">
        <f>+C4*C$2</f>
        <v>6501.5913600000003</v>
      </c>
      <c r="D48" s="3">
        <f t="shared" ref="D48:N48" si="19">+D4*D$2</f>
        <v>18719.423999999995</v>
      </c>
      <c r="E48" s="3">
        <f t="shared" si="19"/>
        <v>9927.771209999999</v>
      </c>
      <c r="F48" s="3">
        <f t="shared" si="19"/>
        <v>7020.7388999999994</v>
      </c>
      <c r="G48" s="3">
        <f t="shared" si="19"/>
        <v>6658.0846560000018</v>
      </c>
      <c r="H48" s="3">
        <f t="shared" si="19"/>
        <v>6771.6061560000007</v>
      </c>
      <c r="I48" s="3">
        <f t="shared" si="19"/>
        <v>-62.920044000000011</v>
      </c>
      <c r="J48" s="3">
        <f t="shared" si="19"/>
        <v>0</v>
      </c>
      <c r="K48" s="3">
        <f t="shared" si="19"/>
        <v>2540.4525000000003</v>
      </c>
      <c r="L48" s="3">
        <f t="shared" si="19"/>
        <v>2499.8052600000001</v>
      </c>
      <c r="M48" s="3">
        <f t="shared" si="19"/>
        <v>2213.0167499999998</v>
      </c>
      <c r="N48" s="3">
        <f t="shared" si="19"/>
        <v>4097.24244</v>
      </c>
      <c r="P48" s="3">
        <f t="shared" ref="P48:P62" si="20">SUMPRODUCT(C48:N48,$C$2:$N$2)</f>
        <v>1619565.6304589754</v>
      </c>
    </row>
    <row r="49" spans="1:18" ht="15" x14ac:dyDescent="0.25">
      <c r="A49" t="s">
        <v>303</v>
      </c>
      <c r="B49">
        <v>50</v>
      </c>
      <c r="C49" s="3">
        <f t="shared" ref="C49:N49" si="21">+C5*C$2</f>
        <v>7555.0899600000012</v>
      </c>
      <c r="D49" s="3">
        <f t="shared" si="21"/>
        <v>21779.711999999996</v>
      </c>
      <c r="E49" s="3">
        <f t="shared" si="21"/>
        <v>11543.50251</v>
      </c>
      <c r="F49" s="3">
        <f t="shared" si="21"/>
        <v>8159.2370999999994</v>
      </c>
      <c r="G49" s="3">
        <f t="shared" si="21"/>
        <v>7744.8854160000019</v>
      </c>
      <c r="H49" s="3">
        <f t="shared" si="21"/>
        <v>7880.4071640000002</v>
      </c>
      <c r="I49" s="3">
        <f t="shared" si="21"/>
        <v>-68.640048000000007</v>
      </c>
      <c r="J49" s="3">
        <f t="shared" si="21"/>
        <v>0</v>
      </c>
      <c r="K49" s="3">
        <f t="shared" si="21"/>
        <v>2946.9249000000004</v>
      </c>
      <c r="L49" s="3">
        <f t="shared" si="21"/>
        <v>2906.2776600000002</v>
      </c>
      <c r="M49" s="3">
        <f t="shared" si="21"/>
        <v>2579.7452399999997</v>
      </c>
      <c r="N49" s="3">
        <f t="shared" si="21"/>
        <v>4754.82456</v>
      </c>
      <c r="P49" s="3">
        <f t="shared" si="20"/>
        <v>1883392.0486359678</v>
      </c>
    </row>
    <row r="50" spans="1:18" ht="15" x14ac:dyDescent="0.25">
      <c r="A50" t="s">
        <v>304</v>
      </c>
      <c r="B50">
        <v>66</v>
      </c>
      <c r="C50" s="3">
        <f t="shared" ref="C50:N50" si="22">+C6*C$2</f>
        <v>9963.0867600000001</v>
      </c>
      <c r="D50" s="3">
        <f t="shared" si="22"/>
        <v>28734.911999999993</v>
      </c>
      <c r="E50" s="3">
        <f t="shared" si="22"/>
        <v>15241.73193</v>
      </c>
      <c r="F50" s="3">
        <f t="shared" si="22"/>
        <v>10777.782959999999</v>
      </c>
      <c r="G50" s="3">
        <f t="shared" si="22"/>
        <v>10221.647148000002</v>
      </c>
      <c r="H50" s="3">
        <f t="shared" si="22"/>
        <v>10414.809468000001</v>
      </c>
      <c r="I50" s="3">
        <f t="shared" si="22"/>
        <v>-91.520064000000019</v>
      </c>
      <c r="J50" s="3">
        <f t="shared" si="22"/>
        <v>0</v>
      </c>
      <c r="K50" s="3">
        <f t="shared" si="22"/>
        <v>3902.1350400000001</v>
      </c>
      <c r="L50" s="3">
        <f t="shared" si="22"/>
        <v>3841.1641800000002</v>
      </c>
      <c r="M50" s="3">
        <f t="shared" si="22"/>
        <v>3401.7228899999996</v>
      </c>
      <c r="N50" s="3">
        <f t="shared" si="22"/>
        <v>6284.9675699999998</v>
      </c>
      <c r="P50" s="3">
        <f t="shared" si="20"/>
        <v>2486180.1922972463</v>
      </c>
    </row>
    <row r="51" spans="1:18" ht="15" x14ac:dyDescent="0.25">
      <c r="A51" t="s">
        <v>300</v>
      </c>
      <c r="B51">
        <v>38</v>
      </c>
      <c r="C51" s="3">
        <f t="shared" ref="C51:N51" si="23">+C7*C$2</f>
        <v>5718.992400000001</v>
      </c>
      <c r="D51" s="3">
        <f t="shared" si="23"/>
        <v>16533.503999999997</v>
      </c>
      <c r="E51" s="3">
        <f t="shared" si="23"/>
        <v>8772.8225399999992</v>
      </c>
      <c r="F51" s="3">
        <f t="shared" si="23"/>
        <v>6185.84022</v>
      </c>
      <c r="G51" s="3">
        <f t="shared" si="23"/>
        <v>5885.8841160000011</v>
      </c>
      <c r="H51" s="3">
        <f t="shared" si="23"/>
        <v>5999.4054540000006</v>
      </c>
      <c r="I51" s="3">
        <f t="shared" si="23"/>
        <v>-51.480036000000013</v>
      </c>
      <c r="J51" s="3">
        <f t="shared" si="23"/>
        <v>0</v>
      </c>
      <c r="K51" s="3">
        <f t="shared" si="23"/>
        <v>2235.5982000000004</v>
      </c>
      <c r="L51" s="3">
        <f t="shared" si="23"/>
        <v>2215.2745800000002</v>
      </c>
      <c r="M51" s="3">
        <f t="shared" si="23"/>
        <v>1960.1005499999999</v>
      </c>
      <c r="N51" s="3">
        <f t="shared" si="23"/>
        <v>3616.7016599999997</v>
      </c>
      <c r="P51" s="3">
        <f t="shared" si="20"/>
        <v>1429641.7064285516</v>
      </c>
    </row>
    <row r="52" spans="1:18" ht="15" x14ac:dyDescent="0.25">
      <c r="A52" t="s">
        <v>301</v>
      </c>
      <c r="B52">
        <v>32</v>
      </c>
      <c r="C52" s="3">
        <f t="shared" ref="C52:N52" si="24">+C8*C$2</f>
        <v>4815.9936000000007</v>
      </c>
      <c r="D52" s="3">
        <f t="shared" si="24"/>
        <v>13950.143999999997</v>
      </c>
      <c r="E52" s="3">
        <f t="shared" si="24"/>
        <v>7390.4746500000001</v>
      </c>
      <c r="F52" s="3">
        <f t="shared" si="24"/>
        <v>5237.0917199999994</v>
      </c>
      <c r="G52" s="3">
        <f t="shared" si="24"/>
        <v>4959.2434680000015</v>
      </c>
      <c r="H52" s="3">
        <f t="shared" si="24"/>
        <v>5049.0045900000005</v>
      </c>
      <c r="I52" s="3">
        <f t="shared" si="24"/>
        <v>-45.76003200000001</v>
      </c>
      <c r="J52" s="3">
        <f t="shared" si="24"/>
        <v>0</v>
      </c>
      <c r="K52" s="3">
        <f t="shared" si="24"/>
        <v>1890.0966600000002</v>
      </c>
      <c r="L52" s="3">
        <f t="shared" si="24"/>
        <v>1869.7730400000003</v>
      </c>
      <c r="M52" s="3">
        <f t="shared" si="24"/>
        <v>1656.6011099999998</v>
      </c>
      <c r="N52" s="3">
        <f t="shared" si="24"/>
        <v>3047.6402099999996</v>
      </c>
      <c r="P52" s="3">
        <f t="shared" si="20"/>
        <v>1206347.6905316554</v>
      </c>
    </row>
    <row r="53" spans="1:18" ht="15" x14ac:dyDescent="0.25">
      <c r="A53" t="s">
        <v>295</v>
      </c>
      <c r="B53">
        <v>5</v>
      </c>
      <c r="C53" s="3">
        <f t="shared" ref="C53:N53" si="25">+C9*C$2</f>
        <v>752.49900000000002</v>
      </c>
      <c r="D53" s="3">
        <f t="shared" si="25"/>
        <v>2185.9199999999996</v>
      </c>
      <c r="E53" s="3">
        <f t="shared" si="25"/>
        <v>1154.94867</v>
      </c>
      <c r="F53" s="3">
        <f t="shared" si="25"/>
        <v>834.89868000000001</v>
      </c>
      <c r="G53" s="3">
        <f t="shared" si="25"/>
        <v>772.20054000000016</v>
      </c>
      <c r="H53" s="3">
        <f t="shared" si="25"/>
        <v>792.00072</v>
      </c>
      <c r="I53" s="3">
        <f t="shared" si="25"/>
        <v>-5.7200040000000012</v>
      </c>
      <c r="J53" s="3">
        <f t="shared" si="25"/>
        <v>0</v>
      </c>
      <c r="K53" s="3">
        <f t="shared" si="25"/>
        <v>304.85430000000002</v>
      </c>
      <c r="L53" s="3">
        <f t="shared" si="25"/>
        <v>284.53068000000002</v>
      </c>
      <c r="M53" s="3">
        <f t="shared" si="25"/>
        <v>252.91619999999998</v>
      </c>
      <c r="N53" s="3">
        <f t="shared" si="25"/>
        <v>480.54077999999998</v>
      </c>
      <c r="P53" s="3">
        <f t="shared" si="20"/>
        <v>189442.67559698297</v>
      </c>
    </row>
    <row r="54" spans="1:18" ht="15" x14ac:dyDescent="0.25">
      <c r="A54" t="s">
        <v>297</v>
      </c>
      <c r="B54">
        <v>1</v>
      </c>
      <c r="C54" s="3">
        <f t="shared" ref="C54:N54" si="26">+C10*C$2</f>
        <v>150.49980000000002</v>
      </c>
      <c r="D54" s="3">
        <f t="shared" si="26"/>
        <v>437.18399999999991</v>
      </c>
      <c r="E54" s="3">
        <f t="shared" si="26"/>
        <v>233.38341</v>
      </c>
      <c r="F54" s="3">
        <f t="shared" si="26"/>
        <v>151.79975999999999</v>
      </c>
      <c r="G54" s="3">
        <f t="shared" si="26"/>
        <v>154.44010800000004</v>
      </c>
      <c r="H54" s="3">
        <f t="shared" si="26"/>
        <v>158.40014400000001</v>
      </c>
      <c r="I54" s="3">
        <f t="shared" si="26"/>
        <v>0</v>
      </c>
      <c r="J54" s="3">
        <f t="shared" si="26"/>
        <v>0</v>
      </c>
      <c r="K54" s="3">
        <f t="shared" si="26"/>
        <v>60.970860000000002</v>
      </c>
      <c r="L54" s="3">
        <f t="shared" si="26"/>
        <v>60.970860000000002</v>
      </c>
      <c r="M54" s="3">
        <f t="shared" si="26"/>
        <v>50.583239999999996</v>
      </c>
      <c r="N54" s="3">
        <f t="shared" si="26"/>
        <v>101.16647999999999</v>
      </c>
      <c r="P54" s="3">
        <f t="shared" si="20"/>
        <v>37479.900352332923</v>
      </c>
    </row>
    <row r="55" spans="1:18" ht="15" x14ac:dyDescent="0.25">
      <c r="A55" t="s">
        <v>293</v>
      </c>
      <c r="B55">
        <v>2</v>
      </c>
      <c r="C55" s="3">
        <f t="shared" ref="C55:N55" si="27">+C11*C$2</f>
        <v>300.99960000000004</v>
      </c>
      <c r="D55" s="3">
        <f t="shared" si="27"/>
        <v>874.36799999999982</v>
      </c>
      <c r="E55" s="3">
        <f t="shared" si="27"/>
        <v>460.78262999999998</v>
      </c>
      <c r="F55" s="3">
        <f t="shared" si="27"/>
        <v>341.54945999999995</v>
      </c>
      <c r="G55" s="3">
        <f t="shared" si="27"/>
        <v>308.88021600000008</v>
      </c>
      <c r="H55" s="3">
        <f t="shared" si="27"/>
        <v>316.80028800000002</v>
      </c>
      <c r="I55" s="3">
        <f t="shared" si="27"/>
        <v>0</v>
      </c>
      <c r="J55" s="3">
        <f t="shared" si="27"/>
        <v>0</v>
      </c>
      <c r="K55" s="3">
        <f t="shared" si="27"/>
        <v>121.94172</v>
      </c>
      <c r="L55" s="3">
        <f t="shared" si="27"/>
        <v>121.94172</v>
      </c>
      <c r="M55" s="3">
        <f t="shared" si="27"/>
        <v>101.16647999999999</v>
      </c>
      <c r="N55" s="3">
        <f t="shared" si="27"/>
        <v>189.68714999999997</v>
      </c>
      <c r="P55" s="3">
        <f t="shared" si="20"/>
        <v>76204.271610157244</v>
      </c>
    </row>
    <row r="56" spans="1:18" ht="15" x14ac:dyDescent="0.25">
      <c r="A56" t="s">
        <v>313</v>
      </c>
      <c r="B56">
        <v>10</v>
      </c>
      <c r="C56" s="3">
        <f t="shared" ref="C56:N56" si="28">+C12*C$2</f>
        <v>1504.998</v>
      </c>
      <c r="D56" s="3">
        <f t="shared" si="28"/>
        <v>4371.8399999999992</v>
      </c>
      <c r="E56" s="3">
        <f t="shared" si="28"/>
        <v>2309.89734</v>
      </c>
      <c r="F56" s="3">
        <f t="shared" si="28"/>
        <v>1631.8474199999998</v>
      </c>
      <c r="G56" s="3">
        <f t="shared" si="28"/>
        <v>1550.1210840000003</v>
      </c>
      <c r="H56" s="3">
        <f t="shared" si="28"/>
        <v>1584.00144</v>
      </c>
      <c r="I56" s="3">
        <f t="shared" si="28"/>
        <v>-11.440008000000002</v>
      </c>
      <c r="J56" s="3">
        <f t="shared" si="28"/>
        <v>0</v>
      </c>
      <c r="K56" s="3">
        <f t="shared" si="28"/>
        <v>589.38498000000004</v>
      </c>
      <c r="L56" s="3">
        <f t="shared" si="28"/>
        <v>589.38498000000004</v>
      </c>
      <c r="M56" s="3">
        <f t="shared" si="28"/>
        <v>518.47820999999999</v>
      </c>
      <c r="N56" s="3">
        <f t="shared" si="28"/>
        <v>948.43574999999998</v>
      </c>
      <c r="P56" s="3">
        <f t="shared" si="20"/>
        <v>377477.87169372232</v>
      </c>
    </row>
    <row r="57" spans="1:18" ht="15" x14ac:dyDescent="0.25">
      <c r="A57" t="s">
        <v>299</v>
      </c>
      <c r="B57">
        <v>16</v>
      </c>
      <c r="C57" s="3">
        <f t="shared" ref="C57:N57" si="29">+C13*C$2</f>
        <v>2407.9968000000003</v>
      </c>
      <c r="D57" s="3">
        <f t="shared" si="29"/>
        <v>6955.1999999999989</v>
      </c>
      <c r="E57" s="3">
        <f t="shared" si="29"/>
        <v>3692.24523</v>
      </c>
      <c r="F57" s="3">
        <f t="shared" si="29"/>
        <v>2618.5458599999997</v>
      </c>
      <c r="G57" s="3">
        <f t="shared" si="29"/>
        <v>2476.7617320000004</v>
      </c>
      <c r="H57" s="3">
        <f t="shared" si="29"/>
        <v>2514.6022860000003</v>
      </c>
      <c r="I57" s="3">
        <f t="shared" si="29"/>
        <v>-22.880016000000005</v>
      </c>
      <c r="J57" s="3">
        <f t="shared" si="29"/>
        <v>0</v>
      </c>
      <c r="K57" s="3">
        <f t="shared" si="29"/>
        <v>934.88652000000013</v>
      </c>
      <c r="L57" s="3">
        <f t="shared" si="29"/>
        <v>934.88652000000013</v>
      </c>
      <c r="M57" s="3">
        <f t="shared" si="29"/>
        <v>821.97764999999993</v>
      </c>
      <c r="N57" s="3">
        <f t="shared" si="29"/>
        <v>1517.4971999999998</v>
      </c>
      <c r="P57" s="3">
        <f t="shared" si="20"/>
        <v>601787.32637806132</v>
      </c>
    </row>
    <row r="58" spans="1:18" ht="15" x14ac:dyDescent="0.25">
      <c r="A58" t="s">
        <v>296</v>
      </c>
      <c r="B58">
        <v>10</v>
      </c>
      <c r="C58" s="3">
        <f t="shared" ref="C58:N58" si="30">+C14*C$2</f>
        <v>1504.998</v>
      </c>
      <c r="D58" s="3">
        <f t="shared" si="30"/>
        <v>4371.8399999999992</v>
      </c>
      <c r="E58" s="3">
        <f t="shared" si="30"/>
        <v>2309.89734</v>
      </c>
      <c r="F58" s="3">
        <f t="shared" si="30"/>
        <v>1631.8474199999998</v>
      </c>
      <c r="G58" s="3">
        <f t="shared" si="30"/>
        <v>1550.1210840000003</v>
      </c>
      <c r="H58" s="3">
        <f t="shared" si="30"/>
        <v>1584.00144</v>
      </c>
      <c r="I58" s="3">
        <f t="shared" si="30"/>
        <v>-11.440008000000002</v>
      </c>
      <c r="J58" s="3">
        <f t="shared" si="30"/>
        <v>0</v>
      </c>
      <c r="K58" s="3">
        <f t="shared" si="30"/>
        <v>589.38498000000004</v>
      </c>
      <c r="L58" s="3">
        <f t="shared" si="30"/>
        <v>589.38498000000004</v>
      </c>
      <c r="M58" s="3">
        <f t="shared" si="30"/>
        <v>518.47820999999999</v>
      </c>
      <c r="N58" s="3">
        <f t="shared" si="30"/>
        <v>948.43574999999998</v>
      </c>
      <c r="P58" s="3">
        <f t="shared" si="20"/>
        <v>377477.87169372232</v>
      </c>
    </row>
    <row r="59" spans="1:18" ht="15" x14ac:dyDescent="0.25">
      <c r="A59" t="s">
        <v>302</v>
      </c>
      <c r="B59">
        <v>17</v>
      </c>
      <c r="C59" s="3">
        <f t="shared" ref="C59:N59" si="31">+C15*C$2</f>
        <v>2558.4966000000004</v>
      </c>
      <c r="D59" s="3">
        <f t="shared" si="31"/>
        <v>7392.3839999999982</v>
      </c>
      <c r="E59" s="3">
        <f t="shared" si="31"/>
        <v>3925.6286399999999</v>
      </c>
      <c r="F59" s="3">
        <f t="shared" si="31"/>
        <v>2770.3456200000001</v>
      </c>
      <c r="G59" s="3">
        <f t="shared" si="31"/>
        <v>2631.2018400000006</v>
      </c>
      <c r="H59" s="3">
        <f t="shared" si="31"/>
        <v>2673.00243</v>
      </c>
      <c r="I59" s="3">
        <f t="shared" si="31"/>
        <v>-22.880016000000005</v>
      </c>
      <c r="J59" s="3">
        <f t="shared" si="31"/>
        <v>0</v>
      </c>
      <c r="K59" s="3">
        <f t="shared" si="31"/>
        <v>995.85738000000003</v>
      </c>
      <c r="L59" s="3">
        <f t="shared" si="31"/>
        <v>995.85738000000003</v>
      </c>
      <c r="M59" s="3">
        <f t="shared" si="31"/>
        <v>872.56088999999997</v>
      </c>
      <c r="N59" s="3">
        <f t="shared" si="31"/>
        <v>1618.6636799999999</v>
      </c>
      <c r="P59" s="3">
        <f t="shared" si="20"/>
        <v>639267.22673039418</v>
      </c>
    </row>
    <row r="60" spans="1:18" ht="15" x14ac:dyDescent="0.25">
      <c r="A60" t="s">
        <v>306</v>
      </c>
      <c r="B60">
        <v>29</v>
      </c>
      <c r="C60" s="3">
        <f t="shared" ref="C60:N60" si="32">+C16*C$2</f>
        <v>4394.5941600000006</v>
      </c>
      <c r="D60" s="3">
        <f t="shared" si="32"/>
        <v>12559.103999999998</v>
      </c>
      <c r="E60" s="3">
        <f t="shared" si="32"/>
        <v>6696.30861</v>
      </c>
      <c r="F60" s="3">
        <f t="shared" si="32"/>
        <v>4705.7925599999999</v>
      </c>
      <c r="G60" s="3">
        <f t="shared" si="32"/>
        <v>4495.9231440000012</v>
      </c>
      <c r="H60" s="3">
        <f t="shared" si="32"/>
        <v>4554.00414</v>
      </c>
      <c r="I60" s="3">
        <f t="shared" si="32"/>
        <v>-57.200040000000016</v>
      </c>
      <c r="J60" s="3">
        <f t="shared" si="32"/>
        <v>0</v>
      </c>
      <c r="K60" s="3">
        <f t="shared" si="32"/>
        <v>1707.1840800000002</v>
      </c>
      <c r="L60" s="3">
        <f t="shared" si="32"/>
        <v>1666.5368400000002</v>
      </c>
      <c r="M60" s="3">
        <f t="shared" si="32"/>
        <v>1504.8513899999998</v>
      </c>
      <c r="N60" s="3">
        <f t="shared" si="32"/>
        <v>2756.78658</v>
      </c>
      <c r="P60" s="3">
        <f t="shared" si="20"/>
        <v>1088099.630008939</v>
      </c>
    </row>
    <row r="61" spans="1:18" ht="15" x14ac:dyDescent="0.25">
      <c r="A61" t="s">
        <v>305</v>
      </c>
      <c r="B61">
        <v>11</v>
      </c>
      <c r="C61" s="3">
        <f t="shared" ref="C61:N61" si="33">+C17*C$2</f>
        <v>1655.4978000000001</v>
      </c>
      <c r="D61" s="3">
        <f t="shared" si="33"/>
        <v>4809.0239999999994</v>
      </c>
      <c r="E61" s="3">
        <f t="shared" si="33"/>
        <v>2537.2965599999998</v>
      </c>
      <c r="F61" s="3">
        <f t="shared" si="33"/>
        <v>1783.6471799999999</v>
      </c>
      <c r="G61" s="3">
        <f t="shared" si="33"/>
        <v>1704.5611920000003</v>
      </c>
      <c r="H61" s="3">
        <f t="shared" si="33"/>
        <v>1742.4015840000002</v>
      </c>
      <c r="I61" s="3">
        <f t="shared" si="33"/>
        <v>-17.160012000000002</v>
      </c>
      <c r="J61" s="3">
        <f t="shared" si="33"/>
        <v>0</v>
      </c>
      <c r="K61" s="3">
        <f t="shared" si="33"/>
        <v>650.35584000000006</v>
      </c>
      <c r="L61" s="3">
        <f t="shared" si="33"/>
        <v>650.35584000000006</v>
      </c>
      <c r="M61" s="3">
        <f t="shared" si="33"/>
        <v>569.06144999999992</v>
      </c>
      <c r="N61" s="3">
        <f t="shared" si="33"/>
        <v>1049.60223</v>
      </c>
      <c r="P61" s="3">
        <f t="shared" si="20"/>
        <v>414889.24307033914</v>
      </c>
    </row>
    <row r="62" spans="1:18" ht="15" x14ac:dyDescent="0.25">
      <c r="A62" t="s">
        <v>315</v>
      </c>
      <c r="B62">
        <v>9</v>
      </c>
      <c r="C62" s="3">
        <f t="shared" ref="C62:N62" si="34">+C18*C$2</f>
        <v>1354.4982000000002</v>
      </c>
      <c r="D62" s="3">
        <f t="shared" si="34"/>
        <v>3934.6559999999995</v>
      </c>
      <c r="E62" s="3">
        <f t="shared" si="34"/>
        <v>2076.5139300000001</v>
      </c>
      <c r="F62" s="3">
        <f t="shared" si="34"/>
        <v>1480.04766</v>
      </c>
      <c r="G62" s="3">
        <f t="shared" si="34"/>
        <v>1395.6809760000003</v>
      </c>
      <c r="H62" s="3">
        <f t="shared" si="34"/>
        <v>1425.601296</v>
      </c>
      <c r="I62" s="3">
        <f t="shared" si="34"/>
        <v>-11.440008000000002</v>
      </c>
      <c r="J62" s="3">
        <f t="shared" si="34"/>
        <v>0</v>
      </c>
      <c r="K62" s="3">
        <f t="shared" si="34"/>
        <v>528.41412000000003</v>
      </c>
      <c r="L62" s="3">
        <f t="shared" si="34"/>
        <v>528.41412000000003</v>
      </c>
      <c r="M62" s="3">
        <f t="shared" si="34"/>
        <v>467.89496999999994</v>
      </c>
      <c r="N62" s="3">
        <f t="shared" si="34"/>
        <v>859.91507999999999</v>
      </c>
      <c r="P62" s="3">
        <f t="shared" si="20"/>
        <v>340157.88785194553</v>
      </c>
    </row>
    <row r="64" spans="1:18" ht="14.25" customHeight="1" x14ac:dyDescent="0.25">
      <c r="A64" t="s">
        <v>1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s="24" t="s">
        <v>1</v>
      </c>
      <c r="P64" t="s">
        <v>1</v>
      </c>
      <c r="Q64" t="s">
        <v>1</v>
      </c>
      <c r="R64" t="s">
        <v>1</v>
      </c>
    </row>
    <row r="65" spans="1:15" ht="14.25" customHeight="1" x14ac:dyDescent="0.25">
      <c r="C65" s="41">
        <f>+SUM(C48:C62)</f>
        <v>51139.832040000008</v>
      </c>
      <c r="D65" s="41">
        <f t="shared" ref="D65:N65" si="35">+SUM(D48:D62)</f>
        <v>147609.21599999996</v>
      </c>
      <c r="E65" s="41">
        <f t="shared" si="35"/>
        <v>78273.205200000026</v>
      </c>
      <c r="F65" s="41">
        <f t="shared" si="35"/>
        <v>55331.012519999989</v>
      </c>
      <c r="G65" s="41">
        <f t="shared" si="35"/>
        <v>52509.63672000001</v>
      </c>
      <c r="H65" s="41">
        <f t="shared" si="35"/>
        <v>53460.048600000002</v>
      </c>
      <c r="I65" s="41">
        <f t="shared" si="35"/>
        <v>-480.48033600000002</v>
      </c>
      <c r="J65" s="29">
        <f t="shared" si="35"/>
        <v>0</v>
      </c>
      <c r="K65" s="41">
        <f t="shared" si="35"/>
        <v>19998.442080000004</v>
      </c>
      <c r="L65" s="41">
        <f t="shared" si="35"/>
        <v>19754.558640000007</v>
      </c>
      <c r="M65" s="41">
        <f t="shared" si="35"/>
        <v>17489.155229999997</v>
      </c>
      <c r="N65" s="41">
        <f t="shared" si="35"/>
        <v>32272.107120000004</v>
      </c>
    </row>
    <row r="68" spans="1:15" s="27" customFormat="1" ht="64.5" customHeight="1" x14ac:dyDescent="0.25">
      <c r="A68" s="27" t="s">
        <v>309</v>
      </c>
      <c r="B68" s="27" t="s">
        <v>314</v>
      </c>
      <c r="C68" s="27" t="s">
        <v>276</v>
      </c>
      <c r="D68" s="27" t="s">
        <v>277</v>
      </c>
      <c r="E68" s="27" t="s">
        <v>278</v>
      </c>
      <c r="F68" s="27" t="s">
        <v>279</v>
      </c>
      <c r="G68" s="27" t="s">
        <v>280</v>
      </c>
      <c r="H68" s="27" t="s">
        <v>281</v>
      </c>
      <c r="I68" s="27" t="s">
        <v>289</v>
      </c>
      <c r="J68" s="27" t="s">
        <v>284</v>
      </c>
      <c r="K68" s="27" t="s">
        <v>285</v>
      </c>
      <c r="L68" s="27" t="s">
        <v>286</v>
      </c>
      <c r="O68" s="47"/>
    </row>
    <row r="69" spans="1:15" ht="14.25" customHeight="1" x14ac:dyDescent="0.25">
      <c r="B69" t="s">
        <v>322</v>
      </c>
      <c r="C69">
        <v>6</v>
      </c>
      <c r="D69">
        <v>60</v>
      </c>
      <c r="E69">
        <v>180</v>
      </c>
      <c r="F69">
        <v>12</v>
      </c>
      <c r="G69">
        <v>60</v>
      </c>
      <c r="H69">
        <v>40</v>
      </c>
      <c r="I69">
        <v>6</v>
      </c>
      <c r="J69">
        <v>-25</v>
      </c>
      <c r="K69">
        <v>-9</v>
      </c>
      <c r="L69">
        <v>-2</v>
      </c>
    </row>
    <row r="70" spans="1:15" ht="14.25" customHeight="1" x14ac:dyDescent="0.25">
      <c r="B70" t="s">
        <v>330</v>
      </c>
      <c r="C70">
        <v>30.099960000000003</v>
      </c>
      <c r="D70">
        <v>39.743999999999993</v>
      </c>
      <c r="E70">
        <v>5.9841899999999999</v>
      </c>
      <c r="F70">
        <v>37.949939999999998</v>
      </c>
      <c r="G70">
        <v>5.7200040000000012</v>
      </c>
      <c r="H70">
        <v>19.800018000000001</v>
      </c>
      <c r="I70">
        <v>36.695520000000002</v>
      </c>
      <c r="J70">
        <v>12.645809999999999</v>
      </c>
      <c r="K70">
        <v>12.645809999999999</v>
      </c>
      <c r="L70">
        <v>12.645809999999999</v>
      </c>
    </row>
    <row r="71" spans="1:15" ht="14.25" customHeight="1" x14ac:dyDescent="0.25">
      <c r="B71" t="s">
        <v>333</v>
      </c>
      <c r="C71">
        <v>6</v>
      </c>
      <c r="D71">
        <v>6</v>
      </c>
      <c r="E71">
        <v>60</v>
      </c>
      <c r="F71">
        <v>6</v>
      </c>
      <c r="G71">
        <v>60</v>
      </c>
      <c r="H71">
        <v>20</v>
      </c>
      <c r="I71">
        <v>6</v>
      </c>
      <c r="J71">
        <v>24</v>
      </c>
      <c r="K71">
        <v>24</v>
      </c>
      <c r="L71">
        <v>24</v>
      </c>
    </row>
    <row r="72" spans="1:15" ht="14.25" customHeight="1" x14ac:dyDescent="0.25">
      <c r="A72" t="s">
        <v>302</v>
      </c>
      <c r="B72">
        <v>1</v>
      </c>
      <c r="C72">
        <v>3</v>
      </c>
      <c r="D72">
        <v>30</v>
      </c>
      <c r="E72">
        <v>90</v>
      </c>
      <c r="F72">
        <v>6</v>
      </c>
      <c r="G72">
        <v>30</v>
      </c>
      <c r="H72">
        <v>20</v>
      </c>
      <c r="I72">
        <v>3</v>
      </c>
      <c r="J72">
        <v>-13</v>
      </c>
      <c r="K72">
        <v>-4</v>
      </c>
      <c r="L72">
        <v>-1</v>
      </c>
    </row>
    <row r="73" spans="1:15" ht="14.25" customHeight="1" x14ac:dyDescent="0.25">
      <c r="A73" t="s">
        <v>302</v>
      </c>
      <c r="B73">
        <v>1</v>
      </c>
      <c r="C73">
        <v>3</v>
      </c>
      <c r="D73">
        <v>30</v>
      </c>
      <c r="E73">
        <v>90</v>
      </c>
      <c r="F73">
        <v>6</v>
      </c>
      <c r="G73">
        <v>30</v>
      </c>
      <c r="H73">
        <v>20</v>
      </c>
      <c r="I73">
        <v>3</v>
      </c>
      <c r="J73">
        <v>-12</v>
      </c>
      <c r="K73">
        <v>-5</v>
      </c>
      <c r="L73">
        <v>-1</v>
      </c>
    </row>
    <row r="74" spans="1:15" ht="14.25" customHeight="1" x14ac:dyDescent="0.25">
      <c r="C74">
        <f>+SUM(C72:C73)</f>
        <v>6</v>
      </c>
      <c r="D74">
        <f t="shared" ref="D74:L74" si="36">+SUM(D72:D73)</f>
        <v>60</v>
      </c>
      <c r="E74">
        <f t="shared" si="36"/>
        <v>180</v>
      </c>
      <c r="F74">
        <f t="shared" si="36"/>
        <v>12</v>
      </c>
      <c r="G74">
        <f t="shared" si="36"/>
        <v>60</v>
      </c>
      <c r="H74">
        <f t="shared" si="36"/>
        <v>40</v>
      </c>
      <c r="I74">
        <f t="shared" si="36"/>
        <v>6</v>
      </c>
      <c r="J74">
        <f t="shared" si="36"/>
        <v>-25</v>
      </c>
      <c r="K74">
        <f t="shared" si="36"/>
        <v>-9</v>
      </c>
      <c r="L74">
        <f t="shared" si="36"/>
        <v>-2</v>
      </c>
    </row>
    <row r="75" spans="1:15" ht="14.25" customHeight="1" x14ac:dyDescent="0.25">
      <c r="C75" s="26">
        <f>+C74/C$71</f>
        <v>1</v>
      </c>
      <c r="D75" s="26">
        <f t="shared" ref="D75:L75" si="37">+D74/D$71</f>
        <v>10</v>
      </c>
      <c r="E75" s="26">
        <f t="shared" si="37"/>
        <v>3</v>
      </c>
      <c r="F75" s="26">
        <f t="shared" si="37"/>
        <v>2</v>
      </c>
      <c r="G75" s="26">
        <f t="shared" si="37"/>
        <v>1</v>
      </c>
      <c r="H75" s="26">
        <f t="shared" si="37"/>
        <v>2</v>
      </c>
      <c r="I75" s="26">
        <f t="shared" si="37"/>
        <v>1</v>
      </c>
      <c r="J75" s="26">
        <f t="shared" si="37"/>
        <v>-1.0416666666666667</v>
      </c>
      <c r="K75" s="26">
        <f t="shared" si="37"/>
        <v>-0.375</v>
      </c>
      <c r="L75" s="26">
        <f t="shared" si="37"/>
        <v>-8.3333333333333329E-2</v>
      </c>
    </row>
    <row r="77" spans="1:15" ht="14.25" customHeight="1" x14ac:dyDescent="0.25">
      <c r="C77" s="3">
        <f>+C75*C70*C$71</f>
        <v>180.59976</v>
      </c>
      <c r="D77" s="3">
        <f t="shared" ref="D77:L77" si="38">+D75*D70*D$71</f>
        <v>2384.6399999999994</v>
      </c>
      <c r="E77" s="3">
        <f t="shared" si="38"/>
        <v>1077.1542000000002</v>
      </c>
      <c r="F77" s="3">
        <f t="shared" si="38"/>
        <v>455.39927999999998</v>
      </c>
      <c r="G77" s="3">
        <f t="shared" si="38"/>
        <v>343.20024000000006</v>
      </c>
      <c r="H77" s="3">
        <f t="shared" si="38"/>
        <v>792.00072</v>
      </c>
      <c r="I77" s="3">
        <f t="shared" si="38"/>
        <v>220.17312000000001</v>
      </c>
      <c r="J77" s="3">
        <f t="shared" si="38"/>
        <v>-316.14524999999998</v>
      </c>
      <c r="K77" s="3">
        <f t="shared" si="38"/>
        <v>-113.81228999999999</v>
      </c>
      <c r="L77" s="3">
        <f t="shared" si="38"/>
        <v>-25.291619999999995</v>
      </c>
    </row>
    <row r="79" spans="1:15" ht="14.25" customHeight="1" x14ac:dyDescent="0.25">
      <c r="C79">
        <f>4998-4817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 Co.op</vt:lpstr>
      <vt:lpstr>File Hop-Goi</vt:lpstr>
      <vt:lpstr>CM</vt:lpstr>
      <vt:lpstr>Data CF-FL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2024-05-16T03:48:58Z</dcterms:created>
  <dcterms:modified xsi:type="dcterms:W3CDTF">2024-08-19T04:14:30Z</dcterms:modified>
</cp:coreProperties>
</file>