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7.Incentive\T7\"/>
    </mc:Choice>
  </mc:AlternateContent>
  <xr:revisionPtr revIDLastSave="0" documentId="13_ncr:1_{80EC78AF-06B4-4417-9936-F07F1C34368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BHX_ACT T7" sheetId="13" r:id="rId1"/>
    <sheet name="HT_ALL ACC_DC" sheetId="10" r:id="rId2"/>
    <sheet name="HT_ALL ACC_DC (2)" sheetId="14" state="hidden" r:id="rId3"/>
    <sheet name="HT_ALL ACC CHI TIET" sheetId="12" r:id="rId4"/>
    <sheet name="Huong Thuy_T7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TIET'!$A$1:$I$707</definedName>
    <definedName name="_xlnm._FilterDatabase" localSheetId="1" hidden="1">'HT_ALL ACC_DC'!$B$1:$J$95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10" l="1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E68" i="13" l="1"/>
  <c r="D68" i="13" l="1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I707" i="12" l="1"/>
  <c r="A2" i="12" l="1"/>
  <c r="G67" i="13" l="1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68" i="13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I66" i="13"/>
  <c r="I67" i="13" s="1"/>
  <c r="L64" i="13"/>
  <c r="I64" i="13"/>
  <c r="L63" i="13"/>
  <c r="L62" i="13"/>
  <c r="L61" i="13"/>
  <c r="L60" i="13"/>
  <c r="I60" i="13"/>
  <c r="L59" i="13"/>
  <c r="L58" i="13"/>
  <c r="L57" i="13"/>
  <c r="I57" i="13"/>
  <c r="I58" i="13" s="1"/>
  <c r="L56" i="13"/>
  <c r="L55" i="13"/>
  <c r="L54" i="13"/>
  <c r="L53" i="13"/>
  <c r="I53" i="13"/>
  <c r="I54" i="13" s="1"/>
  <c r="I55" i="13" s="1"/>
  <c r="L52" i="13"/>
  <c r="L51" i="13"/>
  <c r="L50" i="13"/>
  <c r="L49" i="13"/>
  <c r="L48" i="13"/>
  <c r="L47" i="13"/>
  <c r="L46" i="13"/>
  <c r="L45" i="13"/>
  <c r="L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I41" i="13"/>
  <c r="M40" i="13"/>
  <c r="P39" i="13"/>
  <c r="P38" i="13"/>
  <c r="I38" i="13"/>
  <c r="I35" i="13"/>
  <c r="I36" i="13" s="1"/>
  <c r="R9" i="13" s="1"/>
  <c r="I32" i="13"/>
  <c r="I30" i="13"/>
  <c r="I27" i="13"/>
  <c r="I28" i="13" s="1"/>
  <c r="P23" i="13"/>
  <c r="I22" i="13"/>
  <c r="I23" i="13" s="1"/>
  <c r="I24" i="13" s="1"/>
  <c r="I25" i="13" s="1"/>
  <c r="P20" i="13"/>
  <c r="I18" i="13"/>
  <c r="I19" i="13" s="1"/>
  <c r="I20" i="13" s="1"/>
  <c r="I15" i="13"/>
  <c r="I16" i="13" s="1"/>
  <c r="I12" i="13"/>
  <c r="I13" i="13" s="1"/>
  <c r="P9" i="13"/>
  <c r="I8" i="13"/>
  <c r="I9" i="13" s="1"/>
  <c r="I10" i="13" s="1"/>
  <c r="P4" i="13"/>
  <c r="I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I68" i="13" l="1"/>
  <c r="O53" i="13"/>
  <c r="O77" i="13" s="1"/>
  <c r="O22" i="13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75" i="13" l="1"/>
  <c r="I89" i="10" s="1"/>
  <c r="O84" i="13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I95" i="14" l="1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D6" i="9" l="1"/>
  <c r="D4" i="9"/>
  <c r="D5" i="9"/>
  <c r="D8" i="9"/>
  <c r="D11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D7" i="9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D10" i="9" s="1"/>
  <c r="O66" i="13"/>
  <c r="O40" i="13"/>
  <c r="O98" i="13"/>
  <c r="O97" i="13" s="1"/>
  <c r="I84" i="10" s="1"/>
  <c r="D9" i="9" s="1"/>
  <c r="O100" i="13" l="1"/>
  <c r="I91" i="10" s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L83" i="10" l="1"/>
  <c r="O101" i="13"/>
  <c r="O103" i="13" s="1"/>
  <c r="P93" i="13"/>
  <c r="H83" i="10"/>
  <c r="N40" i="13"/>
  <c r="N66" i="13"/>
  <c r="N98" i="13"/>
  <c r="N97" i="13" s="1"/>
  <c r="N88" i="13"/>
  <c r="H86" i="10" s="1"/>
  <c r="E7" i="9" l="1"/>
  <c r="L92" i="10"/>
  <c r="N100" i="13"/>
  <c r="D12" i="9"/>
  <c r="D15" i="9" s="1"/>
  <c r="I92" i="10"/>
  <c r="I709" i="12" s="1"/>
  <c r="I711" i="12" s="1"/>
  <c r="I93" i="10"/>
  <c r="J83" i="10"/>
  <c r="P88" i="13"/>
  <c r="P97" i="13"/>
  <c r="H84" i="10"/>
  <c r="H91" i="10" l="1"/>
  <c r="I95" i="10"/>
  <c r="N101" i="13"/>
  <c r="N103" i="13" s="1"/>
  <c r="J84" i="10"/>
  <c r="E9" i="9"/>
  <c r="E10" i="9"/>
  <c r="J86" i="10"/>
  <c r="E4" i="9"/>
  <c r="A83" i="10" l="1"/>
  <c r="A92" i="10" s="1"/>
  <c r="K83" i="10"/>
  <c r="M83" i="10" s="1"/>
  <c r="E3" i="9"/>
  <c r="J91" i="10"/>
  <c r="H93" i="10"/>
  <c r="J93" i="10" s="1"/>
  <c r="H92" i="10"/>
  <c r="K92" i="10" l="1"/>
  <c r="M92" i="10" s="1"/>
  <c r="J92" i="10"/>
  <c r="C12" i="9"/>
  <c r="J95" i="10" l="1"/>
  <c r="E12" i="9"/>
</calcChain>
</file>

<file path=xl/sharedStrings.xml><?xml version="1.0" encoding="utf-8"?>
<sst xmlns="http://schemas.openxmlformats.org/spreadsheetml/2006/main" count="4680" uniqueCount="915">
  <si>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</si>
  <si>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</si>
  <si>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</si>
  <si>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</si>
  <si>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</si>
  <si>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</si>
  <si>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</si>
  <si>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</si>
  <si>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</si>
  <si>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</si>
  <si>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</si>
  <si>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</si>
  <si>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</si>
  <si>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</si>
  <si>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</si>
  <si>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</si>
  <si>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</si>
  <si>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</si>
  <si>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</si>
  <si>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</si>
  <si>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</si>
  <si>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</si>
  <si>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</si>
  <si>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</si>
  <si>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</si>
  <si>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</si>
  <si>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</si>
  <si>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</si>
  <si>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</si>
  <si>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</si>
  <si>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</si>
  <si>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</si>
  <si>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</si>
  <si>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</si>
  <si>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</si>
  <si>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</si>
  <si>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</si>
  <si>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</si>
  <si>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</si>
  <si>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</si>
  <si>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</si>
  <si>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</si>
  <si>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</si>
  <si>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</si>
  <si>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</si>
  <si>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</si>
  <si>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</si>
  <si>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</si>
  <si>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</si>
  <si>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</si>
  <si>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</si>
  <si>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</si>
  <si>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</si>
  <si>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</si>
  <si>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</si>
  <si>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</si>
  <si>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</si>
  <si>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</si>
  <si>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</si>
  <si>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</si>
  <si>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</si>
  <si>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</si>
  <si>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</si>
  <si>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</si>
  <si>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</si>
  <si>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</si>
  <si>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</si>
  <si>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</si>
  <si>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</si>
  <si>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</si>
  <si>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</si>
  <si>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</si>
  <si>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</si>
  <si>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</si>
  <si>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</si>
  <si>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</si>
  <si>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</si>
  <si>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</si>
  <si>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</si>
  <si>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</si>
  <si>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</si>
  <si>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</si>
  <si>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</si>
  <si>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</si>
  <si>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</si>
  <si>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</si>
  <si>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</si>
  <si>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</si>
  <si>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</si>
  <si>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</si>
  <si>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ST: THISO PHAN HUY ICH</t>
  </si>
  <si>
    <t>ST: THISO RETAIL VIET NAM</t>
  </si>
  <si>
    <t>ST: THISO SALA THU THIEM</t>
  </si>
  <si>
    <t>VISSAN MT 322 NGUYEN CHI THANH</t>
  </si>
  <si>
    <t>VISSAN 342 NGUYEN TRAI</t>
  </si>
  <si>
    <t>VISSAN 290 NO TRANG LONG</t>
  </si>
  <si>
    <t>VISSAN 10 LE VAN SY</t>
  </si>
  <si>
    <t>VISSAN 40-42 NGUYEN THAI HOC</t>
  </si>
  <si>
    <t>NS:NHAN VAN - 1 TRUONG CHINH</t>
  </si>
  <si>
    <t>OSI FOOD 1384 DUONG 3/2</t>
  </si>
  <si>
    <t>OSI FOOD 828A XO VIET NGHE TINH</t>
  </si>
  <si>
    <t>OSI FOOD BINH HOA</t>
  </si>
  <si>
    <t>OSI FOOD CITY GATE TOWER</t>
  </si>
  <si>
    <t>OSI FOOD NGUYEN KHOAI</t>
  </si>
  <si>
    <t>OSI FOOD PHUONG VIET</t>
  </si>
  <si>
    <t>OSI FOOD SKY 9</t>
  </si>
  <si>
    <t>OSIFOOD FUJI NAM LONG</t>
  </si>
  <si>
    <t>OSIFOOD NGUYEN VAN CONG</t>
  </si>
  <si>
    <t>OSIFOOD OPAL RIVERSIDE</t>
  </si>
  <si>
    <t>OSIFOOD PHUOC LONG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</si>
  <si>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</si>
  <si>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</si>
  <si>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</si>
  <si>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</si>
  <si>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</si>
  <si>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</si>
  <si>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</si>
  <si>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</si>
  <si>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</si>
  <si>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</si>
  <si>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</si>
  <si>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</si>
  <si>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</si>
  <si>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</si>
  <si>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</si>
  <si>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</si>
  <si>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</si>
  <si>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</si>
  <si>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</si>
  <si>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</si>
  <si>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</si>
  <si>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</si>
  <si>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</si>
  <si>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</si>
  <si>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</si>
  <si>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</si>
  <si>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</si>
  <si>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</si>
  <si>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</si>
  <si>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</si>
  <si>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</si>
  <si>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</si>
  <si>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</si>
  <si>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</si>
  <si>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</si>
  <si>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</si>
  <si>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</si>
  <si>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</si>
  <si>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</si>
  <si>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</si>
  <si>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</si>
  <si>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</si>
  <si>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</si>
  <si>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</si>
  <si>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</si>
  <si>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</si>
  <si>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</si>
  <si>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</si>
  <si>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</si>
  <si>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</si>
  <si>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</si>
  <si>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</si>
  <si>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</si>
  <si>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</si>
  <si>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</si>
  <si>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</si>
  <si>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</si>
  <si>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</si>
  <si>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</si>
  <si>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</si>
  <si>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</si>
  <si>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</si>
  <si>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</si>
  <si>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</si>
  <si>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</si>
  <si>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</si>
  <si>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</si>
  <si>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</si>
  <si>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</si>
  <si>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</si>
  <si>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</si>
  <si>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</si>
  <si>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</si>
  <si>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VO VAN TAN</t>
  </si>
  <si>
    <t>SATRAFOODS LE VAN LINH</t>
  </si>
  <si>
    <t>SATRAFOODS NGUYEN VAN QUA</t>
  </si>
  <si>
    <t>SATRAFOODS NGUYEN VAN CONG</t>
  </si>
  <si>
    <t>SATRAFOODS UNG VAN KHIEM</t>
  </si>
  <si>
    <t>SATRAFOODS 60 HO VAN TU</t>
  </si>
  <si>
    <t>SATRAFOODS 11/3 LY THUONG KIET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</si>
  <si>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</si>
  <si>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</si>
  <si>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</si>
  <si>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</si>
  <si>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</si>
  <si>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</si>
  <si>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</si>
  <si>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</si>
  <si>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</si>
  <si>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</si>
  <si>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</si>
  <si>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</si>
  <si>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</si>
  <si>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</si>
  <si>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C13/34 DINH DUC THIEN</t>
  </si>
  <si>
    <t>SATRAFOODS PHAM THE HIEN 3</t>
  </si>
  <si>
    <t>SATRAFOODS 296 PHAM VAN BACH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</si>
  <si>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</si>
  <si>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</si>
  <si>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</si>
  <si>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</si>
  <si>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</si>
  <si>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</si>
  <si>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26/13C TRAN VAN MUOI</t>
  </si>
  <si>
    <t>SATRAFOODS THICH QUANG DUC</t>
  </si>
  <si>
    <t>SATRAFOODS LE THI HA</t>
  </si>
  <si>
    <t>SATRAFOODS 37 NGUYEN VAN NI</t>
  </si>
  <si>
    <t>SATRAFOODS 204 DINH PHONG PHU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</si>
  <si>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</si>
  <si>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</si>
  <si>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</si>
  <si>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</si>
  <si>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</si>
  <si>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</si>
  <si>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</si>
  <si>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</si>
  <si>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TAN CHANH HIEP 10</t>
  </si>
  <si>
    <t>SATRAFOODS 25 BUI CONG TRUNG</t>
  </si>
  <si>
    <t>SATRAFOODS DUONG CONG KHI</t>
  </si>
  <si>
    <t>SATRAFOODS 306 LAC LONG QUAN</t>
  </si>
  <si>
    <t>SATRAFOODS 1403 NGUYEN DUY TRINH</t>
  </si>
  <si>
    <t>SATRAFOODS 3/1 NGUYEN THI DINH</t>
  </si>
  <si>
    <t>SATRAFOODS 1614A TINH LO 8</t>
  </si>
  <si>
    <t>SATRAFOODS 44 BAU CAT 8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</si>
  <si>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</si>
  <si>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</si>
  <si>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</si>
  <si>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</si>
  <si>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</si>
  <si>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</si>
  <si>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</si>
  <si>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</si>
  <si>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</si>
  <si>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412 HA HUY GIAP</t>
  </si>
  <si>
    <t>SATRAFOODS AP CHIEN LUOC</t>
  </si>
  <si>
    <t>SATRAFOODS LO LU</t>
  </si>
  <si>
    <t>SATRAFOODS HIEP BINH</t>
  </si>
  <si>
    <t>SATRAFOODS LE VAN LUONG 2</t>
  </si>
  <si>
    <t>SATRAFOODS 281 NGUYEN THI BUP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</si>
  <si>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</si>
  <si>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</si>
  <si>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</si>
  <si>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</si>
  <si>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</si>
  <si>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</si>
  <si>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</si>
  <si>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</si>
  <si>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</si>
  <si>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</si>
  <si>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</si>
  <si>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</si>
  <si>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</si>
  <si>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</si>
  <si>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</si>
  <si>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</si>
  <si>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WINMART CONG HOA (MAXIMARK CU)</t>
  </si>
  <si>
    <t>WINMART NGUYEN DUY TRINH</t>
  </si>
  <si>
    <t>WINMART DONG KHOI</t>
  </si>
  <si>
    <t>WM+ HCM 319 LY THUONG KIET</t>
  </si>
  <si>
    <t>2035_WM+ HCM 323 BUI HUU NGHIA</t>
  </si>
  <si>
    <t>WINMART 190 QUANG TRUNG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</si>
  <si>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</si>
  <si>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</si>
  <si>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</si>
  <si>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</si>
  <si>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</si>
  <si>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</si>
  <si>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2507_WM+ HCM 18 TRUONG GIA MO</t>
  </si>
  <si>
    <t>WINMART 50 LE VAN VIET</t>
  </si>
  <si>
    <t>2639_WM+ HCM 58 MAN THIEN</t>
  </si>
  <si>
    <t>2638_WM+ HCM 162 LINH DONG</t>
  </si>
  <si>
    <t>2641_WM+ HCM 01 LUONG DINH CUA</t>
  </si>
  <si>
    <t>2669_WM+ HCM 86 TRAN QUANG DIEU</t>
  </si>
  <si>
    <t>2682_WM+ HCM DUONG D5</t>
  </si>
  <si>
    <t>2685_WM+ HCM 148EF LY CHINH THANG</t>
  </si>
  <si>
    <t>2672_WM+ HCM 218 PHAN VAN HAN</t>
  </si>
  <si>
    <t>2881_WM+ HCM TOWER THAM LUONG</t>
  </si>
  <si>
    <t>2886_WM+ HCM 197 NGUYEN THI NHO</t>
  </si>
  <si>
    <t>2894_WM+ HCM 131 DANG VAN NGU</t>
  </si>
  <si>
    <t>2931_WM+ HCM C.HO 01 DUONG SO 54</t>
  </si>
  <si>
    <t>2961_WM+ HCM SON KY</t>
  </si>
  <si>
    <t>3379_WM+ HCM VINHOMES CENTRAL PARK</t>
  </si>
  <si>
    <t>3010_WM+ HCM 89 HIEP BINH</t>
  </si>
  <si>
    <t>WINMART SAI GON RES</t>
  </si>
  <si>
    <t>3019_WM+ HCM 65 LINH DONG</t>
  </si>
  <si>
    <t>WINMART NAM LONG</t>
  </si>
  <si>
    <t>3063_WM+ HCM 70 KDC TRUNG SON</t>
  </si>
  <si>
    <t>4251_WM+ HCM 61/43 DUONG SO 48</t>
  </si>
  <si>
    <t>4242_WM+ HCM 344 DAT MOI</t>
  </si>
  <si>
    <t>4313_WM+ HCM A01-05 - GOLDEN STAR</t>
  </si>
  <si>
    <t>4285_WM+ HCM 20H9-21H9 DUONG DD11</t>
  </si>
  <si>
    <t>4332_WM+ HCM 94 DUONG SO 4</t>
  </si>
  <si>
    <t>4372_WM+ HCM CC 4S RIVERSIDE</t>
  </si>
  <si>
    <t>4386_WM+ HCM CC LUCKY PALACE</t>
  </si>
  <si>
    <t>4393_WM+ HCM CC MORNING STAR</t>
  </si>
  <si>
    <t>4396_WM+ HCM CC THE MANOR</t>
  </si>
  <si>
    <t>4349_WM+ HCM 496/12 D. QUANG HAM</t>
  </si>
  <si>
    <t>4350_WM+ HCM 39 THEP MOI</t>
  </si>
  <si>
    <t>4323_WM+ HCM 563 LE VAN KHUONG</t>
  </si>
  <si>
    <t>4293_WM+ HCM 270 MAN THIEN</t>
  </si>
  <si>
    <t>4435_WM+ HCM 219 TAY THANH</t>
  </si>
  <si>
    <t>4416_VM+ HCM 113-113A TAM CHAU</t>
  </si>
  <si>
    <t>4311_VM+ HCM 65-65 A-B-C NG.DO CUNG</t>
  </si>
  <si>
    <t>4412_VM+ HCM 34 CHU DONG TU</t>
  </si>
  <si>
    <t>4405_VM+ HCM 81B LA XUAN OAI</t>
  </si>
  <si>
    <t>3848_VM+ HCM 247/34 HA HUY GIAP</t>
  </si>
  <si>
    <t>4330_VM+ HCM SCB 01-21 SUNRISE CITYVIEW</t>
  </si>
  <si>
    <t>4469_VM+ HCM 71 DUONG SO 9</t>
  </si>
  <si>
    <t>4441_VM+ HCM CC VIVA RIVERSIDE</t>
  </si>
  <si>
    <t>4578_VM+ HCM 145A LE DINH CAN</t>
  </si>
  <si>
    <t>4319_VM+ HCM 492-494 DUONG SO 7</t>
  </si>
  <si>
    <t>4569_VM+ HCM GRAND RIVERSIDE Q4</t>
  </si>
  <si>
    <t>4463_VM+ HCM 48 DUONG SO 26, KP5</t>
  </si>
  <si>
    <t>VM+ HCM TH 950 TBĐ TA QUANG BUU</t>
  </si>
  <si>
    <t>4858_VM+ HCM 351/29 LE DAI HANH</t>
  </si>
  <si>
    <t>WINMART LOTUS TRUNG SON</t>
  </si>
  <si>
    <t>WINMART LOTUS DIAMOND</t>
  </si>
  <si>
    <t>WINMART LOTUS HUNG GIA</t>
  </si>
  <si>
    <t>4783_VM+ HCM 0.01 CC CH1, CITYLAND</t>
  </si>
  <si>
    <t>4704_VM+ HCM 159 TAN LAP II</t>
  </si>
  <si>
    <t>4884_VM+ HCM 23/2 DUONG SO 9</t>
  </si>
  <si>
    <t>4662_VM+ HCM 177 XA LO HA NOI</t>
  </si>
  <si>
    <t>4772_VM+ HCM 001 SAV2, CC AVENUE</t>
  </si>
  <si>
    <t>4943_VM+ HCM TM05 CC OSIMI</t>
  </si>
  <si>
    <t>5026_VM+ HCM 163/25/1 TO HIEN THANH</t>
  </si>
  <si>
    <t>5024-WM+ HCM 33/4 AP MOI 1</t>
  </si>
  <si>
    <t>4846_VM+ HCM 16 DUONG SO 5A</t>
  </si>
  <si>
    <t>4895_VM+ HCM 42-44 DUONG A4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</si>
  <si>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</si>
  <si>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</si>
  <si>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</si>
  <si>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</si>
  <si>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</si>
  <si>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</si>
  <si>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</si>
  <si>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5230_VM+ HCM SO 2N BINH GIA</t>
  </si>
  <si>
    <t>VM+ HCM SO 383-385 NGUYEN DUY TRINH</t>
  </si>
  <si>
    <t>3977_VM+ HCM SO 483 LE VAN QUOI</t>
  </si>
  <si>
    <t>5278_VM+ HCM ZEN TOWER</t>
  </si>
  <si>
    <t>5301_VM+ HCM 1033 NGUYEN XIEN</t>
  </si>
  <si>
    <t>4952_VM+ HCM 97 NGUYEN HONG</t>
  </si>
  <si>
    <t>5293_VM+ HCM SO 02 DUONG SO 3</t>
  </si>
  <si>
    <t>4132_VM+ HCM TH 526 CAO THI CHIN</t>
  </si>
  <si>
    <t>WINMART BAU CAT (VINATEX)</t>
  </si>
  <si>
    <t>WINMART BINH TRUNG (VINATEX)</t>
  </si>
  <si>
    <t>5447_VM+ HCM 35A DUONG TX 21</t>
  </si>
  <si>
    <t>5420_VM+ HCM 120E XOM DAT</t>
  </si>
  <si>
    <t>5383_VM+ HCM 149 DOI CUNG</t>
  </si>
  <si>
    <t>5274_VM+ HCM 109-111 KENH NUOC DEN</t>
  </si>
  <si>
    <t>5329_VM+ HCM 120-122 DUONG SO 2</t>
  </si>
  <si>
    <t>5291_VM+ HCM 55 TRUONG PHUOC PHAN</t>
  </si>
  <si>
    <t>5240_VM+ HCM 163 NGUYEN THI KIEU</t>
  </si>
  <si>
    <t>5436_VM+ HCM 70 LE VAN THINH</t>
  </si>
  <si>
    <t>5483_VM+ HCM CAN 0.01-B1 CC THU THIEM P1</t>
  </si>
  <si>
    <t>5517_VM+ HCM SO 25 DUONG SO 6</t>
  </si>
  <si>
    <t>5414_WM+ HCM 23 NGUYEN HUU CAU</t>
  </si>
  <si>
    <t>5544_VM+ HCM TH 614 TBD 09</t>
  </si>
  <si>
    <t>5521_VM+ HCM 34 TAN THOI NHAT 21</t>
  </si>
  <si>
    <t>4590_VM+HCM SH11-SH 12 LUXGARDEN</t>
  </si>
  <si>
    <t>5545_VM+ HCM SO 0.03 AP 3</t>
  </si>
  <si>
    <t>5557_VM+ HCM BAO MINH EZLAND</t>
  </si>
  <si>
    <t>5559_VM+ HCM 50C XA LO HA NOI</t>
  </si>
  <si>
    <t>VM+ HCM 45F1-46F1 DUONG DN5 KDC AN SUONG</t>
  </si>
  <si>
    <t>5588 - VM+ BOTANICA PREMIER</t>
  </si>
  <si>
    <t>5606_VM+ HCM 685/32 - 685/30/1 XVNT</t>
  </si>
  <si>
    <t>5652-WM+ HCM S2.0501S11 VINHOMES GRAND P</t>
  </si>
  <si>
    <t>VM+ HCM S3.0101S02 VINHOMES GRAND PARK</t>
  </si>
  <si>
    <t>6000_VM+ HCM 11 TRAN QUANG CO</t>
  </si>
  <si>
    <t>5809_VM+ HCM 174A TRINH DINH TRONG</t>
  </si>
  <si>
    <t>5823_VM+ HCM 136 NGUYEN CONG HOAN</t>
  </si>
  <si>
    <t>6032_VM+ HCM 0.03 MOONLIGHT</t>
  </si>
  <si>
    <t>6060_VM+ HCM 54 LO L, DUONG SO 7</t>
  </si>
  <si>
    <t>6056_VM+ HCM 27 Y LAN</t>
  </si>
  <si>
    <t>5983_VM+ HCM SO 31 DUONG SO 4</t>
  </si>
  <si>
    <t>6066_VM+ HCM 59-61 TAN HAI</t>
  </si>
  <si>
    <t>VM+ HCM 1.22-TMDV TANG 1 THAP A, SAPHIRE</t>
  </si>
  <si>
    <t>VM+ HCM H1-04, CAN 0.01, 0.28, 0.29 CITIHOME</t>
  </si>
  <si>
    <t>6070_VM+ HCM 726 PHAM THE HIEN</t>
  </si>
  <si>
    <t>6008_VM+ HCM 125A DUONG THI MUOI</t>
  </si>
  <si>
    <t>6103_VM+ HCM 1/84 CU XA LU GIA</t>
  </si>
  <si>
    <t>6058_VM+ HCM THE BOTANICA,TB-01.19</t>
  </si>
  <si>
    <t>6133-WM+ HCM 36/2–36/2B LE THI HA</t>
  </si>
  <si>
    <t>6065_VM+ HCM 132 BEN VAN DON</t>
  </si>
  <si>
    <t>VM+ HCM 1.04 S1.06 VINHOME GRAND PARK</t>
  </si>
  <si>
    <t>6188_VM+ HCM 245B HUYNH VAN BANH</t>
  </si>
  <si>
    <t>6190_VM+ HCM 108 TUNG THIEN VUONG</t>
  </si>
  <si>
    <t>6230_VM+  122 TRUNG MY TAY 13</t>
  </si>
  <si>
    <t>5904_WM+ 5904 HCM SH-02 BLOCK A</t>
  </si>
  <si>
    <t>6272_WM+ HCM 151 NGUYEN DUY TRINH</t>
  </si>
  <si>
    <t>WM+ 6245 HCM 06 - 07 BLOCK B3, CC TOPAZHOME</t>
  </si>
  <si>
    <t>WM+ 6135 HCM CC BO CONG AN, B01.05</t>
  </si>
  <si>
    <t>6267_WM+HCM C10/21 DINH DUC THIEN</t>
  </si>
  <si>
    <t>6319_WM+HCM 60/14 LAM VAN BEN</t>
  </si>
  <si>
    <t>6389_WM+ HCM 31/55 UNG VAN KHIEM</t>
  </si>
  <si>
    <t>6382_WM+ HCM 8/1A KP4</t>
  </si>
  <si>
    <t>6373_WM+ HCM C00.01, 35 HO HOC LAM</t>
  </si>
  <si>
    <t>6409_WM+ HCM C5/BC68 DUONG TAN LIEM</t>
  </si>
  <si>
    <t>VISSAN 19 LE THACH</t>
  </si>
  <si>
    <t>2027_WM+ HCM 1.4 TANG 1, CC PHU HOANG AN</t>
  </si>
  <si>
    <t>2A05-WM+ HCM 14-16 BANH VAN TRAN</t>
  </si>
  <si>
    <t>2A10-WM+ HCM S7.01-01.17 VINHOMES GRAND</t>
  </si>
  <si>
    <t>2A25-WM+ HCM 437 NGUYEN VAN TANG</t>
  </si>
  <si>
    <t>2A39-WM+ HCM 3086-3088 PHAM THE HIEN</t>
  </si>
  <si>
    <t>2A40-WM+ HCM 31 NGUYEN THUONG HIEN</t>
  </si>
  <si>
    <t>2A48-WM+ HCM 01.03-S5.01 VINHOMES GRAND</t>
  </si>
  <si>
    <t>2A49-WM+ HCM A9-10, CC SAIGON INTELA</t>
  </si>
  <si>
    <t>2A77-WM+ HCM 122 - 124 NI SU HUYNH LIEN</t>
  </si>
  <si>
    <t>2A88-WM+ HCM 60 DUONG SO 40</t>
  </si>
  <si>
    <t>2AB0 - WM+ HCM 22 DUONG SO 3</t>
  </si>
  <si>
    <t>2AC8-WM+ HCM B1.01- B1.02, CC PHU GIA</t>
  </si>
  <si>
    <t>2AL7-WM+ HCM SI.18, CC SAI GON RIVERSIDE</t>
  </si>
  <si>
    <t>3126_VM+ HCM 649/115C DBP</t>
  </si>
  <si>
    <t>3135_VM+ HCM M-ONE NAM SAI GON</t>
  </si>
  <si>
    <t>3140_VM+ HCM 220/116 XVNT</t>
  </si>
  <si>
    <t>3147_VM+ HCM 145 VINH VIEN</t>
  </si>
  <si>
    <t>3156_VM+ HCM CITIBELLA</t>
  </si>
  <si>
    <t>3163_VM+ HCM 9/3B HA HUY GIAP</t>
  </si>
  <si>
    <t>3193_VM+ HCM 24 LE BINH</t>
  </si>
  <si>
    <t>3213_VM+ HCM B5/119K AP 2, PHONG PHU</t>
  </si>
  <si>
    <t>3223_VM+ HCM 596/2 TO KY</t>
  </si>
  <si>
    <t>3241_VM+ HCM 1206 LE DUC THO</t>
  </si>
  <si>
    <t>3254_VM+ HCM 54B NG. THI HUYNH</t>
  </si>
  <si>
    <t>3274_VM+ HCM 10B-10C NG.H.TIEN</t>
  </si>
  <si>
    <t>3282_VM+ HCM 130E-G GO DUA</t>
  </si>
  <si>
    <t>3285-WM+ HCM 1/23B AP 3 DONG THANH</t>
  </si>
  <si>
    <t>3294_VM+ HCM C3/5 AP 3</t>
  </si>
  <si>
    <t>3296_VM+ HCM 25 BUI CONG TRUNG</t>
  </si>
  <si>
    <t>3316_VM+ HCM 126/4/1 TAY LAN</t>
  </si>
  <si>
    <t>3339_VM+ HCM 6 TRAN THI NGHI</t>
  </si>
  <si>
    <t>3353_VM+ HCM 1132 QUOC LO 50</t>
  </si>
  <si>
    <t>3387_VM+ HCM 651-653 TL 43</t>
  </si>
  <si>
    <t>3392_VM+ HCM AP DONG LAN</t>
  </si>
  <si>
    <t>3411_VM+ HCM 2D-2E LUONG THE VINH</t>
  </si>
  <si>
    <t>3413_VM+ HCM 18 DUONG SO 2</t>
  </si>
  <si>
    <t>3414_VM+ HCM F12/2G AP 6 VL A</t>
  </si>
  <si>
    <t>3419_VM+ HCM 744 TL 43</t>
  </si>
  <si>
    <t>3426-WM+ HCM 3/123 AP NHI TAN 1</t>
  </si>
  <si>
    <t>3430_VM+ HCM C12/13 LIEN AP 3</t>
  </si>
  <si>
    <t>3441_VM+ HCM E8/2H AP 5</t>
  </si>
  <si>
    <t>3448_VM+ HCM 39A1 BINH CHIEU</t>
  </si>
  <si>
    <t>3484-WM+ HCM 101/2 AP 4</t>
  </si>
  <si>
    <t>3537_VM+ HCM GOLDEN RIVER A3.SH10</t>
  </si>
  <si>
    <t>3562_VM+ HCM 25 LO A TRUONG SON</t>
  </si>
  <si>
    <t>3563_VM+ HCM 137 TRAN HUU TRANG</t>
  </si>
  <si>
    <t>3646_VM+ HCM 1266 KHA VAN CAN</t>
  </si>
  <si>
    <t>3647_VM+ HCM 28 DUONG 14</t>
  </si>
  <si>
    <t>3663_VM+ HCM 56-58 DUONG SO 23</t>
  </si>
  <si>
    <t>3667_VM+ HCM 117 DUONG QUANG HAM</t>
  </si>
  <si>
    <t>3673_VM+ HCM 336/55 NG. VAN LUONG</t>
  </si>
  <si>
    <t>3726-WM+ HCM 8/2B TRAN VAN MUOI</t>
  </si>
  <si>
    <t>3742_VM+ HCM 94/54-56 HOA BINH</t>
  </si>
  <si>
    <t>3768_VM+ HCM 298 PHAN VAN TRI</t>
  </si>
  <si>
    <t>3834_VM+ HCM 34/33 TRAN THAI TONG</t>
  </si>
  <si>
    <t>3926_VM+ HCM 179 KDC KENH LUONG BEO</t>
  </si>
  <si>
    <t>3932_VM+ HCM 226/17 NG. VAN LUONG</t>
  </si>
  <si>
    <t>3957_VM+ HCM 135 BINH LONG</t>
  </si>
  <si>
    <t>3964_VM+ HCM 1192 LE VAN LUONG</t>
  </si>
  <si>
    <t>3974_VM+ HCM 520 QUOC LO 13</t>
  </si>
  <si>
    <t>3976_VM+ HCM 22A- 24 NGUYEN SUY</t>
  </si>
  <si>
    <t>4013_VM+ HCM L12 KHU NHA O THOI AN</t>
  </si>
  <si>
    <t>4047_VM+ HCM 4 HOANG THIEU HOA</t>
  </si>
  <si>
    <t>4058_VM+ HCM D1 KP 1</t>
  </si>
  <si>
    <t>4131_VM+ HCM CC 312 LAC LONG QUAN</t>
  </si>
  <si>
    <t>4148_WM+ HCM 23/2 TR.VAN MUOI</t>
  </si>
  <si>
    <t>4149_VM+ HCM 121 LE NIEM</t>
  </si>
  <si>
    <t>4151_VM+ HCM TANG TRET BLOCK B</t>
  </si>
  <si>
    <t>4158_VM+ HCM 202A QLO 13 CU</t>
  </si>
  <si>
    <t>4205_VM+ HCM EHOME 3 TAY SAI GON</t>
  </si>
  <si>
    <t>5187_VM+ HCM 413-39 LE VAN QUOI</t>
  </si>
  <si>
    <t>5703_VM+ HCM 876 HUYNH TAN PHAT</t>
  </si>
  <si>
    <t>6421_WM+ HCM B0.01 CC GREEN VALLEY</t>
  </si>
  <si>
    <t>6429_WM+ HCM CC CITISOHO, B0.07</t>
  </si>
  <si>
    <t>6461_WM+ HCM S9.01-01.17 VINHOMES</t>
  </si>
  <si>
    <t>6468_WM+ HCM 330 NGUYEN THUONG HIEN</t>
  </si>
  <si>
    <t>6544_WM+ HCM 1 DUONG SO 38</t>
  </si>
  <si>
    <t>6565_WM+ HCM 12/1 DUONG TL27</t>
  </si>
  <si>
    <t>6662_WM+ HCM 12 – 12A CHIEN LUOC</t>
  </si>
  <si>
    <t>6860-WM+ HCM SAV.8-00.06-07, CC SUN AVEN</t>
  </si>
  <si>
    <t>6896-WM+ HCM GIAN HANG B2, CC RIVERSIDE</t>
  </si>
  <si>
    <t>6951-WM+ HCM C0.01, TANG 1, CC MIDTOWN</t>
  </si>
  <si>
    <t>6974-WM+ HCM 82 TRAN MAI NINH</t>
  </si>
  <si>
    <t>6985-WM+ HCM 0.02 CC 243 TAN HOA DONG</t>
  </si>
  <si>
    <t>6997-WM+ HCM 1F DUONG 18</t>
  </si>
  <si>
    <t>6999-WM+ HCM 73 PHAM DANG GIANG</t>
  </si>
  <si>
    <t>VM+ HCM 17/4 NGUYEN THI KIEU</t>
  </si>
  <si>
    <t>VM+ HCM 319 CHIEN LUOC</t>
  </si>
  <si>
    <t>VM+ HCM KCH EHOME 3 TAY SG</t>
  </si>
  <si>
    <t>VM+ HCM VINHOMES C. PARK P7</t>
  </si>
  <si>
    <t>WM+ HCM 117-119 TRAN VAN KIEU</t>
  </si>
  <si>
    <t>WM+ HCM 121-123-125-127 NGUYEN QUY</t>
  </si>
  <si>
    <t>WM+ HCM 129/3 AP TAM DONG</t>
  </si>
  <si>
    <t>WM+ HCM 137 LUONG THE VINH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</si>
  <si>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</si>
  <si>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</si>
  <si>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</si>
  <si>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</si>
  <si>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</si>
  <si>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</si>
  <si>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8/17 DONG THANH 3</t>
  </si>
  <si>
    <t>WM+ HCM 9A THOAI NGOC HAU</t>
  </si>
  <si>
    <t>WM+ HCM A10/27 AP 1 QUOC LO 50</t>
  </si>
  <si>
    <t>WM+ HCM LO G17, 33 DUONG SO 6</t>
  </si>
  <si>
    <t>WM+ HCM SL09 CU XA PHU LAM A</t>
  </si>
  <si>
    <t>WM+ HCM TANG TRET CC THE MANSION KH</t>
  </si>
  <si>
    <t>1702-WM HCM NOVIA THU DUC</t>
  </si>
  <si>
    <t>WINMART 10 PHO QUANG</t>
  </si>
  <si>
    <t>WINMART HCM LANDMARK 81</t>
  </si>
  <si>
    <t>WINMART THU DUC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</si>
  <si>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</si>
  <si>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</si>
  <si>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</si>
  <si>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</si>
  <si>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</si>
  <si>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</si>
  <si>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</si>
  <si>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</si>
  <si>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</si>
  <si>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</si>
  <si>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</si>
  <si>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</si>
  <si>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</si>
  <si>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</si>
  <si>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</si>
  <si>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</si>
  <si>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4321_WM+ HCM 45 GO DUA</t>
  </si>
  <si>
    <t>4493_VM+ HCM 425 TO KY</t>
  </si>
  <si>
    <t>5077_VM+ HCM 254/63 AU CO</t>
  </si>
  <si>
    <t>5482_VM+ HCM SO 702 LUY BAN BICH</t>
  </si>
  <si>
    <t>5559-VM+ HCM D.1.10, TANG 1 SunriseRiverside</t>
  </si>
  <si>
    <t>VM+ HCM 0.08 CHUNG CU MELODY</t>
  </si>
  <si>
    <t>5785_VM+ HCM 28/40 LE THI HONG</t>
  </si>
  <si>
    <t>5854_VM+ HCM A1/27A,  AP 1</t>
  </si>
  <si>
    <t>6030_VM+ HCM D1/1 NGUYEN THI TU</t>
  </si>
  <si>
    <t>6086_VM+ HCM 515-517 HUONG LO 2</t>
  </si>
  <si>
    <t>VM+ HCM 161 NGUYEN BINH</t>
  </si>
  <si>
    <t>6164_WM+ HCM C-S6, BLOCK CS DIAMOND</t>
  </si>
  <si>
    <t>6239_WM+ HCM 04 DUONG SO 2</t>
  </si>
  <si>
    <t>6275_WM+ HCM 64A DUONG SO 15</t>
  </si>
  <si>
    <t>6228_WM+HCM 98/5A-5B AP DAN THANG 2</t>
  </si>
  <si>
    <t>6408_WM+ HCM E2/6N DUONG THOI HOA</t>
  </si>
  <si>
    <t>6670_WM+ HCM 172/16A-18 AN PHU DONG</t>
  </si>
  <si>
    <t>6674_WM+ HCM 302 – 304 NG.T.KIEU</t>
  </si>
  <si>
    <t>6916-WM+ HCM 505 NGUYEN VAN TAO</t>
  </si>
  <si>
    <t>6921-WM+ HCM B8/29B HUNG NHON</t>
  </si>
  <si>
    <t>6993-WM+ HCM 77 TAN THOI HIEP 14</t>
  </si>
  <si>
    <t>2AF4-WIN HCM 136 LAM VAN BEN</t>
  </si>
  <si>
    <t>3258_VM+ HCM B57 KP3 DONG HUNG THUAN</t>
  </si>
  <si>
    <t>3420_VM+ HCM DUONG 27</t>
  </si>
  <si>
    <t>3469_VM+ HCM 109 DUONG 39</t>
  </si>
  <si>
    <t>3516-WM+ HCM 37/2B-2D AP MY HOA</t>
  </si>
  <si>
    <t>3605_VM+ HCM 68 HO VAN LONG</t>
  </si>
  <si>
    <t>3843_VM+ HCM 911 A-B NG. ANH THU</t>
  </si>
  <si>
    <t>4082_VM+ HCM SO 56 DUONG SO 6</t>
  </si>
  <si>
    <t>3566-WM+ HCM 143C LE VAN KHUONG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</si>
  <si>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</si>
  <si>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</si>
  <si>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</si>
  <si>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</si>
  <si>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</si>
  <si>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</si>
  <si>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6473_WM+ RURAL HCM 80 NGUYEN THI TIEP</t>
  </si>
  <si>
    <t>6500_WM+ RURAL HCM 63 PHAM HUU TAM</t>
  </si>
  <si>
    <t>WM+ RURAL HCM 1400 TINH LO 7</t>
  </si>
  <si>
    <t>2AE7-WM+RURAL HCM 6 XUAN THOI 3</t>
  </si>
  <si>
    <t>2AE6-WM+RURAL HCM 37/3A THAI THI GIU</t>
  </si>
  <si>
    <t>3356_WM+ RURAL HCM Số 13 DUONG 78</t>
  </si>
  <si>
    <t>4202_WM+ RURAL HCM 28 TRAN TU BINH</t>
  </si>
  <si>
    <t>SATRAFOODS 166 BINH THOI</t>
  </si>
  <si>
    <t>SATRAFOODS 20 CHAU VAN</t>
  </si>
  <si>
    <t>SATRAFOODS HUNG VUONG</t>
  </si>
  <si>
    <t>SATRAFOODS 199A TINH LO 8</t>
  </si>
  <si>
    <t>SATRAFOODS 146 THAP MUOI</t>
  </si>
  <si>
    <t>SATRAFOODS 975 NGUYEN DUY TRINH</t>
  </si>
  <si>
    <t>SATRAFOODS 203A HOANG HOA THAM</t>
  </si>
  <si>
    <t>SATRAFOODS NGUYEN ANH THU</t>
  </si>
  <si>
    <t>SATRAFOODS HOANG BAT DAT</t>
  </si>
  <si>
    <t>SATRAFOODS 228 NGUYEN VAN DAU</t>
  </si>
  <si>
    <t>SATRAFOODS 96 PHAM VAN CHIEU</t>
  </si>
  <si>
    <t>SATRAFOODS THOAI NGOC HAU</t>
  </si>
  <si>
    <t>SATRAFOODS E9/8A NGUYEN HUU TRI</t>
  </si>
  <si>
    <t>SATRAFOODS 100 NGUYEN BINH</t>
  </si>
  <si>
    <t>SATRAFOODS 11 DUONG SO 6</t>
  </si>
  <si>
    <t>SATRAFOODS VO VAN VAN</t>
  </si>
  <si>
    <t>SATRAFOODS 112 PHAN VAN HAN</t>
  </si>
  <si>
    <t>SATRAFOODS LE VAN LUONG 3</t>
  </si>
  <si>
    <t>SATRAFOODS BUI VAN BA</t>
  </si>
  <si>
    <t>SATRAFOODS CANG PHU DINH</t>
  </si>
  <si>
    <t>SATRAFOODS 464 HUYNH TAN PHAT</t>
  </si>
  <si>
    <t>SATRAFOODS THANH LOC</t>
  </si>
  <si>
    <t>SATRAFOODS 195/9 XO VIET NGHE TINH</t>
  </si>
  <si>
    <t>NS:NHAN VAN - 875 CMT8</t>
  </si>
  <si>
    <t>6359-WM+ HCM 33/23 GO CAT</t>
  </si>
  <si>
    <t>x</t>
  </si>
  <si>
    <t>FARMERS MARKET DC_204 NO TRANG LONG</t>
  </si>
  <si>
    <t>OSIFOOD HOMYLAND</t>
  </si>
  <si>
    <t>AVA KIDS MT</t>
  </si>
  <si>
    <t>Option 2</t>
  </si>
  <si>
    <t>BHX</t>
  </si>
  <si>
    <t>VM+ HCM 1648 VO VAN KIET</t>
  </si>
  <si>
    <t>1225_SATRAFOODS 803 TINH LO 7</t>
  </si>
  <si>
    <t>BEE MART AN LAC</t>
  </si>
  <si>
    <t>2AQ4_WM+ HCM 0.08, BLOCK A1, CC WESTGATE</t>
  </si>
  <si>
    <t>SATRAFOODS 43 TAY HOA</t>
  </si>
  <si>
    <t>SATRAFOODS 247 TRAN THI CO</t>
  </si>
  <si>
    <t>AEON NGUYEN VAN LINH</t>
  </si>
  <si>
    <t>S-MART S01 CITY SAIGON</t>
  </si>
  <si>
    <t>JMART 346 BEN VAN DON</t>
  </si>
  <si>
    <t>6844-WM+LIFE HCM 776 - 778 THONG NHAT</t>
  </si>
  <si>
    <t>2043_WM+LIFE HCM HOANG ANH 2</t>
  </si>
  <si>
    <t>3904_WM+LIFE HCM CC OCHARD GARDEN</t>
  </si>
  <si>
    <t>3934_WM+LIFE HCM 39A - 41 DUONG SO 3</t>
  </si>
  <si>
    <t>4384_WM+LIFE HCM CC JAMONA 2 - B2</t>
  </si>
  <si>
    <t>5822_WM+LIFE HCM HR1SH1 CC ECO GREEN</t>
  </si>
  <si>
    <t>6203_WM+LIFE HCM BPC-01.03-01.04 BOTANICA PR</t>
  </si>
  <si>
    <t>6295_WM+LIFE HCM CC SUNWAH PEAL</t>
  </si>
  <si>
    <t>6992_WM+LIFE HCM SH21, CC HOMYLAND RIVERSIDE</t>
  </si>
  <si>
    <t>5972_WM+LIFE HCM B4 BACH DANG</t>
  </si>
  <si>
    <t>2AM6_WM+LIFE HCM 1.01, CC PARK VIEW RESIDENCE</t>
  </si>
  <si>
    <t>Tar T4</t>
  </si>
  <si>
    <t>Act T4</t>
  </si>
  <si>
    <t>K-MARKET PARKVIEW Q7</t>
  </si>
  <si>
    <t>Tar-Act</t>
  </si>
  <si>
    <t>T4/24</t>
  </si>
  <si>
    <t>Tar T5</t>
  </si>
  <si>
    <t>Act T5</t>
  </si>
  <si>
    <t>AEON BINH DUONG NEW CITY</t>
  </si>
  <si>
    <t>K-MARKET TONG KHO PHU MY</t>
  </si>
  <si>
    <t>Code</t>
  </si>
  <si>
    <t>AEON</t>
  </si>
  <si>
    <t>VINMART</t>
  </si>
  <si>
    <t>WINLIFE</t>
  </si>
  <si>
    <t>VIN+</t>
  </si>
  <si>
    <t>WIN+ RURAL</t>
  </si>
  <si>
    <t>THISO RETAIL</t>
  </si>
  <si>
    <t>SATRAMART</t>
  </si>
  <si>
    <t>SATRAFOOD</t>
  </si>
  <si>
    <t>VISSAN</t>
  </si>
  <si>
    <t>CENTRAL MART - GENSHAI</t>
  </si>
  <si>
    <t>NHAT MINH BAKERY</t>
  </si>
  <si>
    <t>K-MARKET</t>
  </si>
  <si>
    <t>FARMERS MARKET</t>
  </si>
  <si>
    <t>CVS HCM</t>
  </si>
  <si>
    <t>NHOM ST HCM</t>
  </si>
  <si>
    <t>ST BEE MART</t>
  </si>
  <si>
    <t>AEON QUOC LO 1A</t>
  </si>
  <si>
    <t>NBTS05389</t>
  </si>
  <si>
    <t>Trần Huy Hoàng</t>
  </si>
  <si>
    <t>T5/24</t>
  </si>
  <si>
    <t>OSIFOOD LIEN PHUONG</t>
  </si>
  <si>
    <t>OSIFOOD PHO QUANG</t>
  </si>
  <si>
    <t>K-MARKET 163 NGUYEN DUC CANH</t>
  </si>
  <si>
    <t>K-MARKET VINHOMES 3</t>
  </si>
  <si>
    <t>K-MARKET SCENIC VALLEY Q7</t>
  </si>
  <si>
    <t>K MART LEXINGTON</t>
  </si>
  <si>
    <t>NS:NHAN VAN - 33 TRUONG CONG DINH</t>
  </si>
  <si>
    <t>2ABF-WM+ HCM A1.03, CC PARIS HOANG KIM</t>
  </si>
  <si>
    <t>2ABN-WM+ HCM C1.1.05 CC WEST GATE</t>
  </si>
  <si>
    <t>T6/24</t>
  </si>
  <si>
    <t>TARGET THÁNG 7 tính theo AVR 3 tháng T4-T6/24</t>
  </si>
  <si>
    <t>ACTUAL THÁNG 7 tính theo AVR 3 tháng T4-T6/24</t>
  </si>
  <si>
    <t>HƯƠNG THỦY  SOUTH (THÁNG 7)</t>
  </si>
  <si>
    <t>MMVN MEGA HA NOI (TONG KHO)</t>
  </si>
  <si>
    <t>MMVN MEGA TONG KHO</t>
  </si>
  <si>
    <t>CIRCLE K DC</t>
  </si>
  <si>
    <t>CIRCLE K TONG KHO BAC NINH</t>
  </si>
  <si>
    <t>GS 25</t>
  </si>
  <si>
    <t>INTIMEX MART</t>
  </si>
  <si>
    <t>LAN CHI MART</t>
  </si>
  <si>
    <t>NHOM ST HN</t>
  </si>
  <si>
    <t>K-MART</t>
  </si>
  <si>
    <t>NS NHAN VAN-CVS</t>
  </si>
  <si>
    <t>K-MARKET SOMERSET</t>
  </si>
  <si>
    <t>OSIFOOD AN GIA BINH CHANH</t>
  </si>
  <si>
    <t>OSIFOOD BINH LOI</t>
  </si>
  <si>
    <t>SATRAFOODS 247 LE DUC THO</t>
  </si>
  <si>
    <t>3242_WM+LIFE HCM 4 DUONG D7</t>
  </si>
  <si>
    <t>5920_WM+LIFE HCM 39 DUONG 19, KDC SO 4</t>
  </si>
  <si>
    <t>4091_VM+LIFE HCM 217A LONG PHUOC</t>
  </si>
  <si>
    <t>5388_WM+LIFE HCM A–01 DU AN VALORA MIZUKI</t>
  </si>
  <si>
    <t>3971_VM+LIFE HCM 1443 NG. DUY TRINH</t>
  </si>
  <si>
    <t>4194_WM+LIFE HCM 755 LE DUC THO</t>
  </si>
  <si>
    <t>5556_WM+LIFE HCM SO 89/57 DUONG SO 59</t>
  </si>
  <si>
    <t>3831_WM+LIFE HCM 37 DUONG 385</t>
  </si>
  <si>
    <t>3965_WM+LIFE HCM 116 DUONG SO 10</t>
  </si>
  <si>
    <t>4388_WM+LIFE HCM CC GIAI VIET, A0106-A0107</t>
  </si>
  <si>
    <t>3911_WM+LIFE HCM RIVERGATE RESIDENCE</t>
  </si>
  <si>
    <t>3635_WM+LIFE HCM 104 THONG NHAT</t>
  </si>
  <si>
    <t>3983_WM+LIFE HCM 2672A PHAM THE HIEN</t>
  </si>
  <si>
    <t>2503_WM+LIFE HCM CANH VIEN</t>
  </si>
  <si>
    <t>4268_WM+LIFE HCM 188 HIEP BINH</t>
  </si>
  <si>
    <t>5233_WM+LIFE HCM 25 DUONG SO 17</t>
  </si>
  <si>
    <t>4381_WM+LIFE HCM CC RIVA PARK</t>
  </si>
  <si>
    <t>4200_WM+LIFE HCM 37 HO HAO HON</t>
  </si>
  <si>
    <t>4922_WM+LIFE HCM 241/42 NGUYEN VAN LUONG</t>
  </si>
  <si>
    <t>3760_WM+LIFE HCM 176 TRUONG DINH HOI</t>
  </si>
  <si>
    <t>2721_WM+LIFE HCM 79 DAO DUY TU</t>
  </si>
  <si>
    <t>4165_WM+LIFE HCM 209/48 TON THAT THUYET</t>
  </si>
  <si>
    <t>4229_WM+LIFE HCM TM02-CH3, CITYLAND PH</t>
  </si>
  <si>
    <t>3705_WM+LIFE HCM DREAM HOME RESIDENCE</t>
  </si>
  <si>
    <t>3921_WM+LIFE HCM 52A DUONG SO 18</t>
  </si>
  <si>
    <t>5043_WM+LIFE HCM 81 DUONG SO 2</t>
  </si>
  <si>
    <t>5238_WM+LIFE HCM SO 81 CAU XAY</t>
  </si>
  <si>
    <t>4250_WM+LIFE HCM 84 GO O MOI</t>
  </si>
  <si>
    <t>3678_WM+LIFE HCM 60 LE VAN CHI</t>
  </si>
  <si>
    <t>5548_WM+LIFE HCM NEWTON RESIDENCE</t>
  </si>
  <si>
    <t>3802_WM+LIFE HCM 36/27 KINH DUONG VUONG</t>
  </si>
  <si>
    <t>3775_WM+LIFE HCM 55-57 TRAN VAN KIEU</t>
  </si>
  <si>
    <t>5427_WM+LIFE HCM GOLDEN MANSION</t>
  </si>
  <si>
    <t>6437_WM+LIFE HCM 173/23/100 KHUONG VIET</t>
  </si>
  <si>
    <t>3422_WM+LIFE HCM 419 BA DINH</t>
  </si>
  <si>
    <t>5786_WM+LIFE HCM 1016/28 KHU SKY GARDEN</t>
  </si>
  <si>
    <t>3158_WM+LIFE HCM 24 DOAN KET</t>
  </si>
  <si>
    <t>4320_WM+LIFE HCM 85-87 DUONG SO 6</t>
  </si>
  <si>
    <t>4397_WM+LIFE HCM CC THE MANOR 2</t>
  </si>
  <si>
    <t>5451_WM+ HCM 152 HOANG HOA THAM</t>
  </si>
  <si>
    <t>3321_WM+LIFE HCM 13B KDC CONIC</t>
  </si>
  <si>
    <t>6254_WM+LIFE HCM 0.01-0.02, CC IMPERIAL</t>
  </si>
  <si>
    <t>4808_WM+LIFE HCM RS6-SH.15 CC RICHSTAR</t>
  </si>
  <si>
    <t>3922_WM+LIFE HCM 11 DUONG SO 15</t>
  </si>
  <si>
    <t>3645_WM+LIFE HCM 1/54 THANH DA</t>
  </si>
  <si>
    <t>3218_WM+LIFE HCM 89-91 PHAM PHU THU</t>
  </si>
  <si>
    <t>2052_WM+LIFE HCM NGUYEN TRONG TUYEN</t>
  </si>
  <si>
    <t>4376_WM+LIFE HCM CC AN GIA STAR</t>
  </si>
  <si>
    <t>4016_WM+LIFE HCM 82 DUONG SO 9</t>
  </si>
  <si>
    <t>3327_WM+LIFE HCM 79 LIEN KHU 5-6</t>
  </si>
  <si>
    <t>3508_WM+LIFE HCM 15 DUONG CN6</t>
  </si>
  <si>
    <t>5029_WM+LIFE HCM 42 THANG LONG</t>
  </si>
  <si>
    <t>4045_WM+LIFE HCM 92 DAT THANH</t>
  </si>
  <si>
    <t>3534_WM+LIFE HCM 860/80/22 XVNT</t>
  </si>
  <si>
    <t>4935_WM+LIFE HCM 339DE NGUYEN CANH CHAN</t>
  </si>
  <si>
    <t>6518_WM+LIFE HCM HR2SH21-22, ECO GREEN</t>
  </si>
  <si>
    <t>3736_WM+LIFE HCM 68 HUYNH VAN NGHE</t>
  </si>
  <si>
    <t>6964-WM+LIFE HCM 05 -06, TANG 1, CC TOPAZ EL</t>
  </si>
  <si>
    <t>5827_WM+LIFE HCM 26 NHAT CHI MAI</t>
  </si>
  <si>
    <t>3814_WM+LIFE HCM 63/13 GO DAU</t>
  </si>
  <si>
    <t>2AR0-WM+LIFE HCM 118-118A TRUONG CONG DINH</t>
  </si>
  <si>
    <t>5005_WM+LIFE HCM 09 PHAM VAN</t>
  </si>
  <si>
    <t>6220_WM+LIFE 6220 HCM 36 -38 NGOC HAN</t>
  </si>
  <si>
    <t>4147_VM+LIFE HCM 17/41 THANH DA</t>
  </si>
  <si>
    <t>6658_WM+LIFE HCM 47/8 NGUYEN HUU TIEN</t>
  </si>
  <si>
    <t>5973_WM+LIFE HCM 74 NGUYEN CHI THANH</t>
  </si>
  <si>
    <t>4881_WM+LIFE HCM BTM1-3, CC CENTANA</t>
  </si>
  <si>
    <t>6618_WM+LIFE HCM 666/72 DUONG 3 THANG 2</t>
  </si>
  <si>
    <t>4073_WM+LIFE HCM DU AN KNO HIM LAM</t>
  </si>
  <si>
    <t>3259_WM+LIFE HCM FLORA-FUJI</t>
  </si>
  <si>
    <t>5025_WM+LIFE HCM 15 NGUYEN QUANG BICH</t>
  </si>
  <si>
    <t>3970_WM+LIFE HCM 169 NG. PHUC NGUYEN</t>
  </si>
  <si>
    <t>6900-WM+LIFE HCM 220/110 NGUYEN VAN KHOI</t>
  </si>
  <si>
    <t>5532_WM+LIFE HCM SO 50-52 DUONG 50A</t>
  </si>
  <si>
    <t>6343_WM+LIFE HCM 66 BINH LOI</t>
  </si>
  <si>
    <t>6970-WM+LIFE HCM E1 BLOCK E CC TECCO TOWN</t>
  </si>
  <si>
    <t>4027_WM+LIFE HCM 4/1D AP NAM THOI</t>
  </si>
  <si>
    <t>4779_WM+LIFE HCM CS3-CS4 PROSPER</t>
  </si>
  <si>
    <t>5269_WM+LIFE HCM SO 179A NGHIA PHAT</t>
  </si>
  <si>
    <t>3443_WM+LIFE HCM 1191 PHAM VAN BACH</t>
  </si>
  <si>
    <t>3677_WM+LIFE HCM 135B DUONG SO 20</t>
  </si>
  <si>
    <t>3811_WM+LIFE HCM KINGSTON RESIDENCE</t>
  </si>
  <si>
    <t>6114_WM+LIFE HCM 120-122 CA VAN THINH</t>
  </si>
  <si>
    <t>2929_WM+LIFE HCM HOANG ANH THANH BINH</t>
  </si>
  <si>
    <t>4462_WM+LIFE HCM 34 CHUONG DUONG</t>
  </si>
  <si>
    <t>2892_WM+LIFE HCM CC 12 VIEW</t>
  </si>
  <si>
    <t>5479_WM+LIFE HCM 290 AN DUONG VUONG</t>
  </si>
  <si>
    <t>3445_WM+LIFE HCM 41 DUONG 59</t>
  </si>
  <si>
    <t>5591 - WM+LIFE KDC NEWCITY</t>
  </si>
  <si>
    <t>6036_WM+LIFE HCM 232 LE VAN THINH</t>
  </si>
  <si>
    <t>2891_WM+LIFE HCM 3 DUONG SO 4</t>
  </si>
  <si>
    <t>3394_WM+LIFE HCM HCM 41 TMT2A QK7</t>
  </si>
  <si>
    <t>3185_WM+LIFE HCM CC LINH TAY</t>
  </si>
  <si>
    <t>6242_WM+LIFE HCM SHOP 58-60-62, B3</t>
  </si>
  <si>
    <t>3112_WM+LIFE HCM DRAGON HILL RESIDENCE</t>
  </si>
  <si>
    <t>6123_WM+LIFE HCM 107-109 DOC LAP</t>
  </si>
  <si>
    <t>3996_WM+LIFE HCM 66/10A BINH THANH</t>
  </si>
  <si>
    <t>4055_WM+LIFE HCM 958/39 AU CO</t>
  </si>
  <si>
    <t>3769_WM+LIFE HCM 66B NGUYEN SY SACH</t>
  </si>
  <si>
    <t>4937_WM+LIFE HCM A01 –TMDV01-02</t>
  </si>
  <si>
    <t>3873_WM+LIFE HCM 121 NGUYEN VAN DAU</t>
  </si>
  <si>
    <t>6279_WM+LIFE HCM 244 DIEN BIEN PHU</t>
  </si>
  <si>
    <t>5459_WM+LIFE HCM 107 DUONG SO 1</t>
  </si>
  <si>
    <t>4395_WM+LIFE HCM 59 NGO TAT TO</t>
  </si>
  <si>
    <t>5840_WM+LIFE HCM 43 QUACH VAN TUAN</t>
  </si>
  <si>
    <t>6256_WM+LIFE HCM 24-26 TAN CANG</t>
  </si>
  <si>
    <t>5007_WM+LIFE HCM 7-9 NGUYEN HIEN</t>
  </si>
  <si>
    <t>2AI5-WM+LIFE HCM GF-03 ＆GF-05,CC STOWN</t>
  </si>
  <si>
    <t>3816_WM+LIFE HCM 38C/ 7-9 CAY KEO</t>
  </si>
  <si>
    <t>3287_WM+LIFE HCM 173 LIEN KHU 4-5</t>
  </si>
  <si>
    <t>5637_WM+LIFE HCM CC GIA HOA</t>
  </si>
  <si>
    <t>WM+LIFE HCM SH3-6, CC HQC PLAZA</t>
  </si>
  <si>
    <t>6143_WM+LIFE HCM 85 PHAN VAN KHOE</t>
  </si>
  <si>
    <t>3870_WM+LIFE HCM CC OPAL RIVERSIDE</t>
  </si>
  <si>
    <t>3473_WM+LIFE HCM 60 DUONG SO 9</t>
  </si>
  <si>
    <t>4235_WM+LIFE HCM CC XI RIVERVIEW</t>
  </si>
  <si>
    <t>5354_WM+LIFE HCM CC FLORA ANH DAO</t>
  </si>
  <si>
    <t>3933_WM+LIFE HCM 39 DUONG SO 1</t>
  </si>
  <si>
    <t>6067_WM+LIFE HCM 181-183 LE CO</t>
  </si>
  <si>
    <t>3670_WM+LIFE HCM 85A QUOC LO 13</t>
  </si>
  <si>
    <t>4382_WM+LIFE HCM CC EHOME TR.TR CUNG</t>
  </si>
  <si>
    <t>5334_WM+LIFE HCM 1042 NGUYEN DUY TRINH</t>
  </si>
  <si>
    <t>3946_WM+LIFE HCM 34 DUONG SO 12</t>
  </si>
  <si>
    <t>3634_WM+LIFE HCM 53-55 BUI TU TOAN</t>
  </si>
  <si>
    <t>5338_WM+LIFE HCM 196 MA LO</t>
  </si>
  <si>
    <t>3355_WM+LIFE HCM 102 KP 2</t>
  </si>
  <si>
    <t>6305_WM+LIFE HCM 64 YEN THE</t>
  </si>
  <si>
    <t>2AR8-WM+LIFE HCM 97-99 NGO THI THU MINH</t>
  </si>
  <si>
    <t>2AR9-WM+ HCM A1-0.06 GOLDEN RIVER</t>
  </si>
  <si>
    <t>4821_WM+LIFE HCM LAVITA GARDEN</t>
  </si>
  <si>
    <t>6957-WM+LIFE HCM U01-0.01 BLOCK A10 CC EHOME</t>
  </si>
  <si>
    <t>3352_WM+LIFE HCM 23 24N NG. THI TAN</t>
  </si>
  <si>
    <t>4383_WM+LIFE HCM CC JAMONA 1 -N1</t>
  </si>
  <si>
    <t>2030_WM+LIFE HCM TON DAN</t>
  </si>
  <si>
    <t>4312_WM+LIFE HCM 8A DUONG SO 12</t>
  </si>
  <si>
    <t>4378_WM+LIFE HCM CC TOPAZ GARDEN</t>
  </si>
  <si>
    <t>3016_WM+LIFE HCM THE ERA TOWN</t>
  </si>
  <si>
    <t>5647_WM+LIFE HCM 24B LAM SON</t>
  </si>
  <si>
    <t>4390_WM+LIFE HCM CC HAPPY CITY</t>
  </si>
  <si>
    <t>6875-WM+LIFE HCM S7.02-01.04 VINHOMES GRAND</t>
  </si>
  <si>
    <t>2615_WM+LIFE HCM CC THAI SON</t>
  </si>
  <si>
    <t>6068_WM+LIFE HCM 104 TRAN BA GIAO</t>
  </si>
  <si>
    <t>2045_WM+LIFE HCM BACH DANG</t>
  </si>
  <si>
    <t>3386_WM+LIFE HCM 909 NGUYEN DUY TRINH</t>
  </si>
  <si>
    <t>2026_WM+LIFE HCM NG. VAN HUONG</t>
  </si>
  <si>
    <t>3774_WM+LIFE HCM 965/44 QUANG TRUNG</t>
  </si>
  <si>
    <t>4915_WM+LIFE HCM 001 SAV4, CC AVENUE</t>
  </si>
  <si>
    <t>2107_WM+LIFE HCM PHAN XICH LONG</t>
  </si>
  <si>
    <t>6316_WM+LIFE HCM 115 DANG THUY TRAM</t>
  </si>
  <si>
    <t>2882_WM+LIFE HCM NGUYEN VAN TROI</t>
  </si>
  <si>
    <t>6606_WM+LIFE  HCM S6.05-01.05 VINHOMES GRAND</t>
  </si>
  <si>
    <t>3449_WM+LIFE HCM LO G9 THAP AB</t>
  </si>
  <si>
    <t>3666_WM+LIFE HCM 14/6 HOANG DU KHUONG</t>
  </si>
  <si>
    <t>6606_WM+LIFE HCM S3.05-01.17 VINHOMES GRAND</t>
  </si>
  <si>
    <t>2023_WM+LIFE HCM TRAN HUNG DAO</t>
  </si>
  <si>
    <t>4290_WM+ HCM 13/134 TRAN VAN HOANG</t>
  </si>
  <si>
    <t>4785_WM+LIFE HCM 01.04 CC PEGASUITE</t>
  </si>
  <si>
    <t>4146_WM+LIFE HCM TANG TRET KTM B-C</t>
  </si>
  <si>
    <t>5755_WM+LIFE HCM CC GREEN RIVER, Q8</t>
  </si>
  <si>
    <t>4145_WM+LIFE HCM 271 BAU CAT</t>
  </si>
  <si>
    <t>WM+LIFE HCM B-TM01, CC HARMONA</t>
  </si>
  <si>
    <t>5499_WM+LIFE HCM 31A-33A GO DAU</t>
  </si>
  <si>
    <t>3084_WM+LIFE HCM 99 NGUYEN THI THAP</t>
  </si>
  <si>
    <t>3594_WM+LIFE HCM 206 DINH PHONG PHU</t>
  </si>
  <si>
    <t>4239_WM+LIFE HCM CC LEXINGTON</t>
  </si>
  <si>
    <t>6596_WM+LIFE HCM 39 AP CHIEN LUOC</t>
  </si>
  <si>
    <t>4366_WM+LIFE HCM CC 237 NG. VAN HUONG</t>
  </si>
  <si>
    <t>2AG4-WM+LIFE HCM 250-252 PHAM VAN CHIEU</t>
  </si>
  <si>
    <t>6675_WM+LIFE HCM 148 DUONG SO 9</t>
  </si>
  <si>
    <t>2AT1-WM+LIFE HCM 83 TRAN HUNG DAO</t>
  </si>
  <si>
    <t>3079_WM+LIFE HCM 31 HOANG KIM THE GIA</t>
  </si>
  <si>
    <t>2AR7-WM+LIFE HCM 1 DUONG N1</t>
  </si>
  <si>
    <t>3205_WM+LIFE HCM IDICO LUY BAN BICH</t>
  </si>
  <si>
    <t>3644_WM+LIFE HCM 58 NGUYEN PHUC CHU</t>
  </si>
  <si>
    <t>4203_WM+LIFE HCM CC THE TRESOR</t>
  </si>
  <si>
    <t>3175_WM+LIFE HCM 10B-10C LE MINH XUAN</t>
  </si>
  <si>
    <t>3783_WM+LIFE HCM 15 HO BA KIEN</t>
  </si>
  <si>
    <t>3388_WM+LIFE HCM 602/52 DIEN BIEN PHU</t>
  </si>
  <si>
    <t>3559_WM+LIFE HCM 64-66 HUYNH THIEN LOC</t>
  </si>
  <si>
    <t>3740_WM+LIFE HCM 355A DO XUAN HOP</t>
  </si>
  <si>
    <t>3456_WM+LIFE HCM 77A DUONG DINH HOI</t>
  </si>
  <si>
    <t>6859-WM+LIFE HCM 03-04, CC TOPAZHOME 2</t>
  </si>
  <si>
    <t>3620_WM+LIFE HCM 404 A-B-C NGUYEN OANH</t>
  </si>
  <si>
    <t>3758_WM+LIFE HCM 82 LY PHUC MAN</t>
  </si>
  <si>
    <t>4100_WM+LIFE HCM 1-3 N1, KDC LACASA</t>
  </si>
  <si>
    <t>4223_WM+LIFE HCM 590/32 PHAN VAN TRI</t>
  </si>
  <si>
    <t>5387_WM+LIFE HCM 51A NGUYEN TUYEN</t>
  </si>
  <si>
    <t>2ABY-WM+ HCM 56-58 NGUYEN HUU CAU</t>
  </si>
  <si>
    <t>5270_WM+LIFE HCM 82 TO VINH DIEN</t>
  </si>
  <si>
    <t>3243_WM+LIFE HCM 53 VUON LAI</t>
  </si>
  <si>
    <t>4056_WM+LIFE HCM 282 NGUYEN VAN KHOI</t>
  </si>
  <si>
    <t>5449_WM+LIFE HCM 532 PHAM VAN CHIEU</t>
  </si>
  <si>
    <t>6416_WM+LIFE HCM TECCO TOWN 4449 NG CUU</t>
  </si>
  <si>
    <t>2AP6-WM+LIFE HCM A-0.07, CC THU THIEM DRAGON</t>
  </si>
  <si>
    <t>3619_WM+LIFE HCM 23 I KHUONG VIET</t>
  </si>
  <si>
    <t>2AC9-WM+LIFE HCM I-1.TM03, CC HA DO</t>
  </si>
  <si>
    <t>3173_WM+LIFE HCM 192/72 NGUYEN OANH</t>
  </si>
  <si>
    <t>3880_WM+LIFE HCM 1E THANH DA</t>
  </si>
  <si>
    <t>3505_WM+LIFE HCM 152 LE LOI</t>
  </si>
  <si>
    <t>4303_WM+LIFE HCM 36 TR. DINH THAO</t>
  </si>
  <si>
    <t>6350_WM+LIFE HCM 48 DUONG SO 53</t>
  </si>
  <si>
    <t>3759_WM+LIFE HCM 268 BUI MINH TRUC</t>
  </si>
  <si>
    <t>5793_WM+LIFE HCM 0.08, TANG 1,CC SAIGON</t>
  </si>
  <si>
    <t>3502_WM+LIFE HCM 47-49-51 TRAN VAN ON</t>
  </si>
  <si>
    <t>3157_WM+LIFE HCM 537 NGUYEN DUY TRINH</t>
  </si>
  <si>
    <t>4940_WM+LIFE HCM CC AN CU</t>
  </si>
  <si>
    <t>3533_WM+LIFE HCM 156A NG. HUU THO</t>
  </si>
  <si>
    <t>VISSAN 754 XO VIET NGHE TINH</t>
  </si>
  <si>
    <t>TP HCM</t>
  </si>
  <si>
    <t>DIST</t>
  </si>
  <si>
    <t>THUAN AN</t>
  </si>
  <si>
    <t>TAN PHU</t>
  </si>
  <si>
    <t>BINH TAN</t>
  </si>
  <si>
    <t>THU DAU MOT</t>
  </si>
  <si>
    <t>Q4</t>
  </si>
  <si>
    <t>BINH THANH</t>
  </si>
  <si>
    <t>Q1</t>
  </si>
  <si>
    <t>Q2</t>
  </si>
  <si>
    <t>THU DUC</t>
  </si>
  <si>
    <t>PHU NHUAN</t>
  </si>
  <si>
    <t>GO VAP</t>
  </si>
  <si>
    <t>BINH CHANH</t>
  </si>
  <si>
    <t>TAN BINH</t>
  </si>
  <si>
    <t>Q9</t>
  </si>
  <si>
    <t>Q3</t>
  </si>
  <si>
    <t>NHA BE</t>
  </si>
  <si>
    <t>CU CHI</t>
  </si>
  <si>
    <t>Q5</t>
  </si>
  <si>
    <t>HOC MON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</si>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</sst>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10" fontId="0" fillId="0" borderId="0" xfId="2" applyNumberFormat="1" applyFont="1"/>
    <xf numFmtId="164" fontId="2" fillId="0" borderId="0" xfId="1" applyNumberFormat="1" applyFont="1" applyBorder="1"/>
    <xf numFmtId="164" fontId="5" fillId="0" borderId="0" xfId="1" applyNumberFormat="1" applyFont="1" applyFill="1" applyBorder="1"/>
    <xf numFmtId="10" fontId="2" fillId="0" borderId="0" xfId="2" applyNumberFormat="1" applyFont="1"/>
    <xf numFmtId="164" fontId="2" fillId="3" borderId="0" xfId="1" applyNumberFormat="1" applyFont="1" applyFill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I65" sqref="I65"/>
    </sheetView>
  </sheetViews>
  <sheetFormatPr defaultRowHeight="15" x14ac:dyDescent="0.25"/>
  <cols>
    <col min="2" max="2" width="38" bestFit="1" customWidth="1"/>
    <col min="3" max="3" width="12.140625" customWidth="1"/>
    <col min="4" max="5" width="13.28515625" bestFit="1" customWidth="1"/>
    <col min="6" max="6" width="11.7109375" customWidth="1"/>
    <col min="7" max="7" width="15" customWidth="1"/>
    <col min="8" max="8" width="16.85546875" customWidth="1"/>
    <col min="9" max="9" width="16.14062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4">
        <v>3288090.6534712738</v>
      </c>
      <c r="I1" s="14">
        <v>3293418.8521599998</v>
      </c>
    </row>
    <row r="2" spans="2:19" ht="45" x14ac:dyDescent="0.25">
      <c r="B2" s="10" t="s">
        <v>0</v>
      </c>
      <c r="C2" s="13" t="s">
        <v>1</v>
      </c>
      <c r="D2" s="11" t="s">
        <v>632</v>
      </c>
      <c r="E2" s="11" t="s">
        <v>657</v>
      </c>
      <c r="F2" s="11" t="s">
        <v>667</v>
      </c>
      <c r="G2" s="11" t="s">
        <v>48</v>
      </c>
      <c r="H2" s="12" t="s">
        <v>668</v>
      </c>
      <c r="I2" s="12" t="s">
        <v>669</v>
      </c>
      <c r="K2" s="15" t="s">
        <v>119</v>
      </c>
      <c r="L2" s="15" t="s">
        <v>120</v>
      </c>
      <c r="M2" s="15" t="s">
        <v>52</v>
      </c>
      <c r="N2" s="15" t="s">
        <v>633</v>
      </c>
      <c r="O2" s="15" t="s">
        <v>634</v>
      </c>
      <c r="Q2" s="15" t="s">
        <v>628</v>
      </c>
      <c r="R2" s="15" t="s">
        <v>629</v>
      </c>
    </row>
    <row r="3" spans="2:19" x14ac:dyDescent="0.25">
      <c r="B3" s="2" t="s">
        <v>2</v>
      </c>
      <c r="C3" s="3">
        <v>125</v>
      </c>
      <c r="D3" s="3">
        <v>232018.82399999999</v>
      </c>
      <c r="E3" s="3">
        <v>118792.44539999994</v>
      </c>
      <c r="F3" s="3">
        <v>336279.23900000006</v>
      </c>
      <c r="G3" s="8">
        <f>+IFERROR(AVERAGE(D3:F3),0)</f>
        <v>229030.16946666664</v>
      </c>
      <c r="H3" s="3">
        <f>+$G3/$G$68*$H$1</f>
        <v>277797.91437443497</v>
      </c>
      <c r="I3" s="3">
        <v>231966.21799999999</v>
      </c>
      <c r="K3" t="s">
        <v>2</v>
      </c>
      <c r="L3" t="s">
        <v>121</v>
      </c>
      <c r="M3">
        <v>6</v>
      </c>
      <c r="N3" s="26">
        <f>H6</f>
        <v>13334.299889972879</v>
      </c>
      <c r="O3" s="26">
        <f>I6</f>
        <v>11134.378463999998</v>
      </c>
      <c r="P3">
        <v>6</v>
      </c>
      <c r="Q3" s="28">
        <f>N3</f>
        <v>13334.299889972879</v>
      </c>
      <c r="R3" s="28">
        <f>O3</f>
        <v>11134.378463999998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 t="shared" ref="G4:G67" si="0">+IFERROR(AVERAGE(D4:F4),0)</f>
        <v>0</v>
      </c>
      <c r="H4" s="9">
        <f>+$H3/$C3*$C4</f>
        <v>253351.6979094847</v>
      </c>
      <c r="I4" s="5">
        <f>+$I3/$C3*$C4</f>
        <v>211553.19081599999</v>
      </c>
      <c r="K4" t="s">
        <v>24</v>
      </c>
      <c r="L4" t="s">
        <v>122</v>
      </c>
      <c r="M4">
        <v>14</v>
      </c>
      <c r="N4" s="26">
        <f>+Q$4/$P$4*$M4</f>
        <v>27268.947850812328</v>
      </c>
      <c r="O4" s="26">
        <f t="shared" ref="O4:O8" si="1">+R$4/$P$4*$M4</f>
        <v>33492.821934782609</v>
      </c>
      <c r="P4">
        <f>SUM(M4:M8)</f>
        <v>79</v>
      </c>
      <c r="Q4" s="26">
        <f>+H32</f>
        <v>153874.77715815528</v>
      </c>
      <c r="R4" s="26">
        <f>+I32</f>
        <v>188995.20948913044</v>
      </c>
      <c r="S4" s="28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 t="shared" si="0"/>
        <v>0</v>
      </c>
      <c r="H5" s="9">
        <f>+$H4/$C4*$C5</f>
        <v>11111.9165749774</v>
      </c>
      <c r="I5" s="5">
        <f>+$I4/$C4*$C5</f>
        <v>9278.6487199999992</v>
      </c>
      <c r="K5" t="s">
        <v>24</v>
      </c>
      <c r="L5" t="s">
        <v>123</v>
      </c>
      <c r="M5">
        <v>44</v>
      </c>
      <c r="N5" s="26">
        <f t="shared" ref="N5:N8" si="2">+Q$4/$P$4*$M5</f>
        <v>85702.407531124452</v>
      </c>
      <c r="O5" s="26">
        <f t="shared" si="1"/>
        <v>105263.15465217392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 t="shared" si="0"/>
        <v>0</v>
      </c>
      <c r="H6" s="9">
        <f>+$H5/$C5*$C6</f>
        <v>13334.299889972879</v>
      </c>
      <c r="I6" s="5">
        <f>+$I5/$C5*$C6</f>
        <v>11134.378463999998</v>
      </c>
      <c r="K6" t="s">
        <v>24</v>
      </c>
      <c r="L6" t="s">
        <v>124</v>
      </c>
      <c r="M6">
        <v>3</v>
      </c>
      <c r="N6" s="26">
        <f t="shared" si="2"/>
        <v>5843.3459680312135</v>
      </c>
      <c r="O6" s="26">
        <f t="shared" si="1"/>
        <v>7177.0332717391302</v>
      </c>
    </row>
    <row r="7" spans="2:19" x14ac:dyDescent="0.25">
      <c r="B7" s="2" t="s">
        <v>6</v>
      </c>
      <c r="C7" s="3">
        <v>67</v>
      </c>
      <c r="D7" s="3">
        <v>53119.282120000018</v>
      </c>
      <c r="E7" s="3">
        <v>122931.011</v>
      </c>
      <c r="F7" s="3">
        <v>105811.533</v>
      </c>
      <c r="G7" s="8">
        <f t="shared" si="0"/>
        <v>93953.942039999994</v>
      </c>
      <c r="H7" s="3">
        <f>+$G7/$G$68*$H$1</f>
        <v>113959.6988761221</v>
      </c>
      <c r="I7" s="3">
        <v>93473.604999999996</v>
      </c>
      <c r="K7" t="s">
        <v>24</v>
      </c>
      <c r="L7" t="s">
        <v>125</v>
      </c>
      <c r="M7">
        <v>9</v>
      </c>
      <c r="N7" s="26">
        <f t="shared" si="2"/>
        <v>17530.037904093639</v>
      </c>
      <c r="O7" s="26">
        <f t="shared" si="1"/>
        <v>21531.099815217392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 t="shared" si="0"/>
        <v>0</v>
      </c>
      <c r="H8" s="9">
        <f>+$H7/$C7*$C8</f>
        <v>11906.237196012757</v>
      </c>
      <c r="I8" s="5">
        <f>+$I7/$C7*$C8</f>
        <v>9765.8990298507451</v>
      </c>
      <c r="K8" t="s">
        <v>24</v>
      </c>
      <c r="L8" t="s">
        <v>126</v>
      </c>
      <c r="M8">
        <v>9</v>
      </c>
      <c r="N8" s="26">
        <f t="shared" si="2"/>
        <v>17530.037904093639</v>
      </c>
      <c r="O8" s="26">
        <f t="shared" si="1"/>
        <v>21531.099815217392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 t="shared" si="0"/>
        <v>0</v>
      </c>
      <c r="H9" s="9">
        <f>+$H8/$C8*$C9</f>
        <v>91848.115512098404</v>
      </c>
      <c r="I9" s="5">
        <f>+$I8/$C8*$C9</f>
        <v>75336.935373134329</v>
      </c>
      <c r="K9" t="s">
        <v>26</v>
      </c>
      <c r="L9" t="s">
        <v>127</v>
      </c>
      <c r="M9">
        <v>13</v>
      </c>
      <c r="N9" s="26">
        <f>Q$9/$P$9*$M9</f>
        <v>20735.607772105071</v>
      </c>
      <c r="O9" s="26">
        <f t="shared" ref="O9:O19" si="3">R$9/$P$9*$M9</f>
        <v>22282.797807291667</v>
      </c>
      <c r="P9">
        <f>SUM(M9:M19)</f>
        <v>189</v>
      </c>
      <c r="Q9" s="26">
        <f>+H36</f>
        <v>301463.83607137372</v>
      </c>
      <c r="R9" s="26">
        <f>+I36</f>
        <v>323957.598890625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 t="shared" si="0"/>
        <v>0</v>
      </c>
      <c r="H10" s="9">
        <f>+$H9/$C9*$C10</f>
        <v>10205.346168010934</v>
      </c>
      <c r="I10" s="5">
        <f>+$I9/$C9*$C10</f>
        <v>8370.7705970149254</v>
      </c>
      <c r="K10" t="s">
        <v>26</v>
      </c>
      <c r="L10" t="s">
        <v>128</v>
      </c>
      <c r="M10">
        <v>35</v>
      </c>
      <c r="N10" s="26">
        <f t="shared" ref="N10:N19" si="4">Q$9/$P$9*$M10</f>
        <v>55826.636309513655</v>
      </c>
      <c r="O10" s="26">
        <f t="shared" si="3"/>
        <v>59992.147942708332</v>
      </c>
    </row>
    <row r="11" spans="2:19" x14ac:dyDescent="0.25">
      <c r="B11" s="2" t="s">
        <v>9</v>
      </c>
      <c r="C11" s="3">
        <v>67</v>
      </c>
      <c r="D11" s="3">
        <v>88452.275999999983</v>
      </c>
      <c r="E11" s="3">
        <v>60281.406999999992</v>
      </c>
      <c r="F11" s="3">
        <v>122994.48899999993</v>
      </c>
      <c r="G11" s="8">
        <f t="shared" si="0"/>
        <v>90576.057333333301</v>
      </c>
      <c r="H11" s="3">
        <f>+$G11/$G$68*$H$1</f>
        <v>109862.55600322265</v>
      </c>
      <c r="I11" s="3">
        <v>98512.217000000004</v>
      </c>
      <c r="K11" t="s">
        <v>26</v>
      </c>
      <c r="L11" t="s">
        <v>122</v>
      </c>
      <c r="M11">
        <v>20</v>
      </c>
      <c r="N11" s="26">
        <f t="shared" si="4"/>
        <v>31900.935034007802</v>
      </c>
      <c r="O11" s="26">
        <f t="shared" si="3"/>
        <v>34281.227395833332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 t="shared" si="0"/>
        <v>0</v>
      </c>
      <c r="H12" s="9">
        <f>+$H11/$C11*$C12</f>
        <v>83626.721733796352</v>
      </c>
      <c r="I12" s="5">
        <f>+$I11/$C11*$C12</f>
        <v>74986.911447761187</v>
      </c>
      <c r="K12" t="s">
        <v>26</v>
      </c>
      <c r="L12" t="s">
        <v>123</v>
      </c>
      <c r="M12">
        <v>24</v>
      </c>
      <c r="N12" s="26">
        <f t="shared" si="4"/>
        <v>38281.122040809365</v>
      </c>
      <c r="O12" s="26">
        <f t="shared" si="3"/>
        <v>41137.472874999999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 t="shared" si="0"/>
        <v>0</v>
      </c>
      <c r="H13" s="9">
        <f>+$H12/$C12*$C13</f>
        <v>26235.834269426308</v>
      </c>
      <c r="I13" s="5">
        <f>+$I12/$C12*$C13</f>
        <v>23525.305552238802</v>
      </c>
      <c r="K13" t="s">
        <v>26</v>
      </c>
      <c r="L13" t="s">
        <v>129</v>
      </c>
      <c r="M13">
        <v>10</v>
      </c>
      <c r="N13" s="26">
        <f t="shared" si="4"/>
        <v>15950.467517003901</v>
      </c>
      <c r="O13" s="26">
        <f t="shared" si="3"/>
        <v>17140.613697916666</v>
      </c>
    </row>
    <row r="14" spans="2:19" x14ac:dyDescent="0.25">
      <c r="B14" s="2" t="s">
        <v>11</v>
      </c>
      <c r="C14" s="3">
        <v>56</v>
      </c>
      <c r="D14" s="3">
        <v>59052.113000000005</v>
      </c>
      <c r="E14" s="3">
        <v>57295.666000000012</v>
      </c>
      <c r="F14" s="3">
        <v>110075.75175999996</v>
      </c>
      <c r="G14" s="8">
        <f t="shared" si="0"/>
        <v>75474.510253333327</v>
      </c>
      <c r="H14" s="3">
        <f>+$G14/$G$68*$H$1</f>
        <v>91545.413364676497</v>
      </c>
      <c r="I14" s="3">
        <v>84096.989000000001</v>
      </c>
      <c r="K14" t="s">
        <v>26</v>
      </c>
      <c r="L14" t="s">
        <v>126</v>
      </c>
      <c r="M14">
        <v>17</v>
      </c>
      <c r="N14" s="26">
        <f t="shared" si="4"/>
        <v>27115.794778906631</v>
      </c>
      <c r="O14" s="26">
        <f t="shared" si="3"/>
        <v>29139.043286458334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 t="shared" si="0"/>
        <v>0</v>
      </c>
      <c r="H15" s="9">
        <f>+$H14/$C14*$C15</f>
        <v>65389.58097476892</v>
      </c>
      <c r="I15" s="5">
        <f>+$I14/$C14*$C15</f>
        <v>60069.277857142864</v>
      </c>
      <c r="K15" t="s">
        <v>26</v>
      </c>
      <c r="L15" t="s">
        <v>130</v>
      </c>
      <c r="M15">
        <v>28</v>
      </c>
      <c r="N15" s="26">
        <f t="shared" si="4"/>
        <v>44661.309047610921</v>
      </c>
      <c r="O15" s="26">
        <f t="shared" si="3"/>
        <v>47993.718354166667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 t="shared" si="0"/>
        <v>0</v>
      </c>
      <c r="H16" s="9">
        <f>+$H15/$C15*$C16</f>
        <v>26155.832389907569</v>
      </c>
      <c r="I16" s="5">
        <f>+$I15/$C15*$C16</f>
        <v>24027.711142857144</v>
      </c>
      <c r="K16" t="s">
        <v>26</v>
      </c>
      <c r="L16" t="s">
        <v>131</v>
      </c>
      <c r="M16">
        <v>14</v>
      </c>
      <c r="N16" s="26">
        <f t="shared" si="4"/>
        <v>22330.65452380546</v>
      </c>
      <c r="O16" s="26">
        <f t="shared" si="3"/>
        <v>23996.859177083334</v>
      </c>
    </row>
    <row r="17" spans="2:18" x14ac:dyDescent="0.25">
      <c r="B17" s="2" t="s">
        <v>13</v>
      </c>
      <c r="C17" s="3">
        <v>74</v>
      </c>
      <c r="D17" s="3">
        <v>75050.609000000011</v>
      </c>
      <c r="E17" s="3">
        <v>117093.93399999999</v>
      </c>
      <c r="F17" s="3">
        <v>135272.37600000002</v>
      </c>
      <c r="G17" s="8">
        <f t="shared" si="0"/>
        <v>109138.973</v>
      </c>
      <c r="H17" s="3">
        <f>+$G17/$G$68*$H$1</f>
        <v>132378.10174515186</v>
      </c>
      <c r="I17" s="3">
        <v>132957.571</v>
      </c>
      <c r="K17" t="s">
        <v>26</v>
      </c>
      <c r="L17" t="s">
        <v>132</v>
      </c>
      <c r="M17">
        <v>6</v>
      </c>
      <c r="N17" s="26">
        <f t="shared" si="4"/>
        <v>9570.2805102023412</v>
      </c>
      <c r="O17" s="26">
        <f t="shared" si="3"/>
        <v>10284.36821875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 t="shared" si="0"/>
        <v>0</v>
      </c>
      <c r="H18" s="9">
        <f>+$H17/$C17*$C18</f>
        <v>96600.236408624332</v>
      </c>
      <c r="I18" s="5">
        <f>+$I17/$C17*$C18</f>
        <v>97023.092351351341</v>
      </c>
      <c r="K18" t="s">
        <v>26</v>
      </c>
      <c r="L18" t="s">
        <v>121</v>
      </c>
      <c r="M18">
        <v>21</v>
      </c>
      <c r="N18" s="26">
        <f t="shared" si="4"/>
        <v>33495.981785708194</v>
      </c>
      <c r="O18" s="26">
        <f t="shared" si="3"/>
        <v>35995.288765625002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 t="shared" si="0"/>
        <v>0</v>
      </c>
      <c r="H19" s="9">
        <f>+$H18/$C18*$C19</f>
        <v>33988.972069701151</v>
      </c>
      <c r="I19" s="5">
        <f>+$I18/$C18*$C19</f>
        <v>34137.754716216215</v>
      </c>
      <c r="K19" t="s">
        <v>26</v>
      </c>
      <c r="L19" t="s">
        <v>133</v>
      </c>
      <c r="M19">
        <v>1</v>
      </c>
      <c r="N19" s="26">
        <f t="shared" si="4"/>
        <v>1595.0467517003901</v>
      </c>
      <c r="O19" s="26">
        <f t="shared" si="3"/>
        <v>1714.0613697916667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 t="shared" si="0"/>
        <v>0</v>
      </c>
      <c r="H20" s="9">
        <f>+$H19/$C19*$C20</f>
        <v>1788.8932668263762</v>
      </c>
      <c r="I20" s="5">
        <f>+$I19/$C19*$C20</f>
        <v>1796.7239324324323</v>
      </c>
      <c r="K20" t="s">
        <v>27</v>
      </c>
      <c r="L20" t="s">
        <v>134</v>
      </c>
      <c r="M20">
        <v>19</v>
      </c>
      <c r="N20" s="26">
        <f>+Q$20/$P$20*$M20</f>
        <v>62010.046071361299</v>
      </c>
      <c r="O20" s="26">
        <f t="shared" ref="O20:O22" si="5">+R$20/$P$20*$M20</f>
        <v>56045.388097560979</v>
      </c>
      <c r="P20">
        <f>SUM(M20:M22)</f>
        <v>62</v>
      </c>
      <c r="Q20" s="26">
        <f>+H38</f>
        <v>202348.57139075792</v>
      </c>
      <c r="R20" s="26">
        <f>+I38</f>
        <v>182884.95063414634</v>
      </c>
    </row>
    <row r="21" spans="2:18" x14ac:dyDescent="0.25">
      <c r="B21" s="2" t="s">
        <v>17</v>
      </c>
      <c r="C21" s="3">
        <v>58</v>
      </c>
      <c r="D21" s="3">
        <v>57902.724000000009</v>
      </c>
      <c r="E21" s="3">
        <v>158565.95199999996</v>
      </c>
      <c r="F21" s="3">
        <v>163719.93700000001</v>
      </c>
      <c r="G21" s="8">
        <f t="shared" si="0"/>
        <v>126729.53766666667</v>
      </c>
      <c r="H21" s="3">
        <f>+$G21/$G$68*$H$1</f>
        <v>153714.25229880124</v>
      </c>
      <c r="I21" s="3">
        <v>127367.511</v>
      </c>
      <c r="K21" t="s">
        <v>27</v>
      </c>
      <c r="L21" t="s">
        <v>127</v>
      </c>
      <c r="M21">
        <v>22</v>
      </c>
      <c r="N21" s="26">
        <f t="shared" ref="N21:N22" si="6">+Q$20/$P$20*$M21</f>
        <v>71801.105977365718</v>
      </c>
      <c r="O21" s="26">
        <f t="shared" si="5"/>
        <v>64894.659902439023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 t="shared" si="0"/>
        <v>0</v>
      </c>
      <c r="H22" s="9">
        <f>+$H21/$C21*$C22</f>
        <v>42403.931668634825</v>
      </c>
      <c r="I22" s="5">
        <f>+$I21/$C21*$C22</f>
        <v>35135.865103448275</v>
      </c>
      <c r="K22" t="s">
        <v>27</v>
      </c>
      <c r="L22" t="s">
        <v>130</v>
      </c>
      <c r="M22">
        <v>21</v>
      </c>
      <c r="N22" s="26">
        <f t="shared" si="6"/>
        <v>68537.419342030902</v>
      </c>
      <c r="O22" s="26">
        <f t="shared" si="5"/>
        <v>61944.90263414634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 t="shared" si="0"/>
        <v>0</v>
      </c>
      <c r="H23" s="9">
        <f>+$H22/$C22*$C23</f>
        <v>21201.965834317412</v>
      </c>
      <c r="I23" s="5">
        <f>+$I22/$C22*$C23</f>
        <v>17567.932551724138</v>
      </c>
      <c r="K23" t="s">
        <v>28</v>
      </c>
      <c r="L23" t="s">
        <v>122</v>
      </c>
      <c r="M23">
        <v>5</v>
      </c>
      <c r="N23" s="26">
        <f>+Q$23/$P$23*$M23</f>
        <v>9639.2431004111022</v>
      </c>
      <c r="O23" s="26">
        <f t="shared" ref="O23:O37" si="7">+R$23/$P$23*$M23</f>
        <v>10372.499829931974</v>
      </c>
      <c r="P23">
        <f>SUM(M23:M37)</f>
        <v>147</v>
      </c>
      <c r="Q23" s="26">
        <f>+H40</f>
        <v>283393.74715208641</v>
      </c>
      <c r="R23" s="26">
        <f>+I40</f>
        <v>304951.495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 t="shared" si="0"/>
        <v>0</v>
      </c>
      <c r="H24" s="9">
        <f>+$H23/$C23*$C24</f>
        <v>87458.109066559322</v>
      </c>
      <c r="I24" s="5">
        <f>+$I23/$C23*$C24</f>
        <v>72467.721775862068</v>
      </c>
      <c r="K24" t="s">
        <v>28</v>
      </c>
      <c r="L24" t="s">
        <v>129</v>
      </c>
      <c r="M24">
        <v>9</v>
      </c>
      <c r="N24" s="26">
        <f t="shared" ref="N24:N37" si="8">+Q$23/$P$23*$M24</f>
        <v>17350.637580739982</v>
      </c>
      <c r="O24" s="26">
        <f t="shared" si="7"/>
        <v>18670.499693877551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 t="shared" si="0"/>
        <v>0</v>
      </c>
      <c r="H25" s="9">
        <f>+$H24/$C24*$C25</f>
        <v>2650.2457292896765</v>
      </c>
      <c r="I25" s="5">
        <f>+$I24/$C24*$C25</f>
        <v>2195.9915689655172</v>
      </c>
      <c r="K25" t="s">
        <v>28</v>
      </c>
      <c r="L25" t="s">
        <v>135</v>
      </c>
      <c r="M25">
        <v>4</v>
      </c>
      <c r="N25" s="26">
        <f t="shared" si="8"/>
        <v>7711.3944803288814</v>
      </c>
      <c r="O25" s="26">
        <f t="shared" si="7"/>
        <v>8297.9998639455789</v>
      </c>
    </row>
    <row r="26" spans="2:18" x14ac:dyDescent="0.25">
      <c r="B26" s="2" t="s">
        <v>21</v>
      </c>
      <c r="C26" s="3">
        <v>63</v>
      </c>
      <c r="D26" s="3">
        <v>56911.49788000001</v>
      </c>
      <c r="E26" s="3">
        <v>50601.544679999985</v>
      </c>
      <c r="F26" s="3">
        <v>127648.32235999996</v>
      </c>
      <c r="G26" s="8">
        <f t="shared" si="0"/>
        <v>78387.121639999983</v>
      </c>
      <c r="H26" s="3">
        <f>+$G26/$G$68*$H$1</f>
        <v>95078.211556650014</v>
      </c>
      <c r="I26" s="3">
        <v>66318.180999999997</v>
      </c>
      <c r="K26" t="s">
        <v>28</v>
      </c>
      <c r="L26" t="s">
        <v>136</v>
      </c>
      <c r="M26">
        <v>18</v>
      </c>
      <c r="N26" s="26">
        <f t="shared" si="8"/>
        <v>34701.275161479964</v>
      </c>
      <c r="O26" s="26">
        <f t="shared" si="7"/>
        <v>37340.999387755102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 t="shared" si="0"/>
        <v>0</v>
      </c>
      <c r="H27" s="9">
        <f>+$H26/$C26*$C27</f>
        <v>21128.491457033339</v>
      </c>
      <c r="I27" s="5">
        <f>+$I26/$C26*$C27</f>
        <v>14737.373555555554</v>
      </c>
      <c r="K27" t="s">
        <v>28</v>
      </c>
      <c r="L27" t="s">
        <v>137</v>
      </c>
      <c r="M27">
        <v>1</v>
      </c>
      <c r="N27" s="26">
        <f t="shared" si="8"/>
        <v>1927.8486200822204</v>
      </c>
      <c r="O27" s="26">
        <f t="shared" si="7"/>
        <v>2074.4999659863947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 t="shared" si="0"/>
        <v>0</v>
      </c>
      <c r="H28" s="9">
        <f>+$H27/$C27*$C28</f>
        <v>73949.720099616679</v>
      </c>
      <c r="I28" s="5">
        <f>+$I27/$C27*$C28</f>
        <v>51580.807444444443</v>
      </c>
      <c r="K28" t="s">
        <v>28</v>
      </c>
      <c r="L28" t="s">
        <v>133</v>
      </c>
      <c r="M28">
        <v>1</v>
      </c>
      <c r="N28" s="26">
        <f t="shared" si="8"/>
        <v>1927.8486200822204</v>
      </c>
      <c r="O28" s="26">
        <f t="shared" si="7"/>
        <v>2074.4999659863947</v>
      </c>
    </row>
    <row r="29" spans="2:18" x14ac:dyDescent="0.25">
      <c r="B29" s="2" t="s">
        <v>23</v>
      </c>
      <c r="C29" s="3">
        <v>99</v>
      </c>
      <c r="D29" s="3">
        <v>207107.52100000004</v>
      </c>
      <c r="E29" s="3">
        <v>110397.83100000001</v>
      </c>
      <c r="F29" s="3">
        <v>301895.95300000004</v>
      </c>
      <c r="G29" s="8">
        <f t="shared" si="0"/>
        <v>206467.10166666671</v>
      </c>
      <c r="H29" s="3">
        <f>+$G29/$G$68*$H$1</f>
        <v>250430.45797633278</v>
      </c>
      <c r="I29" s="3">
        <v>216197.42600000001</v>
      </c>
      <c r="K29" t="s">
        <v>28</v>
      </c>
      <c r="L29" t="s">
        <v>138</v>
      </c>
      <c r="M29">
        <v>3</v>
      </c>
      <c r="N29" s="26">
        <f t="shared" si="8"/>
        <v>5783.5458602466606</v>
      </c>
      <c r="O29" s="26">
        <f t="shared" si="7"/>
        <v>6223.4998979591837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 t="shared" si="0"/>
        <v>0</v>
      </c>
      <c r="H30" s="9">
        <f>+$H29/$C29*$C30</f>
        <v>250430.45797633278</v>
      </c>
      <c r="I30" s="5">
        <f>+$I29/$C29*$C30</f>
        <v>216197.42600000001</v>
      </c>
      <c r="K30" t="s">
        <v>28</v>
      </c>
      <c r="L30" t="s">
        <v>139</v>
      </c>
      <c r="M30">
        <v>4</v>
      </c>
      <c r="N30" s="26">
        <f t="shared" si="8"/>
        <v>7711.3944803288814</v>
      </c>
      <c r="O30" s="26">
        <f t="shared" si="7"/>
        <v>8297.9998639455789</v>
      </c>
    </row>
    <row r="31" spans="2:18" x14ac:dyDescent="0.25">
      <c r="B31" s="2" t="s">
        <v>24</v>
      </c>
      <c r="C31" s="3">
        <v>92</v>
      </c>
      <c r="D31" s="3">
        <v>167818.36739999999</v>
      </c>
      <c r="E31" s="3">
        <v>72154.98500000003</v>
      </c>
      <c r="F31" s="3">
        <v>203240.31200000003</v>
      </c>
      <c r="G31" s="8">
        <f t="shared" si="0"/>
        <v>147737.88813333336</v>
      </c>
      <c r="H31" s="3">
        <f>+$G31/$G$68*$H$1</f>
        <v>179195.94301962387</v>
      </c>
      <c r="I31" s="3">
        <v>220095.68700000001</v>
      </c>
      <c r="K31" t="s">
        <v>28</v>
      </c>
      <c r="L31" t="s">
        <v>124</v>
      </c>
      <c r="M31">
        <v>2</v>
      </c>
      <c r="N31" s="26">
        <f t="shared" si="8"/>
        <v>3855.6972401644407</v>
      </c>
      <c r="O31" s="26">
        <f t="shared" si="7"/>
        <v>4148.9999319727895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 t="shared" si="0"/>
        <v>0</v>
      </c>
      <c r="H32" s="9">
        <f>+$H31/$C31*$C32</f>
        <v>153874.77715815528</v>
      </c>
      <c r="I32" s="5">
        <f>+$I31/$C31*$C32</f>
        <v>188995.20948913044</v>
      </c>
      <c r="K32" t="s">
        <v>28</v>
      </c>
      <c r="L32" t="s">
        <v>140</v>
      </c>
      <c r="M32">
        <v>22</v>
      </c>
      <c r="N32" s="26">
        <f t="shared" si="8"/>
        <v>42412.669641808847</v>
      </c>
      <c r="O32" s="26">
        <f t="shared" si="7"/>
        <v>45638.999251700683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 t="shared" si="0"/>
        <v>0</v>
      </c>
      <c r="H33" s="9">
        <f>+$H32/$C32*$C33</f>
        <v>25321.165861468591</v>
      </c>
      <c r="I33" s="5">
        <f>+$I32/$C32*$C33</f>
        <v>31100.477510869565</v>
      </c>
      <c r="K33" t="s">
        <v>28</v>
      </c>
      <c r="L33" t="s">
        <v>125</v>
      </c>
      <c r="M33">
        <v>10</v>
      </c>
      <c r="N33" s="26">
        <f t="shared" si="8"/>
        <v>19278.486200822204</v>
      </c>
      <c r="O33" s="26">
        <f t="shared" si="7"/>
        <v>20744.999659863948</v>
      </c>
    </row>
    <row r="34" spans="2:18" x14ac:dyDescent="0.25">
      <c r="B34" s="2" t="s">
        <v>26</v>
      </c>
      <c r="C34" s="3">
        <v>192</v>
      </c>
      <c r="D34" s="3">
        <v>263864.96883999999</v>
      </c>
      <c r="E34" s="3">
        <v>189450.46600000001</v>
      </c>
      <c r="F34" s="3">
        <v>304144.40899999993</v>
      </c>
      <c r="G34" s="8">
        <f t="shared" si="0"/>
        <v>252486.61461333334</v>
      </c>
      <c r="H34" s="3">
        <f>+$G34/$G$68*$H$1</f>
        <v>306248.97632647492</v>
      </c>
      <c r="I34" s="3">
        <v>329099.783</v>
      </c>
      <c r="K34" t="s">
        <v>28</v>
      </c>
      <c r="L34" t="s">
        <v>141</v>
      </c>
      <c r="M34">
        <v>2</v>
      </c>
      <c r="N34" s="26">
        <f t="shared" si="8"/>
        <v>3855.6972401644407</v>
      </c>
      <c r="O34" s="26">
        <f t="shared" si="7"/>
        <v>4148.9999319727895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 t="shared" si="0"/>
        <v>0</v>
      </c>
      <c r="H35" s="9">
        <f>+$H34/$C34*$C35</f>
        <v>4785.1402551011706</v>
      </c>
      <c r="I35" s="5">
        <f>+$I34/$C34*$C35</f>
        <v>5142.1841093749999</v>
      </c>
      <c r="K35" t="s">
        <v>28</v>
      </c>
      <c r="L35" t="s">
        <v>142</v>
      </c>
      <c r="M35">
        <v>7</v>
      </c>
      <c r="N35" s="26">
        <f t="shared" si="8"/>
        <v>13494.940340575542</v>
      </c>
      <c r="O35" s="26">
        <f t="shared" si="7"/>
        <v>14521.499761904763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 t="shared" si="0"/>
        <v>0</v>
      </c>
      <c r="H36" s="9">
        <f>+$H35/$C35*$C36</f>
        <v>301463.83607137372</v>
      </c>
      <c r="I36" s="5">
        <f>+$I35/$C35*$C36</f>
        <v>323957.598890625</v>
      </c>
      <c r="K36" t="s">
        <v>28</v>
      </c>
      <c r="L36" t="s">
        <v>131</v>
      </c>
      <c r="M36">
        <v>2</v>
      </c>
      <c r="N36" s="26">
        <f t="shared" si="8"/>
        <v>3855.6972401644407</v>
      </c>
      <c r="O36" s="26">
        <f t="shared" si="7"/>
        <v>4148.9999319727895</v>
      </c>
    </row>
    <row r="37" spans="2:18" x14ac:dyDescent="0.25">
      <c r="B37" s="2" t="s">
        <v>27</v>
      </c>
      <c r="C37" s="3">
        <v>82</v>
      </c>
      <c r="D37" s="3">
        <v>228703.96500000003</v>
      </c>
      <c r="E37" s="3">
        <v>100903.87299999995</v>
      </c>
      <c r="F37" s="3">
        <v>332314.86000000022</v>
      </c>
      <c r="G37" s="8">
        <f t="shared" si="0"/>
        <v>220640.89933333339</v>
      </c>
      <c r="H37" s="3">
        <f>+$G37/$G$68*$H$1</f>
        <v>267622.30409745401</v>
      </c>
      <c r="I37" s="3">
        <v>241880.09599999999</v>
      </c>
      <c r="K37" t="s">
        <v>28</v>
      </c>
      <c r="L37" t="s">
        <v>121</v>
      </c>
      <c r="M37">
        <v>57</v>
      </c>
      <c r="N37" s="26">
        <f t="shared" si="8"/>
        <v>109887.37134468656</v>
      </c>
      <c r="O37" s="26">
        <f t="shared" si="7"/>
        <v>118246.4980612245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 t="shared" si="0"/>
        <v>0</v>
      </c>
      <c r="H38" s="9">
        <f>+$H37/$C37*$C38</f>
        <v>202348.57139075792</v>
      </c>
      <c r="I38" s="5">
        <f>+$I37/$C37*$C38</f>
        <v>182884.95063414634</v>
      </c>
      <c r="K38" t="s">
        <v>40</v>
      </c>
      <c r="L38" t="s">
        <v>122</v>
      </c>
      <c r="M38">
        <v>16</v>
      </c>
      <c r="N38" s="26">
        <f>+Q38</f>
        <v>24194.24849168352</v>
      </c>
      <c r="O38" s="26">
        <f>+R38</f>
        <v>27006.930921739131</v>
      </c>
      <c r="P38">
        <f>M38</f>
        <v>16</v>
      </c>
      <c r="Q38" s="26">
        <f>+H60</f>
        <v>24194.24849168352</v>
      </c>
      <c r="R38" s="26">
        <f>+I60</f>
        <v>27006.930921739131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 t="shared" si="0"/>
        <v>0</v>
      </c>
      <c r="H39" s="9">
        <f>+$H38/$C38*$C39</f>
        <v>65273.732706696101</v>
      </c>
      <c r="I39" s="5">
        <f>+$I38/$C38*$C39</f>
        <v>58995.145365853663</v>
      </c>
      <c r="K39" t="s">
        <v>143</v>
      </c>
      <c r="M39" s="28">
        <v>1205</v>
      </c>
      <c r="N39" s="28">
        <f>+Q39</f>
        <v>2309481.1733172447</v>
      </c>
      <c r="O39" s="28">
        <f>+R39</f>
        <v>2254488.2887603589</v>
      </c>
      <c r="P39" s="28">
        <f>+M39</f>
        <v>1205</v>
      </c>
      <c r="Q39" s="26">
        <f>+SUM(H4,H5,H8,H9,H10,H12,H13,H15,H16,H18,H19,H20,H22,H23,H24,H25,H27,H28,H30,H33,H35,H39,H42,H52,H56,H61,H62,H63,H65)</f>
        <v>2309481.1733172447</v>
      </c>
      <c r="R39" s="26">
        <f>+SUM(I4,I5,I8,I9,I10,I12,I13,I15,I16,I18,I19,I20,I22,I23,I24,I25,I27,I28,I30,I33,I35,I39,I42,I52,I56,I61,I62,I63,I65)</f>
        <v>2254488.2887603589</v>
      </c>
    </row>
    <row r="40" spans="2:18" x14ac:dyDescent="0.25">
      <c r="B40" s="2" t="s">
        <v>28</v>
      </c>
      <c r="C40" s="3">
        <v>147</v>
      </c>
      <c r="D40" s="3">
        <v>217211.75800000009</v>
      </c>
      <c r="E40" s="3">
        <v>223713.93999999989</v>
      </c>
      <c r="F40" s="3">
        <v>260005.24400000009</v>
      </c>
      <c r="G40" s="8">
        <f t="shared" si="0"/>
        <v>233643.64733333336</v>
      </c>
      <c r="H40" s="3">
        <f>+$G40/$G$68*$H$1</f>
        <v>283393.74715208641</v>
      </c>
      <c r="I40" s="3">
        <v>304951.495</v>
      </c>
      <c r="K40" s="15" t="s">
        <v>144</v>
      </c>
      <c r="L40" s="15"/>
      <c r="M40" s="14">
        <f>+SUM(M3:M39)</f>
        <v>1704</v>
      </c>
      <c r="N40" s="14">
        <f>+SUM(N3:N39)</f>
        <v>3288090.6534712743</v>
      </c>
      <c r="O40" s="14">
        <f>+SUM(O3:O39)</f>
        <v>3293418.8521599998</v>
      </c>
      <c r="P40" s="14">
        <f>+SUM(P3:P39)</f>
        <v>1704</v>
      </c>
      <c r="Q40" s="14">
        <f t="shared" ref="Q40:R40" si="9">+SUM(Q3:Q39)</f>
        <v>3288090.6534712743</v>
      </c>
      <c r="R40" s="14">
        <f t="shared" si="9"/>
        <v>3293418.8521599998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 t="shared" si="0"/>
        <v>0</v>
      </c>
      <c r="H41" s="9">
        <f>+$H40/$C40*$C41</f>
        <v>283393.74715208641</v>
      </c>
      <c r="I41" s="5">
        <f>+$I40/$C40*$C41</f>
        <v>304951.49500000005</v>
      </c>
      <c r="Q41" s="28"/>
      <c r="R41" s="28"/>
    </row>
    <row r="42" spans="2:18" x14ac:dyDescent="0.25">
      <c r="B42" s="2" t="s">
        <v>29</v>
      </c>
      <c r="C42" s="3">
        <v>179</v>
      </c>
      <c r="D42" s="3">
        <v>206599.848</v>
      </c>
      <c r="E42" s="3">
        <v>278834.36099999998</v>
      </c>
      <c r="F42" s="3">
        <v>343433.01100000012</v>
      </c>
      <c r="G42" s="8">
        <f t="shared" si="0"/>
        <v>276289.07333333336</v>
      </c>
      <c r="H42" s="3">
        <f>+$G42/$G$68*$H$1</f>
        <v>335119.72905218496</v>
      </c>
      <c r="I42" s="3">
        <v>357158.717</v>
      </c>
      <c r="K42" s="15" t="s">
        <v>120</v>
      </c>
      <c r="L42" s="15" t="s">
        <v>52</v>
      </c>
      <c r="N42" s="15" t="s">
        <v>633</v>
      </c>
      <c r="O42" s="15" t="s">
        <v>634</v>
      </c>
      <c r="Q42" s="28"/>
      <c r="R42" s="28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si="0"/>
        <v>0</v>
      </c>
      <c r="H43" s="9">
        <f t="shared" ref="H43:H51" si="10">+$H42/$C42*$C43</f>
        <v>35571.367888220753</v>
      </c>
      <c r="I43" s="5">
        <f t="shared" ref="I43:I51" si="11">+$I42/$C42*$C43</f>
        <v>37910.701804469274</v>
      </c>
      <c r="K43" t="s">
        <v>121</v>
      </c>
      <c r="L43">
        <f>SUMIF($L$3:$L$38,$K43,$M$3:$M$38)</f>
        <v>84</v>
      </c>
      <c r="N43" s="26">
        <f>SUMIF($L$3:$L$38,$K43,$N$3:$N$38)</f>
        <v>156717.65302036764</v>
      </c>
      <c r="O43" s="26">
        <f>SUMIF($L$3:$L$38,$K43,$O$3:$O$38)</f>
        <v>165376.16529084952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0"/>
        <v>0</v>
      </c>
      <c r="H44" s="9">
        <f t="shared" si="10"/>
        <v>3744.3545145495532</v>
      </c>
      <c r="I44" s="5">
        <f t="shared" si="11"/>
        <v>3990.6001899441339</v>
      </c>
      <c r="K44" t="s">
        <v>122</v>
      </c>
      <c r="L44">
        <f t="shared" ref="L44:L64" si="12">SUMIF($L$3:$L$38,$K44,$M$3:$M$38)</f>
        <v>55</v>
      </c>
      <c r="N44" s="26">
        <f t="shared" ref="N44:N64" si="13">SUMIF($L$3:$L$38,$K44,$N$3:$N$38)</f>
        <v>93003.37447691476</v>
      </c>
      <c r="O44" s="26">
        <f t="shared" ref="O44:O64" si="14">SUMIF($L$3:$L$38,$K44,$O$3:$O$38)</f>
        <v>105153.48008228703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0"/>
        <v>0</v>
      </c>
      <c r="H45" s="9">
        <f t="shared" si="10"/>
        <v>86120.153834639728</v>
      </c>
      <c r="I45" s="5">
        <f t="shared" si="11"/>
        <v>91783.804368715078</v>
      </c>
      <c r="K45" t="s">
        <v>123</v>
      </c>
      <c r="L45">
        <f t="shared" si="12"/>
        <v>68</v>
      </c>
      <c r="N45" s="26">
        <f t="shared" si="13"/>
        <v>123983.52957193382</v>
      </c>
      <c r="O45" s="26">
        <f t="shared" si="14"/>
        <v>146400.62752717393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0"/>
        <v>0</v>
      </c>
      <c r="H46" s="9">
        <f t="shared" si="10"/>
        <v>20593.949830022542</v>
      </c>
      <c r="I46" s="5">
        <f t="shared" si="11"/>
        <v>21948.301044692736</v>
      </c>
      <c r="K46" t="s">
        <v>124</v>
      </c>
      <c r="L46">
        <f t="shared" si="12"/>
        <v>5</v>
      </c>
      <c r="N46" s="26">
        <f t="shared" si="13"/>
        <v>9699.0432081956533</v>
      </c>
      <c r="O46" s="26">
        <f t="shared" si="14"/>
        <v>11326.033203711919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0"/>
        <v>0</v>
      </c>
      <c r="H47" s="9">
        <f t="shared" si="10"/>
        <v>41187.899660045085</v>
      </c>
      <c r="I47" s="5">
        <f t="shared" si="11"/>
        <v>43896.602089385473</v>
      </c>
      <c r="K47" t="s">
        <v>125</v>
      </c>
      <c r="L47">
        <f t="shared" si="12"/>
        <v>19</v>
      </c>
      <c r="N47" s="26">
        <f t="shared" si="13"/>
        <v>36808.524104915843</v>
      </c>
      <c r="O47" s="26">
        <f t="shared" si="14"/>
        <v>42276.099475081341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0"/>
        <v>0</v>
      </c>
      <c r="H48" s="9">
        <f t="shared" si="10"/>
        <v>50548.785946418968</v>
      </c>
      <c r="I48" s="5">
        <f t="shared" si="11"/>
        <v>53873.102564245812</v>
      </c>
      <c r="K48" t="s">
        <v>126</v>
      </c>
      <c r="L48">
        <f t="shared" si="12"/>
        <v>26</v>
      </c>
      <c r="N48" s="26">
        <f t="shared" si="13"/>
        <v>44645.83268300027</v>
      </c>
      <c r="O48" s="26">
        <f t="shared" si="14"/>
        <v>50670.143101675727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0"/>
        <v>0</v>
      </c>
      <c r="H49" s="9">
        <f t="shared" si="10"/>
        <v>5616.5317718243296</v>
      </c>
      <c r="I49" s="5">
        <f t="shared" si="11"/>
        <v>5985.9002849162016</v>
      </c>
      <c r="K49" t="s">
        <v>127</v>
      </c>
      <c r="L49">
        <f t="shared" si="12"/>
        <v>35</v>
      </c>
      <c r="N49" s="26">
        <f t="shared" si="13"/>
        <v>92536.713749470786</v>
      </c>
      <c r="O49" s="26">
        <f t="shared" si="14"/>
        <v>87177.45770973069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0"/>
        <v>0</v>
      </c>
      <c r="H50" s="9">
        <f t="shared" si="10"/>
        <v>29954.836116396425</v>
      </c>
      <c r="I50" s="5">
        <f t="shared" si="11"/>
        <v>31924.801519553075</v>
      </c>
      <c r="K50" t="s">
        <v>128</v>
      </c>
      <c r="L50">
        <f t="shared" si="12"/>
        <v>35</v>
      </c>
      <c r="N50" s="26">
        <f t="shared" si="13"/>
        <v>55826.636309513655</v>
      </c>
      <c r="O50" s="26">
        <f t="shared" si="14"/>
        <v>59992.147942708332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0"/>
        <v>0</v>
      </c>
      <c r="H51" s="9">
        <f t="shared" si="10"/>
        <v>61781.849490067631</v>
      </c>
      <c r="I51" s="5">
        <f t="shared" si="11"/>
        <v>65844.903134078224</v>
      </c>
      <c r="K51" t="s">
        <v>129</v>
      </c>
      <c r="L51">
        <f t="shared" si="12"/>
        <v>19</v>
      </c>
      <c r="N51" s="26">
        <f t="shared" si="13"/>
        <v>33301.105097743886</v>
      </c>
      <c r="O51" s="26">
        <f t="shared" si="14"/>
        <v>35811.113391794221</v>
      </c>
    </row>
    <row r="52" spans="2:15" x14ac:dyDescent="0.25">
      <c r="B52" s="2" t="s">
        <v>35</v>
      </c>
      <c r="C52" s="3">
        <v>126</v>
      </c>
      <c r="D52" s="3">
        <v>109276.11099999999</v>
      </c>
      <c r="E52" s="3">
        <v>256557.78900000002</v>
      </c>
      <c r="F52" s="3">
        <v>223280.56300000002</v>
      </c>
      <c r="G52" s="8">
        <f t="shared" si="0"/>
        <v>196371.48766666665</v>
      </c>
      <c r="H52" s="3">
        <f>+$G52/$G$68*$H$1</f>
        <v>238185.16941867166</v>
      </c>
      <c r="I52" s="3">
        <v>339143.15899999999</v>
      </c>
      <c r="K52" t="s">
        <v>130</v>
      </c>
      <c r="L52">
        <f t="shared" si="12"/>
        <v>49</v>
      </c>
      <c r="N52" s="26">
        <f t="shared" si="13"/>
        <v>113198.72838964182</v>
      </c>
      <c r="O52" s="26">
        <f t="shared" si="14"/>
        <v>109938.62098831301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 t="shared" si="0"/>
        <v>0</v>
      </c>
      <c r="H53" s="9">
        <f>+$H52/$C52*$C53</f>
        <v>81285.414960340335</v>
      </c>
      <c r="I53" s="5">
        <f>+$I52/$C52*$C53</f>
        <v>115739.33203968253</v>
      </c>
      <c r="K53" t="s">
        <v>131</v>
      </c>
      <c r="L53">
        <f t="shared" si="12"/>
        <v>16</v>
      </c>
      <c r="N53" s="26">
        <f t="shared" si="13"/>
        <v>26186.351763969902</v>
      </c>
      <c r="O53" s="26">
        <f t="shared" si="14"/>
        <v>28145.859109056124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 t="shared" si="0"/>
        <v>0</v>
      </c>
      <c r="H54" s="9">
        <f>+$H53/$C53*$C54</f>
        <v>56710.75462349326</v>
      </c>
      <c r="I54" s="5">
        <f>+$I53/$C53*$C54</f>
        <v>80748.371190476188</v>
      </c>
      <c r="K54" t="s">
        <v>132</v>
      </c>
      <c r="L54">
        <f t="shared" si="12"/>
        <v>6</v>
      </c>
      <c r="N54" s="26">
        <f t="shared" si="13"/>
        <v>9570.2805102023412</v>
      </c>
      <c r="O54" s="26">
        <f t="shared" si="14"/>
        <v>10284.36821875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 t="shared" si="0"/>
        <v>0</v>
      </c>
      <c r="H55" s="9">
        <f>+$H54/$C54*$C55</f>
        <v>100188.99983483809</v>
      </c>
      <c r="I55" s="5">
        <f>+$I54/$C54*$C55</f>
        <v>142655.45576984127</v>
      </c>
      <c r="K55" t="s">
        <v>133</v>
      </c>
      <c r="L55">
        <f t="shared" si="12"/>
        <v>2</v>
      </c>
      <c r="N55" s="26">
        <f t="shared" si="13"/>
        <v>3522.8953717826107</v>
      </c>
      <c r="O55" s="26">
        <f t="shared" si="14"/>
        <v>3788.5613357780612</v>
      </c>
    </row>
    <row r="56" spans="2:15" x14ac:dyDescent="0.25">
      <c r="B56" s="2" t="s">
        <v>37</v>
      </c>
      <c r="C56" s="3">
        <v>51</v>
      </c>
      <c r="D56" s="3">
        <v>67996.232799999998</v>
      </c>
      <c r="E56" s="3">
        <v>55014.9496</v>
      </c>
      <c r="F56" s="3">
        <v>101617.07840000001</v>
      </c>
      <c r="G56" s="8">
        <f t="shared" si="0"/>
        <v>74876.086933333325</v>
      </c>
      <c r="H56" s="3">
        <f>+$G56/$G$68*$H$1</f>
        <v>90819.566850236297</v>
      </c>
      <c r="I56" s="3">
        <v>69721.911999999997</v>
      </c>
      <c r="K56" t="s">
        <v>134</v>
      </c>
      <c r="L56">
        <f t="shared" si="12"/>
        <v>19</v>
      </c>
      <c r="N56" s="26">
        <f t="shared" si="13"/>
        <v>62010.046071361299</v>
      </c>
      <c r="O56" s="26">
        <f t="shared" si="14"/>
        <v>56045.388097560979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 t="shared" si="0"/>
        <v>0</v>
      </c>
      <c r="H57" s="9">
        <f>+$H56/$C56*$C57</f>
        <v>65888.70536193614</v>
      </c>
      <c r="I57" s="5">
        <f>+$I56/$C56*$C57</f>
        <v>50582.563607843134</v>
      </c>
      <c r="K57" t="s">
        <v>135</v>
      </c>
      <c r="L57">
        <f t="shared" si="12"/>
        <v>4</v>
      </c>
      <c r="N57" s="26">
        <f t="shared" si="13"/>
        <v>7711.3944803288814</v>
      </c>
      <c r="O57" s="26">
        <f t="shared" si="14"/>
        <v>8297.9998639455789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 t="shared" si="0"/>
        <v>0</v>
      </c>
      <c r="H58" s="9">
        <f>+$H57/$C57*$C58</f>
        <v>24930.861488300161</v>
      </c>
      <c r="I58" s="5">
        <f>+$I57/$C57*$C58</f>
        <v>19139.348392156862</v>
      </c>
      <c r="K58" t="s">
        <v>136</v>
      </c>
      <c r="L58">
        <f t="shared" si="12"/>
        <v>18</v>
      </c>
      <c r="N58" s="26">
        <f t="shared" si="13"/>
        <v>34701.275161479964</v>
      </c>
      <c r="O58" s="26">
        <f t="shared" si="14"/>
        <v>37340.999387755102</v>
      </c>
    </row>
    <row r="59" spans="2:15" x14ac:dyDescent="0.25">
      <c r="B59" s="2" t="s">
        <v>40</v>
      </c>
      <c r="C59" s="3">
        <v>115</v>
      </c>
      <c r="D59" s="3">
        <v>166738.041</v>
      </c>
      <c r="E59" s="3">
        <v>94896.531999999992</v>
      </c>
      <c r="F59" s="3">
        <v>168470.894</v>
      </c>
      <c r="G59" s="8">
        <f t="shared" si="0"/>
        <v>143368.48899999997</v>
      </c>
      <c r="H59" s="3">
        <f>+$G59/$G$68*$H$1</f>
        <v>173896.16103397531</v>
      </c>
      <c r="I59" s="3">
        <v>194112.31599999999</v>
      </c>
      <c r="K59" t="s">
        <v>137</v>
      </c>
      <c r="L59">
        <f t="shared" si="12"/>
        <v>1</v>
      </c>
      <c r="N59" s="26">
        <f t="shared" si="13"/>
        <v>1927.8486200822204</v>
      </c>
      <c r="O59" s="26">
        <f t="shared" si="14"/>
        <v>2074.4999659863947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 t="shared" si="0"/>
        <v>0</v>
      </c>
      <c r="H60" s="9">
        <f>+$H59/$C59*$C60</f>
        <v>24194.24849168352</v>
      </c>
      <c r="I60" s="5">
        <f>+$I59/$C59*$C60</f>
        <v>27006.930921739131</v>
      </c>
      <c r="K60" t="s">
        <v>138</v>
      </c>
      <c r="L60">
        <f t="shared" si="12"/>
        <v>3</v>
      </c>
      <c r="N60" s="26">
        <f t="shared" si="13"/>
        <v>5783.5458602466606</v>
      </c>
      <c r="O60" s="26">
        <f t="shared" si="14"/>
        <v>6223.4998979591837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 t="shared" si="0"/>
        <v>0</v>
      </c>
      <c r="H61" s="9">
        <f>+$H60/$C60*$C61</f>
        <v>86192.010251622545</v>
      </c>
      <c r="I61" s="5">
        <f>+$I60/$C60*$C61</f>
        <v>96212.191408695653</v>
      </c>
      <c r="K61" t="s">
        <v>139</v>
      </c>
      <c r="L61">
        <f t="shared" si="12"/>
        <v>4</v>
      </c>
      <c r="N61" s="26">
        <f t="shared" si="13"/>
        <v>7711.3944803288814</v>
      </c>
      <c r="O61" s="26">
        <f t="shared" si="14"/>
        <v>8297.9998639455789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 t="shared" si="0"/>
        <v>0</v>
      </c>
      <c r="H62" s="9">
        <f>+$H61/$C61*$C62</f>
        <v>63509.902290669241</v>
      </c>
      <c r="I62" s="5">
        <f>+$I61/$C61*$C62</f>
        <v>70893.193669565226</v>
      </c>
      <c r="K62" t="s">
        <v>140</v>
      </c>
      <c r="L62">
        <f t="shared" si="12"/>
        <v>22</v>
      </c>
      <c r="N62" s="26">
        <f t="shared" si="13"/>
        <v>42412.669641808847</v>
      </c>
      <c r="O62" s="26">
        <f t="shared" si="14"/>
        <v>45638.999251700683</v>
      </c>
    </row>
    <row r="63" spans="2:15" x14ac:dyDescent="0.25">
      <c r="B63" s="2" t="s">
        <v>41</v>
      </c>
      <c r="C63" s="3">
        <v>47</v>
      </c>
      <c r="D63" s="3">
        <v>66492.079999999973</v>
      </c>
      <c r="E63" s="3">
        <v>84773.532679999975</v>
      </c>
      <c r="F63" s="3">
        <v>95169.99871999996</v>
      </c>
      <c r="G63" s="8">
        <f t="shared" si="0"/>
        <v>82145.203799999974</v>
      </c>
      <c r="H63" s="3">
        <f>+$G63/$G$68*$H$1</f>
        <v>99636.50790916488</v>
      </c>
      <c r="I63" s="3">
        <v>81311.765159999995</v>
      </c>
      <c r="K63" t="s">
        <v>141</v>
      </c>
      <c r="L63">
        <f t="shared" si="12"/>
        <v>2</v>
      </c>
      <c r="N63" s="26">
        <f t="shared" si="13"/>
        <v>3855.6972401644407</v>
      </c>
      <c r="O63" s="26">
        <f t="shared" si="14"/>
        <v>4148.9999319727895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 t="shared" si="0"/>
        <v>0</v>
      </c>
      <c r="H64" s="9">
        <f>+$H63/$C63*$C64</f>
        <v>99636.507909164866</v>
      </c>
      <c r="I64" s="5">
        <f>+$I63/$C63*$C64</f>
        <v>81311.765159999995</v>
      </c>
      <c r="K64" t="s">
        <v>142</v>
      </c>
      <c r="L64">
        <f t="shared" si="12"/>
        <v>7</v>
      </c>
      <c r="N64" s="26">
        <f t="shared" si="13"/>
        <v>13494.940340575542</v>
      </c>
      <c r="O64" s="26">
        <f t="shared" si="14"/>
        <v>14521.499761904763</v>
      </c>
    </row>
    <row r="65" spans="2:16" x14ac:dyDescent="0.25">
      <c r="B65" s="2" t="s">
        <v>43</v>
      </c>
      <c r="C65" s="3">
        <v>64</v>
      </c>
      <c r="D65" s="3">
        <v>87232.014999999999</v>
      </c>
      <c r="E65" s="14">
        <v>41381.865400000002</v>
      </c>
      <c r="F65" s="3">
        <v>92023.327999999965</v>
      </c>
      <c r="G65" s="8">
        <f t="shared" si="0"/>
        <v>73545.73613333331</v>
      </c>
      <c r="H65" s="3">
        <f>+$G65/$G$68*$H$1</f>
        <v>89205.942416010163</v>
      </c>
      <c r="I65" s="3">
        <v>105054.20400000001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 t="shared" si="0"/>
        <v>0</v>
      </c>
      <c r="H66" s="9">
        <f>+$H65/$C65*$C66</f>
        <v>5575.3714010006352</v>
      </c>
      <c r="I66" s="5">
        <f>+$I65/$C65*$C66</f>
        <v>6565.8877500000008</v>
      </c>
      <c r="K66" t="s">
        <v>144</v>
      </c>
      <c r="L66">
        <f>SUM(L43:L64)</f>
        <v>499</v>
      </c>
      <c r="N66" s="26">
        <f>SUM(N43:N64)</f>
        <v>978609.48015402968</v>
      </c>
      <c r="O66" s="26">
        <f>SUM(O43:O64)</f>
        <v>1038930.5633996407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 t="shared" si="0"/>
        <v>0</v>
      </c>
      <c r="H67" s="9">
        <f>+$H66/$C66*$C67</f>
        <v>83630.571015009526</v>
      </c>
      <c r="I67" s="5">
        <f>+$I66/$C66*$C67</f>
        <v>98488.316250000018</v>
      </c>
    </row>
    <row r="68" spans="2:16" x14ac:dyDescent="0.25">
      <c r="B68" s="6" t="s">
        <v>45</v>
      </c>
      <c r="C68" s="1">
        <v>1704</v>
      </c>
      <c r="D68" s="3">
        <f t="shared" ref="D68:F68" si="15">+SUM(D3:D67)</f>
        <v>2411548.2340400009</v>
      </c>
      <c r="E68" s="3">
        <f t="shared" si="15"/>
        <v>2193642.0847599995</v>
      </c>
      <c r="F68" s="3">
        <f t="shared" si="15"/>
        <v>3527397.2992399996</v>
      </c>
      <c r="G68" s="3">
        <f t="shared" ref="G68" si="16">+SUM(G3:G67)</f>
        <v>2710862.5393466661</v>
      </c>
      <c r="H68" s="3">
        <f>+SUM(H3:H67)/2</f>
        <v>3288090.6534712766</v>
      </c>
      <c r="I68" s="3">
        <f>+SUM(I3:I67)/2</f>
        <v>3293418.8521599984</v>
      </c>
      <c r="K68" s="15" t="s">
        <v>145</v>
      </c>
      <c r="L68" s="15" t="s">
        <v>146</v>
      </c>
      <c r="N68" s="15" t="s">
        <v>633</v>
      </c>
      <c r="O68" s="15" t="s">
        <v>634</v>
      </c>
      <c r="P68" s="15" t="s">
        <v>58</v>
      </c>
    </row>
    <row r="69" spans="2:16" x14ac:dyDescent="0.25">
      <c r="B69" s="7" t="s">
        <v>47</v>
      </c>
      <c r="D69" s="47">
        <v>2411548.2340400009</v>
      </c>
      <c r="E69" s="47">
        <v>2193642.0847599995</v>
      </c>
      <c r="F69" s="47">
        <v>3527397.2992399996</v>
      </c>
      <c r="I69" s="15"/>
      <c r="K69" s="29" t="s">
        <v>111</v>
      </c>
      <c r="L69" s="29">
        <f>L70+L71</f>
        <v>66</v>
      </c>
      <c r="M69" s="29"/>
      <c r="N69" s="30">
        <f t="shared" ref="N69:O69" si="17">N70+N71</f>
        <v>123135.29880171744</v>
      </c>
      <c r="O69" s="30">
        <f t="shared" si="17"/>
        <v>129938.41558566748</v>
      </c>
      <c r="P69" s="27">
        <f>+O69/N69</f>
        <v>1.055249119059718</v>
      </c>
    </row>
    <row r="70" spans="2:16" x14ac:dyDescent="0.25">
      <c r="K70" t="s">
        <v>147</v>
      </c>
      <c r="L70">
        <v>30</v>
      </c>
      <c r="N70" s="26">
        <f>+$N$43/$L$43*$L70</f>
        <v>55970.59036441701</v>
      </c>
      <c r="O70" s="26">
        <f>+$O$43/$L$43*$L70</f>
        <v>59062.916175303399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121</v>
      </c>
      <c r="L71">
        <v>36</v>
      </c>
      <c r="N71" s="26">
        <f t="shared" ref="N71" si="18">+$N$43/$L$43*$L71</f>
        <v>67164.708437300418</v>
      </c>
      <c r="O71" s="26">
        <f t="shared" ref="O71" si="19">+$O$43/$L$43*$L71</f>
        <v>70875.499410364078</v>
      </c>
    </row>
    <row r="72" spans="2:16" x14ac:dyDescent="0.25">
      <c r="B72" s="15" t="s">
        <v>5</v>
      </c>
      <c r="C72" s="14">
        <f>+SUMIFS($C$3:$C$67,$B$3:$B$67,$B72)</f>
        <v>499</v>
      </c>
      <c r="G72" s="15"/>
      <c r="H72" s="14"/>
      <c r="I72" s="14"/>
      <c r="J72" s="18"/>
      <c r="K72" s="29" t="s">
        <v>112</v>
      </c>
      <c r="L72" s="29">
        <f>L73+L74</f>
        <v>43</v>
      </c>
      <c r="M72" s="29"/>
      <c r="N72" s="30">
        <f t="shared" ref="N72:O72" si="20">N73+N74</f>
        <v>68587.010323116774</v>
      </c>
      <c r="O72" s="30">
        <f t="shared" si="20"/>
        <v>73704.638901041675</v>
      </c>
      <c r="P72" s="27">
        <f>+O72/N72</f>
        <v>1.0746151283430418</v>
      </c>
    </row>
    <row r="73" spans="2:16" x14ac:dyDescent="0.25">
      <c r="B73" s="15" t="s">
        <v>49</v>
      </c>
      <c r="C73" s="16">
        <f>+C68-C72</f>
        <v>1205</v>
      </c>
      <c r="H73" s="16"/>
      <c r="I73" s="16"/>
      <c r="J73" s="18"/>
      <c r="K73" t="s">
        <v>128</v>
      </c>
      <c r="L73">
        <v>30</v>
      </c>
      <c r="N73" s="26">
        <f>+$N$50/$L$50*$L73</f>
        <v>47851.402551011706</v>
      </c>
      <c r="O73" s="26">
        <f>+$O$50/$L$50*$L73</f>
        <v>51421.841093750001</v>
      </c>
      <c r="P73" s="27"/>
    </row>
    <row r="74" spans="2:16" x14ac:dyDescent="0.25">
      <c r="H74" s="17"/>
      <c r="K74" t="s">
        <v>129</v>
      </c>
      <c r="L74">
        <v>13</v>
      </c>
      <c r="N74" s="26">
        <f>+$N$50/$L$50*$L74</f>
        <v>20735.607772105071</v>
      </c>
      <c r="O74" s="26">
        <f>+$O$50/$L$50*$L74</f>
        <v>22282.797807291667</v>
      </c>
      <c r="P74" s="27"/>
    </row>
    <row r="75" spans="2:16" x14ac:dyDescent="0.25">
      <c r="H75" s="14"/>
      <c r="I75" s="16"/>
      <c r="J75" s="18"/>
      <c r="K75" s="29" t="s">
        <v>113</v>
      </c>
      <c r="L75" s="29">
        <f>SUM(L76:L79)</f>
        <v>26</v>
      </c>
      <c r="M75" s="29"/>
      <c r="N75" s="30">
        <f t="shared" ref="N75:O75" si="21">SUM(N76:N79)</f>
        <v>43135.224886119286</v>
      </c>
      <c r="O75" s="30">
        <f t="shared" si="21"/>
        <v>46367.788595556973</v>
      </c>
      <c r="P75" s="27">
        <f>+O75/N75</f>
        <v>1.0749402308199838</v>
      </c>
    </row>
    <row r="76" spans="2:16" x14ac:dyDescent="0.25">
      <c r="H76" s="14"/>
      <c r="I76" s="14"/>
      <c r="J76" s="18"/>
      <c r="K76" t="s">
        <v>132</v>
      </c>
      <c r="L76">
        <v>6</v>
      </c>
      <c r="N76" s="26">
        <f>+N54</f>
        <v>9570.2805102023412</v>
      </c>
      <c r="O76" s="26">
        <f>+O54</f>
        <v>10284.36821875</v>
      </c>
      <c r="P76" s="27"/>
    </row>
    <row r="77" spans="2:16" x14ac:dyDescent="0.25">
      <c r="K77" t="s">
        <v>131</v>
      </c>
      <c r="L77">
        <v>16</v>
      </c>
      <c r="N77" s="26">
        <f>+N53</f>
        <v>26186.351763969902</v>
      </c>
      <c r="O77" s="26">
        <f>+O53</f>
        <v>28145.859109056124</v>
      </c>
      <c r="P77" s="27"/>
    </row>
    <row r="78" spans="2:16" x14ac:dyDescent="0.25">
      <c r="K78" t="s">
        <v>141</v>
      </c>
      <c r="L78">
        <v>2</v>
      </c>
      <c r="N78" s="26">
        <f>+N63</f>
        <v>3855.6972401644407</v>
      </c>
      <c r="O78" s="26">
        <f>+O63</f>
        <v>4148.9999319727895</v>
      </c>
      <c r="P78" s="27"/>
    </row>
    <row r="79" spans="2:16" x14ac:dyDescent="0.25">
      <c r="G79" s="15"/>
      <c r="H79" s="14"/>
      <c r="K79" t="s">
        <v>133</v>
      </c>
      <c r="L79">
        <v>2</v>
      </c>
      <c r="N79" s="26">
        <f>+N55</f>
        <v>3522.8953717826107</v>
      </c>
      <c r="O79" s="26">
        <f>+O55</f>
        <v>3788.5613357780612</v>
      </c>
      <c r="P79" s="27"/>
    </row>
    <row r="80" spans="2:16" x14ac:dyDescent="0.25">
      <c r="H80" s="16"/>
      <c r="I80" s="14"/>
      <c r="J80" s="18"/>
      <c r="K80" s="29" t="s">
        <v>114</v>
      </c>
      <c r="L80" s="29">
        <f>SUM(L81:L83)</f>
        <v>17</v>
      </c>
      <c r="M80" s="29"/>
      <c r="N80" s="30">
        <f t="shared" ref="N80:O80" si="22">SUM(N81:N83)</f>
        <v>31213.847130301059</v>
      </c>
      <c r="O80" s="30">
        <f t="shared" si="22"/>
        <v>33154.879771964537</v>
      </c>
      <c r="P80" s="27">
        <f>+O80/N80</f>
        <v>1.0621849858353156</v>
      </c>
    </row>
    <row r="81" spans="11:16" x14ac:dyDescent="0.25">
      <c r="K81" t="s">
        <v>137</v>
      </c>
      <c r="L81">
        <v>1</v>
      </c>
      <c r="N81" s="26">
        <f>+N59</f>
        <v>1927.8486200822204</v>
      </c>
      <c r="O81" s="26">
        <f>+O59</f>
        <v>2074.4999659863947</v>
      </c>
      <c r="P81" s="27"/>
    </row>
    <row r="82" spans="11:16" x14ac:dyDescent="0.25">
      <c r="K82" t="s">
        <v>148</v>
      </c>
      <c r="L82">
        <v>11</v>
      </c>
      <c r="N82" s="26">
        <f>+$N$43/$L$43*$L82</f>
        <v>20522.549800286237</v>
      </c>
      <c r="O82" s="26">
        <f>+$O$43/$L$43*$L82</f>
        <v>21656.402597611246</v>
      </c>
      <c r="P82" s="27"/>
    </row>
    <row r="83" spans="11:16" x14ac:dyDescent="0.25">
      <c r="K83" t="s">
        <v>129</v>
      </c>
      <c r="L83">
        <v>5</v>
      </c>
      <c r="N83" s="26">
        <f>+$N$51/$L$51*$L83</f>
        <v>8763.4487099326016</v>
      </c>
      <c r="O83" s="26">
        <f>+$O$51/$L$51*$L83</f>
        <v>9423.9772083669013</v>
      </c>
      <c r="P83" s="27"/>
    </row>
    <row r="84" spans="11:16" x14ac:dyDescent="0.25">
      <c r="K84" s="29" t="s">
        <v>115</v>
      </c>
      <c r="L84" s="29">
        <f>+SUM(L85:L87)</f>
        <v>101</v>
      </c>
      <c r="M84" s="29"/>
      <c r="N84" s="30">
        <f t="shared" ref="N84:O84" si="23">+SUM(N85:N87)</f>
        <v>262457.67599621846</v>
      </c>
      <c r="O84" s="30">
        <f t="shared" si="23"/>
        <v>248179.89778362005</v>
      </c>
      <c r="P84" s="27">
        <f>+O84/N84</f>
        <v>0.94559969275654132</v>
      </c>
    </row>
    <row r="85" spans="11:16" x14ac:dyDescent="0.25">
      <c r="K85" t="s">
        <v>127</v>
      </c>
      <c r="L85">
        <v>33</v>
      </c>
      <c r="N85" s="26">
        <f>+$N$49/$L$49*$L85</f>
        <v>87248.901535215322</v>
      </c>
      <c r="O85" s="26">
        <f>+$O$49/$L$49*$L85</f>
        <v>82195.888697746093</v>
      </c>
      <c r="P85" s="27"/>
    </row>
    <row r="86" spans="11:16" x14ac:dyDescent="0.25">
      <c r="K86" t="s">
        <v>134</v>
      </c>
      <c r="L86">
        <v>19</v>
      </c>
      <c r="N86" s="26">
        <f>+N56</f>
        <v>62010.046071361299</v>
      </c>
      <c r="O86" s="26">
        <f>+O56</f>
        <v>56045.388097560979</v>
      </c>
      <c r="P86" s="27"/>
    </row>
    <row r="87" spans="11:16" x14ac:dyDescent="0.25">
      <c r="K87" t="s">
        <v>130</v>
      </c>
      <c r="L87">
        <v>49</v>
      </c>
      <c r="N87" s="28">
        <f>+N52</f>
        <v>113198.72838964182</v>
      </c>
      <c r="O87" s="28">
        <f>+O52</f>
        <v>109938.62098831301</v>
      </c>
      <c r="P87" s="27"/>
    </row>
    <row r="88" spans="11:16" x14ac:dyDescent="0.25">
      <c r="K88" s="29" t="s">
        <v>117</v>
      </c>
      <c r="L88" s="29">
        <f>+SUM(L89:L92)</f>
        <v>35</v>
      </c>
      <c r="M88" s="29"/>
      <c r="N88" s="30">
        <f t="shared" ref="N88:O88" si="24">+SUM(N89:N92)</f>
        <v>62887.115186758274</v>
      </c>
      <c r="O88" s="30">
        <f t="shared" si="24"/>
        <v>70606.062727495781</v>
      </c>
      <c r="P88" s="27">
        <f>+O88/N88</f>
        <v>1.1227429103372646</v>
      </c>
    </row>
    <row r="89" spans="11:16" x14ac:dyDescent="0.25">
      <c r="K89" t="s">
        <v>139</v>
      </c>
      <c r="L89">
        <v>3</v>
      </c>
      <c r="N89" s="26">
        <f>+$N$61/$L$61*$L89</f>
        <v>5783.5458602466606</v>
      </c>
      <c r="O89" s="26">
        <f>+$O$61/$L$61*$L89</f>
        <v>6223.4998979591837</v>
      </c>
      <c r="P89" s="27"/>
    </row>
    <row r="90" spans="11:16" x14ac:dyDescent="0.25">
      <c r="K90" t="s">
        <v>124</v>
      </c>
      <c r="L90">
        <v>4</v>
      </c>
      <c r="N90" s="26">
        <f>+$N$46/$L$46*$L90</f>
        <v>7759.2345665565226</v>
      </c>
      <c r="O90" s="26">
        <f>+$O$46/$L$46*$L90</f>
        <v>9060.8265629695343</v>
      </c>
      <c r="P90" s="27"/>
    </row>
    <row r="91" spans="11:16" x14ac:dyDescent="0.25">
      <c r="K91" t="s">
        <v>126</v>
      </c>
      <c r="L91">
        <v>22</v>
      </c>
      <c r="N91" s="26">
        <f>+$N$48/$L48*$L$91</f>
        <v>37777.24303946177</v>
      </c>
      <c r="O91" s="26">
        <f>+$O$48/$L48*$L$91</f>
        <v>42874.736470648691</v>
      </c>
      <c r="P91" s="27"/>
    </row>
    <row r="92" spans="11:16" x14ac:dyDescent="0.25">
      <c r="K92" t="s">
        <v>142</v>
      </c>
      <c r="L92">
        <v>6</v>
      </c>
      <c r="N92" s="26">
        <f>+$N$64/$L$64*$L92</f>
        <v>11567.091720493321</v>
      </c>
      <c r="O92" s="26">
        <f>+$O$64/$L$64*$L92</f>
        <v>12446.999795918367</v>
      </c>
      <c r="P92" s="27"/>
    </row>
    <row r="93" spans="11:16" x14ac:dyDescent="0.25">
      <c r="K93" s="29" t="s">
        <v>118</v>
      </c>
      <c r="L93" s="29">
        <f>+SUM(L94:L96)</f>
        <v>53</v>
      </c>
      <c r="M93" s="29"/>
      <c r="N93" s="30">
        <f t="shared" ref="N93:O93" si="25">+SUM(N94:N96)</f>
        <v>102355.37718771133</v>
      </c>
      <c r="O93" s="30">
        <f t="shared" si="25"/>
        <v>112809.09831861875</v>
      </c>
      <c r="P93" s="27">
        <f>+O93/N93</f>
        <v>1.102131626282185</v>
      </c>
    </row>
    <row r="94" spans="11:16" x14ac:dyDescent="0.25">
      <c r="K94" t="s">
        <v>149</v>
      </c>
      <c r="L94">
        <v>12</v>
      </c>
      <c r="N94" s="26">
        <f>+$N$58/$L$58*$L94</f>
        <v>23134.183440986642</v>
      </c>
      <c r="O94" s="26">
        <f>+$O$58/$L$58*$L94</f>
        <v>24893.999591836735</v>
      </c>
      <c r="P94" s="27"/>
    </row>
    <row r="95" spans="11:16" x14ac:dyDescent="0.25">
      <c r="K95" t="s">
        <v>150</v>
      </c>
      <c r="L95">
        <v>22</v>
      </c>
      <c r="N95" s="26">
        <f>+N62</f>
        <v>42412.669641808847</v>
      </c>
      <c r="O95" s="26">
        <f>+O62</f>
        <v>45638.999251700683</v>
      </c>
      <c r="P95" s="27"/>
    </row>
    <row r="96" spans="11:16" x14ac:dyDescent="0.25">
      <c r="K96" t="s">
        <v>151</v>
      </c>
      <c r="L96">
        <v>19</v>
      </c>
      <c r="N96" s="28">
        <f>+N47</f>
        <v>36808.524104915843</v>
      </c>
      <c r="O96" s="28">
        <f>+O47</f>
        <v>42276.099475081341</v>
      </c>
      <c r="P96" s="27"/>
    </row>
    <row r="97" spans="11:16" x14ac:dyDescent="0.25">
      <c r="K97" s="29" t="s">
        <v>116</v>
      </c>
      <c r="L97" s="29">
        <f>+SUM(L98:L99)</f>
        <v>118</v>
      </c>
      <c r="M97" s="29"/>
      <c r="N97" s="30">
        <f>+SUM(N98:N99)</f>
        <v>208267.41831456963</v>
      </c>
      <c r="O97" s="30">
        <f>+SUM(O98:O99)</f>
        <v>241512.56243171345</v>
      </c>
      <c r="P97" s="27">
        <f>+O97/N97</f>
        <v>1.1596271965446365</v>
      </c>
    </row>
    <row r="98" spans="11:16" x14ac:dyDescent="0.25">
      <c r="K98" t="s">
        <v>122</v>
      </c>
      <c r="L98">
        <v>52</v>
      </c>
      <c r="N98" s="26">
        <f>+$N$44/$L$44*$L98</f>
        <v>87930.463141810324</v>
      </c>
      <c r="O98" s="26">
        <f>+$O$44/$L$44*$L98</f>
        <v>99417.835714162284</v>
      </c>
      <c r="P98" s="27"/>
    </row>
    <row r="99" spans="11:16" x14ac:dyDescent="0.25">
      <c r="K99" t="s">
        <v>123</v>
      </c>
      <c r="L99">
        <v>66</v>
      </c>
      <c r="N99" s="26">
        <f>+$N$45/$L$45*$L$99</f>
        <v>120336.95517275929</v>
      </c>
      <c r="O99" s="26">
        <f>+$O$45/$L$45*$L$99</f>
        <v>142094.72671755118</v>
      </c>
      <c r="P99" s="27"/>
    </row>
    <row r="100" spans="11:16" x14ac:dyDescent="0.25">
      <c r="K100" s="15" t="s">
        <v>152</v>
      </c>
      <c r="L100" s="16">
        <f>+L66-SUM(L69,L72,L75,L80,L84,L88,L93,L97)</f>
        <v>40</v>
      </c>
      <c r="M100" s="15"/>
      <c r="N100" s="16">
        <f>+N66-SUM(N69,N72,N75,N80,N84,N88,N93,N97)</f>
        <v>76570.512327517499</v>
      </c>
      <c r="O100" s="16">
        <f>+O66-SUM(O69,O72,O75,O80,O84,O88,O93,O97)</f>
        <v>82657.21928396204</v>
      </c>
      <c r="P100" s="27"/>
    </row>
    <row r="101" spans="11:16" x14ac:dyDescent="0.25">
      <c r="K101" s="16" t="s">
        <v>153</v>
      </c>
      <c r="L101" s="16">
        <f>+SUM(L100,L88,L84,L80,L75,L72,L69,L93,L97)</f>
        <v>499</v>
      </c>
      <c r="M101" s="15"/>
      <c r="N101" s="16">
        <f>+SUM(N100,N88,N84,N80,N75,N72,N69,N93,N97)</f>
        <v>978609.48015402979</v>
      </c>
      <c r="O101" s="16">
        <f>+SUM(O100,O88,O84,O80,O75,O72,O69,O93,O97)</f>
        <v>1038930.5633996407</v>
      </c>
      <c r="P101" s="27"/>
    </row>
    <row r="102" spans="11:16" x14ac:dyDescent="0.25">
      <c r="L102" s="16">
        <f>1704-L101</f>
        <v>1205</v>
      </c>
      <c r="M102" s="15"/>
      <c r="N102" s="16">
        <f>+N39</f>
        <v>2309481.1733172447</v>
      </c>
      <c r="O102" s="16">
        <f>+O39</f>
        <v>2254488.2887603589</v>
      </c>
      <c r="P102" s="27"/>
    </row>
    <row r="103" spans="11:16" x14ac:dyDescent="0.25">
      <c r="N103" s="16">
        <f>+N101+N102</f>
        <v>3288090.6534712743</v>
      </c>
      <c r="O103" s="16">
        <f>+O101+O102</f>
        <v>3293418.8521599998</v>
      </c>
      <c r="P103" s="27"/>
    </row>
  </sheetData>
  <conditionalFormatting sqref="B3:B67">
    <cfRule type="containsText" dxfId="7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7"/>
  <sheetViews>
    <sheetView showGridLines="0" zoomScale="85" zoomScaleNormal="85" workbookViewId="0">
      <pane xSplit="7" ySplit="1" topLeftCell="H77" activePane="bottomRight" state="frozen"/>
      <selection pane="topRight" activeCell="H1" sqref="H1"/>
      <selection pane="bottomLeft" activeCell="A2" sqref="A2"/>
      <selection pane="bottomRight" activeCell="K11" sqref="K1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3.285156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  <col min="17" max="17" width="31.7109375" bestFit="1" customWidth="1"/>
    <col min="18" max="18" width="15.28515625" bestFit="1" customWidth="1"/>
    <col min="19" max="19" width="11.5703125" bestFit="1" customWidth="1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523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655</v>
      </c>
      <c r="F10" s="19" t="s">
        <v>656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/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50">
        <v>163518.9933527321</v>
      </c>
      <c r="L11" s="14">
        <v>140752.37599999999</v>
      </c>
      <c r="M11" s="18">
        <f>+L11/K11</f>
        <v>0.86077080780688575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530</v>
      </c>
      <c r="T12" s="51" t="s">
        <v>524</v>
      </c>
      <c r="U12" s="51"/>
      <c r="V12" s="51"/>
      <c r="W12" s="51"/>
      <c r="X12" s="51"/>
      <c r="Y12" s="38"/>
    </row>
    <row r="13" spans="1:25" x14ac:dyDescent="0.25">
      <c r="A13" s="19" t="s">
        <v>523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11679.928096623722</v>
      </c>
      <c r="I13" s="5">
        <f t="shared" si="3"/>
        <v>10053.741142857141</v>
      </c>
      <c r="J13" s="21">
        <f t="shared" si="0"/>
        <v>0.86077080780688564</v>
      </c>
      <c r="P13" s="38"/>
      <c r="Q13" s="38"/>
      <c r="R13" s="38"/>
      <c r="S13" s="41"/>
      <c r="T13" s="38" t="s">
        <v>525</v>
      </c>
      <c r="U13" s="38" t="s">
        <v>526</v>
      </c>
      <c r="V13" s="38" t="s">
        <v>527</v>
      </c>
      <c r="W13" s="38" t="s">
        <v>528</v>
      </c>
      <c r="X13" s="38" t="s">
        <v>529</v>
      </c>
      <c r="Y13" s="38"/>
    </row>
    <row r="14" spans="1:25" x14ac:dyDescent="0.25">
      <c r="A14" s="39">
        <v>14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11679.928096623722</v>
      </c>
      <c r="I14" s="5">
        <f t="shared" si="3"/>
        <v>10053.741142857141</v>
      </c>
      <c r="J14" s="21">
        <f t="shared" si="0"/>
        <v>0.86077080780688564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531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11679.928096623722</v>
      </c>
      <c r="I18" s="5">
        <f t="shared" si="3"/>
        <v>10053.741142857141</v>
      </c>
      <c r="J18" s="21">
        <f t="shared" si="0"/>
        <v>0.86077080780688564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39">
        <v>11</v>
      </c>
      <c r="E19" s="19" t="s">
        <v>655</v>
      </c>
      <c r="F19" s="19" t="s">
        <v>656</v>
      </c>
      <c r="G19" s="19" t="s">
        <v>62</v>
      </c>
      <c r="H19" s="5">
        <f t="shared" si="2"/>
        <v>128479.20906286094</v>
      </c>
      <c r="I19" s="5">
        <f t="shared" si="3"/>
        <v>110591.15257142855</v>
      </c>
      <c r="J19" s="21">
        <f t="shared" si="0"/>
        <v>0.86077080780688564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218699.23371087876</v>
      </c>
      <c r="B20" s="20">
        <v>1</v>
      </c>
      <c r="C20" s="19" t="s">
        <v>80</v>
      </c>
      <c r="D20" s="19">
        <v>12</v>
      </c>
      <c r="E20" s="19" t="s">
        <v>60</v>
      </c>
      <c r="F20" s="19" t="s">
        <v>61</v>
      </c>
      <c r="G20" s="19" t="s">
        <v>62</v>
      </c>
      <c r="H20" s="5">
        <f>+$K$20/$A$23*$D20</f>
        <v>10373.086183915198</v>
      </c>
      <c r="I20" s="5">
        <f>+$L$20/$A$23*$D20</f>
        <v>4959.9185928853749</v>
      </c>
      <c r="J20" s="21">
        <f t="shared" si="0"/>
        <v>0.47815264473328734</v>
      </c>
      <c r="K20" s="50">
        <v>218699.23371087876</v>
      </c>
      <c r="L20" s="14">
        <v>104571.617</v>
      </c>
      <c r="M20" s="18">
        <f>+L20/K20</f>
        <v>0.47815264473328739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20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17288.476973191995</v>
      </c>
      <c r="I21" s="5">
        <f t="shared" ref="I21:I28" si="6">+$L$20/$A$23*$D21</f>
        <v>8266.5309881422927</v>
      </c>
      <c r="J21" s="21">
        <f t="shared" si="0"/>
        <v>0.47815264473328745</v>
      </c>
      <c r="Q21" t="s">
        <v>671</v>
      </c>
      <c r="R21" s="26">
        <v>28100349</v>
      </c>
      <c r="S21" s="26">
        <f>+R21/1000</f>
        <v>28100.348999999998</v>
      </c>
    </row>
    <row r="22" spans="1:25" x14ac:dyDescent="0.25">
      <c r="A22" s="19" t="s">
        <v>523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1728.8476973191996</v>
      </c>
      <c r="I22" s="5">
        <f t="shared" si="6"/>
        <v>826.65309881422922</v>
      </c>
      <c r="J22" s="21">
        <f t="shared" si="0"/>
        <v>0.47815264473328739</v>
      </c>
      <c r="Q22" t="s">
        <v>672</v>
      </c>
      <c r="R22" s="26">
        <v>140752376</v>
      </c>
      <c r="S22" s="26">
        <f>+R22/1000</f>
        <v>140752.37599999999</v>
      </c>
    </row>
    <row r="23" spans="1:25" x14ac:dyDescent="0.25">
      <c r="A23" s="39">
        <f>+SUM(D20:D28)</f>
        <v>253</v>
      </c>
      <c r="B23" s="20">
        <f t="shared" si="7"/>
        <v>4</v>
      </c>
      <c r="C23" s="19" t="s">
        <v>80</v>
      </c>
      <c r="D23" s="19">
        <v>23</v>
      </c>
      <c r="E23" s="19" t="s">
        <v>67</v>
      </c>
      <c r="F23" s="19" t="s">
        <v>68</v>
      </c>
      <c r="G23" s="19" t="s">
        <v>62</v>
      </c>
      <c r="H23" s="5">
        <f t="shared" si="5"/>
        <v>19881.748519170796</v>
      </c>
      <c r="I23" s="5">
        <f t="shared" si="6"/>
        <v>9506.5106363636369</v>
      </c>
      <c r="J23" s="21">
        <f t="shared" si="0"/>
        <v>0.47815264473328739</v>
      </c>
      <c r="Q23" t="s">
        <v>673</v>
      </c>
      <c r="R23" s="26">
        <v>104571617</v>
      </c>
      <c r="S23" s="26">
        <f t="shared" ref="S23:S58" si="8">+R23/1000</f>
        <v>104571.617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8</v>
      </c>
      <c r="E24" s="19" t="s">
        <v>69</v>
      </c>
      <c r="F24" s="19" t="s">
        <v>70</v>
      </c>
      <c r="G24" s="19" t="s">
        <v>62</v>
      </c>
      <c r="H24" s="5">
        <f t="shared" si="5"/>
        <v>6915.3907892767984</v>
      </c>
      <c r="I24" s="5">
        <f t="shared" si="6"/>
        <v>3306.6123952569169</v>
      </c>
      <c r="J24" s="21">
        <f t="shared" si="0"/>
        <v>0.47815264473328739</v>
      </c>
      <c r="Q24" t="s">
        <v>674</v>
      </c>
      <c r="R24" s="26">
        <v>87471888</v>
      </c>
      <c r="S24" s="26">
        <f t="shared" si="8"/>
        <v>87471.888000000006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33</v>
      </c>
      <c r="E25" s="19" t="s">
        <v>71</v>
      </c>
      <c r="F25" s="19" t="s">
        <v>72</v>
      </c>
      <c r="G25" s="19" t="s">
        <v>62</v>
      </c>
      <c r="H25" s="5">
        <f t="shared" si="5"/>
        <v>28525.987005766794</v>
      </c>
      <c r="I25" s="5">
        <f t="shared" si="6"/>
        <v>13639.776130434782</v>
      </c>
      <c r="J25" s="21">
        <f t="shared" si="0"/>
        <v>0.47815264473328739</v>
      </c>
      <c r="Q25" t="s">
        <v>645</v>
      </c>
      <c r="R25" s="26">
        <v>117503912</v>
      </c>
      <c r="S25" s="26">
        <f t="shared" si="8"/>
        <v>117503.912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59</v>
      </c>
      <c r="E26" s="19" t="s">
        <v>73</v>
      </c>
      <c r="F26" s="19" t="s">
        <v>74</v>
      </c>
      <c r="G26" s="19" t="s">
        <v>62</v>
      </c>
      <c r="H26" s="5">
        <f t="shared" si="5"/>
        <v>51001.007070916385</v>
      </c>
      <c r="I26" s="5">
        <f t="shared" si="6"/>
        <v>24386.266415019763</v>
      </c>
      <c r="J26" s="21">
        <f t="shared" si="0"/>
        <v>0.47815264473328745</v>
      </c>
      <c r="Q26" t="s">
        <v>641</v>
      </c>
      <c r="R26" s="26">
        <v>1377244555.2800002</v>
      </c>
      <c r="S26" s="26">
        <f t="shared" si="8"/>
        <v>1377244.5552800002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14</v>
      </c>
      <c r="E27" s="19" t="s">
        <v>75</v>
      </c>
      <c r="F27" s="19" t="s">
        <v>76</v>
      </c>
      <c r="G27" s="19" t="s">
        <v>62</v>
      </c>
      <c r="H27" s="5">
        <f t="shared" si="5"/>
        <v>12101.933881234398</v>
      </c>
      <c r="I27" s="5">
        <f t="shared" si="6"/>
        <v>5786.5716916996043</v>
      </c>
      <c r="J27" s="21">
        <f t="shared" si="0"/>
        <v>0.47815264473328734</v>
      </c>
      <c r="Q27" t="s">
        <v>642</v>
      </c>
      <c r="R27" s="26">
        <v>47096663</v>
      </c>
      <c r="S27" s="26">
        <f t="shared" si="8"/>
        <v>47096.663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82</v>
      </c>
      <c r="E28" s="19" t="s">
        <v>655</v>
      </c>
      <c r="F28" s="19" t="s">
        <v>656</v>
      </c>
      <c r="G28" s="19" t="s">
        <v>62</v>
      </c>
      <c r="H28" s="5">
        <f t="shared" si="5"/>
        <v>70882.755590087181</v>
      </c>
      <c r="I28" s="5">
        <f t="shared" si="6"/>
        <v>33892.777051383397</v>
      </c>
      <c r="J28" s="21">
        <f t="shared" si="0"/>
        <v>0.47815264473328739</v>
      </c>
      <c r="Q28" t="s">
        <v>86</v>
      </c>
      <c r="R28" s="26">
        <v>3293418852.1599998</v>
      </c>
      <c r="S28" s="26">
        <f t="shared" si="8"/>
        <v>3293418.8521599998</v>
      </c>
    </row>
    <row r="29" spans="1:25" x14ac:dyDescent="0.25">
      <c r="A29" s="22">
        <f>+SUM(H29:H37)</f>
        <v>135378.36051999999</v>
      </c>
      <c r="B29" s="20">
        <v>1</v>
      </c>
      <c r="C29" s="19" t="s">
        <v>81</v>
      </c>
      <c r="D29" s="19">
        <v>15</v>
      </c>
      <c r="E29" s="19" t="s">
        <v>60</v>
      </c>
      <c r="F29" s="19" t="s">
        <v>61</v>
      </c>
      <c r="G29" s="19" t="s">
        <v>62</v>
      </c>
      <c r="H29" s="5">
        <f>+$K$29/$A$32*$D29</f>
        <v>12691.721298749999</v>
      </c>
      <c r="I29" s="5">
        <f>+$L$29/$A$32*$D29</f>
        <v>14965.56825</v>
      </c>
      <c r="J29" s="21">
        <f t="shared" si="0"/>
        <v>1.1791598552888134</v>
      </c>
      <c r="K29" s="50">
        <v>135378.36051999999</v>
      </c>
      <c r="L29" s="14">
        <v>159632.728</v>
      </c>
      <c r="M29" s="18">
        <f>+L29/K29</f>
        <v>1.1791598552888134</v>
      </c>
      <c r="Q29" t="s">
        <v>81</v>
      </c>
      <c r="R29" s="26">
        <v>159632728</v>
      </c>
      <c r="S29" s="26">
        <f t="shared" si="8"/>
        <v>159632.728</v>
      </c>
    </row>
    <row r="30" spans="1:25" x14ac:dyDescent="0.25">
      <c r="A30" s="19"/>
      <c r="B30" s="20">
        <f>+B29+1</f>
        <v>2</v>
      </c>
      <c r="C30" s="19" t="s">
        <v>81</v>
      </c>
      <c r="D30" s="19">
        <v>4</v>
      </c>
      <c r="E30" s="19" t="s">
        <v>63</v>
      </c>
      <c r="F30" s="19" t="s">
        <v>64</v>
      </c>
      <c r="G30" s="19" t="s">
        <v>62</v>
      </c>
      <c r="H30" s="5">
        <f t="shared" ref="H30:H37" si="9">+$K$29/$A$32*$D30</f>
        <v>3384.4590129999997</v>
      </c>
      <c r="I30" s="5">
        <f t="shared" ref="I30:I37" si="10">+$L$29/$A$32*$D30</f>
        <v>3990.8182000000002</v>
      </c>
      <c r="J30" s="21">
        <f t="shared" si="0"/>
        <v>1.1791598552888134</v>
      </c>
      <c r="Q30" t="s">
        <v>648</v>
      </c>
      <c r="R30" s="26">
        <v>14039027</v>
      </c>
      <c r="S30" s="26">
        <f t="shared" si="8"/>
        <v>14039.027</v>
      </c>
    </row>
    <row r="31" spans="1:25" x14ac:dyDescent="0.25">
      <c r="A31" s="19" t="s">
        <v>523</v>
      </c>
      <c r="B31" s="20">
        <f t="shared" ref="B31:B37" si="11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9"/>
        <v>6768.9180259999994</v>
      </c>
      <c r="I31" s="5">
        <f t="shared" si="10"/>
        <v>7981.6364000000003</v>
      </c>
      <c r="J31" s="21">
        <f t="shared" si="0"/>
        <v>1.1791598552888134</v>
      </c>
      <c r="Q31" t="s">
        <v>79</v>
      </c>
      <c r="R31" s="26">
        <v>168852725</v>
      </c>
      <c r="S31" s="26">
        <f t="shared" si="8"/>
        <v>168852.72500000001</v>
      </c>
    </row>
    <row r="32" spans="1:25" x14ac:dyDescent="0.25">
      <c r="A32" s="19">
        <f>+SUM(D29:D37)</f>
        <v>160</v>
      </c>
      <c r="B32" s="20">
        <f t="shared" si="11"/>
        <v>4</v>
      </c>
      <c r="C32" s="19" t="s">
        <v>81</v>
      </c>
      <c r="D32" s="19">
        <v>6</v>
      </c>
      <c r="E32" s="19" t="s">
        <v>67</v>
      </c>
      <c r="F32" s="19" t="s">
        <v>68</v>
      </c>
      <c r="G32" s="19" t="s">
        <v>62</v>
      </c>
      <c r="H32" s="5">
        <f t="shared" si="9"/>
        <v>5076.6885194999995</v>
      </c>
      <c r="I32" s="5">
        <f t="shared" si="10"/>
        <v>5986.2273000000005</v>
      </c>
      <c r="J32" s="21">
        <f t="shared" si="0"/>
        <v>1.1791598552888136</v>
      </c>
      <c r="Q32" t="s">
        <v>671</v>
      </c>
      <c r="R32" s="26">
        <v>28100349</v>
      </c>
      <c r="S32" s="26">
        <f t="shared" si="8"/>
        <v>28100.348999999998</v>
      </c>
    </row>
    <row r="33" spans="1:19" x14ac:dyDescent="0.25">
      <c r="A33" s="19"/>
      <c r="B33" s="20">
        <f t="shared" si="11"/>
        <v>5</v>
      </c>
      <c r="C33" s="19" t="s">
        <v>81</v>
      </c>
      <c r="D33" s="19">
        <v>7</v>
      </c>
      <c r="E33" s="19" t="s">
        <v>69</v>
      </c>
      <c r="F33" s="19" t="s">
        <v>70</v>
      </c>
      <c r="G33" s="19" t="s">
        <v>62</v>
      </c>
      <c r="H33" s="5">
        <f t="shared" si="9"/>
        <v>5922.8032727499995</v>
      </c>
      <c r="I33" s="5">
        <f t="shared" si="10"/>
        <v>6983.9318499999999</v>
      </c>
      <c r="J33" s="21">
        <f t="shared" si="0"/>
        <v>1.1791598552888134</v>
      </c>
      <c r="Q33" t="s">
        <v>672</v>
      </c>
      <c r="R33" s="26">
        <v>140752376</v>
      </c>
      <c r="S33" s="26">
        <f t="shared" si="8"/>
        <v>140752.37599999999</v>
      </c>
    </row>
    <row r="34" spans="1:19" x14ac:dyDescent="0.25">
      <c r="A34" s="19"/>
      <c r="B34" s="20">
        <f t="shared" si="11"/>
        <v>6</v>
      </c>
      <c r="C34" s="19" t="s">
        <v>81</v>
      </c>
      <c r="D34" s="19">
        <v>15</v>
      </c>
      <c r="E34" s="19" t="s">
        <v>71</v>
      </c>
      <c r="F34" s="19" t="s">
        <v>72</v>
      </c>
      <c r="G34" s="19" t="s">
        <v>62</v>
      </c>
      <c r="H34" s="5">
        <f t="shared" si="9"/>
        <v>12691.721298749999</v>
      </c>
      <c r="I34" s="5">
        <f t="shared" si="10"/>
        <v>14965.56825</v>
      </c>
      <c r="J34" s="21">
        <f t="shared" si="0"/>
        <v>1.1791598552888134</v>
      </c>
      <c r="Q34" t="s">
        <v>647</v>
      </c>
      <c r="R34" s="26">
        <v>21394751</v>
      </c>
      <c r="S34" s="26">
        <f t="shared" si="8"/>
        <v>21394.751</v>
      </c>
    </row>
    <row r="35" spans="1:19" x14ac:dyDescent="0.25">
      <c r="A35" s="19"/>
      <c r="B35" s="20">
        <f t="shared" si="11"/>
        <v>7</v>
      </c>
      <c r="C35" s="19" t="s">
        <v>81</v>
      </c>
      <c r="D35" s="19">
        <v>29</v>
      </c>
      <c r="E35" s="19" t="s">
        <v>73</v>
      </c>
      <c r="F35" s="19" t="s">
        <v>74</v>
      </c>
      <c r="G35" s="19" t="s">
        <v>62</v>
      </c>
      <c r="H35" s="5">
        <f t="shared" si="9"/>
        <v>24537.327844249998</v>
      </c>
      <c r="I35" s="5">
        <f t="shared" si="10"/>
        <v>28933.431950000002</v>
      </c>
      <c r="J35" s="21">
        <f t="shared" si="0"/>
        <v>1.1791598552888136</v>
      </c>
      <c r="Q35" t="s">
        <v>638</v>
      </c>
      <c r="R35" s="26">
        <v>226822468</v>
      </c>
      <c r="S35" s="26">
        <f t="shared" si="8"/>
        <v>226822.46799999999</v>
      </c>
    </row>
    <row r="36" spans="1:19" x14ac:dyDescent="0.25">
      <c r="A36" s="19"/>
      <c r="B36" s="20">
        <f t="shared" si="11"/>
        <v>8</v>
      </c>
      <c r="C36" s="19" t="s">
        <v>81</v>
      </c>
      <c r="D36" s="19">
        <v>18</v>
      </c>
      <c r="E36" s="19" t="s">
        <v>75</v>
      </c>
      <c r="F36" s="19" t="s">
        <v>76</v>
      </c>
      <c r="G36" s="19" t="s">
        <v>62</v>
      </c>
      <c r="H36" s="5">
        <f t="shared" si="9"/>
        <v>15230.065558499999</v>
      </c>
      <c r="I36" s="5">
        <f t="shared" si="10"/>
        <v>17958.6819</v>
      </c>
      <c r="J36" s="21">
        <f t="shared" si="0"/>
        <v>1.1791598552888134</v>
      </c>
      <c r="Q36" t="s">
        <v>85</v>
      </c>
      <c r="R36" s="26">
        <v>63595226.920000002</v>
      </c>
      <c r="S36" s="26">
        <f t="shared" si="8"/>
        <v>63595.226920000001</v>
      </c>
    </row>
    <row r="37" spans="1:19" x14ac:dyDescent="0.25">
      <c r="A37" s="19"/>
      <c r="B37" s="20">
        <f t="shared" si="11"/>
        <v>9</v>
      </c>
      <c r="C37" s="19" t="s">
        <v>81</v>
      </c>
      <c r="D37" s="19">
        <v>58</v>
      </c>
      <c r="E37" s="19" t="s">
        <v>655</v>
      </c>
      <c r="F37" s="19" t="s">
        <v>656</v>
      </c>
      <c r="G37" s="19" t="s">
        <v>62</v>
      </c>
      <c r="H37" s="5">
        <f t="shared" si="9"/>
        <v>49074.655688499995</v>
      </c>
      <c r="I37" s="5">
        <f t="shared" si="10"/>
        <v>57866.863900000004</v>
      </c>
      <c r="J37" s="21">
        <f t="shared" si="0"/>
        <v>1.1791598552888136</v>
      </c>
      <c r="Q37" t="s">
        <v>644</v>
      </c>
      <c r="R37" s="26">
        <v>26385247</v>
      </c>
      <c r="S37" s="26">
        <f t="shared" si="8"/>
        <v>26385.246999999999</v>
      </c>
    </row>
    <row r="38" spans="1:19" x14ac:dyDescent="0.25">
      <c r="A38" s="22">
        <f>+SUM(H38:H46)</f>
        <v>272116.72440000006</v>
      </c>
      <c r="B38" s="20">
        <v>1</v>
      </c>
      <c r="C38" s="19" t="s">
        <v>82</v>
      </c>
      <c r="D38" s="19">
        <v>12</v>
      </c>
      <c r="E38" s="19" t="s">
        <v>60</v>
      </c>
      <c r="F38" s="19" t="s">
        <v>61</v>
      </c>
      <c r="G38" s="19" t="s">
        <v>62</v>
      </c>
      <c r="H38" s="5">
        <f>+$K$38/$A$41*$D38</f>
        <v>16085.71769852217</v>
      </c>
      <c r="I38" s="5">
        <f>+$L$38/$A$41*$D38</f>
        <v>5898.7372610837438</v>
      </c>
      <c r="J38" s="21">
        <f t="shared" si="0"/>
        <v>0.36670650148396383</v>
      </c>
      <c r="K38" s="50">
        <v>272116.72440000006</v>
      </c>
      <c r="L38" s="14">
        <v>99786.971999999994</v>
      </c>
      <c r="M38" s="18">
        <f>+L38/K38</f>
        <v>0.36670650148396383</v>
      </c>
      <c r="Q38" t="s">
        <v>84</v>
      </c>
      <c r="R38" s="26">
        <v>77771793</v>
      </c>
      <c r="S38" s="26">
        <f t="shared" si="8"/>
        <v>77771.793000000005</v>
      </c>
    </row>
    <row r="39" spans="1:19" x14ac:dyDescent="0.25">
      <c r="A39" s="19"/>
      <c r="B39" s="20">
        <f>+B38+1</f>
        <v>2</v>
      </c>
      <c r="C39" s="19" t="s">
        <v>82</v>
      </c>
      <c r="D39" s="19">
        <v>16</v>
      </c>
      <c r="E39" s="19" t="s">
        <v>63</v>
      </c>
      <c r="F39" s="19" t="s">
        <v>64</v>
      </c>
      <c r="G39" s="19" t="s">
        <v>62</v>
      </c>
      <c r="H39" s="5">
        <f t="shared" ref="H39:H46" si="12">+$K$38/$A$41*$D39</f>
        <v>21447.623598029561</v>
      </c>
      <c r="I39" s="5">
        <f t="shared" ref="I39:I46" si="13">+$L$38/$A$41*$D39</f>
        <v>7864.983014778325</v>
      </c>
      <c r="J39" s="21">
        <f t="shared" si="0"/>
        <v>0.36670650148396383</v>
      </c>
      <c r="Q39" t="s">
        <v>639</v>
      </c>
      <c r="R39" s="26">
        <v>326071080</v>
      </c>
      <c r="S39" s="26">
        <f t="shared" si="8"/>
        <v>326071.08</v>
      </c>
    </row>
    <row r="40" spans="1:19" x14ac:dyDescent="0.25">
      <c r="A40" s="19" t="s">
        <v>523</v>
      </c>
      <c r="B40" s="20">
        <f t="shared" ref="B40:B46" si="14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2"/>
        <v>6702.3823743842377</v>
      </c>
      <c r="I40" s="5">
        <f t="shared" si="13"/>
        <v>2457.8071921182263</v>
      </c>
      <c r="J40" s="21">
        <f t="shared" si="0"/>
        <v>0.36670650148396383</v>
      </c>
      <c r="Q40" t="s">
        <v>646</v>
      </c>
      <c r="R40" s="26">
        <v>5822855</v>
      </c>
      <c r="S40" s="26">
        <f t="shared" si="8"/>
        <v>5822.8549999999996</v>
      </c>
    </row>
    <row r="41" spans="1:19" x14ac:dyDescent="0.25">
      <c r="A41" s="19">
        <f>+SUM(D38:D46)</f>
        <v>203</v>
      </c>
      <c r="B41" s="20">
        <f t="shared" si="14"/>
        <v>4</v>
      </c>
      <c r="C41" s="19" t="s">
        <v>82</v>
      </c>
      <c r="D41" s="19">
        <v>17</v>
      </c>
      <c r="E41" s="19" t="s">
        <v>67</v>
      </c>
      <c r="F41" s="19" t="s">
        <v>68</v>
      </c>
      <c r="G41" s="19" t="s">
        <v>62</v>
      </c>
      <c r="H41" s="5">
        <f t="shared" si="12"/>
        <v>22788.100072906407</v>
      </c>
      <c r="I41" s="5">
        <f t="shared" si="13"/>
        <v>8356.5444532019701</v>
      </c>
      <c r="J41" s="21">
        <f t="shared" si="0"/>
        <v>0.36670650148396383</v>
      </c>
      <c r="Q41" t="s">
        <v>650</v>
      </c>
      <c r="R41" s="26">
        <v>1192301</v>
      </c>
      <c r="S41" s="26">
        <f t="shared" si="8"/>
        <v>1192.3009999999999</v>
      </c>
    </row>
    <row r="42" spans="1:19" x14ac:dyDescent="0.25">
      <c r="A42" s="19"/>
      <c r="B42" s="20">
        <f t="shared" si="14"/>
        <v>5</v>
      </c>
      <c r="C42" s="19" t="s">
        <v>82</v>
      </c>
      <c r="D42" s="19">
        <v>26</v>
      </c>
      <c r="E42" s="19" t="s">
        <v>69</v>
      </c>
      <c r="F42" s="19" t="s">
        <v>70</v>
      </c>
      <c r="G42" s="19" t="s">
        <v>62</v>
      </c>
      <c r="H42" s="5">
        <f t="shared" si="12"/>
        <v>34852.388346798034</v>
      </c>
      <c r="I42" s="5">
        <f t="shared" si="13"/>
        <v>12780.597399014778</v>
      </c>
      <c r="J42" s="21">
        <f t="shared" si="0"/>
        <v>0.36670650148396383</v>
      </c>
      <c r="Q42" t="s">
        <v>651</v>
      </c>
      <c r="R42" s="26">
        <v>27917181</v>
      </c>
      <c r="S42" s="26">
        <f t="shared" si="8"/>
        <v>27917.181</v>
      </c>
    </row>
    <row r="43" spans="1:19" x14ac:dyDescent="0.25">
      <c r="A43" s="19"/>
      <c r="B43" s="20">
        <f t="shared" si="14"/>
        <v>6</v>
      </c>
      <c r="C43" s="19" t="s">
        <v>82</v>
      </c>
      <c r="D43" s="19">
        <v>23</v>
      </c>
      <c r="E43" s="19" t="s">
        <v>71</v>
      </c>
      <c r="F43" s="19" t="s">
        <v>72</v>
      </c>
      <c r="G43" s="19" t="s">
        <v>62</v>
      </c>
      <c r="H43" s="5">
        <f t="shared" si="12"/>
        <v>30830.958922167494</v>
      </c>
      <c r="I43" s="5">
        <f t="shared" si="13"/>
        <v>11305.913083743842</v>
      </c>
      <c r="J43" s="21">
        <f t="shared" si="0"/>
        <v>0.36670650148396383</v>
      </c>
      <c r="Q43" t="s">
        <v>649</v>
      </c>
      <c r="R43" s="26">
        <v>15504248</v>
      </c>
      <c r="S43" s="26">
        <f t="shared" si="8"/>
        <v>15504.248</v>
      </c>
    </row>
    <row r="44" spans="1:19" x14ac:dyDescent="0.25">
      <c r="A44" s="19"/>
      <c r="B44" s="20">
        <f t="shared" si="14"/>
        <v>7</v>
      </c>
      <c r="C44" s="19" t="s">
        <v>82</v>
      </c>
      <c r="D44" s="19">
        <v>44</v>
      </c>
      <c r="E44" s="19" t="s">
        <v>73</v>
      </c>
      <c r="F44" s="19" t="s">
        <v>74</v>
      </c>
      <c r="G44" s="19" t="s">
        <v>62</v>
      </c>
      <c r="H44" s="5">
        <f t="shared" si="12"/>
        <v>58980.964894581295</v>
      </c>
      <c r="I44" s="5">
        <f t="shared" si="13"/>
        <v>21628.703290640395</v>
      </c>
      <c r="J44" s="21">
        <f t="shared" si="0"/>
        <v>0.36670650148396383</v>
      </c>
      <c r="Q44" t="s">
        <v>80</v>
      </c>
      <c r="R44" s="26">
        <v>192043505</v>
      </c>
      <c r="S44" s="26">
        <f t="shared" si="8"/>
        <v>192043.505</v>
      </c>
    </row>
    <row r="45" spans="1:19" x14ac:dyDescent="0.25">
      <c r="A45" s="19"/>
      <c r="B45" s="20">
        <f t="shared" si="14"/>
        <v>8</v>
      </c>
      <c r="C45" s="19" t="s">
        <v>82</v>
      </c>
      <c r="D45" s="19">
        <v>27</v>
      </c>
      <c r="E45" s="19" t="s">
        <v>75</v>
      </c>
      <c r="F45" s="19" t="s">
        <v>76</v>
      </c>
      <c r="G45" s="19" t="s">
        <v>62</v>
      </c>
      <c r="H45" s="5">
        <f t="shared" si="12"/>
        <v>36192.864821674884</v>
      </c>
      <c r="I45" s="5">
        <f t="shared" si="13"/>
        <v>13272.158837438423</v>
      </c>
      <c r="J45" s="21">
        <f t="shared" si="0"/>
        <v>0.36670650148396383</v>
      </c>
      <c r="Q45" t="s">
        <v>673</v>
      </c>
      <c r="R45" s="26">
        <v>104571617</v>
      </c>
      <c r="S45" s="26">
        <f t="shared" si="8"/>
        <v>104571.617</v>
      </c>
    </row>
    <row r="46" spans="1:19" x14ac:dyDescent="0.25">
      <c r="A46" s="19"/>
      <c r="B46" s="20">
        <f t="shared" si="14"/>
        <v>9</v>
      </c>
      <c r="C46" s="19" t="s">
        <v>82</v>
      </c>
      <c r="D46" s="19">
        <v>33</v>
      </c>
      <c r="E46" s="19" t="s">
        <v>655</v>
      </c>
      <c r="F46" s="19" t="s">
        <v>656</v>
      </c>
      <c r="G46" s="19" t="s">
        <v>62</v>
      </c>
      <c r="H46" s="5">
        <f t="shared" si="12"/>
        <v>44235.723670935971</v>
      </c>
      <c r="I46" s="5">
        <f t="shared" si="13"/>
        <v>16221.527467980295</v>
      </c>
      <c r="J46" s="21">
        <f t="shared" si="0"/>
        <v>0.36670650148396383</v>
      </c>
      <c r="Q46" t="s">
        <v>674</v>
      </c>
      <c r="R46" s="26">
        <v>87471888</v>
      </c>
      <c r="S46" s="26">
        <f t="shared" si="8"/>
        <v>87471.888000000006</v>
      </c>
    </row>
    <row r="47" spans="1:19" x14ac:dyDescent="0.25">
      <c r="A47" s="22">
        <f>+SUM(H47:H55)</f>
        <v>298810.60923311597</v>
      </c>
      <c r="B47" s="20">
        <v>1</v>
      </c>
      <c r="C47" s="19" t="s">
        <v>83</v>
      </c>
      <c r="D47" s="19">
        <v>3</v>
      </c>
      <c r="E47" s="19" t="s">
        <v>60</v>
      </c>
      <c r="F47" s="19" t="s">
        <v>61</v>
      </c>
      <c r="G47" s="19" t="s">
        <v>62</v>
      </c>
      <c r="H47" s="5">
        <f>+$K$47/$A$50*$D47</f>
        <v>24227.887235117509</v>
      </c>
      <c r="I47" s="5">
        <f>+$L$47/$A$50*$D47</f>
        <v>8253.2035945945954</v>
      </c>
      <c r="J47" s="21">
        <f t="shared" si="0"/>
        <v>0.34064891892974697</v>
      </c>
      <c r="K47" s="50">
        <v>298810.60923311592</v>
      </c>
      <c r="L47" s="14">
        <v>101789.511</v>
      </c>
      <c r="M47" s="18">
        <f>+L47/K47</f>
        <v>0.34064891892974697</v>
      </c>
      <c r="Q47" t="s">
        <v>83</v>
      </c>
      <c r="R47" s="26">
        <v>101789511</v>
      </c>
      <c r="S47" s="26">
        <f t="shared" si="8"/>
        <v>101789.511</v>
      </c>
    </row>
    <row r="48" spans="1:19" x14ac:dyDescent="0.25">
      <c r="A48" s="19"/>
      <c r="B48" s="20">
        <f>+B47+1</f>
        <v>2</v>
      </c>
      <c r="C48" s="19" t="s">
        <v>83</v>
      </c>
      <c r="D48" s="19">
        <v>6</v>
      </c>
      <c r="E48" s="19" t="s">
        <v>63</v>
      </c>
      <c r="F48" s="19" t="s">
        <v>64</v>
      </c>
      <c r="G48" s="19" t="s">
        <v>62</v>
      </c>
      <c r="H48" s="5">
        <f t="shared" ref="H48:H55" si="15">+$K$47/$A$50*$D48</f>
        <v>48455.774470235017</v>
      </c>
      <c r="I48" s="5">
        <f t="shared" ref="I48:I55" si="16">+$L$47/$A$50*$D48</f>
        <v>16506.407189189191</v>
      </c>
      <c r="J48" s="21">
        <f t="shared" si="0"/>
        <v>0.34064891892974697</v>
      </c>
      <c r="Q48" t="s">
        <v>675</v>
      </c>
      <c r="R48" s="26">
        <v>99786972</v>
      </c>
      <c r="S48" s="26">
        <f t="shared" si="8"/>
        <v>99786.971999999994</v>
      </c>
    </row>
    <row r="49" spans="1:19" x14ac:dyDescent="0.25">
      <c r="A49" s="19" t="s">
        <v>523</v>
      </c>
      <c r="B49" s="20">
        <f t="shared" ref="B49:B55" si="17">+B48+1</f>
        <v>3</v>
      </c>
      <c r="C49" s="19" t="s">
        <v>83</v>
      </c>
      <c r="D49" s="19"/>
      <c r="E49" s="19" t="s">
        <v>65</v>
      </c>
      <c r="F49" s="19" t="s">
        <v>66</v>
      </c>
      <c r="G49" s="19" t="s">
        <v>62</v>
      </c>
      <c r="H49" s="5">
        <f t="shared" si="15"/>
        <v>0</v>
      </c>
      <c r="I49" s="5">
        <f t="shared" si="16"/>
        <v>0</v>
      </c>
      <c r="J49" s="21">
        <f t="shared" si="0"/>
        <v>0</v>
      </c>
      <c r="Q49" t="s">
        <v>653</v>
      </c>
      <c r="R49" s="26">
        <v>1888717</v>
      </c>
      <c r="S49" s="26">
        <f t="shared" si="8"/>
        <v>1888.7170000000001</v>
      </c>
    </row>
    <row r="50" spans="1:19" x14ac:dyDescent="0.25">
      <c r="A50" s="19">
        <f>+SUM(D47:D55)</f>
        <v>37</v>
      </c>
      <c r="B50" s="20">
        <f t="shared" si="17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5"/>
        <v>40379.812058529176</v>
      </c>
      <c r="I50" s="5">
        <f t="shared" si="16"/>
        <v>13755.339324324324</v>
      </c>
      <c r="J50" s="21">
        <f t="shared" si="0"/>
        <v>0.34064891892974697</v>
      </c>
      <c r="Q50" t="s">
        <v>643</v>
      </c>
      <c r="R50" s="26">
        <v>94952835</v>
      </c>
      <c r="S50" s="26">
        <f t="shared" si="8"/>
        <v>94952.835000000006</v>
      </c>
    </row>
    <row r="51" spans="1:19" x14ac:dyDescent="0.25">
      <c r="A51" s="19"/>
      <c r="B51" s="20">
        <f t="shared" si="17"/>
        <v>5</v>
      </c>
      <c r="C51" s="19" t="s">
        <v>83</v>
      </c>
      <c r="D51" s="19">
        <v>5</v>
      </c>
      <c r="E51" s="19" t="s">
        <v>69</v>
      </c>
      <c r="F51" s="19" t="s">
        <v>70</v>
      </c>
      <c r="G51" s="19" t="s">
        <v>62</v>
      </c>
      <c r="H51" s="5">
        <f t="shared" si="15"/>
        <v>40379.812058529176</v>
      </c>
      <c r="I51" s="5">
        <f t="shared" si="16"/>
        <v>13755.339324324324</v>
      </c>
      <c r="J51" s="21">
        <f t="shared" si="0"/>
        <v>0.34064891892974697</v>
      </c>
      <c r="Q51" t="s">
        <v>676</v>
      </c>
      <c r="R51" s="26">
        <v>81984140</v>
      </c>
      <c r="S51" s="26">
        <f t="shared" si="8"/>
        <v>81984.14</v>
      </c>
    </row>
    <row r="52" spans="1:19" x14ac:dyDescent="0.25">
      <c r="A52" s="19"/>
      <c r="B52" s="20">
        <f t="shared" si="17"/>
        <v>6</v>
      </c>
      <c r="C52" s="19" t="s">
        <v>83</v>
      </c>
      <c r="D52" s="19">
        <v>9</v>
      </c>
      <c r="E52" s="19" t="s">
        <v>71</v>
      </c>
      <c r="F52" s="19" t="s">
        <v>72</v>
      </c>
      <c r="G52" s="19" t="s">
        <v>62</v>
      </c>
      <c r="H52" s="5">
        <f t="shared" si="15"/>
        <v>72683.661705352526</v>
      </c>
      <c r="I52" s="5">
        <f t="shared" si="16"/>
        <v>24759.610783783784</v>
      </c>
      <c r="J52" s="21">
        <f t="shared" si="0"/>
        <v>0.34064891892974691</v>
      </c>
      <c r="Q52" t="s">
        <v>677</v>
      </c>
      <c r="R52" s="26">
        <v>69489152</v>
      </c>
      <c r="S52" s="26">
        <f t="shared" si="8"/>
        <v>69489.152000000002</v>
      </c>
    </row>
    <row r="53" spans="1:19" x14ac:dyDescent="0.25">
      <c r="A53" s="19"/>
      <c r="B53" s="20">
        <f t="shared" si="17"/>
        <v>7</v>
      </c>
      <c r="C53" s="19" t="s">
        <v>83</v>
      </c>
      <c r="D53" s="19">
        <v>1</v>
      </c>
      <c r="E53" s="19" t="s">
        <v>73</v>
      </c>
      <c r="F53" s="19" t="s">
        <v>74</v>
      </c>
      <c r="G53" s="19" t="s">
        <v>62</v>
      </c>
      <c r="H53" s="5">
        <f t="shared" si="15"/>
        <v>8075.9624117058356</v>
      </c>
      <c r="I53" s="5">
        <f t="shared" si="16"/>
        <v>2751.067864864865</v>
      </c>
      <c r="J53" s="21">
        <f t="shared" si="0"/>
        <v>0.34064891892974697</v>
      </c>
      <c r="Q53" t="s">
        <v>652</v>
      </c>
      <c r="R53" s="26">
        <v>1663861</v>
      </c>
      <c r="S53" s="26">
        <f t="shared" si="8"/>
        <v>1663.8610000000001</v>
      </c>
    </row>
    <row r="54" spans="1:19" x14ac:dyDescent="0.25">
      <c r="A54" s="19"/>
      <c r="B54" s="20">
        <f t="shared" si="17"/>
        <v>8</v>
      </c>
      <c r="C54" s="19" t="s">
        <v>83</v>
      </c>
      <c r="D54" s="19">
        <v>8</v>
      </c>
      <c r="E54" s="19" t="s">
        <v>75</v>
      </c>
      <c r="F54" s="19" t="s">
        <v>76</v>
      </c>
      <c r="G54" s="19" t="s">
        <v>62</v>
      </c>
      <c r="H54" s="5">
        <f t="shared" si="15"/>
        <v>64607.699293646685</v>
      </c>
      <c r="I54" s="5">
        <f t="shared" si="16"/>
        <v>22008.54291891892</v>
      </c>
      <c r="J54" s="21">
        <f t="shared" si="0"/>
        <v>0.34064891892974697</v>
      </c>
      <c r="Q54" t="s">
        <v>678</v>
      </c>
      <c r="R54" s="26">
        <v>4701598</v>
      </c>
      <c r="S54" s="26">
        <f t="shared" si="8"/>
        <v>4701.598</v>
      </c>
    </row>
    <row r="55" spans="1:19" x14ac:dyDescent="0.25">
      <c r="A55" s="19"/>
      <c r="B55" s="20">
        <f t="shared" si="17"/>
        <v>9</v>
      </c>
      <c r="C55" s="19" t="s">
        <v>83</v>
      </c>
      <c r="D55" s="19"/>
      <c r="E55" s="19" t="s">
        <v>655</v>
      </c>
      <c r="F55" s="19" t="s">
        <v>656</v>
      </c>
      <c r="G55" s="19" t="s">
        <v>62</v>
      </c>
      <c r="H55" s="5">
        <f t="shared" si="15"/>
        <v>0</v>
      </c>
      <c r="I55" s="5">
        <f t="shared" si="16"/>
        <v>0</v>
      </c>
      <c r="J55" s="21">
        <f t="shared" si="0"/>
        <v>0</v>
      </c>
      <c r="Q55" t="s">
        <v>679</v>
      </c>
      <c r="R55" s="26">
        <v>6674141</v>
      </c>
      <c r="S55" s="26">
        <f t="shared" si="8"/>
        <v>6674.1409999999996</v>
      </c>
    </row>
    <row r="56" spans="1:19" x14ac:dyDescent="0.25">
      <c r="A56" s="22">
        <f>+SUM(H56:H64)</f>
        <v>183572.97972000003</v>
      </c>
      <c r="B56" s="20">
        <v>1</v>
      </c>
      <c r="C56" s="19" t="s">
        <v>84</v>
      </c>
      <c r="D56" s="19">
        <v>6</v>
      </c>
      <c r="E56" s="19" t="s">
        <v>60</v>
      </c>
      <c r="F56" s="19" t="s">
        <v>61</v>
      </c>
      <c r="G56" s="19" t="s">
        <v>62</v>
      </c>
      <c r="H56" s="5">
        <f>+$K$56/$A$59*$D56</f>
        <v>5797.0414648421065</v>
      </c>
      <c r="I56" s="5">
        <f>+$L$56/$A$59*$D56</f>
        <v>2455.9513578947372</v>
      </c>
      <c r="J56" s="21">
        <f t="shared" si="0"/>
        <v>0.42365599293874118</v>
      </c>
      <c r="K56" s="50">
        <v>183572.97972000003</v>
      </c>
      <c r="L56" s="14">
        <v>77771.793000000005</v>
      </c>
      <c r="M56" s="18">
        <f>+L56/K56</f>
        <v>0.42365599293874112</v>
      </c>
      <c r="Q56" t="s">
        <v>680</v>
      </c>
      <c r="R56" s="26">
        <v>2424643</v>
      </c>
      <c r="S56" s="26">
        <f t="shared" si="8"/>
        <v>2424.643</v>
      </c>
    </row>
    <row r="57" spans="1:19" x14ac:dyDescent="0.25">
      <c r="A57" s="19"/>
      <c r="B57" s="20">
        <f>+B56+1</f>
        <v>2</v>
      </c>
      <c r="C57" s="19" t="s">
        <v>84</v>
      </c>
      <c r="D57" s="19">
        <v>24</v>
      </c>
      <c r="E57" s="19" t="s">
        <v>63</v>
      </c>
      <c r="F57" s="19" t="s">
        <v>64</v>
      </c>
      <c r="G57" s="19" t="s">
        <v>62</v>
      </c>
      <c r="H57" s="5">
        <f t="shared" ref="H57:H64" si="18">+$K$56/$A$59*$D57</f>
        <v>23188.165859368426</v>
      </c>
      <c r="I57" s="5">
        <f t="shared" ref="I57:I64" si="19">+$L$56/$A$59*$D57</f>
        <v>9823.8054315789486</v>
      </c>
      <c r="J57" s="21">
        <f t="shared" si="0"/>
        <v>0.42365599293874118</v>
      </c>
      <c r="Q57" t="s">
        <v>640</v>
      </c>
      <c r="R57" s="26">
        <v>294083417.72000003</v>
      </c>
      <c r="S57" s="26">
        <f t="shared" si="8"/>
        <v>294083.41772000003</v>
      </c>
    </row>
    <row r="58" spans="1:19" x14ac:dyDescent="0.25">
      <c r="A58" s="19" t="s">
        <v>523</v>
      </c>
      <c r="B58" s="20">
        <f t="shared" ref="B58:B64" si="20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8"/>
        <v>0</v>
      </c>
      <c r="I58" s="5">
        <f t="shared" si="19"/>
        <v>0</v>
      </c>
      <c r="J58" s="21">
        <f t="shared" si="0"/>
        <v>0</v>
      </c>
      <c r="Q58" t="s">
        <v>605</v>
      </c>
      <c r="R58" s="26">
        <v>3806754</v>
      </c>
      <c r="S58" s="26">
        <f t="shared" si="8"/>
        <v>3806.7539999999999</v>
      </c>
    </row>
    <row r="59" spans="1:19" x14ac:dyDescent="0.25">
      <c r="A59" s="19">
        <f>+SUM(D56:D64)</f>
        <v>190</v>
      </c>
      <c r="B59" s="20">
        <f t="shared" si="20"/>
        <v>4</v>
      </c>
      <c r="C59" s="19" t="s">
        <v>84</v>
      </c>
      <c r="D59" s="19">
        <v>21</v>
      </c>
      <c r="E59" s="19" t="s">
        <v>67</v>
      </c>
      <c r="F59" s="19" t="s">
        <v>68</v>
      </c>
      <c r="G59" s="19" t="s">
        <v>62</v>
      </c>
      <c r="H59" s="5">
        <f t="shared" si="18"/>
        <v>20289.645126947373</v>
      </c>
      <c r="I59" s="5">
        <f t="shared" si="19"/>
        <v>8595.82975263158</v>
      </c>
      <c r="J59" s="21">
        <f t="shared" si="0"/>
        <v>0.42365599293874118</v>
      </c>
    </row>
    <row r="60" spans="1:19" x14ac:dyDescent="0.25">
      <c r="A60" s="19"/>
      <c r="B60" s="20">
        <f t="shared" si="20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8"/>
        <v>966.17357747368442</v>
      </c>
      <c r="I60" s="5">
        <f t="shared" si="19"/>
        <v>409.32522631578951</v>
      </c>
      <c r="J60" s="21">
        <f t="shared" si="0"/>
        <v>0.42365599293874112</v>
      </c>
    </row>
    <row r="61" spans="1:19" x14ac:dyDescent="0.25">
      <c r="A61" s="19"/>
      <c r="B61" s="20">
        <f t="shared" si="20"/>
        <v>6</v>
      </c>
      <c r="C61" s="19" t="s">
        <v>84</v>
      </c>
      <c r="D61" s="19">
        <v>42</v>
      </c>
      <c r="E61" s="19" t="s">
        <v>71</v>
      </c>
      <c r="F61" s="19" t="s">
        <v>72</v>
      </c>
      <c r="G61" s="19" t="s">
        <v>62</v>
      </c>
      <c r="H61" s="5">
        <f t="shared" si="18"/>
        <v>40579.290253894746</v>
      </c>
      <c r="I61" s="5">
        <f t="shared" si="19"/>
        <v>17191.65950526316</v>
      </c>
      <c r="J61" s="21">
        <f t="shared" si="0"/>
        <v>0.42365599293874118</v>
      </c>
    </row>
    <row r="62" spans="1:19" x14ac:dyDescent="0.25">
      <c r="A62" s="19"/>
      <c r="B62" s="20">
        <f t="shared" si="20"/>
        <v>7</v>
      </c>
      <c r="C62" s="19" t="s">
        <v>84</v>
      </c>
      <c r="D62" s="19">
        <v>43</v>
      </c>
      <c r="E62" s="19" t="s">
        <v>73</v>
      </c>
      <c r="F62" s="19" t="s">
        <v>74</v>
      </c>
      <c r="G62" s="19" t="s">
        <v>62</v>
      </c>
      <c r="H62" s="5">
        <f t="shared" si="18"/>
        <v>41545.463831368426</v>
      </c>
      <c r="I62" s="5">
        <f t="shared" si="19"/>
        <v>17600.984731578948</v>
      </c>
      <c r="J62" s="21">
        <f t="shared" si="0"/>
        <v>0.42365599293874118</v>
      </c>
    </row>
    <row r="63" spans="1:19" x14ac:dyDescent="0.25">
      <c r="A63" s="19"/>
      <c r="B63" s="20">
        <f t="shared" si="20"/>
        <v>8</v>
      </c>
      <c r="C63" s="19" t="s">
        <v>84</v>
      </c>
      <c r="D63" s="19">
        <v>15</v>
      </c>
      <c r="E63" s="19" t="s">
        <v>75</v>
      </c>
      <c r="F63" s="19" t="s">
        <v>76</v>
      </c>
      <c r="G63" s="19" t="s">
        <v>62</v>
      </c>
      <c r="H63" s="5">
        <f t="shared" si="18"/>
        <v>14492.603662105266</v>
      </c>
      <c r="I63" s="5">
        <f t="shared" si="19"/>
        <v>6139.8783947368429</v>
      </c>
      <c r="J63" s="21">
        <f t="shared" si="0"/>
        <v>0.42365599293874118</v>
      </c>
    </row>
    <row r="64" spans="1:19" x14ac:dyDescent="0.25">
      <c r="A64" s="19"/>
      <c r="B64" s="20">
        <f t="shared" si="20"/>
        <v>9</v>
      </c>
      <c r="C64" s="19" t="s">
        <v>84</v>
      </c>
      <c r="D64" s="19">
        <v>38</v>
      </c>
      <c r="E64" s="19" t="s">
        <v>655</v>
      </c>
      <c r="F64" s="19" t="s">
        <v>656</v>
      </c>
      <c r="G64" s="19" t="s">
        <v>62</v>
      </c>
      <c r="H64" s="5">
        <f t="shared" si="18"/>
        <v>36714.595944000008</v>
      </c>
      <c r="I64" s="5">
        <f t="shared" si="19"/>
        <v>15554.358600000001</v>
      </c>
      <c r="J64" s="21">
        <f t="shared" si="0"/>
        <v>0.42365599293874112</v>
      </c>
    </row>
    <row r="65" spans="1:13" x14ac:dyDescent="0.25">
      <c r="A65" s="22">
        <f>+SUM(H65:H73)</f>
        <v>51362.309280000001</v>
      </c>
      <c r="B65" s="20">
        <v>1</v>
      </c>
      <c r="C65" s="19" t="s">
        <v>85</v>
      </c>
      <c r="D65" s="19">
        <v>8</v>
      </c>
      <c r="E65" s="19" t="s">
        <v>60</v>
      </c>
      <c r="F65" s="19" t="s">
        <v>61</v>
      </c>
      <c r="G65" s="19" t="s">
        <v>62</v>
      </c>
      <c r="H65" s="5">
        <f>+$K$65/$A$68*$D65</f>
        <v>4150.4896387878789</v>
      </c>
      <c r="I65" s="5">
        <f>+$L$65/$A$68*$D65</f>
        <v>5139.0082359595963</v>
      </c>
      <c r="J65" s="21">
        <f t="shared" si="0"/>
        <v>1.2381691518835853</v>
      </c>
      <c r="K65" s="50">
        <v>51362.309280000001</v>
      </c>
      <c r="L65" s="14">
        <v>63595.226920000001</v>
      </c>
      <c r="M65" s="18">
        <f>+L65/K65</f>
        <v>1.2381691518835853</v>
      </c>
    </row>
    <row r="66" spans="1:13" x14ac:dyDescent="0.25">
      <c r="A66" s="19"/>
      <c r="B66" s="20">
        <f>+B65+1</f>
        <v>2</v>
      </c>
      <c r="C66" s="19" t="s">
        <v>85</v>
      </c>
      <c r="D66" s="19">
        <v>6</v>
      </c>
      <c r="E66" s="19" t="s">
        <v>63</v>
      </c>
      <c r="F66" s="19" t="s">
        <v>64</v>
      </c>
      <c r="G66" s="19" t="s">
        <v>62</v>
      </c>
      <c r="H66" s="5">
        <f t="shared" ref="H66:H73" si="21">+$K$65/$A$68*$D66</f>
        <v>3112.8672290909089</v>
      </c>
      <c r="I66" s="5">
        <f t="shared" ref="I66:I82" si="22">+$L$65/$A$68*$D66</f>
        <v>3854.2561769696972</v>
      </c>
      <c r="J66" s="21">
        <f t="shared" si="0"/>
        <v>1.2381691518835853</v>
      </c>
    </row>
    <row r="67" spans="1:13" x14ac:dyDescent="0.25">
      <c r="A67" s="19" t="s">
        <v>523</v>
      </c>
      <c r="B67" s="20">
        <f t="shared" ref="B67:B73" si="23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1"/>
        <v>0</v>
      </c>
      <c r="I67" s="5">
        <f t="shared" si="22"/>
        <v>0</v>
      </c>
      <c r="J67" s="21">
        <f t="shared" ref="J67:J91" si="24">+IFERROR(I67/H67,0)</f>
        <v>0</v>
      </c>
    </row>
    <row r="68" spans="1:13" x14ac:dyDescent="0.25">
      <c r="A68" s="19">
        <f>+SUM(D65:D73)</f>
        <v>99</v>
      </c>
      <c r="B68" s="20">
        <f t="shared" si="23"/>
        <v>4</v>
      </c>
      <c r="C68" s="19" t="s">
        <v>85</v>
      </c>
      <c r="D68" s="19">
        <v>3</v>
      </c>
      <c r="E68" s="19" t="s">
        <v>67</v>
      </c>
      <c r="F68" s="19" t="s">
        <v>68</v>
      </c>
      <c r="G68" s="19" t="s">
        <v>62</v>
      </c>
      <c r="H68" s="5">
        <f t="shared" si="21"/>
        <v>1556.4336145454545</v>
      </c>
      <c r="I68" s="5">
        <f t="shared" si="22"/>
        <v>1927.1280884848486</v>
      </c>
      <c r="J68" s="21">
        <f t="shared" si="24"/>
        <v>1.2381691518835853</v>
      </c>
    </row>
    <row r="69" spans="1:13" x14ac:dyDescent="0.25">
      <c r="A69" s="19"/>
      <c r="B69" s="20">
        <f t="shared" si="23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1"/>
        <v>2075.2448193939395</v>
      </c>
      <c r="I69" s="5">
        <f t="shared" si="22"/>
        <v>2569.5041179797981</v>
      </c>
      <c r="J69" s="21">
        <f t="shared" si="24"/>
        <v>1.2381691518835853</v>
      </c>
    </row>
    <row r="70" spans="1:13" x14ac:dyDescent="0.25">
      <c r="A70" s="19"/>
      <c r="B70" s="20">
        <f t="shared" si="23"/>
        <v>6</v>
      </c>
      <c r="C70" s="19" t="s">
        <v>85</v>
      </c>
      <c r="D70" s="19">
        <v>4</v>
      </c>
      <c r="E70" s="19" t="s">
        <v>71</v>
      </c>
      <c r="F70" s="19" t="s">
        <v>72</v>
      </c>
      <c r="G70" s="19" t="s">
        <v>62</v>
      </c>
      <c r="H70" s="5">
        <f t="shared" si="21"/>
        <v>2075.2448193939395</v>
      </c>
      <c r="I70" s="5">
        <f t="shared" si="22"/>
        <v>2569.5041179797981</v>
      </c>
      <c r="J70" s="21">
        <f t="shared" si="24"/>
        <v>1.2381691518835853</v>
      </c>
    </row>
    <row r="71" spans="1:13" x14ac:dyDescent="0.25">
      <c r="A71" s="19"/>
      <c r="B71" s="20">
        <f t="shared" si="23"/>
        <v>7</v>
      </c>
      <c r="C71" s="19" t="s">
        <v>85</v>
      </c>
      <c r="D71" s="19">
        <v>22</v>
      </c>
      <c r="E71" s="19" t="s">
        <v>73</v>
      </c>
      <c r="F71" s="19" t="s">
        <v>74</v>
      </c>
      <c r="G71" s="19" t="s">
        <v>62</v>
      </c>
      <c r="H71" s="5">
        <f t="shared" si="21"/>
        <v>11413.846506666667</v>
      </c>
      <c r="I71" s="5">
        <f t="shared" si="22"/>
        <v>14132.272648888889</v>
      </c>
      <c r="J71" s="21">
        <f t="shared" si="24"/>
        <v>1.2381691518835853</v>
      </c>
    </row>
    <row r="72" spans="1:13" x14ac:dyDescent="0.25">
      <c r="A72" s="19"/>
      <c r="B72" s="20">
        <f t="shared" si="23"/>
        <v>8</v>
      </c>
      <c r="C72" s="19" t="s">
        <v>85</v>
      </c>
      <c r="D72" s="19">
        <v>10</v>
      </c>
      <c r="E72" s="19" t="s">
        <v>75</v>
      </c>
      <c r="F72" s="19" t="s">
        <v>76</v>
      </c>
      <c r="G72" s="19" t="s">
        <v>62</v>
      </c>
      <c r="H72" s="5">
        <f t="shared" si="21"/>
        <v>5188.1120484848489</v>
      </c>
      <c r="I72" s="5">
        <f t="shared" si="22"/>
        <v>6423.7602949494958</v>
      </c>
      <c r="J72" s="21">
        <f t="shared" si="24"/>
        <v>1.2381691518835853</v>
      </c>
    </row>
    <row r="73" spans="1:13" x14ac:dyDescent="0.25">
      <c r="A73" s="19"/>
      <c r="B73" s="20">
        <f t="shared" si="23"/>
        <v>9</v>
      </c>
      <c r="C73" s="19" t="s">
        <v>85</v>
      </c>
      <c r="D73" s="19">
        <v>42</v>
      </c>
      <c r="E73" s="19" t="s">
        <v>655</v>
      </c>
      <c r="F73" s="19" t="s">
        <v>656</v>
      </c>
      <c r="G73" s="19" t="s">
        <v>62</v>
      </c>
      <c r="H73" s="5">
        <f t="shared" si="21"/>
        <v>21790.070603636363</v>
      </c>
      <c r="I73" s="5">
        <f t="shared" si="22"/>
        <v>26979.793238787879</v>
      </c>
      <c r="J73" s="21">
        <f t="shared" si="24"/>
        <v>1.2381691518835853</v>
      </c>
    </row>
    <row r="74" spans="1:13" x14ac:dyDescent="0.25">
      <c r="A74" s="22">
        <f>+SUM(H74:H82)</f>
        <v>0</v>
      </c>
      <c r="B74" s="20">
        <v>1</v>
      </c>
      <c r="C74" s="19" t="s">
        <v>605</v>
      </c>
      <c r="D74" s="19">
        <v>4</v>
      </c>
      <c r="E74" s="19" t="s">
        <v>60</v>
      </c>
      <c r="F74" s="19" t="s">
        <v>61</v>
      </c>
      <c r="G74" s="19" t="s">
        <v>62</v>
      </c>
      <c r="H74" s="5">
        <f>+$K$74/$A$77*$D74</f>
        <v>0</v>
      </c>
      <c r="I74" s="5">
        <f>+$L$74/$A$77*$D74</f>
        <v>662.04417391304344</v>
      </c>
      <c r="J74" s="21">
        <f t="shared" si="24"/>
        <v>0</v>
      </c>
      <c r="L74" s="14">
        <v>3806.7539999999999</v>
      </c>
      <c r="M74" s="18" t="e">
        <f>+L74/K74</f>
        <v>#DIV/0!</v>
      </c>
    </row>
    <row r="75" spans="1:13" x14ac:dyDescent="0.25">
      <c r="A75" s="19"/>
      <c r="B75" s="20">
        <f>+B74+1</f>
        <v>2</v>
      </c>
      <c r="C75" s="19" t="s">
        <v>605</v>
      </c>
      <c r="D75" s="19">
        <v>4</v>
      </c>
      <c r="E75" s="19" t="s">
        <v>63</v>
      </c>
      <c r="F75" s="19" t="s">
        <v>64</v>
      </c>
      <c r="G75" s="19" t="s">
        <v>62</v>
      </c>
      <c r="H75" s="5">
        <f t="shared" ref="H75:H82" si="25">+$K$74/$A$77*$D75</f>
        <v>0</v>
      </c>
      <c r="I75" s="5">
        <f t="shared" ref="I75:I81" si="26">+$L$74/$A$77*$D75</f>
        <v>662.04417391304344</v>
      </c>
      <c r="J75" s="21">
        <f t="shared" si="24"/>
        <v>0</v>
      </c>
    </row>
    <row r="76" spans="1:13" x14ac:dyDescent="0.25">
      <c r="A76" s="19" t="s">
        <v>523</v>
      </c>
      <c r="B76" s="20">
        <f t="shared" ref="B76:B82" si="27">+B75+1</f>
        <v>3</v>
      </c>
      <c r="C76" s="19" t="s">
        <v>605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5"/>
        <v>0</v>
      </c>
      <c r="I76" s="5">
        <f t="shared" si="26"/>
        <v>1158.5773043478259</v>
      </c>
      <c r="J76" s="21">
        <f t="shared" ref="J76:J82" si="28">+IFERROR(I76/H76,0)</f>
        <v>0</v>
      </c>
    </row>
    <row r="77" spans="1:13" x14ac:dyDescent="0.25">
      <c r="A77" s="19">
        <f>+SUM(D74:D82)</f>
        <v>23</v>
      </c>
      <c r="B77" s="20">
        <f t="shared" si="27"/>
        <v>4</v>
      </c>
      <c r="C77" s="19" t="s">
        <v>605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5"/>
        <v>0</v>
      </c>
      <c r="I77" s="5">
        <f t="shared" si="26"/>
        <v>331.02208695652172</v>
      </c>
      <c r="J77" s="21">
        <f t="shared" si="28"/>
        <v>0</v>
      </c>
    </row>
    <row r="78" spans="1:13" x14ac:dyDescent="0.25">
      <c r="A78" s="19"/>
      <c r="B78" s="20">
        <f t="shared" si="27"/>
        <v>5</v>
      </c>
      <c r="C78" s="19" t="s">
        <v>605</v>
      </c>
      <c r="D78" s="19">
        <v>1</v>
      </c>
      <c r="E78" s="19" t="s">
        <v>69</v>
      </c>
      <c r="F78" s="19" t="s">
        <v>70</v>
      </c>
      <c r="G78" s="19" t="s">
        <v>62</v>
      </c>
      <c r="H78" s="5">
        <f t="shared" si="25"/>
        <v>0</v>
      </c>
      <c r="I78" s="5">
        <f t="shared" si="26"/>
        <v>165.51104347826086</v>
      </c>
      <c r="J78" s="21">
        <f t="shared" si="28"/>
        <v>0</v>
      </c>
    </row>
    <row r="79" spans="1:13" x14ac:dyDescent="0.25">
      <c r="A79" s="19"/>
      <c r="B79" s="20">
        <f t="shared" si="27"/>
        <v>6</v>
      </c>
      <c r="C79" s="19" t="s">
        <v>605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5"/>
        <v>0</v>
      </c>
      <c r="I79" s="5">
        <f t="shared" si="26"/>
        <v>496.53313043478261</v>
      </c>
      <c r="J79" s="21">
        <f t="shared" si="28"/>
        <v>0</v>
      </c>
    </row>
    <row r="80" spans="1:13" x14ac:dyDescent="0.25">
      <c r="A80" s="19"/>
      <c r="B80" s="20">
        <f t="shared" si="27"/>
        <v>7</v>
      </c>
      <c r="C80" s="19" t="s">
        <v>605</v>
      </c>
      <c r="D80" s="19"/>
      <c r="E80" s="19" t="s">
        <v>73</v>
      </c>
      <c r="F80" s="19" t="s">
        <v>74</v>
      </c>
      <c r="G80" s="19" t="s">
        <v>62</v>
      </c>
      <c r="H80" s="5">
        <f t="shared" si="25"/>
        <v>0</v>
      </c>
      <c r="I80" s="5">
        <f t="shared" si="26"/>
        <v>0</v>
      </c>
      <c r="J80" s="21">
        <f t="shared" si="28"/>
        <v>0</v>
      </c>
    </row>
    <row r="81" spans="1:13" x14ac:dyDescent="0.25">
      <c r="A81" s="19"/>
      <c r="B81" s="20">
        <f t="shared" si="27"/>
        <v>8</v>
      </c>
      <c r="C81" s="19" t="s">
        <v>605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5"/>
        <v>0</v>
      </c>
      <c r="I81" s="5">
        <f t="shared" si="26"/>
        <v>331.02208695652172</v>
      </c>
      <c r="J81" s="21">
        <f t="shared" si="28"/>
        <v>0</v>
      </c>
    </row>
    <row r="82" spans="1:13" x14ac:dyDescent="0.25">
      <c r="A82" s="19"/>
      <c r="B82" s="20">
        <f t="shared" si="27"/>
        <v>9</v>
      </c>
      <c r="C82" s="19" t="s">
        <v>605</v>
      </c>
      <c r="D82" s="19"/>
      <c r="E82" s="19" t="s">
        <v>655</v>
      </c>
      <c r="F82" s="19" t="s">
        <v>656</v>
      </c>
      <c r="G82" s="19" t="s">
        <v>62</v>
      </c>
      <c r="H82" s="5">
        <f t="shared" si="25"/>
        <v>0</v>
      </c>
      <c r="I82" s="5">
        <f t="shared" si="22"/>
        <v>0</v>
      </c>
      <c r="J82" s="21">
        <f t="shared" si="28"/>
        <v>0</v>
      </c>
    </row>
    <row r="83" spans="1:13" x14ac:dyDescent="0.25">
      <c r="A83" s="22">
        <f>+SUM(H83:H91)</f>
        <v>3288090.6534712743</v>
      </c>
      <c r="B83" s="20">
        <v>1</v>
      </c>
      <c r="C83" s="35" t="s">
        <v>86</v>
      </c>
      <c r="D83" s="35">
        <v>78</v>
      </c>
      <c r="E83" s="35" t="s">
        <v>60</v>
      </c>
      <c r="F83" s="35" t="s">
        <v>61</v>
      </c>
      <c r="G83" s="35" t="s">
        <v>62</v>
      </c>
      <c r="H83" s="36">
        <f>+'BHX_ACT T7'!N93</f>
        <v>102355.37718771133</v>
      </c>
      <c r="I83" s="36">
        <f>+'BHX_ACT T7'!O93</f>
        <v>112809.09831861875</v>
      </c>
      <c r="J83" s="37">
        <f t="shared" si="24"/>
        <v>1.102131626282185</v>
      </c>
      <c r="K83" s="50">
        <f>+SUM(H83:H91)</f>
        <v>3288090.6534712743</v>
      </c>
      <c r="L83" s="14">
        <f>+SUM(I83:I91)</f>
        <v>3293418.8521599998</v>
      </c>
      <c r="M83" s="18">
        <f>+L83/K83</f>
        <v>1.0016204537071083</v>
      </c>
    </row>
    <row r="84" spans="1:13" x14ac:dyDescent="0.25">
      <c r="A84" s="19"/>
      <c r="B84" s="20">
        <f>+B83+1</f>
        <v>2</v>
      </c>
      <c r="C84" s="35" t="s">
        <v>86</v>
      </c>
      <c r="D84" s="35">
        <v>82</v>
      </c>
      <c r="E84" s="35" t="s">
        <v>63</v>
      </c>
      <c r="F84" s="35" t="s">
        <v>64</v>
      </c>
      <c r="G84" s="35" t="s">
        <v>62</v>
      </c>
      <c r="H84" s="36">
        <f>+'BHX_ACT T7'!N97</f>
        <v>208267.41831456963</v>
      </c>
      <c r="I84" s="36">
        <f>+'BHX_ACT T7'!O97</f>
        <v>241512.56243171345</v>
      </c>
      <c r="J84" s="37">
        <f t="shared" si="24"/>
        <v>1.1596271965446365</v>
      </c>
    </row>
    <row r="85" spans="1:13" x14ac:dyDescent="0.25">
      <c r="A85" s="19" t="s">
        <v>523</v>
      </c>
      <c r="B85" s="20">
        <f t="shared" ref="B85:B91" si="29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>+'BHX_ACT T7'!N84</f>
        <v>262457.67599621846</v>
      </c>
      <c r="I85" s="36">
        <f>+'BHX_ACT T7'!O84</f>
        <v>248179.89778362005</v>
      </c>
      <c r="J85" s="37">
        <f t="shared" si="24"/>
        <v>0.94559969275654132</v>
      </c>
    </row>
    <row r="86" spans="1:13" x14ac:dyDescent="0.25">
      <c r="A86" s="19">
        <f>+SUM(D83:D91)</f>
        <v>1696</v>
      </c>
      <c r="B86" s="20">
        <f t="shared" si="29"/>
        <v>4</v>
      </c>
      <c r="C86" s="35" t="s">
        <v>86</v>
      </c>
      <c r="D86" s="35">
        <v>33</v>
      </c>
      <c r="E86" s="35" t="s">
        <v>67</v>
      </c>
      <c r="F86" s="35" t="s">
        <v>68</v>
      </c>
      <c r="G86" s="35" t="s">
        <v>62</v>
      </c>
      <c r="H86" s="36">
        <f>+'BHX_ACT T7'!N88</f>
        <v>62887.115186758274</v>
      </c>
      <c r="I86" s="36">
        <f>+'BHX_ACT T7'!O88</f>
        <v>70606.062727495781</v>
      </c>
      <c r="J86" s="37">
        <f t="shared" si="24"/>
        <v>1.1227429103372646</v>
      </c>
    </row>
    <row r="87" spans="1:13" x14ac:dyDescent="0.25">
      <c r="A87" s="19"/>
      <c r="B87" s="20">
        <f t="shared" si="29"/>
        <v>5</v>
      </c>
      <c r="C87" s="35" t="s">
        <v>86</v>
      </c>
      <c r="D87" s="35">
        <v>56</v>
      </c>
      <c r="E87" s="35" t="s">
        <v>69</v>
      </c>
      <c r="F87" s="35" t="s">
        <v>70</v>
      </c>
      <c r="G87" s="35" t="s">
        <v>62</v>
      </c>
      <c r="H87" s="36">
        <f>+'BHX_ACT T7'!N69</f>
        <v>123135.29880171744</v>
      </c>
      <c r="I87" s="36">
        <f>+'BHX_ACT T7'!O69</f>
        <v>129938.41558566748</v>
      </c>
      <c r="J87" s="37">
        <f t="shared" si="24"/>
        <v>1.055249119059718</v>
      </c>
    </row>
    <row r="88" spans="1:13" x14ac:dyDescent="0.25">
      <c r="A88" s="19"/>
      <c r="B88" s="20">
        <f t="shared" si="29"/>
        <v>6</v>
      </c>
      <c r="C88" s="35" t="s">
        <v>86</v>
      </c>
      <c r="D88" s="35">
        <v>52</v>
      </c>
      <c r="E88" s="35" t="s">
        <v>71</v>
      </c>
      <c r="F88" s="35" t="s">
        <v>72</v>
      </c>
      <c r="G88" s="35" t="s">
        <v>62</v>
      </c>
      <c r="H88" s="36">
        <f>+'BHX_ACT T7'!N72</f>
        <v>68587.010323116774</v>
      </c>
      <c r="I88" s="36">
        <f>+'BHX_ACT T7'!O72</f>
        <v>73704.638901041675</v>
      </c>
      <c r="J88" s="37">
        <f t="shared" si="24"/>
        <v>1.0746151283430418</v>
      </c>
    </row>
    <row r="89" spans="1:13" x14ac:dyDescent="0.25">
      <c r="A89" s="19"/>
      <c r="B89" s="20">
        <f t="shared" si="29"/>
        <v>7</v>
      </c>
      <c r="C89" s="35" t="s">
        <v>86</v>
      </c>
      <c r="D89" s="35">
        <v>11</v>
      </c>
      <c r="E89" s="35" t="s">
        <v>73</v>
      </c>
      <c r="F89" s="35" t="s">
        <v>74</v>
      </c>
      <c r="G89" s="35" t="s">
        <v>62</v>
      </c>
      <c r="H89" s="36">
        <f>+'BHX_ACT T7'!N75</f>
        <v>43135.224886119286</v>
      </c>
      <c r="I89" s="36">
        <f>+'BHX_ACT T7'!O75</f>
        <v>46367.788595556973</v>
      </c>
      <c r="J89" s="37">
        <f t="shared" si="24"/>
        <v>1.0749402308199838</v>
      </c>
    </row>
    <row r="90" spans="1:13" x14ac:dyDescent="0.25">
      <c r="A90" s="19"/>
      <c r="B90" s="20">
        <f t="shared" si="29"/>
        <v>8</v>
      </c>
      <c r="C90" s="35" t="s">
        <v>86</v>
      </c>
      <c r="D90" s="35">
        <v>53</v>
      </c>
      <c r="E90" s="35" t="s">
        <v>75</v>
      </c>
      <c r="F90" s="35" t="s">
        <v>76</v>
      </c>
      <c r="G90" s="35" t="s">
        <v>62</v>
      </c>
      <c r="H90" s="36">
        <f>+'BHX_ACT T7'!N80</f>
        <v>31213.847130301059</v>
      </c>
      <c r="I90" s="36">
        <f>+'BHX_ACT T7'!O80</f>
        <v>33154.879771964537</v>
      </c>
      <c r="J90" s="37">
        <f t="shared" si="24"/>
        <v>1.0621849858353156</v>
      </c>
    </row>
    <row r="91" spans="1:13" x14ac:dyDescent="0.25">
      <c r="A91" s="19"/>
      <c r="B91" s="20">
        <f t="shared" si="29"/>
        <v>9</v>
      </c>
      <c r="C91" s="35" t="s">
        <v>86</v>
      </c>
      <c r="D91" s="35">
        <v>1250</v>
      </c>
      <c r="E91" s="35" t="s">
        <v>655</v>
      </c>
      <c r="F91" s="35" t="s">
        <v>656</v>
      </c>
      <c r="G91" s="35" t="s">
        <v>62</v>
      </c>
      <c r="H91" s="36">
        <f>+'BHX_ACT T7'!N100+'BHX_ACT T7'!N102</f>
        <v>2386051.6856447621</v>
      </c>
      <c r="I91" s="36">
        <f>(+'BHX_ACT T7'!O100+'BHX_ACT T7'!O102)</f>
        <v>2337145.5080443211</v>
      </c>
      <c r="J91" s="37">
        <f t="shared" si="24"/>
        <v>0.97950330334641278</v>
      </c>
    </row>
    <row r="92" spans="1:13" x14ac:dyDescent="0.25">
      <c r="A92" s="3">
        <f>+SUM(A11,A20,A29,A38,A47,A56,A65,A83,A74)</f>
        <v>4448030.8703352688</v>
      </c>
      <c r="B92" s="20"/>
      <c r="C92" s="23" t="s">
        <v>110</v>
      </c>
      <c r="D92" s="23"/>
      <c r="E92" s="23"/>
      <c r="F92" s="23"/>
      <c r="G92" s="23"/>
      <c r="H92" s="3">
        <f>+SUM(H1:H91)</f>
        <v>4611549.8636880005</v>
      </c>
      <c r="I92" s="3">
        <f>+SUM(I1:I91)</f>
        <v>4045125.8300800002</v>
      </c>
      <c r="J92" s="24">
        <f t="shared" ref="J92" si="30">+IFERROR(I92/H92,0)</f>
        <v>0.87717274010889401</v>
      </c>
      <c r="K92" s="14">
        <f>+SUM(K1:K91)</f>
        <v>4611549.8636880014</v>
      </c>
      <c r="L92" s="14">
        <f>+SUM(L1:L91)</f>
        <v>4045125.8300799998</v>
      </c>
      <c r="M92" s="18">
        <f>+L92/K92</f>
        <v>0.87717274010889379</v>
      </c>
    </row>
    <row r="93" spans="1:13" x14ac:dyDescent="0.25">
      <c r="G93" s="44" t="s">
        <v>607</v>
      </c>
      <c r="H93" s="14">
        <f>+SUM(H83:H91)</f>
        <v>3288090.6534712743</v>
      </c>
      <c r="I93" s="14">
        <f>+SUM(I83:I91)</f>
        <v>3293418.8521599998</v>
      </c>
      <c r="J93" s="18">
        <f>+I93/H93</f>
        <v>1.0016204537071083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H95" s="14"/>
      <c r="I95" s="14">
        <f>+I92+'HT_ALL ACC CHI TIET'!I707</f>
        <v>4757923.1120800031</v>
      </c>
      <c r="J95" s="18" t="e">
        <f>+I95/H95</f>
        <v>#DIV/0!</v>
      </c>
    </row>
    <row r="96" spans="1:13" x14ac:dyDescent="0.25">
      <c r="H96" s="26"/>
    </row>
    <row r="97" spans="8:8" x14ac:dyDescent="0.25">
      <c r="H97" s="28"/>
    </row>
  </sheetData>
  <autoFilter ref="B1:J95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523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77</v>
      </c>
      <c r="F10" s="19" t="s">
        <v>78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>
        <f>+SUM(H11:H19)</f>
        <v>146540.6993352783</v>
      </c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14">
        <v>146540.6993352783</v>
      </c>
      <c r="L11" s="14">
        <v>105986.38799999999</v>
      </c>
      <c r="M11" s="18">
        <f>+L11/K11</f>
        <v>0.72325564488748662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530</v>
      </c>
      <c r="T12" s="51" t="s">
        <v>524</v>
      </c>
      <c r="U12" s="51"/>
      <c r="V12" s="51"/>
      <c r="W12" s="51"/>
      <c r="X12" s="51"/>
      <c r="Y12" s="38"/>
    </row>
    <row r="13" spans="1:25" x14ac:dyDescent="0.25">
      <c r="A13" s="19" t="s">
        <v>523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6105.8624723032626</v>
      </c>
      <c r="I13" s="5">
        <f t="shared" si="3"/>
        <v>4416.0994999999994</v>
      </c>
      <c r="J13" s="21">
        <f t="shared" si="0"/>
        <v>0.72325564488748662</v>
      </c>
      <c r="P13" s="38"/>
      <c r="Q13" s="38"/>
      <c r="R13" s="38"/>
      <c r="S13" s="41"/>
      <c r="T13" s="38" t="s">
        <v>525</v>
      </c>
      <c r="U13" s="38" t="s">
        <v>526</v>
      </c>
      <c r="V13" s="38" t="s">
        <v>527</v>
      </c>
      <c r="W13" s="38" t="s">
        <v>528</v>
      </c>
      <c r="X13" s="38" t="s">
        <v>529</v>
      </c>
      <c r="Y13" s="38"/>
    </row>
    <row r="14" spans="1:25" x14ac:dyDescent="0.25">
      <c r="A14" s="39">
        <v>24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6105.8624723032626</v>
      </c>
      <c r="I14" s="5">
        <f t="shared" si="3"/>
        <v>4416.0994999999994</v>
      </c>
      <c r="J14" s="21">
        <f t="shared" si="0"/>
        <v>0.72325564488748662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531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6105.8624723032626</v>
      </c>
      <c r="I18" s="5">
        <f t="shared" si="3"/>
        <v>4416.0994999999994</v>
      </c>
      <c r="J18" s="21">
        <f t="shared" si="0"/>
        <v>0.72325564488748662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19">
        <v>21</v>
      </c>
      <c r="E19" s="19" t="s">
        <v>77</v>
      </c>
      <c r="F19" s="19" t="s">
        <v>78</v>
      </c>
      <c r="G19" s="19" t="s">
        <v>62</v>
      </c>
      <c r="H19" s="5">
        <f t="shared" si="2"/>
        <v>128223.11191836852</v>
      </c>
      <c r="I19" s="5">
        <f t="shared" si="3"/>
        <v>92738.089499999987</v>
      </c>
      <c r="J19" s="21">
        <f t="shared" si="0"/>
        <v>0.7232556448874865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161903.21083735611</v>
      </c>
      <c r="B20" s="20">
        <v>1</v>
      </c>
      <c r="C20" s="19" t="s">
        <v>80</v>
      </c>
      <c r="D20" s="19">
        <v>15</v>
      </c>
      <c r="E20" s="19" t="s">
        <v>60</v>
      </c>
      <c r="F20" s="19" t="s">
        <v>61</v>
      </c>
      <c r="G20" s="19" t="s">
        <v>62</v>
      </c>
      <c r="H20" s="5">
        <f>+$K$20/$A$23*$D20</f>
        <v>9675.4906874913995</v>
      </c>
      <c r="I20" s="5">
        <f>+$L$20/$A$23*$D20</f>
        <v>13971.617091633459</v>
      </c>
      <c r="J20" s="21">
        <f t="shared" si="0"/>
        <v>1.444021553314722</v>
      </c>
      <c r="K20" s="14">
        <v>161903.21083735611</v>
      </c>
      <c r="L20" s="14">
        <v>233791.72599999991</v>
      </c>
      <c r="M20" s="18">
        <f>+L20/K20</f>
        <v>1.444021553314722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9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1">
        <f t="shared" si="0"/>
        <v>1.4440215533147223</v>
      </c>
    </row>
    <row r="22" spans="1:25" x14ac:dyDescent="0.25">
      <c r="A22" s="19" t="s">
        <v>523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1290.0654249988534</v>
      </c>
      <c r="I22" s="5">
        <f t="shared" si="6"/>
        <v>1862.8822788844614</v>
      </c>
      <c r="J22" s="21">
        <f t="shared" si="0"/>
        <v>1.444021553314722</v>
      </c>
    </row>
    <row r="23" spans="1:25" x14ac:dyDescent="0.25">
      <c r="A23" s="39">
        <f>+SUM(D20:D28)</f>
        <v>251</v>
      </c>
      <c r="B23" s="20">
        <f t="shared" si="7"/>
        <v>4</v>
      </c>
      <c r="C23" s="19" t="s">
        <v>80</v>
      </c>
      <c r="D23" s="19">
        <v>26</v>
      </c>
      <c r="E23" s="19" t="s">
        <v>67</v>
      </c>
      <c r="F23" s="19" t="s">
        <v>68</v>
      </c>
      <c r="G23" s="19" t="s">
        <v>62</v>
      </c>
      <c r="H23" s="5">
        <f t="shared" si="5"/>
        <v>16770.850524985093</v>
      </c>
      <c r="I23" s="5">
        <f t="shared" si="6"/>
        <v>24217.469625497997</v>
      </c>
      <c r="J23" s="21">
        <f t="shared" si="0"/>
        <v>1.444021553314722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9</v>
      </c>
      <c r="E24" s="19" t="s">
        <v>69</v>
      </c>
      <c r="F24" s="19" t="s">
        <v>70</v>
      </c>
      <c r="G24" s="19" t="s">
        <v>62</v>
      </c>
      <c r="H24" s="5">
        <f t="shared" si="5"/>
        <v>5805.2944124948399</v>
      </c>
      <c r="I24" s="5">
        <f t="shared" si="6"/>
        <v>8382.9702549800768</v>
      </c>
      <c r="J24" s="21">
        <f t="shared" si="0"/>
        <v>1.4440215533147223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22</v>
      </c>
      <c r="E25" s="19" t="s">
        <v>71</v>
      </c>
      <c r="F25" s="19" t="s">
        <v>72</v>
      </c>
      <c r="G25" s="19" t="s">
        <v>62</v>
      </c>
      <c r="H25" s="5">
        <f t="shared" si="5"/>
        <v>14190.719674987387</v>
      </c>
      <c r="I25" s="5">
        <f t="shared" si="6"/>
        <v>20491.705067729075</v>
      </c>
      <c r="J25" s="21">
        <f t="shared" si="0"/>
        <v>1.444021553314722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45</v>
      </c>
      <c r="E26" s="19" t="s">
        <v>73</v>
      </c>
      <c r="F26" s="19" t="s">
        <v>74</v>
      </c>
      <c r="G26" s="19" t="s">
        <v>62</v>
      </c>
      <c r="H26" s="5">
        <f t="shared" si="5"/>
        <v>29026.4720624742</v>
      </c>
      <c r="I26" s="5">
        <f t="shared" si="6"/>
        <v>41914.851274900378</v>
      </c>
      <c r="J26" s="21">
        <f t="shared" si="0"/>
        <v>1.444021553314722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49</v>
      </c>
      <c r="E27" s="19" t="s">
        <v>75</v>
      </c>
      <c r="F27" s="19" t="s">
        <v>76</v>
      </c>
      <c r="G27" s="19" t="s">
        <v>62</v>
      </c>
      <c r="H27" s="5">
        <f t="shared" si="5"/>
        <v>31606.602912471906</v>
      </c>
      <c r="I27" s="5">
        <f t="shared" si="6"/>
        <v>45640.615832669304</v>
      </c>
      <c r="J27" s="21">
        <f t="shared" si="0"/>
        <v>1.4440215533147223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74</v>
      </c>
      <c r="E28" s="19" t="s">
        <v>77</v>
      </c>
      <c r="F28" s="19" t="s">
        <v>78</v>
      </c>
      <c r="G28" s="19" t="s">
        <v>62</v>
      </c>
      <c r="H28" s="5">
        <f t="shared" si="5"/>
        <v>47732.420724957577</v>
      </c>
      <c r="I28" s="5">
        <f t="shared" si="6"/>
        <v>68926.64431872507</v>
      </c>
      <c r="J28" s="21">
        <f t="shared" si="0"/>
        <v>1.444021553314722</v>
      </c>
    </row>
    <row r="29" spans="1:25" x14ac:dyDescent="0.25">
      <c r="A29" s="22">
        <f>+SUM(H29:H37)</f>
        <v>174432.78141591762</v>
      </c>
      <c r="B29" s="20">
        <v>1</v>
      </c>
      <c r="C29" s="19" t="s">
        <v>81</v>
      </c>
      <c r="D29" s="19">
        <v>10</v>
      </c>
      <c r="E29" s="19" t="s">
        <v>60</v>
      </c>
      <c r="F29" s="19" t="s">
        <v>61</v>
      </c>
      <c r="G29" s="19" t="s">
        <v>62</v>
      </c>
      <c r="H29" s="5">
        <f>+$K$29/$A$32*$D29</f>
        <v>9584.2187591163529</v>
      </c>
      <c r="I29" s="5">
        <f>+$L$29/$A$32*$D29</f>
        <v>8316.3046703296677</v>
      </c>
      <c r="J29" s="21">
        <f t="shared" si="0"/>
        <v>0.86770814391306894</v>
      </c>
      <c r="K29" s="14">
        <v>174432.78141591762</v>
      </c>
      <c r="L29" s="14">
        <v>151356.74499999997</v>
      </c>
      <c r="M29" s="18">
        <f>+L29/K29</f>
        <v>0.86770814391306905</v>
      </c>
    </row>
    <row r="30" spans="1:25" x14ac:dyDescent="0.25">
      <c r="A30" s="19"/>
      <c r="B30" s="20">
        <f>+B29+1</f>
        <v>2</v>
      </c>
      <c r="C30" s="19" t="s">
        <v>81</v>
      </c>
      <c r="D30" s="19">
        <v>1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1">
        <f t="shared" si="0"/>
        <v>0.86770814391306905</v>
      </c>
    </row>
    <row r="31" spans="1:25" x14ac:dyDescent="0.25">
      <c r="A31" s="19" t="s">
        <v>523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7667.3750072930825</v>
      </c>
      <c r="I31" s="5">
        <f t="shared" si="9"/>
        <v>6653.0437362637349</v>
      </c>
      <c r="J31" s="21">
        <f t="shared" si="0"/>
        <v>0.86770814391306905</v>
      </c>
    </row>
    <row r="32" spans="1:25" x14ac:dyDescent="0.25">
      <c r="A32" s="19">
        <f>+SUM(D29:D37)</f>
        <v>182</v>
      </c>
      <c r="B32" s="20">
        <f t="shared" si="10"/>
        <v>4</v>
      </c>
      <c r="C32" s="19" t="s">
        <v>81</v>
      </c>
      <c r="D32" s="19">
        <v>21</v>
      </c>
      <c r="E32" s="19" t="s">
        <v>67</v>
      </c>
      <c r="F32" s="19" t="s">
        <v>68</v>
      </c>
      <c r="G32" s="19" t="s">
        <v>62</v>
      </c>
      <c r="H32" s="5">
        <f t="shared" si="8"/>
        <v>20126.859394144343</v>
      </c>
      <c r="I32" s="5">
        <f t="shared" si="9"/>
        <v>17464.239807692305</v>
      </c>
      <c r="J32" s="21">
        <f t="shared" si="0"/>
        <v>0.86770814391306905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6</v>
      </c>
      <c r="E33" s="19" t="s">
        <v>69</v>
      </c>
      <c r="F33" s="19" t="s">
        <v>70</v>
      </c>
      <c r="G33" s="19" t="s">
        <v>62</v>
      </c>
      <c r="H33" s="5">
        <f t="shared" si="8"/>
        <v>5750.5312554698121</v>
      </c>
      <c r="I33" s="5">
        <f t="shared" si="9"/>
        <v>4989.7828021978012</v>
      </c>
      <c r="J33" s="21">
        <f t="shared" si="0"/>
        <v>0.86770814391306905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9</v>
      </c>
      <c r="E34" s="19" t="s">
        <v>71</v>
      </c>
      <c r="F34" s="19" t="s">
        <v>72</v>
      </c>
      <c r="G34" s="19" t="s">
        <v>62</v>
      </c>
      <c r="H34" s="5">
        <f t="shared" si="8"/>
        <v>8625.7968832047172</v>
      </c>
      <c r="I34" s="5">
        <f t="shared" si="9"/>
        <v>7484.6742032967013</v>
      </c>
      <c r="J34" s="21">
        <f t="shared" si="0"/>
        <v>0.86770814391306905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19</v>
      </c>
      <c r="E35" s="19" t="s">
        <v>73</v>
      </c>
      <c r="F35" s="19" t="s">
        <v>74</v>
      </c>
      <c r="G35" s="19" t="s">
        <v>62</v>
      </c>
      <c r="H35" s="5">
        <f t="shared" si="8"/>
        <v>18210.015642321072</v>
      </c>
      <c r="I35" s="5">
        <f t="shared" si="9"/>
        <v>15800.978873626371</v>
      </c>
      <c r="J35" s="21">
        <f t="shared" si="0"/>
        <v>0.86770814391306905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39</v>
      </c>
      <c r="E36" s="19" t="s">
        <v>75</v>
      </c>
      <c r="F36" s="19" t="s">
        <v>76</v>
      </c>
      <c r="G36" s="19" t="s">
        <v>62</v>
      </c>
      <c r="H36" s="5">
        <f t="shared" si="8"/>
        <v>37378.453160553778</v>
      </c>
      <c r="I36" s="5">
        <f t="shared" si="9"/>
        <v>32433.588214285708</v>
      </c>
      <c r="J36" s="21">
        <f t="shared" si="0"/>
        <v>0.86770814391306905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69</v>
      </c>
      <c r="E37" s="19" t="s">
        <v>77</v>
      </c>
      <c r="F37" s="19" t="s">
        <v>78</v>
      </c>
      <c r="G37" s="19" t="s">
        <v>62</v>
      </c>
      <c r="H37" s="5">
        <f t="shared" si="8"/>
        <v>66131.109437902836</v>
      </c>
      <c r="I37" s="5">
        <f t="shared" si="9"/>
        <v>57382.502225274715</v>
      </c>
      <c r="J37" s="21">
        <f t="shared" si="0"/>
        <v>0.86770814391306905</v>
      </c>
    </row>
    <row r="38" spans="1:13" x14ac:dyDescent="0.25">
      <c r="A38" s="22">
        <f>+SUM(H38:H46)</f>
        <v>119145.7375823207</v>
      </c>
      <c r="B38" s="20">
        <v>1</v>
      </c>
      <c r="C38" s="19" t="s">
        <v>82</v>
      </c>
      <c r="D38" s="19">
        <v>19</v>
      </c>
      <c r="E38" s="19" t="s">
        <v>60</v>
      </c>
      <c r="F38" s="19" t="s">
        <v>61</v>
      </c>
      <c r="G38" s="19" t="s">
        <v>62</v>
      </c>
      <c r="H38" s="5">
        <f>+$K$38/$A$41*$D38</f>
        <v>10106.111669928989</v>
      </c>
      <c r="I38" s="5">
        <f>+$L$38/$A$41*$D38</f>
        <v>4645.1308571428572</v>
      </c>
      <c r="J38" s="21">
        <f t="shared" si="0"/>
        <v>0.45963581334298637</v>
      </c>
      <c r="K38" s="14">
        <v>119145.7375823207</v>
      </c>
      <c r="L38" s="14">
        <v>54763.648000000001</v>
      </c>
      <c r="M38" s="18">
        <f>+L38/K38</f>
        <v>0.45963581334298642</v>
      </c>
    </row>
    <row r="39" spans="1:13" x14ac:dyDescent="0.25">
      <c r="A39" s="19"/>
      <c r="B39" s="20">
        <f>+B38+1</f>
        <v>2</v>
      </c>
      <c r="C39" s="19" t="s">
        <v>82</v>
      </c>
      <c r="D39" s="19">
        <v>10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1">
        <f t="shared" si="0"/>
        <v>0.45963581334298642</v>
      </c>
    </row>
    <row r="40" spans="1:13" x14ac:dyDescent="0.25">
      <c r="A40" s="19" t="s">
        <v>523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2659.5030710339443</v>
      </c>
      <c r="I40" s="5">
        <f t="shared" si="12"/>
        <v>1222.4028571428571</v>
      </c>
      <c r="J40" s="21">
        <f t="shared" si="0"/>
        <v>0.45963581334298642</v>
      </c>
    </row>
    <row r="41" spans="1:13" x14ac:dyDescent="0.25">
      <c r="A41" s="19">
        <f>+SUM(D38:D46)</f>
        <v>224</v>
      </c>
      <c r="B41" s="20">
        <f t="shared" si="13"/>
        <v>4</v>
      </c>
      <c r="C41" s="19" t="s">
        <v>82</v>
      </c>
      <c r="D41" s="19">
        <v>18</v>
      </c>
      <c r="E41" s="19" t="s">
        <v>67</v>
      </c>
      <c r="F41" s="19" t="s">
        <v>68</v>
      </c>
      <c r="G41" s="19" t="s">
        <v>62</v>
      </c>
      <c r="H41" s="5">
        <f t="shared" si="11"/>
        <v>9574.2110557222004</v>
      </c>
      <c r="I41" s="5">
        <f t="shared" si="12"/>
        <v>4400.6502857142859</v>
      </c>
      <c r="J41" s="21">
        <f t="shared" si="0"/>
        <v>0.45963581334298637</v>
      </c>
    </row>
    <row r="42" spans="1:13" x14ac:dyDescent="0.25">
      <c r="A42" s="19"/>
      <c r="B42" s="20">
        <f t="shared" si="13"/>
        <v>5</v>
      </c>
      <c r="C42" s="19" t="s">
        <v>82</v>
      </c>
      <c r="D42" s="19"/>
      <c r="E42" s="19" t="s">
        <v>69</v>
      </c>
      <c r="F42" s="19" t="s">
        <v>70</v>
      </c>
      <c r="G42" s="19" t="s">
        <v>62</v>
      </c>
      <c r="H42" s="5">
        <f t="shared" si="11"/>
        <v>0</v>
      </c>
      <c r="I42" s="5">
        <f t="shared" si="12"/>
        <v>0</v>
      </c>
      <c r="J42" s="21">
        <f t="shared" si="0"/>
        <v>0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11</v>
      </c>
      <c r="E43" s="19" t="s">
        <v>71</v>
      </c>
      <c r="F43" s="19" t="s">
        <v>72</v>
      </c>
      <c r="G43" s="19" t="s">
        <v>62</v>
      </c>
      <c r="H43" s="5">
        <f t="shared" si="11"/>
        <v>5850.9067562746777</v>
      </c>
      <c r="I43" s="5">
        <f t="shared" si="12"/>
        <v>2689.2862857142859</v>
      </c>
      <c r="J43" s="21">
        <f t="shared" si="0"/>
        <v>0.45963581334298642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26</v>
      </c>
      <c r="E44" s="19" t="s">
        <v>73</v>
      </c>
      <c r="F44" s="19" t="s">
        <v>74</v>
      </c>
      <c r="G44" s="19" t="s">
        <v>62</v>
      </c>
      <c r="H44" s="5">
        <f t="shared" si="11"/>
        <v>13829.41596937651</v>
      </c>
      <c r="I44" s="5">
        <f t="shared" si="12"/>
        <v>6356.4948571428577</v>
      </c>
      <c r="J44" s="21">
        <f t="shared" si="0"/>
        <v>0.45963581334298642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49</v>
      </c>
      <c r="E45" s="19" t="s">
        <v>75</v>
      </c>
      <c r="F45" s="19" t="s">
        <v>76</v>
      </c>
      <c r="G45" s="19" t="s">
        <v>62</v>
      </c>
      <c r="H45" s="5">
        <f t="shared" si="11"/>
        <v>26063.130096132656</v>
      </c>
      <c r="I45" s="5">
        <f t="shared" si="12"/>
        <v>11979.548000000001</v>
      </c>
      <c r="J45" s="21">
        <f t="shared" si="0"/>
        <v>0.45963581334298642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86</v>
      </c>
      <c r="E46" s="19" t="s">
        <v>77</v>
      </c>
      <c r="F46" s="19" t="s">
        <v>78</v>
      </c>
      <c r="G46" s="19" t="s">
        <v>62</v>
      </c>
      <c r="H46" s="5">
        <f t="shared" si="11"/>
        <v>45743.452821783845</v>
      </c>
      <c r="I46" s="5">
        <f t="shared" si="12"/>
        <v>21025.329142857143</v>
      </c>
      <c r="J46" s="21">
        <f t="shared" si="0"/>
        <v>0.45963581334298637</v>
      </c>
    </row>
    <row r="47" spans="1:13" x14ac:dyDescent="0.25">
      <c r="A47" s="22">
        <f>+SUM(H47:H55)</f>
        <v>82442.323373333333</v>
      </c>
      <c r="B47" s="20">
        <v>1</v>
      </c>
      <c r="C47" s="19" t="s">
        <v>83</v>
      </c>
      <c r="D47" s="19">
        <v>6</v>
      </c>
      <c r="E47" s="19" t="s">
        <v>60</v>
      </c>
      <c r="F47" s="19" t="s">
        <v>61</v>
      </c>
      <c r="G47" s="19" t="s">
        <v>62</v>
      </c>
      <c r="H47" s="5">
        <f>+$K$47/$A$50*$D47</f>
        <v>9160.2581525925925</v>
      </c>
      <c r="I47" s="5">
        <f>+$L$47/$A$50*$D47</f>
        <v>11133.062</v>
      </c>
      <c r="J47" s="21">
        <f t="shared" si="0"/>
        <v>1.2153655295019226</v>
      </c>
      <c r="K47" s="14">
        <v>82442.323373333333</v>
      </c>
      <c r="L47" s="14">
        <v>100197.558</v>
      </c>
      <c r="M47" s="18">
        <f>+L47/K47</f>
        <v>1.2153655295019228</v>
      </c>
    </row>
    <row r="48" spans="1:13" x14ac:dyDescent="0.25">
      <c r="A48" s="19"/>
      <c r="B48" s="20">
        <f>+B47+1</f>
        <v>2</v>
      </c>
      <c r="C48" s="19" t="s">
        <v>83</v>
      </c>
      <c r="D48" s="19">
        <v>5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1">
        <f t="shared" si="0"/>
        <v>1.2153655295019228</v>
      </c>
    </row>
    <row r="49" spans="1:13" x14ac:dyDescent="0.25">
      <c r="A49" s="19" t="s">
        <v>523</v>
      </c>
      <c r="B49" s="20">
        <f t="shared" ref="B49:B55" si="16">+B48+1</f>
        <v>3</v>
      </c>
      <c r="C49" s="19" t="s">
        <v>83</v>
      </c>
      <c r="D49" s="19">
        <v>2</v>
      </c>
      <c r="E49" s="19" t="s">
        <v>65</v>
      </c>
      <c r="F49" s="19" t="s">
        <v>66</v>
      </c>
      <c r="G49" s="19" t="s">
        <v>62</v>
      </c>
      <c r="H49" s="5">
        <f t="shared" si="14"/>
        <v>3053.4193841975307</v>
      </c>
      <c r="I49" s="5">
        <f t="shared" si="15"/>
        <v>3711.0206666666668</v>
      </c>
      <c r="J49" s="21">
        <f t="shared" si="0"/>
        <v>1.2153655295019228</v>
      </c>
    </row>
    <row r="50" spans="1:13" x14ac:dyDescent="0.25">
      <c r="A50" s="19">
        <f>+SUM(D47:D55)</f>
        <v>54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7633.5484604938265</v>
      </c>
      <c r="I50" s="5">
        <f t="shared" si="15"/>
        <v>9277.5516666666663</v>
      </c>
      <c r="J50" s="21">
        <f t="shared" si="0"/>
        <v>1.2153655295019228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4</v>
      </c>
      <c r="E51" s="19" t="s">
        <v>69</v>
      </c>
      <c r="F51" s="19" t="s">
        <v>70</v>
      </c>
      <c r="G51" s="19" t="s">
        <v>62</v>
      </c>
      <c r="H51" s="5">
        <f t="shared" si="14"/>
        <v>6106.8387683950614</v>
      </c>
      <c r="I51" s="5">
        <f t="shared" si="15"/>
        <v>7422.0413333333336</v>
      </c>
      <c r="J51" s="21">
        <f t="shared" si="0"/>
        <v>1.2153655295019228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8</v>
      </c>
      <c r="E52" s="19" t="s">
        <v>71</v>
      </c>
      <c r="F52" s="19" t="s">
        <v>72</v>
      </c>
      <c r="G52" s="19" t="s">
        <v>62</v>
      </c>
      <c r="H52" s="5">
        <f t="shared" si="14"/>
        <v>12213.677536790123</v>
      </c>
      <c r="I52" s="5">
        <f t="shared" si="15"/>
        <v>14844.082666666667</v>
      </c>
      <c r="J52" s="21">
        <f t="shared" si="0"/>
        <v>1.2153655295019228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4</v>
      </c>
      <c r="E53" s="19" t="s">
        <v>73</v>
      </c>
      <c r="F53" s="19" t="s">
        <v>74</v>
      </c>
      <c r="G53" s="19" t="s">
        <v>62</v>
      </c>
      <c r="H53" s="5">
        <f t="shared" si="14"/>
        <v>6106.8387683950614</v>
      </c>
      <c r="I53" s="5">
        <f t="shared" si="15"/>
        <v>7422.0413333333336</v>
      </c>
      <c r="J53" s="21">
        <f t="shared" si="0"/>
        <v>1.2153655295019228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3</v>
      </c>
      <c r="E54" s="19" t="s">
        <v>75</v>
      </c>
      <c r="F54" s="19" t="s">
        <v>76</v>
      </c>
      <c r="G54" s="19" t="s">
        <v>62</v>
      </c>
      <c r="H54" s="5">
        <f t="shared" si="14"/>
        <v>4580.1290762962963</v>
      </c>
      <c r="I54" s="5">
        <f t="shared" si="15"/>
        <v>5566.5309999999999</v>
      </c>
      <c r="J54" s="21">
        <f t="shared" si="0"/>
        <v>1.2153655295019226</v>
      </c>
    </row>
    <row r="55" spans="1:13" x14ac:dyDescent="0.25">
      <c r="A55" s="19"/>
      <c r="B55" s="20">
        <f t="shared" si="16"/>
        <v>9</v>
      </c>
      <c r="C55" s="19" t="s">
        <v>83</v>
      </c>
      <c r="D55" s="19">
        <v>17</v>
      </c>
      <c r="E55" s="19" t="s">
        <v>77</v>
      </c>
      <c r="F55" s="19" t="s">
        <v>78</v>
      </c>
      <c r="G55" s="19" t="s">
        <v>62</v>
      </c>
      <c r="H55" s="5">
        <f t="shared" si="14"/>
        <v>25954.06476567901</v>
      </c>
      <c r="I55" s="5">
        <f t="shared" si="15"/>
        <v>31543.675666666666</v>
      </c>
      <c r="J55" s="21">
        <f t="shared" si="0"/>
        <v>1.2153655295019228</v>
      </c>
    </row>
    <row r="56" spans="1:13" x14ac:dyDescent="0.25">
      <c r="A56" s="22">
        <f>+SUM(H56:H64)</f>
        <v>155602.3139710417</v>
      </c>
      <c r="B56" s="20">
        <v>1</v>
      </c>
      <c r="C56" s="19" t="s">
        <v>84</v>
      </c>
      <c r="D56" s="19">
        <v>4</v>
      </c>
      <c r="E56" s="19" t="s">
        <v>60</v>
      </c>
      <c r="F56" s="19" t="s">
        <v>61</v>
      </c>
      <c r="G56" s="19" t="s">
        <v>62</v>
      </c>
      <c r="H56" s="5">
        <f>+$K$56/$A$59*$D56</f>
        <v>3914.5236219129988</v>
      </c>
      <c r="I56" s="5">
        <f>+$L$56/$A$59*$D56</f>
        <v>3328.9528553459118</v>
      </c>
      <c r="J56" s="21">
        <f t="shared" si="0"/>
        <v>0.85041072091399905</v>
      </c>
      <c r="K56" s="14">
        <v>155602.3139710417</v>
      </c>
      <c r="L56" s="14">
        <v>132325.87599999999</v>
      </c>
      <c r="M56" s="18">
        <f>+L56/K56</f>
        <v>0.85041072091399894</v>
      </c>
    </row>
    <row r="57" spans="1:13" x14ac:dyDescent="0.25">
      <c r="A57" s="19"/>
      <c r="B57" s="20">
        <f>+B56+1</f>
        <v>2</v>
      </c>
      <c r="C57" s="19" t="s">
        <v>84</v>
      </c>
      <c r="D57" s="19">
        <v>6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1">
        <f t="shared" si="0"/>
        <v>0.85041072091399905</v>
      </c>
    </row>
    <row r="58" spans="1:13" x14ac:dyDescent="0.25">
      <c r="A58" s="19" t="s">
        <v>523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159</v>
      </c>
      <c r="B59" s="20">
        <f t="shared" si="19"/>
        <v>4</v>
      </c>
      <c r="C59" s="19" t="s">
        <v>84</v>
      </c>
      <c r="D59" s="19">
        <v>29</v>
      </c>
      <c r="E59" s="19" t="s">
        <v>67</v>
      </c>
      <c r="F59" s="19" t="s">
        <v>68</v>
      </c>
      <c r="G59" s="19" t="s">
        <v>62</v>
      </c>
      <c r="H59" s="5">
        <f t="shared" si="17"/>
        <v>28380.296258869243</v>
      </c>
      <c r="I59" s="5">
        <f t="shared" si="18"/>
        <v>24134.908201257862</v>
      </c>
      <c r="J59" s="21">
        <f t="shared" si="0"/>
        <v>0.85041072091399905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978.6309054782497</v>
      </c>
      <c r="I60" s="5">
        <f t="shared" si="18"/>
        <v>832.23821383647794</v>
      </c>
      <c r="J60" s="21">
        <f t="shared" si="0"/>
        <v>0.85041072091399905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31</v>
      </c>
      <c r="E61" s="19" t="s">
        <v>71</v>
      </c>
      <c r="F61" s="19" t="s">
        <v>72</v>
      </c>
      <c r="G61" s="19" t="s">
        <v>62</v>
      </c>
      <c r="H61" s="5">
        <f t="shared" si="17"/>
        <v>30337.55806982574</v>
      </c>
      <c r="I61" s="5">
        <f t="shared" si="18"/>
        <v>25799.384628930817</v>
      </c>
      <c r="J61" s="21">
        <f t="shared" si="0"/>
        <v>0.85041072091399905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49</v>
      </c>
      <c r="E62" s="19" t="s">
        <v>73</v>
      </c>
      <c r="F62" s="19" t="s">
        <v>74</v>
      </c>
      <c r="G62" s="19" t="s">
        <v>62</v>
      </c>
      <c r="H62" s="5">
        <f t="shared" si="17"/>
        <v>47952.914368434234</v>
      </c>
      <c r="I62" s="5">
        <f t="shared" si="18"/>
        <v>40779.67247798742</v>
      </c>
      <c r="J62" s="21">
        <f t="shared" si="0"/>
        <v>0.85041072091399905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34</v>
      </c>
      <c r="E63" s="19" t="s">
        <v>75</v>
      </c>
      <c r="F63" s="19" t="s">
        <v>76</v>
      </c>
      <c r="G63" s="19" t="s">
        <v>62</v>
      </c>
      <c r="H63" s="5">
        <f t="shared" si="17"/>
        <v>33273.450786260488</v>
      </c>
      <c r="I63" s="5">
        <f t="shared" si="18"/>
        <v>28296.099270440249</v>
      </c>
      <c r="J63" s="21">
        <f t="shared" si="0"/>
        <v>0.85041072091399905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5</v>
      </c>
      <c r="E64" s="19" t="s">
        <v>77</v>
      </c>
      <c r="F64" s="19" t="s">
        <v>78</v>
      </c>
      <c r="G64" s="19" t="s">
        <v>62</v>
      </c>
      <c r="H64" s="5">
        <f t="shared" si="17"/>
        <v>4893.1545273912488</v>
      </c>
      <c r="I64" s="5">
        <f t="shared" si="18"/>
        <v>4161.1910691823896</v>
      </c>
      <c r="J64" s="21">
        <f t="shared" si="0"/>
        <v>0.85041072091399894</v>
      </c>
    </row>
    <row r="65" spans="1:13" x14ac:dyDescent="0.25">
      <c r="A65" s="22">
        <f>+SUM(H65:H73)</f>
        <v>38115.087264675618</v>
      </c>
      <c r="B65" s="20">
        <v>1</v>
      </c>
      <c r="C65" s="19" t="s">
        <v>85</v>
      </c>
      <c r="D65" s="19">
        <v>2</v>
      </c>
      <c r="E65" s="19" t="s">
        <v>60</v>
      </c>
      <c r="F65" s="19" t="s">
        <v>61</v>
      </c>
      <c r="G65" s="19" t="s">
        <v>62</v>
      </c>
      <c r="H65" s="5">
        <f>+$K$65/$A$68*$D65</f>
        <v>719.15258989953998</v>
      </c>
      <c r="I65" s="5">
        <f>+$L$65/$A$68*$D65</f>
        <v>503.07191924528303</v>
      </c>
      <c r="J65" s="21">
        <f t="shared" si="0"/>
        <v>0.69953432179888031</v>
      </c>
      <c r="K65" s="14">
        <v>38115.087264675618</v>
      </c>
      <c r="L65" s="14">
        <v>26662.811720000002</v>
      </c>
      <c r="M65" s="18">
        <f>+L65/K65</f>
        <v>0.69953432179888042</v>
      </c>
    </row>
    <row r="66" spans="1:13" x14ac:dyDescent="0.25">
      <c r="A66" s="19"/>
      <c r="B66" s="20">
        <f>+B65+1</f>
        <v>2</v>
      </c>
      <c r="C66" s="19" t="s">
        <v>85</v>
      </c>
      <c r="D66" s="19">
        <v>4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1">
        <f t="shared" si="0"/>
        <v>0.69953432179888031</v>
      </c>
    </row>
    <row r="67" spans="1:13" x14ac:dyDescent="0.25">
      <c r="A67" s="19" t="s">
        <v>523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2" si="23">+IFERROR(I67/H67,0)</f>
        <v>0</v>
      </c>
    </row>
    <row r="68" spans="1:13" x14ac:dyDescent="0.25">
      <c r="A68" s="19">
        <f>+SUM(D65:D73)</f>
        <v>106</v>
      </c>
      <c r="B68" s="20">
        <f t="shared" si="22"/>
        <v>4</v>
      </c>
      <c r="C68" s="19" t="s">
        <v>85</v>
      </c>
      <c r="D68" s="19">
        <v>5</v>
      </c>
      <c r="E68" s="19" t="s">
        <v>67</v>
      </c>
      <c r="F68" s="19" t="s">
        <v>68</v>
      </c>
      <c r="G68" s="19" t="s">
        <v>62</v>
      </c>
      <c r="H68" s="5">
        <f t="shared" si="20"/>
        <v>1797.88147474885</v>
      </c>
      <c r="I68" s="5">
        <f t="shared" si="21"/>
        <v>1257.6797981132077</v>
      </c>
      <c r="J68" s="21">
        <f t="shared" si="23"/>
        <v>0.69953432179888042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1438.30517979908</v>
      </c>
      <c r="I69" s="5">
        <f t="shared" si="21"/>
        <v>1006.1438384905661</v>
      </c>
      <c r="J69" s="21">
        <f t="shared" si="23"/>
        <v>0.69953432179888031</v>
      </c>
    </row>
    <row r="70" spans="1:13" x14ac:dyDescent="0.25">
      <c r="A70" s="19"/>
      <c r="B70" s="20">
        <f t="shared" si="22"/>
        <v>6</v>
      </c>
      <c r="C70" s="19" t="s">
        <v>85</v>
      </c>
      <c r="D70" s="19"/>
      <c r="E70" s="19" t="s">
        <v>71</v>
      </c>
      <c r="F70" s="19" t="s">
        <v>72</v>
      </c>
      <c r="G70" s="19" t="s">
        <v>62</v>
      </c>
      <c r="H70" s="5">
        <f t="shared" si="20"/>
        <v>0</v>
      </c>
      <c r="I70" s="5">
        <f t="shared" si="21"/>
        <v>0</v>
      </c>
      <c r="J70" s="21">
        <f t="shared" si="23"/>
        <v>0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12</v>
      </c>
      <c r="E71" s="19" t="s">
        <v>73</v>
      </c>
      <c r="F71" s="19" t="s">
        <v>74</v>
      </c>
      <c r="G71" s="19" t="s">
        <v>62</v>
      </c>
      <c r="H71" s="5">
        <f t="shared" si="20"/>
        <v>4314.9155393972396</v>
      </c>
      <c r="I71" s="5">
        <f t="shared" si="21"/>
        <v>3018.4315154716983</v>
      </c>
      <c r="J71" s="21">
        <f t="shared" si="23"/>
        <v>0.69953432179888042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24</v>
      </c>
      <c r="E72" s="19" t="s">
        <v>75</v>
      </c>
      <c r="F72" s="19" t="s">
        <v>76</v>
      </c>
      <c r="G72" s="19" t="s">
        <v>62</v>
      </c>
      <c r="H72" s="5">
        <f t="shared" si="20"/>
        <v>8629.8310787944793</v>
      </c>
      <c r="I72" s="5">
        <f t="shared" si="21"/>
        <v>6036.8630309433966</v>
      </c>
      <c r="J72" s="21">
        <f t="shared" si="23"/>
        <v>0.69953432179888042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55</v>
      </c>
      <c r="E73" s="19" t="s">
        <v>77</v>
      </c>
      <c r="F73" s="19" t="s">
        <v>78</v>
      </c>
      <c r="G73" s="19" t="s">
        <v>62</v>
      </c>
      <c r="H73" s="5">
        <f t="shared" si="20"/>
        <v>19776.696222237348</v>
      </c>
      <c r="I73" s="5">
        <f t="shared" si="21"/>
        <v>13834.477779245282</v>
      </c>
      <c r="J73" s="21">
        <f t="shared" si="23"/>
        <v>0.69953432179888031</v>
      </c>
    </row>
    <row r="74" spans="1:13" x14ac:dyDescent="0.25">
      <c r="A74" s="22">
        <f>+SUM(H74:H82)</f>
        <v>3201.5284999999994</v>
      </c>
      <c r="B74" s="20">
        <v>1</v>
      </c>
      <c r="C74" s="19" t="s">
        <v>605</v>
      </c>
      <c r="D74" s="19">
        <v>2</v>
      </c>
      <c r="E74" s="19" t="s">
        <v>60</v>
      </c>
      <c r="F74" s="19" t="s">
        <v>61</v>
      </c>
      <c r="G74" s="19" t="s">
        <v>62</v>
      </c>
      <c r="H74" s="5">
        <f>+$K$74/$A$77*$D74</f>
        <v>256.12227999999999</v>
      </c>
      <c r="I74" s="5">
        <f>+$L$74/$A$77*$D74</f>
        <v>290.25576000000001</v>
      </c>
      <c r="J74" s="21">
        <f t="shared" si="23"/>
        <v>1.1332702488826822</v>
      </c>
      <c r="K74" s="14">
        <v>3201.5284999999999</v>
      </c>
      <c r="L74" s="14">
        <v>3628.1970000000001</v>
      </c>
      <c r="M74" s="18">
        <f>+L74/K74</f>
        <v>1.1332702488826822</v>
      </c>
    </row>
    <row r="75" spans="1:13" x14ac:dyDescent="0.25">
      <c r="A75" s="19"/>
      <c r="B75" s="20">
        <f>+B74+1</f>
        <v>2</v>
      </c>
      <c r="C75" s="19" t="s">
        <v>605</v>
      </c>
      <c r="D75" s="19">
        <v>5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1">
        <f t="shared" si="23"/>
        <v>1.1332702488826822</v>
      </c>
    </row>
    <row r="76" spans="1:13" x14ac:dyDescent="0.25">
      <c r="A76" s="19" t="s">
        <v>523</v>
      </c>
      <c r="B76" s="20">
        <f t="shared" ref="B76:B82" si="26">+B75+1</f>
        <v>3</v>
      </c>
      <c r="C76" s="19" t="s">
        <v>605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896.42797999999993</v>
      </c>
      <c r="I76" s="5">
        <f t="shared" si="25"/>
        <v>1015.89516</v>
      </c>
      <c r="J76" s="21">
        <f t="shared" si="23"/>
        <v>1.1332702488826822</v>
      </c>
    </row>
    <row r="77" spans="1:13" x14ac:dyDescent="0.25">
      <c r="A77" s="19">
        <f>+SUM(D74:D82)</f>
        <v>25</v>
      </c>
      <c r="B77" s="20">
        <f t="shared" si="26"/>
        <v>4</v>
      </c>
      <c r="C77" s="19" t="s">
        <v>605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256.12227999999999</v>
      </c>
      <c r="I77" s="5">
        <f t="shared" si="25"/>
        <v>290.25576000000001</v>
      </c>
      <c r="J77" s="21">
        <f t="shared" si="23"/>
        <v>1.1332702488826822</v>
      </c>
    </row>
    <row r="78" spans="1:13" x14ac:dyDescent="0.25">
      <c r="A78" s="19"/>
      <c r="B78" s="20">
        <f t="shared" si="26"/>
        <v>5</v>
      </c>
      <c r="C78" s="19" t="s">
        <v>605</v>
      </c>
      <c r="D78" s="19">
        <v>3</v>
      </c>
      <c r="E78" s="19" t="s">
        <v>69</v>
      </c>
      <c r="F78" s="19" t="s">
        <v>70</v>
      </c>
      <c r="G78" s="19" t="s">
        <v>62</v>
      </c>
      <c r="H78" s="5">
        <f t="shared" si="24"/>
        <v>384.18341999999996</v>
      </c>
      <c r="I78" s="5">
        <f t="shared" si="25"/>
        <v>435.38364000000001</v>
      </c>
      <c r="J78" s="21">
        <f t="shared" si="23"/>
        <v>1.1332702488826822</v>
      </c>
    </row>
    <row r="79" spans="1:13" x14ac:dyDescent="0.25">
      <c r="A79" s="19"/>
      <c r="B79" s="20">
        <f t="shared" si="26"/>
        <v>6</v>
      </c>
      <c r="C79" s="19" t="s">
        <v>605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384.18341999999996</v>
      </c>
      <c r="I79" s="5">
        <f t="shared" si="25"/>
        <v>435.38364000000001</v>
      </c>
      <c r="J79" s="21">
        <f t="shared" si="23"/>
        <v>1.1332702488826822</v>
      </c>
    </row>
    <row r="80" spans="1:13" x14ac:dyDescent="0.25">
      <c r="A80" s="19"/>
      <c r="B80" s="20">
        <f t="shared" si="26"/>
        <v>7</v>
      </c>
      <c r="C80" s="19" t="s">
        <v>605</v>
      </c>
      <c r="D80" s="19">
        <v>1</v>
      </c>
      <c r="E80" s="19" t="s">
        <v>73</v>
      </c>
      <c r="F80" s="19" t="s">
        <v>74</v>
      </c>
      <c r="G80" s="19" t="s">
        <v>62</v>
      </c>
      <c r="H80" s="5">
        <f t="shared" si="24"/>
        <v>128.06113999999999</v>
      </c>
      <c r="I80" s="5">
        <f t="shared" si="25"/>
        <v>145.12788</v>
      </c>
      <c r="J80" s="21">
        <f t="shared" si="23"/>
        <v>1.1332702488826822</v>
      </c>
    </row>
    <row r="81" spans="1:13" x14ac:dyDescent="0.25">
      <c r="A81" s="19"/>
      <c r="B81" s="20">
        <f t="shared" si="26"/>
        <v>8</v>
      </c>
      <c r="C81" s="19" t="s">
        <v>605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256.12227999999999</v>
      </c>
      <c r="I81" s="5">
        <f t="shared" si="25"/>
        <v>290.25576000000001</v>
      </c>
      <c r="J81" s="21">
        <f t="shared" si="23"/>
        <v>1.1332702488826822</v>
      </c>
    </row>
    <row r="82" spans="1:13" x14ac:dyDescent="0.25">
      <c r="A82" s="19"/>
      <c r="B82" s="20">
        <f t="shared" si="26"/>
        <v>9</v>
      </c>
      <c r="C82" s="19" t="s">
        <v>605</v>
      </c>
      <c r="D82" s="19"/>
      <c r="E82" s="19" t="s">
        <v>77</v>
      </c>
      <c r="F82" s="19" t="s">
        <v>78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3"/>
        <v>0</v>
      </c>
    </row>
    <row r="83" spans="1:13" x14ac:dyDescent="0.25">
      <c r="A83" s="22">
        <f>+SUM(H83:H91)</f>
        <v>3717235.4188074199</v>
      </c>
      <c r="B83" s="20">
        <v>1</v>
      </c>
      <c r="C83" s="35" t="s">
        <v>86</v>
      </c>
      <c r="D83" s="35">
        <v>59</v>
      </c>
      <c r="E83" s="35" t="s">
        <v>60</v>
      </c>
      <c r="F83" s="35" t="s">
        <v>61</v>
      </c>
      <c r="G83" s="35" t="s">
        <v>62</v>
      </c>
      <c r="H83" s="36">
        <f>+$K$83/$A$86*$D83</f>
        <v>129161.89028836148</v>
      </c>
      <c r="I83" s="36">
        <f>+$L$83/$A$86*$D83</f>
        <v>86741.934721531245</v>
      </c>
      <c r="J83" s="37">
        <f t="shared" si="23"/>
        <v>0.67157529614869216</v>
      </c>
      <c r="K83" s="14">
        <v>3717235.4188074199</v>
      </c>
      <c r="L83" s="14">
        <v>2496403.4772400009</v>
      </c>
      <c r="M83" s="18">
        <f>+L83/K83</f>
        <v>0.67157529614869216</v>
      </c>
    </row>
    <row r="84" spans="1:13" x14ac:dyDescent="0.25">
      <c r="A84" s="19"/>
      <c r="B84" s="20">
        <f>+B83+1</f>
        <v>2</v>
      </c>
      <c r="C84" s="35" t="s">
        <v>86</v>
      </c>
      <c r="D84" s="35">
        <v>118</v>
      </c>
      <c r="E84" s="35" t="s">
        <v>63</v>
      </c>
      <c r="F84" s="35" t="s">
        <v>64</v>
      </c>
      <c r="G84" s="35" t="s">
        <v>62</v>
      </c>
      <c r="H84" s="36">
        <f t="shared" ref="H84:H91" si="27">+$K$83/$A$86*$D84</f>
        <v>258323.78057672296</v>
      </c>
      <c r="I84" s="36">
        <f t="shared" ref="I84:I91" si="28">+$L$83/$A$86*$D84</f>
        <v>173483.86944306249</v>
      </c>
      <c r="J84" s="37">
        <f t="shared" si="23"/>
        <v>0.67157529614869216</v>
      </c>
    </row>
    <row r="85" spans="1:13" x14ac:dyDescent="0.25">
      <c r="A85" s="19" t="s">
        <v>523</v>
      </c>
      <c r="B85" s="20">
        <f t="shared" ref="B85:B91" si="29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 t="shared" si="27"/>
        <v>177323.95107385219</v>
      </c>
      <c r="I85" s="36">
        <f t="shared" si="28"/>
        <v>119086.38495667849</v>
      </c>
      <c r="J85" s="37">
        <f t="shared" si="23"/>
        <v>0.67157529614869216</v>
      </c>
    </row>
    <row r="86" spans="1:13" x14ac:dyDescent="0.25">
      <c r="A86" s="19">
        <f>+SUM(D83:D91)</f>
        <v>1698</v>
      </c>
      <c r="B86" s="20">
        <f t="shared" si="29"/>
        <v>4</v>
      </c>
      <c r="C86" s="35" t="s">
        <v>86</v>
      </c>
      <c r="D86" s="35">
        <v>42</v>
      </c>
      <c r="E86" s="35" t="s">
        <v>67</v>
      </c>
      <c r="F86" s="35" t="s">
        <v>68</v>
      </c>
      <c r="G86" s="35" t="s">
        <v>62</v>
      </c>
      <c r="H86" s="36">
        <f t="shared" si="27"/>
        <v>91945.752408664106</v>
      </c>
      <c r="I86" s="36">
        <f t="shared" si="28"/>
        <v>61748.495903462921</v>
      </c>
      <c r="J86" s="37">
        <f t="shared" si="23"/>
        <v>0.67157529614869216</v>
      </c>
    </row>
    <row r="87" spans="1:13" x14ac:dyDescent="0.25">
      <c r="A87" s="19"/>
      <c r="B87" s="20">
        <f t="shared" si="29"/>
        <v>5</v>
      </c>
      <c r="C87" s="35" t="s">
        <v>86</v>
      </c>
      <c r="D87" s="35">
        <v>60</v>
      </c>
      <c r="E87" s="35" t="s">
        <v>69</v>
      </c>
      <c r="F87" s="35" t="s">
        <v>70</v>
      </c>
      <c r="G87" s="35" t="s">
        <v>62</v>
      </c>
      <c r="H87" s="36">
        <f t="shared" si="27"/>
        <v>131351.07486952015</v>
      </c>
      <c r="I87" s="36">
        <f t="shared" si="28"/>
        <v>88212.137004947028</v>
      </c>
      <c r="J87" s="37">
        <f t="shared" si="23"/>
        <v>0.67157529614869216</v>
      </c>
    </row>
    <row r="88" spans="1:13" x14ac:dyDescent="0.25">
      <c r="A88" s="19"/>
      <c r="B88" s="20">
        <f t="shared" si="29"/>
        <v>6</v>
      </c>
      <c r="C88" s="35" t="s">
        <v>86</v>
      </c>
      <c r="D88" s="35">
        <v>50</v>
      </c>
      <c r="E88" s="35" t="s">
        <v>71</v>
      </c>
      <c r="F88" s="35" t="s">
        <v>72</v>
      </c>
      <c r="G88" s="35" t="s">
        <v>62</v>
      </c>
      <c r="H88" s="36">
        <f t="shared" si="27"/>
        <v>109459.22905793345</v>
      </c>
      <c r="I88" s="36">
        <f t="shared" si="28"/>
        <v>73510.114170789195</v>
      </c>
      <c r="J88" s="37">
        <f t="shared" si="23"/>
        <v>0.67157529614869227</v>
      </c>
    </row>
    <row r="89" spans="1:13" x14ac:dyDescent="0.25">
      <c r="A89" s="19"/>
      <c r="B89" s="20">
        <f t="shared" si="29"/>
        <v>7</v>
      </c>
      <c r="C89" s="35" t="s">
        <v>86</v>
      </c>
      <c r="D89" s="35">
        <v>26</v>
      </c>
      <c r="E89" s="35" t="s">
        <v>73</v>
      </c>
      <c r="F89" s="35" t="s">
        <v>74</v>
      </c>
      <c r="G89" s="35" t="s">
        <v>62</v>
      </c>
      <c r="H89" s="36">
        <f t="shared" si="27"/>
        <v>56918.799110125394</v>
      </c>
      <c r="I89" s="36">
        <f t="shared" si="28"/>
        <v>38225.259368810381</v>
      </c>
      <c r="J89" s="37">
        <f t="shared" si="23"/>
        <v>0.67157529614869227</v>
      </c>
    </row>
    <row r="90" spans="1:13" x14ac:dyDescent="0.25">
      <c r="A90" s="19"/>
      <c r="B90" s="20">
        <f t="shared" si="29"/>
        <v>8</v>
      </c>
      <c r="C90" s="35" t="s">
        <v>86</v>
      </c>
      <c r="D90" s="35">
        <v>24</v>
      </c>
      <c r="E90" s="35" t="s">
        <v>75</v>
      </c>
      <c r="F90" s="35" t="s">
        <v>76</v>
      </c>
      <c r="G90" s="35" t="s">
        <v>62</v>
      </c>
      <c r="H90" s="36">
        <f t="shared" si="27"/>
        <v>52540.429947808057</v>
      </c>
      <c r="I90" s="36">
        <f t="shared" si="28"/>
        <v>35284.854801978814</v>
      </c>
      <c r="J90" s="37">
        <f t="shared" si="23"/>
        <v>0.67157529614869227</v>
      </c>
    </row>
    <row r="91" spans="1:13" x14ac:dyDescent="0.25">
      <c r="A91" s="19"/>
      <c r="B91" s="20">
        <f t="shared" si="29"/>
        <v>9</v>
      </c>
      <c r="C91" s="35" t="s">
        <v>86</v>
      </c>
      <c r="D91" s="35">
        <v>1238</v>
      </c>
      <c r="E91" s="35" t="s">
        <v>77</v>
      </c>
      <c r="F91" s="35" t="s">
        <v>78</v>
      </c>
      <c r="G91" s="35" t="s">
        <v>62</v>
      </c>
      <c r="H91" s="36">
        <f t="shared" si="27"/>
        <v>2710210.5114744324</v>
      </c>
      <c r="I91" s="36">
        <f t="shared" si="28"/>
        <v>1820110.4268687402</v>
      </c>
      <c r="J91" s="37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0"/>
      <c r="C92" s="23" t="s">
        <v>110</v>
      </c>
      <c r="D92" s="23"/>
      <c r="E92" s="23"/>
      <c r="F92" s="23"/>
      <c r="G92" s="23"/>
      <c r="H92" s="3">
        <f>+SUM(H1:H91)</f>
        <v>4598619.1010873439</v>
      </c>
      <c r="I92" s="3">
        <f>+SUM(I1:I91)</f>
        <v>3305116.4269600008</v>
      </c>
      <c r="J92" s="24">
        <f t="shared" si="23"/>
        <v>0.71871932732556731</v>
      </c>
      <c r="K92" s="14">
        <f>+SUM(K1:K91)</f>
        <v>4598619.1010873429</v>
      </c>
      <c r="L92" s="14">
        <f>+SUM(L1:L91)</f>
        <v>3305116.4269600008</v>
      </c>
    </row>
    <row r="93" spans="1:13" x14ac:dyDescent="0.25">
      <c r="H93" s="26">
        <f>+SUM(H83:H91)</f>
        <v>3717235.4188074199</v>
      </c>
      <c r="I93" s="26">
        <f>+SUM(I83:I91)</f>
        <v>2496403.4772400009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I95" s="14">
        <f>+I92+'HT_ALL ACC CHI TIET'!I707</f>
        <v>4017913.7089600042</v>
      </c>
    </row>
    <row r="99" spans="2:10" x14ac:dyDescent="0.25">
      <c r="B99" s="43" t="s">
        <v>606</v>
      </c>
      <c r="C99" s="23" t="s">
        <v>51</v>
      </c>
      <c r="D99" s="23" t="s">
        <v>52</v>
      </c>
      <c r="E99" s="23" t="s">
        <v>53</v>
      </c>
      <c r="F99" s="23" t="s">
        <v>54</v>
      </c>
      <c r="G99" s="23" t="s">
        <v>55</v>
      </c>
      <c r="H99" s="23" t="s">
        <v>56</v>
      </c>
      <c r="I99" s="3" t="s">
        <v>57</v>
      </c>
      <c r="J99" s="24" t="s">
        <v>58</v>
      </c>
    </row>
    <row r="100" spans="2:10" x14ac:dyDescent="0.25">
      <c r="C100" s="35" t="s">
        <v>86</v>
      </c>
      <c r="D100" s="35">
        <v>59</v>
      </c>
      <c r="E100" s="35" t="s">
        <v>60</v>
      </c>
      <c r="F100" s="35" t="s">
        <v>61</v>
      </c>
      <c r="G100" s="35" t="s">
        <v>62</v>
      </c>
      <c r="H100" s="36"/>
      <c r="I100" s="36"/>
      <c r="J100" s="37">
        <f t="shared" ref="J100:J108" si="30">+IFERROR(I100/H100,0)</f>
        <v>0</v>
      </c>
    </row>
    <row r="101" spans="2:10" x14ac:dyDescent="0.25">
      <c r="C101" s="35" t="s">
        <v>86</v>
      </c>
      <c r="D101" s="35">
        <v>118</v>
      </c>
      <c r="E101" s="35" t="s">
        <v>63</v>
      </c>
      <c r="F101" s="35" t="s">
        <v>64</v>
      </c>
      <c r="G101" s="35" t="s">
        <v>62</v>
      </c>
      <c r="H101" s="36"/>
      <c r="I101" s="36"/>
      <c r="J101" s="37">
        <f t="shared" si="30"/>
        <v>0</v>
      </c>
    </row>
    <row r="102" spans="2:10" x14ac:dyDescent="0.25">
      <c r="C102" s="35" t="s">
        <v>86</v>
      </c>
      <c r="D102" s="35">
        <v>81</v>
      </c>
      <c r="E102" s="35" t="s">
        <v>65</v>
      </c>
      <c r="F102" s="35" t="s">
        <v>66</v>
      </c>
      <c r="G102" s="35" t="s">
        <v>62</v>
      </c>
      <c r="H102" s="36"/>
      <c r="I102" s="36"/>
      <c r="J102" s="37">
        <f t="shared" si="30"/>
        <v>0</v>
      </c>
    </row>
    <row r="103" spans="2:10" x14ac:dyDescent="0.25">
      <c r="C103" s="35" t="s">
        <v>86</v>
      </c>
      <c r="D103" s="35">
        <v>42</v>
      </c>
      <c r="E103" s="35" t="s">
        <v>67</v>
      </c>
      <c r="F103" s="35" t="s">
        <v>68</v>
      </c>
      <c r="G103" s="35" t="s">
        <v>62</v>
      </c>
      <c r="H103" s="36"/>
      <c r="I103" s="36"/>
      <c r="J103" s="37">
        <f t="shared" si="30"/>
        <v>0</v>
      </c>
    </row>
    <row r="104" spans="2:10" x14ac:dyDescent="0.25">
      <c r="C104" s="35" t="s">
        <v>86</v>
      </c>
      <c r="D104" s="35">
        <v>60</v>
      </c>
      <c r="E104" s="35" t="s">
        <v>69</v>
      </c>
      <c r="F104" s="35" t="s">
        <v>70</v>
      </c>
      <c r="G104" s="35" t="s">
        <v>62</v>
      </c>
      <c r="H104" s="36"/>
      <c r="I104" s="36"/>
      <c r="J104" s="37">
        <f t="shared" si="30"/>
        <v>0</v>
      </c>
    </row>
    <row r="105" spans="2:10" x14ac:dyDescent="0.25">
      <c r="C105" s="35" t="s">
        <v>86</v>
      </c>
      <c r="D105" s="35">
        <v>50</v>
      </c>
      <c r="E105" s="35" t="s">
        <v>71</v>
      </c>
      <c r="F105" s="35" t="s">
        <v>72</v>
      </c>
      <c r="G105" s="35" t="s">
        <v>62</v>
      </c>
      <c r="H105" s="36"/>
      <c r="I105" s="36"/>
      <c r="J105" s="37">
        <f t="shared" si="30"/>
        <v>0</v>
      </c>
    </row>
    <row r="106" spans="2:10" x14ac:dyDescent="0.25">
      <c r="C106" s="35" t="s">
        <v>86</v>
      </c>
      <c r="D106" s="35">
        <v>26</v>
      </c>
      <c r="E106" s="35" t="s">
        <v>73</v>
      </c>
      <c r="F106" s="35" t="s">
        <v>74</v>
      </c>
      <c r="G106" s="35" t="s">
        <v>62</v>
      </c>
      <c r="H106" s="36"/>
      <c r="I106" s="36"/>
      <c r="J106" s="37">
        <f t="shared" si="30"/>
        <v>0</v>
      </c>
    </row>
    <row r="107" spans="2:10" x14ac:dyDescent="0.25">
      <c r="C107" s="35" t="s">
        <v>86</v>
      </c>
      <c r="D107" s="35">
        <v>24</v>
      </c>
      <c r="E107" s="35" t="s">
        <v>75</v>
      </c>
      <c r="F107" s="35" t="s">
        <v>76</v>
      </c>
      <c r="G107" s="35" t="s">
        <v>62</v>
      </c>
      <c r="H107" s="36"/>
      <c r="I107" s="36"/>
      <c r="J107" s="37">
        <f t="shared" si="30"/>
        <v>0</v>
      </c>
    </row>
    <row r="108" spans="2:10" x14ac:dyDescent="0.25">
      <c r="C108" s="35" t="s">
        <v>86</v>
      </c>
      <c r="D108" s="35">
        <v>1238</v>
      </c>
      <c r="E108" s="35" t="s">
        <v>77</v>
      </c>
      <c r="F108" s="35" t="s">
        <v>78</v>
      </c>
      <c r="G108" s="35" t="s">
        <v>62</v>
      </c>
      <c r="H108" s="36"/>
      <c r="I108" s="36"/>
      <c r="J108" s="37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I711"/>
  <sheetViews>
    <sheetView showGridLines="0" zoomScale="70" zoomScaleNormal="70" workbookViewId="0">
      <pane xSplit="6" ySplit="1" topLeftCell="G681" activePane="bottomRight" state="frozen"/>
      <selection pane="topRight" activeCell="F1" sqref="F1"/>
      <selection pane="bottomLeft" activeCell="A2" sqref="A2"/>
      <selection pane="bottomRight" activeCell="I1" sqref="I1:I706"/>
    </sheetView>
  </sheetViews>
  <sheetFormatPr defaultRowHeight="15" x14ac:dyDescent="0.25"/>
  <cols>
    <col min="1" max="1" width="14.5703125" style="15" bestFit="1" customWidth="1"/>
    <col min="2" max="2" width="9.140625" style="25"/>
    <col min="3" max="3" width="15.7109375" style="25" customWidth="1"/>
    <col min="4" max="4" width="57.7109375" bestFit="1" customWidth="1"/>
    <col min="5" max="5" width="16.5703125" customWidth="1"/>
    <col min="6" max="6" width="20.5703125" customWidth="1"/>
    <col min="7" max="7" width="27.28515625" customWidth="1"/>
    <col min="8" max="8" width="17.85546875" bestFit="1" customWidth="1"/>
    <col min="9" max="9" width="18.5703125" style="26" customWidth="1"/>
    <col min="10" max="10" width="16.140625" customWidth="1"/>
  </cols>
  <sheetData>
    <row r="1" spans="1:9" x14ac:dyDescent="0.25">
      <c r="A1" s="23"/>
      <c r="B1" s="40" t="s">
        <v>50</v>
      </c>
      <c r="C1" s="40" t="s">
        <v>637</v>
      </c>
      <c r="D1" s="23" t="s">
        <v>51</v>
      </c>
      <c r="E1" s="23" t="s">
        <v>894</v>
      </c>
      <c r="F1" s="23" t="s">
        <v>53</v>
      </c>
      <c r="G1" s="23" t="s">
        <v>54</v>
      </c>
      <c r="H1" s="23" t="s">
        <v>55</v>
      </c>
      <c r="I1" s="3" t="s">
        <v>57</v>
      </c>
    </row>
    <row r="2" spans="1:9" x14ac:dyDescent="0.25">
      <c r="A2" s="8">
        <f>+SUM(I2:I6)</f>
        <v>100961.15399999999</v>
      </c>
      <c r="B2" s="20">
        <v>1</v>
      </c>
      <c r="C2" s="20">
        <v>5010019</v>
      </c>
      <c r="D2" s="19" t="s">
        <v>89</v>
      </c>
      <c r="E2" s="19" t="s">
        <v>895</v>
      </c>
      <c r="F2" s="19" t="s">
        <v>69</v>
      </c>
      <c r="G2" s="19" t="s">
        <v>70</v>
      </c>
      <c r="H2" s="19" t="s">
        <v>3</v>
      </c>
      <c r="I2" s="45">
        <v>32166.914000000001</v>
      </c>
    </row>
    <row r="3" spans="1:9" x14ac:dyDescent="0.25">
      <c r="A3" s="23"/>
      <c r="B3" s="20">
        <f>+B2+1</f>
        <v>2</v>
      </c>
      <c r="C3" s="20">
        <v>5010026</v>
      </c>
      <c r="D3" s="19" t="s">
        <v>88</v>
      </c>
      <c r="E3" s="19" t="s">
        <v>896</v>
      </c>
      <c r="F3" s="19" t="s">
        <v>67</v>
      </c>
      <c r="G3" s="19" t="s">
        <v>68</v>
      </c>
      <c r="H3" s="19" t="s">
        <v>893</v>
      </c>
      <c r="I3" s="45">
        <v>27876.278999999999</v>
      </c>
    </row>
    <row r="4" spans="1:9" x14ac:dyDescent="0.25">
      <c r="A4" s="23"/>
      <c r="B4" s="20">
        <f t="shared" ref="B4:B67" si="0">+B3+1</f>
        <v>3</v>
      </c>
      <c r="C4" s="20">
        <v>5010040</v>
      </c>
      <c r="D4" s="19" t="s">
        <v>87</v>
      </c>
      <c r="E4" s="19" t="s">
        <v>897</v>
      </c>
      <c r="F4" s="19" t="s">
        <v>63</v>
      </c>
      <c r="G4" s="19" t="s">
        <v>64</v>
      </c>
      <c r="H4" s="19" t="s">
        <v>893</v>
      </c>
      <c r="I4" s="45">
        <v>20256.713</v>
      </c>
    </row>
    <row r="5" spans="1:9" x14ac:dyDescent="0.25">
      <c r="A5" s="23"/>
      <c r="B5" s="20">
        <f t="shared" si="0"/>
        <v>4</v>
      </c>
      <c r="C5" s="20">
        <v>5010341</v>
      </c>
      <c r="D5" s="19" t="s">
        <v>635</v>
      </c>
      <c r="E5" s="19" t="s">
        <v>898</v>
      </c>
      <c r="F5" s="19" t="s">
        <v>69</v>
      </c>
      <c r="G5" s="19" t="s">
        <v>70</v>
      </c>
      <c r="H5" s="19" t="s">
        <v>3</v>
      </c>
      <c r="I5" s="45">
        <v>12295.425999999999</v>
      </c>
    </row>
    <row r="6" spans="1:9" x14ac:dyDescent="0.25">
      <c r="A6" s="23"/>
      <c r="B6" s="20">
        <f t="shared" si="0"/>
        <v>5</v>
      </c>
      <c r="C6" s="20">
        <v>5010455</v>
      </c>
      <c r="D6" s="19" t="s">
        <v>614</v>
      </c>
      <c r="E6" s="19" t="s">
        <v>150</v>
      </c>
      <c r="F6" s="19" t="s">
        <v>75</v>
      </c>
      <c r="G6" s="19" t="s">
        <v>76</v>
      </c>
      <c r="H6" s="19" t="s">
        <v>893</v>
      </c>
      <c r="I6" s="45">
        <v>8365.8220000000001</v>
      </c>
    </row>
    <row r="7" spans="1:9" x14ac:dyDescent="0.25">
      <c r="A7" s="23"/>
      <c r="B7" s="20">
        <f t="shared" si="0"/>
        <v>6</v>
      </c>
      <c r="C7" s="20">
        <v>5040508</v>
      </c>
      <c r="D7" s="19" t="s">
        <v>654</v>
      </c>
      <c r="E7" s="19" t="s">
        <v>130</v>
      </c>
      <c r="F7" s="19" t="s">
        <v>65</v>
      </c>
      <c r="G7" s="19" t="s">
        <v>66</v>
      </c>
      <c r="H7" s="19" t="s">
        <v>893</v>
      </c>
      <c r="I7" s="45">
        <v>11723.851000000001</v>
      </c>
    </row>
    <row r="8" spans="1:9" x14ac:dyDescent="0.25">
      <c r="A8" s="23"/>
      <c r="B8" s="20">
        <f t="shared" si="0"/>
        <v>7</v>
      </c>
      <c r="C8" s="20">
        <v>4812209</v>
      </c>
      <c r="D8" s="19" t="s">
        <v>616</v>
      </c>
      <c r="E8" s="19" t="s">
        <v>899</v>
      </c>
      <c r="F8" s="19" t="s">
        <v>75</v>
      </c>
      <c r="G8" s="19" t="s">
        <v>76</v>
      </c>
      <c r="H8" s="19" t="s">
        <v>893</v>
      </c>
      <c r="I8" s="45">
        <v>2177.6489999999999</v>
      </c>
    </row>
    <row r="9" spans="1:9" x14ac:dyDescent="0.25">
      <c r="A9" s="23"/>
      <c r="B9" s="20">
        <f t="shared" si="0"/>
        <v>8</v>
      </c>
      <c r="C9" s="20">
        <v>4813035</v>
      </c>
      <c r="D9" s="19" t="s">
        <v>603</v>
      </c>
      <c r="E9" s="19" t="s">
        <v>900</v>
      </c>
      <c r="F9" s="19" t="s">
        <v>71</v>
      </c>
      <c r="G9" s="19" t="s">
        <v>72</v>
      </c>
      <c r="H9" s="19" t="s">
        <v>893</v>
      </c>
      <c r="I9" s="45">
        <v>1192.3009999999999</v>
      </c>
    </row>
    <row r="10" spans="1:9" x14ac:dyDescent="0.25">
      <c r="A10" s="23"/>
      <c r="B10" s="20">
        <f t="shared" si="0"/>
        <v>9</v>
      </c>
      <c r="C10" s="20">
        <v>3170182</v>
      </c>
      <c r="D10" s="19" t="s">
        <v>630</v>
      </c>
      <c r="E10" s="19" t="s">
        <v>150</v>
      </c>
      <c r="F10" s="19" t="s">
        <v>75</v>
      </c>
      <c r="G10" s="19" t="s">
        <v>76</v>
      </c>
      <c r="H10" s="19" t="s">
        <v>893</v>
      </c>
      <c r="I10" s="45">
        <v>441.87700000000001</v>
      </c>
    </row>
    <row r="11" spans="1:9" x14ac:dyDescent="0.25">
      <c r="A11" s="23"/>
      <c r="B11" s="20">
        <f t="shared" si="0"/>
        <v>10</v>
      </c>
      <c r="C11" s="20">
        <v>3170296</v>
      </c>
      <c r="D11" s="19" t="s">
        <v>681</v>
      </c>
      <c r="E11" s="19" t="s">
        <v>901</v>
      </c>
      <c r="F11" s="19" t="s">
        <v>73</v>
      </c>
      <c r="G11" s="19" t="s">
        <v>74</v>
      </c>
      <c r="H11" s="19" t="s">
        <v>893</v>
      </c>
      <c r="I11" s="45">
        <v>197.99600000000001</v>
      </c>
    </row>
    <row r="12" spans="1:9" x14ac:dyDescent="0.25">
      <c r="A12" s="23"/>
      <c r="B12" s="20">
        <f t="shared" si="0"/>
        <v>11</v>
      </c>
      <c r="C12" s="20">
        <v>3170078</v>
      </c>
      <c r="D12" s="19" t="s">
        <v>636</v>
      </c>
      <c r="E12" s="19" t="s">
        <v>150</v>
      </c>
      <c r="F12" s="19" t="s">
        <v>75</v>
      </c>
      <c r="G12" s="19" t="s">
        <v>76</v>
      </c>
      <c r="H12" s="19" t="s">
        <v>893</v>
      </c>
      <c r="I12" s="45">
        <v>11049.016</v>
      </c>
    </row>
    <row r="13" spans="1:9" x14ac:dyDescent="0.25">
      <c r="A13" s="23"/>
      <c r="B13" s="20">
        <f t="shared" si="0"/>
        <v>12</v>
      </c>
      <c r="C13" s="20">
        <v>3170227</v>
      </c>
      <c r="D13" s="19" t="s">
        <v>662</v>
      </c>
      <c r="E13" s="19" t="s">
        <v>150</v>
      </c>
      <c r="F13" s="19" t="s">
        <v>75</v>
      </c>
      <c r="G13" s="19" t="s">
        <v>76</v>
      </c>
      <c r="H13" s="19" t="s">
        <v>893</v>
      </c>
      <c r="I13" s="45">
        <v>121.941</v>
      </c>
    </row>
    <row r="14" spans="1:9" x14ac:dyDescent="0.25">
      <c r="A14" s="23"/>
      <c r="B14" s="20">
        <f t="shared" si="0"/>
        <v>13</v>
      </c>
      <c r="C14" s="20">
        <v>3170168</v>
      </c>
      <c r="D14" s="19" t="s">
        <v>661</v>
      </c>
      <c r="E14" s="19" t="s">
        <v>900</v>
      </c>
      <c r="F14" s="19" t="s">
        <v>71</v>
      </c>
      <c r="G14" s="19" t="s">
        <v>72</v>
      </c>
      <c r="H14" s="19" t="s">
        <v>893</v>
      </c>
      <c r="I14" s="45">
        <v>965.71100000000001</v>
      </c>
    </row>
    <row r="15" spans="1:9" x14ac:dyDescent="0.25">
      <c r="A15" s="23"/>
      <c r="B15" s="20">
        <f t="shared" si="0"/>
        <v>14</v>
      </c>
      <c r="C15" s="20">
        <v>3170016</v>
      </c>
      <c r="D15" s="19" t="s">
        <v>660</v>
      </c>
      <c r="E15" s="19" t="s">
        <v>150</v>
      </c>
      <c r="F15" s="19" t="s">
        <v>75</v>
      </c>
      <c r="G15" s="19" t="s">
        <v>76</v>
      </c>
      <c r="H15" s="19" t="s">
        <v>893</v>
      </c>
      <c r="I15" s="45">
        <v>151.749</v>
      </c>
    </row>
    <row r="16" spans="1:9" x14ac:dyDescent="0.25">
      <c r="A16" s="23"/>
      <c r="B16" s="20">
        <f t="shared" si="0"/>
        <v>15</v>
      </c>
      <c r="C16" s="20">
        <v>4811767</v>
      </c>
      <c r="D16" s="19" t="s">
        <v>663</v>
      </c>
      <c r="E16" s="19" t="s">
        <v>902</v>
      </c>
      <c r="F16" s="19" t="s">
        <v>75</v>
      </c>
      <c r="G16" s="19" t="s">
        <v>76</v>
      </c>
      <c r="H16" s="19" t="s">
        <v>893</v>
      </c>
      <c r="I16" s="45">
        <v>303.49799999999999</v>
      </c>
    </row>
    <row r="17" spans="1:9" x14ac:dyDescent="0.25">
      <c r="A17" s="23"/>
      <c r="B17" s="20">
        <f t="shared" si="0"/>
        <v>16</v>
      </c>
      <c r="C17" s="20">
        <v>3090042</v>
      </c>
      <c r="D17" s="19" t="s">
        <v>103</v>
      </c>
      <c r="E17" s="19" t="s">
        <v>899</v>
      </c>
      <c r="F17" s="19" t="s">
        <v>75</v>
      </c>
      <c r="G17" s="19" t="s">
        <v>76</v>
      </c>
      <c r="H17" s="19" t="s">
        <v>893</v>
      </c>
      <c r="I17" s="45">
        <v>1627.643</v>
      </c>
    </row>
    <row r="18" spans="1:9" x14ac:dyDescent="0.25">
      <c r="A18" s="23"/>
      <c r="B18" s="20">
        <f t="shared" si="0"/>
        <v>17</v>
      </c>
      <c r="C18" s="20">
        <v>3090343</v>
      </c>
      <c r="D18" s="19" t="s">
        <v>109</v>
      </c>
      <c r="E18" s="19" t="s">
        <v>903</v>
      </c>
      <c r="F18" s="19" t="s">
        <v>69</v>
      </c>
      <c r="G18" s="19" t="s">
        <v>70</v>
      </c>
      <c r="H18" s="19" t="s">
        <v>893</v>
      </c>
      <c r="I18" s="45">
        <v>731.03</v>
      </c>
    </row>
    <row r="19" spans="1:9" x14ac:dyDescent="0.25">
      <c r="A19" s="23"/>
      <c r="B19" s="20">
        <f t="shared" si="0"/>
        <v>18</v>
      </c>
      <c r="C19" s="20">
        <v>3090305</v>
      </c>
      <c r="D19" s="19" t="s">
        <v>99</v>
      </c>
      <c r="E19" s="19" t="s">
        <v>142</v>
      </c>
      <c r="F19" s="19" t="s">
        <v>67</v>
      </c>
      <c r="G19" s="19" t="s">
        <v>68</v>
      </c>
      <c r="H19" s="19" t="s">
        <v>893</v>
      </c>
      <c r="I19" s="45">
        <v>305.86799999999999</v>
      </c>
    </row>
    <row r="20" spans="1:9" x14ac:dyDescent="0.25">
      <c r="A20" s="23"/>
      <c r="B20" s="20">
        <f t="shared" si="0"/>
        <v>19</v>
      </c>
      <c r="C20" s="20">
        <v>3090350</v>
      </c>
      <c r="D20" s="19" t="s">
        <v>108</v>
      </c>
      <c r="E20" s="19" t="s">
        <v>903</v>
      </c>
      <c r="F20" s="19" t="s">
        <v>69</v>
      </c>
      <c r="G20" s="19" t="s">
        <v>70</v>
      </c>
      <c r="H20" s="19" t="s">
        <v>893</v>
      </c>
      <c r="I20" s="45">
        <v>867.13900000000001</v>
      </c>
    </row>
    <row r="21" spans="1:9" x14ac:dyDescent="0.25">
      <c r="A21" s="23"/>
      <c r="B21" s="20">
        <f t="shared" si="0"/>
        <v>20</v>
      </c>
      <c r="C21" s="20">
        <v>3090239</v>
      </c>
      <c r="D21" s="19" t="s">
        <v>106</v>
      </c>
      <c r="E21" s="19" t="s">
        <v>903</v>
      </c>
      <c r="F21" s="19" t="s">
        <v>69</v>
      </c>
      <c r="G21" s="19" t="s">
        <v>70</v>
      </c>
      <c r="H21" s="19" t="s">
        <v>893</v>
      </c>
      <c r="I21" s="45">
        <v>287.19099999999997</v>
      </c>
    </row>
    <row r="22" spans="1:9" x14ac:dyDescent="0.25">
      <c r="A22" s="23"/>
      <c r="B22" s="20">
        <f t="shared" si="0"/>
        <v>21</v>
      </c>
      <c r="C22" s="20">
        <v>3090215</v>
      </c>
      <c r="D22" s="19" t="s">
        <v>105</v>
      </c>
      <c r="E22" s="19" t="s">
        <v>903</v>
      </c>
      <c r="F22" s="19" t="s">
        <v>69</v>
      </c>
      <c r="G22" s="19" t="s">
        <v>70</v>
      </c>
      <c r="H22" s="19" t="s">
        <v>893</v>
      </c>
      <c r="I22" s="45">
        <v>1293.1479999999999</v>
      </c>
    </row>
    <row r="23" spans="1:9" x14ac:dyDescent="0.25">
      <c r="A23" s="23"/>
      <c r="B23" s="20">
        <f t="shared" si="0"/>
        <v>22</v>
      </c>
      <c r="C23" s="20">
        <v>3090402</v>
      </c>
      <c r="D23" s="19" t="s">
        <v>658</v>
      </c>
      <c r="E23" s="19" t="s">
        <v>903</v>
      </c>
      <c r="F23" s="19" t="s">
        <v>69</v>
      </c>
      <c r="G23" s="19" t="s">
        <v>70</v>
      </c>
      <c r="H23" s="19" t="s">
        <v>893</v>
      </c>
      <c r="I23" s="45">
        <v>229.994</v>
      </c>
    </row>
    <row r="24" spans="1:9" x14ac:dyDescent="0.25">
      <c r="A24" s="23"/>
      <c r="B24" s="20">
        <f t="shared" si="0"/>
        <v>23</v>
      </c>
      <c r="C24" s="20">
        <v>3090277</v>
      </c>
      <c r="D24" s="19" t="s">
        <v>104</v>
      </c>
      <c r="E24" s="19" t="s">
        <v>151</v>
      </c>
      <c r="F24" s="19" t="s">
        <v>60</v>
      </c>
      <c r="G24" s="19" t="s">
        <v>61</v>
      </c>
      <c r="H24" s="19" t="s">
        <v>893</v>
      </c>
      <c r="I24" s="45">
        <v>1421.1089999999999</v>
      </c>
    </row>
    <row r="25" spans="1:9" x14ac:dyDescent="0.25">
      <c r="A25" s="23"/>
      <c r="B25" s="20">
        <f t="shared" si="0"/>
        <v>24</v>
      </c>
      <c r="C25" s="20">
        <v>3090284</v>
      </c>
      <c r="D25" s="19" t="s">
        <v>102</v>
      </c>
      <c r="E25" s="19" t="s">
        <v>151</v>
      </c>
      <c r="F25" s="19" t="s">
        <v>60</v>
      </c>
      <c r="G25" s="19" t="s">
        <v>61</v>
      </c>
      <c r="H25" s="19" t="s">
        <v>893</v>
      </c>
      <c r="I25" s="45">
        <v>1063.847</v>
      </c>
    </row>
    <row r="26" spans="1:9" x14ac:dyDescent="0.25">
      <c r="A26" s="23"/>
      <c r="B26" s="20">
        <f t="shared" si="0"/>
        <v>25</v>
      </c>
      <c r="C26" s="20">
        <v>3090222</v>
      </c>
      <c r="D26" s="19" t="s">
        <v>101</v>
      </c>
      <c r="E26" s="19" t="s">
        <v>900</v>
      </c>
      <c r="F26" s="19" t="s">
        <v>71</v>
      </c>
      <c r="G26" s="19" t="s">
        <v>72</v>
      </c>
      <c r="H26" s="19" t="s">
        <v>893</v>
      </c>
      <c r="I26" s="45">
        <v>1114.3240000000001</v>
      </c>
    </row>
    <row r="27" spans="1:9" x14ac:dyDescent="0.25">
      <c r="A27" s="23"/>
      <c r="B27" s="20">
        <f t="shared" si="0"/>
        <v>26</v>
      </c>
      <c r="C27" s="20">
        <v>3090336</v>
      </c>
      <c r="D27" s="19" t="s">
        <v>100</v>
      </c>
      <c r="E27" s="19" t="s">
        <v>900</v>
      </c>
      <c r="F27" s="19" t="s">
        <v>71</v>
      </c>
      <c r="G27" s="19" t="s">
        <v>72</v>
      </c>
      <c r="H27" s="19" t="s">
        <v>893</v>
      </c>
      <c r="I27" s="45">
        <v>1235.934</v>
      </c>
    </row>
    <row r="28" spans="1:9" x14ac:dyDescent="0.25">
      <c r="A28" s="23"/>
      <c r="B28" s="20">
        <f t="shared" si="0"/>
        <v>27</v>
      </c>
      <c r="C28" s="20">
        <v>3090440</v>
      </c>
      <c r="D28" s="19" t="s">
        <v>659</v>
      </c>
      <c r="E28" s="19" t="s">
        <v>904</v>
      </c>
      <c r="F28" s="19" t="s">
        <v>73</v>
      </c>
      <c r="G28" s="19" t="s">
        <v>74</v>
      </c>
      <c r="H28" s="19" t="s">
        <v>893</v>
      </c>
      <c r="I28" s="45">
        <v>505.36799999999999</v>
      </c>
    </row>
    <row r="29" spans="1:9" x14ac:dyDescent="0.25">
      <c r="A29" s="23"/>
      <c r="B29" s="20">
        <f t="shared" si="0"/>
        <v>28</v>
      </c>
      <c r="C29" s="20">
        <v>3090433</v>
      </c>
      <c r="D29" s="19" t="s">
        <v>604</v>
      </c>
      <c r="E29" s="19" t="s">
        <v>903</v>
      </c>
      <c r="F29" s="19" t="s">
        <v>69</v>
      </c>
      <c r="G29" s="19" t="s">
        <v>70</v>
      </c>
      <c r="H29" s="19" t="s">
        <v>893</v>
      </c>
      <c r="I29" s="45">
        <v>305.86799999999999</v>
      </c>
    </row>
    <row r="30" spans="1:9" x14ac:dyDescent="0.25">
      <c r="A30" s="23"/>
      <c r="B30" s="20">
        <f t="shared" si="0"/>
        <v>29</v>
      </c>
      <c r="C30" s="20">
        <v>4815583</v>
      </c>
      <c r="D30" s="19" t="s">
        <v>107</v>
      </c>
      <c r="E30" s="19" t="s">
        <v>905</v>
      </c>
      <c r="F30" s="19" t="s">
        <v>71</v>
      </c>
      <c r="G30" s="19" t="s">
        <v>72</v>
      </c>
      <c r="H30" s="19" t="s">
        <v>893</v>
      </c>
      <c r="I30" s="45">
        <v>226.16</v>
      </c>
    </row>
    <row r="31" spans="1:9" x14ac:dyDescent="0.25">
      <c r="A31" s="23"/>
      <c r="B31" s="20">
        <f t="shared" si="0"/>
        <v>30</v>
      </c>
      <c r="C31" s="20">
        <v>3090457</v>
      </c>
      <c r="D31" s="19" t="s">
        <v>682</v>
      </c>
      <c r="E31" s="19" t="s">
        <v>906</v>
      </c>
      <c r="F31" s="19" t="s">
        <v>60</v>
      </c>
      <c r="G31" s="19" t="s">
        <v>61</v>
      </c>
      <c r="H31" s="19" t="s">
        <v>893</v>
      </c>
      <c r="I31" s="45">
        <v>325.70999999999998</v>
      </c>
    </row>
    <row r="32" spans="1:9" x14ac:dyDescent="0.25">
      <c r="A32" s="23"/>
      <c r="B32" s="20">
        <f t="shared" si="0"/>
        <v>31</v>
      </c>
      <c r="C32" s="20">
        <v>3090464</v>
      </c>
      <c r="D32" s="19" t="s">
        <v>683</v>
      </c>
      <c r="E32" s="19" t="s">
        <v>900</v>
      </c>
      <c r="F32" s="19" t="s">
        <v>71</v>
      </c>
      <c r="G32" s="19" t="s">
        <v>72</v>
      </c>
      <c r="H32" s="19" t="s">
        <v>893</v>
      </c>
      <c r="I32" s="45">
        <v>2498.694</v>
      </c>
    </row>
    <row r="33" spans="1:9" x14ac:dyDescent="0.25">
      <c r="A33" s="23"/>
      <c r="B33" s="20">
        <f t="shared" si="0"/>
        <v>32</v>
      </c>
      <c r="C33" s="20">
        <v>6812317</v>
      </c>
      <c r="D33" s="19" t="s">
        <v>615</v>
      </c>
      <c r="E33" s="19" t="s">
        <v>150</v>
      </c>
      <c r="F33" s="19" t="s">
        <v>75</v>
      </c>
      <c r="G33" s="19" t="s">
        <v>76</v>
      </c>
      <c r="H33" s="19" t="s">
        <v>893</v>
      </c>
      <c r="I33" s="45">
        <v>722.63</v>
      </c>
    </row>
    <row r="34" spans="1:9" x14ac:dyDescent="0.25">
      <c r="A34" s="23"/>
      <c r="B34" s="20">
        <f t="shared" si="0"/>
        <v>33</v>
      </c>
      <c r="C34" s="20">
        <v>4811909</v>
      </c>
      <c r="D34" s="19" t="s">
        <v>98</v>
      </c>
      <c r="E34" s="19" t="s">
        <v>907</v>
      </c>
      <c r="F34" s="19" t="s">
        <v>63</v>
      </c>
      <c r="G34" s="19" t="s">
        <v>64</v>
      </c>
      <c r="H34" s="19" t="s">
        <v>893</v>
      </c>
      <c r="I34" s="45">
        <v>292.50700000000001</v>
      </c>
    </row>
    <row r="35" spans="1:9" x14ac:dyDescent="0.25">
      <c r="A35" s="23"/>
      <c r="B35" s="20">
        <f t="shared" si="0"/>
        <v>34</v>
      </c>
      <c r="C35" s="20">
        <v>4811916</v>
      </c>
      <c r="D35" s="19" t="s">
        <v>664</v>
      </c>
      <c r="E35" s="19" t="s">
        <v>907</v>
      </c>
      <c r="F35" s="19" t="s">
        <v>63</v>
      </c>
      <c r="G35" s="19" t="s">
        <v>64</v>
      </c>
      <c r="H35" s="19" t="s">
        <v>893</v>
      </c>
      <c r="I35" s="45">
        <v>285.89800000000002</v>
      </c>
    </row>
    <row r="36" spans="1:9" x14ac:dyDescent="0.25">
      <c r="A36" s="23"/>
      <c r="B36" s="20">
        <f t="shared" si="0"/>
        <v>35</v>
      </c>
      <c r="C36" s="20">
        <v>4811923</v>
      </c>
      <c r="D36" s="19" t="s">
        <v>600</v>
      </c>
      <c r="E36" s="19" t="s">
        <v>141</v>
      </c>
      <c r="F36" s="19" t="s">
        <v>73</v>
      </c>
      <c r="G36" s="19" t="s">
        <v>74</v>
      </c>
      <c r="H36" s="19" t="s">
        <v>893</v>
      </c>
      <c r="I36" s="45">
        <v>1846.2380000000001</v>
      </c>
    </row>
    <row r="37" spans="1:9" x14ac:dyDescent="0.25">
      <c r="A37" s="23"/>
      <c r="B37" s="20">
        <f t="shared" si="0"/>
        <v>36</v>
      </c>
      <c r="C37" s="20">
        <v>5150483</v>
      </c>
      <c r="D37" s="19" t="s">
        <v>179</v>
      </c>
      <c r="E37" s="19" t="s">
        <v>904</v>
      </c>
      <c r="F37" s="19" t="s">
        <v>73</v>
      </c>
      <c r="G37" s="19" t="s">
        <v>74</v>
      </c>
      <c r="H37" s="19" t="s">
        <v>893</v>
      </c>
      <c r="I37" s="45">
        <v>2227.0790000000002</v>
      </c>
    </row>
    <row r="38" spans="1:9" x14ac:dyDescent="0.25">
      <c r="A38" s="23"/>
      <c r="B38" s="20">
        <f t="shared" si="0"/>
        <v>37</v>
      </c>
      <c r="C38" s="20">
        <v>5151046</v>
      </c>
      <c r="D38" s="19" t="s">
        <v>585</v>
      </c>
      <c r="E38" s="19" t="s">
        <v>907</v>
      </c>
      <c r="F38" s="19" t="s">
        <v>63</v>
      </c>
      <c r="G38" s="19" t="s">
        <v>64</v>
      </c>
      <c r="H38" s="19" t="s">
        <v>893</v>
      </c>
      <c r="I38" s="45">
        <v>1485.6949999999999</v>
      </c>
    </row>
    <row r="39" spans="1:9" x14ac:dyDescent="0.25">
      <c r="A39" s="23"/>
      <c r="B39" s="20">
        <f t="shared" si="0"/>
        <v>38</v>
      </c>
      <c r="C39" s="20">
        <v>5150511</v>
      </c>
      <c r="D39" s="19" t="s">
        <v>182</v>
      </c>
      <c r="E39" s="19" t="s">
        <v>896</v>
      </c>
      <c r="F39" s="19" t="s">
        <v>67</v>
      </c>
      <c r="G39" s="19" t="s">
        <v>68</v>
      </c>
      <c r="H39" s="19" t="s">
        <v>893</v>
      </c>
      <c r="I39" s="45">
        <v>178.44200000000001</v>
      </c>
    </row>
    <row r="40" spans="1:9" x14ac:dyDescent="0.25">
      <c r="A40" s="23"/>
      <c r="B40" s="20">
        <f t="shared" si="0"/>
        <v>39</v>
      </c>
      <c r="C40" s="20">
        <v>5152201</v>
      </c>
      <c r="D40" s="19" t="s">
        <v>252</v>
      </c>
      <c r="E40" s="19" t="s">
        <v>908</v>
      </c>
      <c r="F40" s="19" t="s">
        <v>69</v>
      </c>
      <c r="G40" s="19" t="s">
        <v>70</v>
      </c>
      <c r="H40" s="19" t="s">
        <v>893</v>
      </c>
      <c r="I40" s="45">
        <v>667.76199999999994</v>
      </c>
    </row>
    <row r="41" spans="1:9" x14ac:dyDescent="0.25">
      <c r="A41" s="23"/>
      <c r="B41" s="20">
        <f t="shared" si="0"/>
        <v>40</v>
      </c>
      <c r="C41" s="20">
        <v>5150902</v>
      </c>
      <c r="D41" s="19" t="s">
        <v>200</v>
      </c>
      <c r="E41" s="19" t="s">
        <v>909</v>
      </c>
      <c r="F41" s="19" t="s">
        <v>73</v>
      </c>
      <c r="G41" s="19" t="s">
        <v>74</v>
      </c>
      <c r="H41" s="19" t="s">
        <v>893</v>
      </c>
      <c r="I41" s="45">
        <v>770.36199999999997</v>
      </c>
    </row>
    <row r="42" spans="1:9" x14ac:dyDescent="0.25">
      <c r="A42" s="23"/>
      <c r="B42" s="20">
        <f t="shared" si="0"/>
        <v>41</v>
      </c>
      <c r="C42" s="20">
        <v>5150016</v>
      </c>
      <c r="D42" s="19" t="s">
        <v>154</v>
      </c>
      <c r="E42" s="19" t="s">
        <v>906</v>
      </c>
      <c r="F42" s="19" t="s">
        <v>60</v>
      </c>
      <c r="G42" s="19" t="s">
        <v>61</v>
      </c>
      <c r="H42" s="19" t="s">
        <v>893</v>
      </c>
      <c r="I42" s="45">
        <v>13807.87</v>
      </c>
    </row>
    <row r="43" spans="1:9" x14ac:dyDescent="0.25">
      <c r="A43" s="23"/>
      <c r="B43" s="20">
        <f t="shared" si="0"/>
        <v>42</v>
      </c>
      <c r="C43" s="20">
        <v>5150625</v>
      </c>
      <c r="D43" s="19" t="s">
        <v>184</v>
      </c>
      <c r="E43" s="19" t="s">
        <v>899</v>
      </c>
      <c r="F43" s="19" t="s">
        <v>75</v>
      </c>
      <c r="G43" s="19" t="s">
        <v>76</v>
      </c>
      <c r="H43" s="19" t="s">
        <v>893</v>
      </c>
      <c r="I43" s="45">
        <v>1185.23</v>
      </c>
    </row>
    <row r="44" spans="1:9" x14ac:dyDescent="0.25">
      <c r="A44" s="23"/>
      <c r="B44" s="20">
        <f t="shared" si="0"/>
        <v>43</v>
      </c>
      <c r="C44" s="20">
        <v>5150023</v>
      </c>
      <c r="D44" s="19" t="s">
        <v>155</v>
      </c>
      <c r="E44" s="19" t="s">
        <v>141</v>
      </c>
      <c r="F44" s="19" t="s">
        <v>73</v>
      </c>
      <c r="G44" s="19" t="s">
        <v>74</v>
      </c>
      <c r="H44" s="19" t="s">
        <v>893</v>
      </c>
      <c r="I44" s="45">
        <v>6030.9049999999997</v>
      </c>
    </row>
    <row r="45" spans="1:9" x14ac:dyDescent="0.25">
      <c r="A45" s="23"/>
      <c r="B45" s="20">
        <f t="shared" si="0"/>
        <v>44</v>
      </c>
      <c r="C45" s="20">
        <v>5152173</v>
      </c>
      <c r="D45" s="19" t="s">
        <v>596</v>
      </c>
      <c r="E45" s="19" t="s">
        <v>151</v>
      </c>
      <c r="F45" s="19" t="s">
        <v>60</v>
      </c>
      <c r="G45" s="19" t="s">
        <v>61</v>
      </c>
      <c r="H45" s="19" t="s">
        <v>893</v>
      </c>
      <c r="I45" s="45">
        <v>713.072</v>
      </c>
    </row>
    <row r="46" spans="1:9" x14ac:dyDescent="0.25">
      <c r="A46" s="23"/>
      <c r="B46" s="20">
        <f t="shared" si="0"/>
        <v>45</v>
      </c>
      <c r="C46" s="20">
        <v>5150843</v>
      </c>
      <c r="D46" s="19" t="s">
        <v>197</v>
      </c>
      <c r="E46" s="19" t="s">
        <v>903</v>
      </c>
      <c r="F46" s="19" t="s">
        <v>69</v>
      </c>
      <c r="G46" s="19" t="s">
        <v>70</v>
      </c>
      <c r="H46" s="19" t="s">
        <v>893</v>
      </c>
      <c r="I46" s="45">
        <v>889.90300000000002</v>
      </c>
    </row>
    <row r="47" spans="1:9" x14ac:dyDescent="0.25">
      <c r="A47" s="23"/>
      <c r="B47" s="20">
        <f t="shared" si="0"/>
        <v>46</v>
      </c>
      <c r="C47" s="20">
        <v>5152498</v>
      </c>
      <c r="D47" s="19" t="s">
        <v>264</v>
      </c>
      <c r="E47" s="19" t="s">
        <v>900</v>
      </c>
      <c r="F47" s="19" t="s">
        <v>71</v>
      </c>
      <c r="G47" s="19" t="s">
        <v>72</v>
      </c>
      <c r="H47" s="19" t="s">
        <v>893</v>
      </c>
      <c r="I47" s="45">
        <v>708.23800000000006</v>
      </c>
    </row>
    <row r="48" spans="1:9" x14ac:dyDescent="0.25">
      <c r="A48" s="23"/>
      <c r="B48" s="20">
        <f t="shared" si="0"/>
        <v>47</v>
      </c>
      <c r="C48" s="20">
        <v>5151835</v>
      </c>
      <c r="D48" s="19" t="s">
        <v>236</v>
      </c>
      <c r="E48" s="19" t="s">
        <v>906</v>
      </c>
      <c r="F48" s="19" t="s">
        <v>60</v>
      </c>
      <c r="G48" s="19" t="s">
        <v>61</v>
      </c>
      <c r="H48" s="19" t="s">
        <v>893</v>
      </c>
      <c r="I48" s="45">
        <v>1221.777</v>
      </c>
    </row>
    <row r="49" spans="1:9" x14ac:dyDescent="0.25">
      <c r="A49" s="23"/>
      <c r="B49" s="20">
        <f t="shared" si="0"/>
        <v>48</v>
      </c>
      <c r="C49" s="20">
        <v>5150355</v>
      </c>
      <c r="D49" s="19" t="s">
        <v>172</v>
      </c>
      <c r="E49" s="19" t="s">
        <v>901</v>
      </c>
      <c r="F49" s="19" t="s">
        <v>73</v>
      </c>
      <c r="G49" s="19" t="s">
        <v>74</v>
      </c>
      <c r="H49" s="19" t="s">
        <v>893</v>
      </c>
      <c r="I49" s="45">
        <v>3835.9450000000002</v>
      </c>
    </row>
    <row r="50" spans="1:9" x14ac:dyDescent="0.25">
      <c r="A50" s="23"/>
      <c r="B50" s="20">
        <f t="shared" si="0"/>
        <v>49</v>
      </c>
      <c r="C50" s="20">
        <v>5152322</v>
      </c>
      <c r="D50" s="19" t="s">
        <v>256</v>
      </c>
      <c r="E50" s="19" t="s">
        <v>910</v>
      </c>
      <c r="F50" s="19" t="s">
        <v>75</v>
      </c>
      <c r="G50" s="19" t="s">
        <v>76</v>
      </c>
      <c r="H50" s="19" t="s">
        <v>893</v>
      </c>
      <c r="I50" s="45">
        <v>414.86900000000003</v>
      </c>
    </row>
    <row r="51" spans="1:9" x14ac:dyDescent="0.25">
      <c r="A51" s="23"/>
      <c r="B51" s="20">
        <f t="shared" si="0"/>
        <v>50</v>
      </c>
      <c r="C51" s="20">
        <v>5151565</v>
      </c>
      <c r="D51" s="19" t="s">
        <v>222</v>
      </c>
      <c r="E51" s="19" t="s">
        <v>903</v>
      </c>
      <c r="F51" s="19" t="s">
        <v>69</v>
      </c>
      <c r="G51" s="19" t="s">
        <v>70</v>
      </c>
      <c r="H51" s="19" t="s">
        <v>893</v>
      </c>
      <c r="I51" s="45">
        <v>629.09100000000001</v>
      </c>
    </row>
    <row r="52" spans="1:9" x14ac:dyDescent="0.25">
      <c r="A52" s="23"/>
      <c r="B52" s="20">
        <f t="shared" si="0"/>
        <v>51</v>
      </c>
      <c r="C52" s="20">
        <v>5152135</v>
      </c>
      <c r="D52" s="19" t="s">
        <v>250</v>
      </c>
      <c r="E52" s="19" t="s">
        <v>911</v>
      </c>
      <c r="F52" s="19" t="s">
        <v>65</v>
      </c>
      <c r="G52" s="19" t="s">
        <v>66</v>
      </c>
      <c r="H52" s="19" t="s">
        <v>893</v>
      </c>
      <c r="I52" s="45">
        <v>6546.4719999999998</v>
      </c>
    </row>
    <row r="53" spans="1:9" x14ac:dyDescent="0.25">
      <c r="A53" s="23"/>
      <c r="B53" s="20">
        <f t="shared" si="0"/>
        <v>52</v>
      </c>
      <c r="C53" s="20">
        <v>5150317</v>
      </c>
      <c r="D53" s="19" t="s">
        <v>579</v>
      </c>
      <c r="E53" s="19" t="s">
        <v>912</v>
      </c>
      <c r="F53" s="19" t="s">
        <v>60</v>
      </c>
      <c r="G53" s="19" t="s">
        <v>61</v>
      </c>
      <c r="H53" s="19" t="s">
        <v>893</v>
      </c>
      <c r="I53" s="45">
        <v>1189.287</v>
      </c>
    </row>
    <row r="54" spans="1:9" x14ac:dyDescent="0.25">
      <c r="A54" s="23"/>
      <c r="B54" s="20">
        <f t="shared" si="0"/>
        <v>53</v>
      </c>
      <c r="C54" s="20">
        <v>5151105</v>
      </c>
      <c r="D54" s="19" t="s">
        <v>205</v>
      </c>
      <c r="E54" s="19" t="s">
        <v>151</v>
      </c>
      <c r="F54" s="19" t="s">
        <v>60</v>
      </c>
      <c r="G54" s="19" t="s">
        <v>61</v>
      </c>
      <c r="H54" s="19" t="s">
        <v>893</v>
      </c>
      <c r="I54" s="45">
        <v>2707.7130000000002</v>
      </c>
    </row>
    <row r="55" spans="1:9" x14ac:dyDescent="0.25">
      <c r="A55" s="23"/>
      <c r="B55" s="20">
        <f t="shared" si="0"/>
        <v>54</v>
      </c>
      <c r="C55" s="20">
        <v>5150296</v>
      </c>
      <c r="D55" s="19" t="s">
        <v>168</v>
      </c>
      <c r="E55" s="19" t="s">
        <v>899</v>
      </c>
      <c r="F55" s="19" t="s">
        <v>75</v>
      </c>
      <c r="G55" s="19" t="s">
        <v>76</v>
      </c>
      <c r="H55" s="19" t="s">
        <v>893</v>
      </c>
      <c r="I55" s="45">
        <v>829.73800000000006</v>
      </c>
    </row>
    <row r="56" spans="1:9" x14ac:dyDescent="0.25">
      <c r="A56" s="23"/>
      <c r="B56" s="20">
        <f t="shared" si="0"/>
        <v>55</v>
      </c>
      <c r="C56" s="20">
        <v>5150504</v>
      </c>
      <c r="D56" s="19" t="s">
        <v>181</v>
      </c>
      <c r="E56" s="19" t="s">
        <v>905</v>
      </c>
      <c r="F56" s="19" t="s">
        <v>71</v>
      </c>
      <c r="G56" s="19" t="s">
        <v>72</v>
      </c>
      <c r="H56" s="19" t="s">
        <v>893</v>
      </c>
      <c r="I56" s="45">
        <v>799.07</v>
      </c>
    </row>
    <row r="57" spans="1:9" x14ac:dyDescent="0.25">
      <c r="A57" s="23"/>
      <c r="B57" s="20">
        <f t="shared" si="0"/>
        <v>56</v>
      </c>
      <c r="C57" s="20">
        <v>5150490</v>
      </c>
      <c r="D57" s="19" t="s">
        <v>180</v>
      </c>
      <c r="E57" s="19" t="s">
        <v>907</v>
      </c>
      <c r="F57" s="19" t="s">
        <v>63</v>
      </c>
      <c r="G57" s="19" t="s">
        <v>64</v>
      </c>
      <c r="H57" s="19" t="s">
        <v>893</v>
      </c>
      <c r="I57" s="45">
        <v>356.53699999999998</v>
      </c>
    </row>
    <row r="58" spans="1:9" x14ac:dyDescent="0.25">
      <c r="A58" s="23"/>
      <c r="B58" s="20">
        <f t="shared" si="0"/>
        <v>57</v>
      </c>
      <c r="C58" s="20">
        <v>5150078</v>
      </c>
      <c r="D58" s="19" t="s">
        <v>157</v>
      </c>
      <c r="E58" s="19" t="s">
        <v>901</v>
      </c>
      <c r="F58" s="19" t="s">
        <v>73</v>
      </c>
      <c r="G58" s="19" t="s">
        <v>74</v>
      </c>
      <c r="H58" s="19" t="s">
        <v>893</v>
      </c>
      <c r="I58" s="45">
        <v>1185.231</v>
      </c>
    </row>
    <row r="59" spans="1:9" x14ac:dyDescent="0.25">
      <c r="A59" s="23"/>
      <c r="B59" s="20">
        <f t="shared" si="0"/>
        <v>58</v>
      </c>
      <c r="C59" s="20">
        <v>5152353</v>
      </c>
      <c r="D59" s="19" t="s">
        <v>257</v>
      </c>
      <c r="E59" s="19" t="s">
        <v>911</v>
      </c>
      <c r="F59" s="19" t="s">
        <v>65</v>
      </c>
      <c r="G59" s="19" t="s">
        <v>66</v>
      </c>
      <c r="H59" s="19" t="s">
        <v>893</v>
      </c>
      <c r="I59" s="45">
        <v>888.85900000000004</v>
      </c>
    </row>
    <row r="60" spans="1:9" x14ac:dyDescent="0.25">
      <c r="A60" s="23"/>
      <c r="B60" s="20">
        <f t="shared" si="0"/>
        <v>59</v>
      </c>
      <c r="C60" s="20">
        <v>5151686</v>
      </c>
      <c r="D60" s="19" t="s">
        <v>230</v>
      </c>
      <c r="E60" s="19" t="s">
        <v>908</v>
      </c>
      <c r="F60" s="19" t="s">
        <v>69</v>
      </c>
      <c r="G60" s="19" t="s">
        <v>70</v>
      </c>
      <c r="H60" s="19" t="s">
        <v>893</v>
      </c>
      <c r="I60" s="45">
        <v>1402.92</v>
      </c>
    </row>
    <row r="61" spans="1:9" x14ac:dyDescent="0.25">
      <c r="A61" s="23"/>
      <c r="B61" s="20">
        <f t="shared" si="0"/>
        <v>60</v>
      </c>
      <c r="C61" s="20">
        <v>5151596</v>
      </c>
      <c r="D61" s="19" t="s">
        <v>225</v>
      </c>
      <c r="E61" s="19" t="s">
        <v>903</v>
      </c>
      <c r="F61" s="19" t="s">
        <v>69</v>
      </c>
      <c r="G61" s="19" t="s">
        <v>70</v>
      </c>
      <c r="H61" s="19" t="s">
        <v>893</v>
      </c>
      <c r="I61" s="45">
        <v>770.36099999999999</v>
      </c>
    </row>
    <row r="62" spans="1:9" x14ac:dyDescent="0.25">
      <c r="A62" s="23"/>
      <c r="B62" s="20">
        <f t="shared" si="0"/>
        <v>61</v>
      </c>
      <c r="C62" s="20">
        <v>5152412</v>
      </c>
      <c r="D62" s="19" t="s">
        <v>260</v>
      </c>
      <c r="E62" s="19" t="s">
        <v>900</v>
      </c>
      <c r="F62" s="19" t="s">
        <v>71</v>
      </c>
      <c r="G62" s="19" t="s">
        <v>72</v>
      </c>
      <c r="H62" s="19" t="s">
        <v>893</v>
      </c>
      <c r="I62" s="45">
        <v>1692.9390000000001</v>
      </c>
    </row>
    <row r="63" spans="1:9" x14ac:dyDescent="0.25">
      <c r="A63" s="23"/>
      <c r="B63" s="20">
        <f t="shared" si="0"/>
        <v>62</v>
      </c>
      <c r="C63" s="20">
        <v>5150476</v>
      </c>
      <c r="D63" s="19" t="s">
        <v>178</v>
      </c>
      <c r="E63" s="19" t="s">
        <v>907</v>
      </c>
      <c r="F63" s="19" t="s">
        <v>63</v>
      </c>
      <c r="G63" s="19" t="s">
        <v>64</v>
      </c>
      <c r="H63" s="19" t="s">
        <v>893</v>
      </c>
      <c r="I63" s="45">
        <v>2783.2449999999999</v>
      </c>
    </row>
    <row r="64" spans="1:9" x14ac:dyDescent="0.25">
      <c r="A64" s="23"/>
      <c r="B64" s="20">
        <f t="shared" si="0"/>
        <v>63</v>
      </c>
      <c r="C64" s="20">
        <v>5150144</v>
      </c>
      <c r="D64" s="19" t="s">
        <v>161</v>
      </c>
      <c r="E64" s="19" t="s">
        <v>150</v>
      </c>
      <c r="F64" s="19" t="s">
        <v>75</v>
      </c>
      <c r="G64" s="19" t="s">
        <v>76</v>
      </c>
      <c r="H64" s="19" t="s">
        <v>893</v>
      </c>
      <c r="I64" s="45">
        <v>829.73800000000006</v>
      </c>
    </row>
    <row r="65" spans="1:9" x14ac:dyDescent="0.25">
      <c r="A65" s="23"/>
      <c r="B65" s="20">
        <f t="shared" si="0"/>
        <v>64</v>
      </c>
      <c r="C65" s="20">
        <v>5151202</v>
      </c>
      <c r="D65" s="19" t="s">
        <v>209</v>
      </c>
      <c r="E65" s="19" t="s">
        <v>905</v>
      </c>
      <c r="F65" s="19" t="s">
        <v>71</v>
      </c>
      <c r="G65" s="19" t="s">
        <v>72</v>
      </c>
      <c r="H65" s="19" t="s">
        <v>893</v>
      </c>
      <c r="I65" s="45">
        <v>357.57900000000001</v>
      </c>
    </row>
    <row r="66" spans="1:9" x14ac:dyDescent="0.25">
      <c r="A66" s="23"/>
      <c r="B66" s="20">
        <f t="shared" si="0"/>
        <v>65</v>
      </c>
      <c r="C66" s="20">
        <v>5151468</v>
      </c>
      <c r="D66" s="19" t="s">
        <v>215</v>
      </c>
      <c r="E66" s="19" t="s">
        <v>913</v>
      </c>
      <c r="F66" s="19" t="s">
        <v>65</v>
      </c>
      <c r="G66" s="19" t="s">
        <v>66</v>
      </c>
      <c r="H66" s="19" t="s">
        <v>893</v>
      </c>
      <c r="I66" s="45">
        <v>949.15</v>
      </c>
    </row>
    <row r="67" spans="1:9" x14ac:dyDescent="0.25">
      <c r="A67" s="23"/>
      <c r="B67" s="20">
        <f t="shared" si="0"/>
        <v>66</v>
      </c>
      <c r="C67" s="20">
        <v>5151679</v>
      </c>
      <c r="D67" s="19" t="s">
        <v>229</v>
      </c>
      <c r="E67" s="19" t="s">
        <v>142</v>
      </c>
      <c r="F67" s="19" t="s">
        <v>67</v>
      </c>
      <c r="G67" s="19" t="s">
        <v>68</v>
      </c>
      <c r="H67" s="19" t="s">
        <v>893</v>
      </c>
      <c r="I67" s="45">
        <v>591.572</v>
      </c>
    </row>
    <row r="68" spans="1:9" x14ac:dyDescent="0.25">
      <c r="A68" s="23"/>
      <c r="B68" s="20">
        <f t="shared" ref="B68:B131" si="1">+B67+1</f>
        <v>67</v>
      </c>
      <c r="C68" s="20">
        <v>5151859</v>
      </c>
      <c r="D68" s="19" t="s">
        <v>238</v>
      </c>
      <c r="E68" s="19" t="s">
        <v>905</v>
      </c>
      <c r="F68" s="19" t="s">
        <v>71</v>
      </c>
      <c r="G68" s="19" t="s">
        <v>72</v>
      </c>
      <c r="H68" s="19" t="s">
        <v>893</v>
      </c>
      <c r="I68" s="45">
        <v>503.221</v>
      </c>
    </row>
    <row r="69" spans="1:9" x14ac:dyDescent="0.25">
      <c r="A69" s="23"/>
      <c r="B69" s="20">
        <f t="shared" si="1"/>
        <v>68</v>
      </c>
      <c r="C69" s="20">
        <v>5150898</v>
      </c>
      <c r="D69" s="19" t="s">
        <v>199</v>
      </c>
      <c r="E69" s="19" t="s">
        <v>900</v>
      </c>
      <c r="F69" s="19" t="s">
        <v>71</v>
      </c>
      <c r="G69" s="19" t="s">
        <v>72</v>
      </c>
      <c r="H69" s="19" t="s">
        <v>893</v>
      </c>
      <c r="I69" s="45">
        <v>949.15099999999995</v>
      </c>
    </row>
    <row r="70" spans="1:9" x14ac:dyDescent="0.25">
      <c r="A70" s="23"/>
      <c r="B70" s="20">
        <f t="shared" si="1"/>
        <v>69</v>
      </c>
      <c r="C70" s="20">
        <v>5151022</v>
      </c>
      <c r="D70" s="19" t="s">
        <v>204</v>
      </c>
      <c r="E70" s="19" t="s">
        <v>906</v>
      </c>
      <c r="F70" s="19" t="s">
        <v>60</v>
      </c>
      <c r="G70" s="19" t="s">
        <v>61</v>
      </c>
      <c r="H70" s="19" t="s">
        <v>893</v>
      </c>
      <c r="I70" s="45">
        <v>788.63499999999999</v>
      </c>
    </row>
    <row r="71" spans="1:9" x14ac:dyDescent="0.25">
      <c r="A71" s="23"/>
      <c r="B71" s="20">
        <f t="shared" si="1"/>
        <v>70</v>
      </c>
      <c r="C71" s="20">
        <v>5152436</v>
      </c>
      <c r="D71" s="19" t="s">
        <v>599</v>
      </c>
      <c r="E71" s="19" t="s">
        <v>900</v>
      </c>
      <c r="F71" s="19" t="s">
        <v>71</v>
      </c>
      <c r="G71" s="19" t="s">
        <v>72</v>
      </c>
      <c r="H71" s="19" t="s">
        <v>893</v>
      </c>
      <c r="I71" s="45">
        <v>887.02800000000002</v>
      </c>
    </row>
    <row r="72" spans="1:9" x14ac:dyDescent="0.25">
      <c r="A72" s="23"/>
      <c r="B72" s="20">
        <f t="shared" si="1"/>
        <v>71</v>
      </c>
      <c r="C72" s="20">
        <v>5151534</v>
      </c>
      <c r="D72" s="19" t="s">
        <v>220</v>
      </c>
      <c r="E72" s="19" t="s">
        <v>141</v>
      </c>
      <c r="F72" s="19" t="s">
        <v>73</v>
      </c>
      <c r="G72" s="19" t="s">
        <v>74</v>
      </c>
      <c r="H72" s="19" t="s">
        <v>893</v>
      </c>
      <c r="I72" s="45">
        <v>770.36199999999997</v>
      </c>
    </row>
    <row r="73" spans="1:9" x14ac:dyDescent="0.25">
      <c r="A73" s="23"/>
      <c r="B73" s="20">
        <f t="shared" si="1"/>
        <v>72</v>
      </c>
      <c r="C73" s="20">
        <v>5150168</v>
      </c>
      <c r="D73" s="19" t="s">
        <v>163</v>
      </c>
      <c r="E73" s="19" t="s">
        <v>900</v>
      </c>
      <c r="F73" s="19" t="s">
        <v>71</v>
      </c>
      <c r="G73" s="19" t="s">
        <v>72</v>
      </c>
      <c r="H73" s="19" t="s">
        <v>893</v>
      </c>
      <c r="I73" s="45">
        <v>593.65899999999999</v>
      </c>
    </row>
    <row r="74" spans="1:9" x14ac:dyDescent="0.25">
      <c r="A74" s="23"/>
      <c r="B74" s="20">
        <f t="shared" si="1"/>
        <v>73</v>
      </c>
      <c r="C74" s="20">
        <v>5150649</v>
      </c>
      <c r="D74" s="19" t="s">
        <v>186</v>
      </c>
      <c r="E74" s="19" t="s">
        <v>905</v>
      </c>
      <c r="F74" s="19" t="s">
        <v>71</v>
      </c>
      <c r="G74" s="19" t="s">
        <v>72</v>
      </c>
      <c r="H74" s="19" t="s">
        <v>893</v>
      </c>
      <c r="I74" s="45">
        <v>887.94299999999998</v>
      </c>
    </row>
    <row r="75" spans="1:9" x14ac:dyDescent="0.25">
      <c r="A75" s="23"/>
      <c r="B75" s="20">
        <f t="shared" si="1"/>
        <v>74</v>
      </c>
      <c r="C75" s="20">
        <v>5150926</v>
      </c>
      <c r="D75" s="19" t="s">
        <v>202</v>
      </c>
      <c r="E75" s="19" t="s">
        <v>897</v>
      </c>
      <c r="F75" s="19" t="s">
        <v>63</v>
      </c>
      <c r="G75" s="19" t="s">
        <v>64</v>
      </c>
      <c r="H75" s="19" t="s">
        <v>893</v>
      </c>
      <c r="I75" s="45">
        <v>2054.7950000000001</v>
      </c>
    </row>
    <row r="76" spans="1:9" x14ac:dyDescent="0.25">
      <c r="A76" s="23"/>
      <c r="B76" s="20">
        <f t="shared" si="1"/>
        <v>75</v>
      </c>
      <c r="C76" s="20">
        <v>5152069</v>
      </c>
      <c r="D76" s="19" t="s">
        <v>247</v>
      </c>
      <c r="E76" s="19" t="s">
        <v>910</v>
      </c>
      <c r="F76" s="19" t="s">
        <v>75</v>
      </c>
      <c r="G76" s="19" t="s">
        <v>76</v>
      </c>
      <c r="H76" s="19" t="s">
        <v>893</v>
      </c>
      <c r="I76" s="45">
        <v>534.28300000000002</v>
      </c>
    </row>
    <row r="77" spans="1:9" x14ac:dyDescent="0.25">
      <c r="A77" s="23"/>
      <c r="B77" s="20">
        <f t="shared" si="1"/>
        <v>76</v>
      </c>
      <c r="C77" s="20">
        <v>5150047</v>
      </c>
      <c r="D77" s="19" t="s">
        <v>577</v>
      </c>
      <c r="E77" s="19" t="s">
        <v>142</v>
      </c>
      <c r="F77" s="19" t="s">
        <v>67</v>
      </c>
      <c r="G77" s="19" t="s">
        <v>68</v>
      </c>
      <c r="H77" s="19" t="s">
        <v>893</v>
      </c>
      <c r="I77" s="45">
        <v>178.79</v>
      </c>
    </row>
    <row r="78" spans="1:9" x14ac:dyDescent="0.25">
      <c r="A78" s="23"/>
      <c r="B78" s="20">
        <f t="shared" si="1"/>
        <v>77</v>
      </c>
      <c r="C78" s="20">
        <v>5151499</v>
      </c>
      <c r="D78" s="19" t="s">
        <v>217</v>
      </c>
      <c r="E78" s="19" t="s">
        <v>908</v>
      </c>
      <c r="F78" s="19" t="s">
        <v>69</v>
      </c>
      <c r="G78" s="19" t="s">
        <v>70</v>
      </c>
      <c r="H78" s="19" t="s">
        <v>893</v>
      </c>
      <c r="I78" s="45">
        <v>534.28200000000004</v>
      </c>
    </row>
    <row r="79" spans="1:9" x14ac:dyDescent="0.25">
      <c r="A79" s="23"/>
      <c r="B79" s="20">
        <f t="shared" si="1"/>
        <v>78</v>
      </c>
      <c r="C79" s="20">
        <v>5152128</v>
      </c>
      <c r="D79" s="19" t="s">
        <v>249</v>
      </c>
      <c r="E79" s="19" t="s">
        <v>908</v>
      </c>
      <c r="F79" s="19" t="s">
        <v>69</v>
      </c>
      <c r="G79" s="19" t="s">
        <v>70</v>
      </c>
      <c r="H79" s="19" t="s">
        <v>893</v>
      </c>
      <c r="I79" s="45">
        <v>297.28800000000001</v>
      </c>
    </row>
    <row r="80" spans="1:9" x14ac:dyDescent="0.25">
      <c r="A80" s="23"/>
      <c r="B80" s="20">
        <f t="shared" si="1"/>
        <v>79</v>
      </c>
      <c r="C80" s="20">
        <v>5151219</v>
      </c>
      <c r="D80" s="19" t="s">
        <v>210</v>
      </c>
      <c r="E80" s="19" t="s">
        <v>896</v>
      </c>
      <c r="F80" s="19" t="s">
        <v>67</v>
      </c>
      <c r="G80" s="19" t="s">
        <v>68</v>
      </c>
      <c r="H80" s="19" t="s">
        <v>893</v>
      </c>
      <c r="I80" s="45">
        <v>769.31700000000001</v>
      </c>
    </row>
    <row r="81" spans="1:9" x14ac:dyDescent="0.25">
      <c r="A81" s="23"/>
      <c r="B81" s="20">
        <f t="shared" si="1"/>
        <v>80</v>
      </c>
      <c r="C81" s="20">
        <v>5150234</v>
      </c>
      <c r="D81" s="19" t="s">
        <v>166</v>
      </c>
      <c r="E81" s="19" t="s">
        <v>897</v>
      </c>
      <c r="F81" s="19" t="s">
        <v>63</v>
      </c>
      <c r="G81" s="19" t="s">
        <v>64</v>
      </c>
      <c r="H81" s="19" t="s">
        <v>893</v>
      </c>
      <c r="I81" s="45">
        <v>2586.9920000000002</v>
      </c>
    </row>
    <row r="82" spans="1:9" x14ac:dyDescent="0.25">
      <c r="A82" s="23"/>
      <c r="B82" s="20">
        <f t="shared" si="1"/>
        <v>81</v>
      </c>
      <c r="C82" s="20">
        <v>5152159</v>
      </c>
      <c r="D82" s="19" t="s">
        <v>251</v>
      </c>
      <c r="E82" s="19" t="s">
        <v>913</v>
      </c>
      <c r="F82" s="19" t="s">
        <v>65</v>
      </c>
      <c r="G82" s="19" t="s">
        <v>66</v>
      </c>
      <c r="H82" s="19" t="s">
        <v>893</v>
      </c>
      <c r="I82" s="45">
        <v>414.86900000000003</v>
      </c>
    </row>
    <row r="83" spans="1:9" x14ac:dyDescent="0.25">
      <c r="A83" s="23"/>
      <c r="B83" s="20">
        <f t="shared" si="1"/>
        <v>82</v>
      </c>
      <c r="C83" s="20">
        <v>5150452</v>
      </c>
      <c r="D83" s="19" t="s">
        <v>176</v>
      </c>
      <c r="E83" s="19" t="s">
        <v>900</v>
      </c>
      <c r="F83" s="19" t="s">
        <v>71</v>
      </c>
      <c r="G83" s="19" t="s">
        <v>72</v>
      </c>
      <c r="H83" s="19" t="s">
        <v>893</v>
      </c>
      <c r="I83" s="45">
        <v>1185.23</v>
      </c>
    </row>
    <row r="84" spans="1:9" x14ac:dyDescent="0.25">
      <c r="A84" s="23"/>
      <c r="B84" s="20">
        <f t="shared" si="1"/>
        <v>83</v>
      </c>
      <c r="C84" s="20">
        <v>5151558</v>
      </c>
      <c r="D84" s="19" t="s">
        <v>589</v>
      </c>
      <c r="E84" s="19" t="s">
        <v>906</v>
      </c>
      <c r="F84" s="19" t="s">
        <v>60</v>
      </c>
      <c r="G84" s="19" t="s">
        <v>61</v>
      </c>
      <c r="H84" s="19" t="s">
        <v>893</v>
      </c>
      <c r="I84" s="45">
        <v>2039.6489999999999</v>
      </c>
    </row>
    <row r="85" spans="1:9" x14ac:dyDescent="0.25">
      <c r="A85" s="23"/>
      <c r="B85" s="20">
        <f t="shared" si="1"/>
        <v>84</v>
      </c>
      <c r="C85" s="20">
        <v>5151828</v>
      </c>
      <c r="D85" s="19" t="s">
        <v>592</v>
      </c>
      <c r="E85" s="19" t="s">
        <v>906</v>
      </c>
      <c r="F85" s="19" t="s">
        <v>60</v>
      </c>
      <c r="G85" s="19" t="s">
        <v>61</v>
      </c>
      <c r="H85" s="19" t="s">
        <v>893</v>
      </c>
      <c r="I85" s="45">
        <v>1006.441</v>
      </c>
    </row>
    <row r="86" spans="1:9" x14ac:dyDescent="0.25">
      <c r="A86" s="23"/>
      <c r="B86" s="20">
        <f t="shared" si="1"/>
        <v>85</v>
      </c>
      <c r="C86" s="20">
        <v>5152308</v>
      </c>
      <c r="D86" s="19" t="s">
        <v>254</v>
      </c>
      <c r="E86" s="19" t="s">
        <v>913</v>
      </c>
      <c r="F86" s="19" t="s">
        <v>65</v>
      </c>
      <c r="G86" s="19" t="s">
        <v>66</v>
      </c>
      <c r="H86" s="19" t="s">
        <v>893</v>
      </c>
      <c r="I86" s="45">
        <v>177.74600000000001</v>
      </c>
    </row>
    <row r="87" spans="1:9" x14ac:dyDescent="0.25">
      <c r="A87" s="23"/>
      <c r="B87" s="20">
        <f t="shared" si="1"/>
        <v>86</v>
      </c>
      <c r="C87" s="20">
        <v>5152526</v>
      </c>
      <c r="D87" s="19" t="s">
        <v>609</v>
      </c>
      <c r="E87" s="19" t="s">
        <v>911</v>
      </c>
      <c r="F87" s="19" t="s">
        <v>65</v>
      </c>
      <c r="G87" s="19" t="s">
        <v>66</v>
      </c>
      <c r="H87" s="19" t="s">
        <v>893</v>
      </c>
      <c r="I87" s="45">
        <v>926.32299999999998</v>
      </c>
    </row>
    <row r="88" spans="1:9" x14ac:dyDescent="0.25">
      <c r="A88" s="23"/>
      <c r="B88" s="20">
        <f t="shared" si="1"/>
        <v>87</v>
      </c>
      <c r="C88" s="20">
        <v>5151482</v>
      </c>
      <c r="D88" s="19" t="s">
        <v>216</v>
      </c>
      <c r="E88" s="19" t="s">
        <v>911</v>
      </c>
      <c r="F88" s="19" t="s">
        <v>65</v>
      </c>
      <c r="G88" s="19" t="s">
        <v>66</v>
      </c>
      <c r="H88" s="19" t="s">
        <v>893</v>
      </c>
      <c r="I88" s="45">
        <v>236.99600000000001</v>
      </c>
    </row>
    <row r="89" spans="1:9" x14ac:dyDescent="0.25">
      <c r="A89" s="23"/>
      <c r="B89" s="20">
        <f t="shared" si="1"/>
        <v>88</v>
      </c>
      <c r="C89" s="20">
        <v>5150995</v>
      </c>
      <c r="D89" s="19" t="s">
        <v>583</v>
      </c>
      <c r="E89" s="19" t="s">
        <v>900</v>
      </c>
      <c r="F89" s="19" t="s">
        <v>71</v>
      </c>
      <c r="G89" s="19" t="s">
        <v>72</v>
      </c>
      <c r="H89" s="19" t="s">
        <v>893</v>
      </c>
      <c r="I89" s="45">
        <v>1127.941</v>
      </c>
    </row>
    <row r="90" spans="1:9" x14ac:dyDescent="0.25">
      <c r="A90" s="23"/>
      <c r="B90" s="20">
        <f t="shared" si="1"/>
        <v>89</v>
      </c>
      <c r="C90" s="20">
        <v>5151257</v>
      </c>
      <c r="D90" s="19" t="s">
        <v>587</v>
      </c>
      <c r="E90" s="19" t="s">
        <v>905</v>
      </c>
      <c r="F90" s="19" t="s">
        <v>71</v>
      </c>
      <c r="G90" s="19" t="s">
        <v>72</v>
      </c>
      <c r="H90" s="19" t="s">
        <v>893</v>
      </c>
      <c r="I90" s="45">
        <v>354.577</v>
      </c>
    </row>
    <row r="91" spans="1:9" x14ac:dyDescent="0.25">
      <c r="A91" s="23"/>
      <c r="B91" s="20">
        <f t="shared" si="1"/>
        <v>90</v>
      </c>
      <c r="C91" s="20">
        <v>5150881</v>
      </c>
      <c r="D91" s="19" t="s">
        <v>582</v>
      </c>
      <c r="E91" s="19" t="s">
        <v>902</v>
      </c>
      <c r="F91" s="19" t="s">
        <v>75</v>
      </c>
      <c r="G91" s="19" t="s">
        <v>76</v>
      </c>
      <c r="H91" s="19" t="s">
        <v>893</v>
      </c>
      <c r="I91" s="45">
        <v>771.404</v>
      </c>
    </row>
    <row r="92" spans="1:9" x14ac:dyDescent="0.25">
      <c r="A92" s="23"/>
      <c r="B92" s="20">
        <f t="shared" si="1"/>
        <v>91</v>
      </c>
      <c r="C92" s="20">
        <v>5151589</v>
      </c>
      <c r="D92" s="19" t="s">
        <v>224</v>
      </c>
      <c r="E92" s="19" t="s">
        <v>911</v>
      </c>
      <c r="F92" s="19" t="s">
        <v>65</v>
      </c>
      <c r="G92" s="19" t="s">
        <v>66</v>
      </c>
      <c r="H92" s="19" t="s">
        <v>893</v>
      </c>
      <c r="I92" s="45">
        <v>788.63499999999999</v>
      </c>
    </row>
    <row r="93" spans="1:9" x14ac:dyDescent="0.25">
      <c r="A93" s="23"/>
      <c r="B93" s="20">
        <f t="shared" si="1"/>
        <v>92</v>
      </c>
      <c r="C93" s="20">
        <v>5150694</v>
      </c>
      <c r="D93" s="19" t="s">
        <v>188</v>
      </c>
      <c r="E93" s="19" t="s">
        <v>903</v>
      </c>
      <c r="F93" s="19" t="s">
        <v>69</v>
      </c>
      <c r="G93" s="19" t="s">
        <v>70</v>
      </c>
      <c r="H93" s="19" t="s">
        <v>893</v>
      </c>
      <c r="I93" s="45">
        <v>2558.259</v>
      </c>
    </row>
    <row r="94" spans="1:9" x14ac:dyDescent="0.25">
      <c r="A94" s="23"/>
      <c r="B94" s="20">
        <f t="shared" si="1"/>
        <v>93</v>
      </c>
      <c r="C94" s="20">
        <v>5150348</v>
      </c>
      <c r="D94" s="19" t="s">
        <v>171</v>
      </c>
      <c r="E94" s="19" t="s">
        <v>142</v>
      </c>
      <c r="F94" s="19" t="s">
        <v>67</v>
      </c>
      <c r="G94" s="19" t="s">
        <v>68</v>
      </c>
      <c r="H94" s="19" t="s">
        <v>893</v>
      </c>
      <c r="I94" s="45">
        <v>1006.441</v>
      </c>
    </row>
    <row r="95" spans="1:9" x14ac:dyDescent="0.25">
      <c r="A95" s="23"/>
      <c r="B95" s="20">
        <f t="shared" si="1"/>
        <v>94</v>
      </c>
      <c r="C95" s="20">
        <v>5151897</v>
      </c>
      <c r="D95" s="19" t="s">
        <v>239</v>
      </c>
      <c r="E95" s="19" t="s">
        <v>903</v>
      </c>
      <c r="F95" s="19" t="s">
        <v>69</v>
      </c>
      <c r="G95" s="19" t="s">
        <v>70</v>
      </c>
      <c r="H95" s="19" t="s">
        <v>893</v>
      </c>
      <c r="I95" s="45">
        <v>2554.2330000000002</v>
      </c>
    </row>
    <row r="96" spans="1:9" x14ac:dyDescent="0.25">
      <c r="A96" s="23"/>
      <c r="B96" s="20">
        <f t="shared" si="1"/>
        <v>95</v>
      </c>
      <c r="C96" s="20">
        <v>5150722</v>
      </c>
      <c r="D96" s="19" t="s">
        <v>190</v>
      </c>
      <c r="E96" s="19" t="s">
        <v>151</v>
      </c>
      <c r="F96" s="19" t="s">
        <v>60</v>
      </c>
      <c r="G96" s="19" t="s">
        <v>61</v>
      </c>
      <c r="H96" s="19" t="s">
        <v>893</v>
      </c>
      <c r="I96" s="45">
        <v>236.07900000000001</v>
      </c>
    </row>
    <row r="97" spans="1:9" x14ac:dyDescent="0.25">
      <c r="A97" s="23"/>
      <c r="B97" s="20">
        <f t="shared" si="1"/>
        <v>96</v>
      </c>
      <c r="C97" s="20">
        <v>5150054</v>
      </c>
      <c r="D97" s="19" t="s">
        <v>156</v>
      </c>
      <c r="E97" s="19" t="s">
        <v>912</v>
      </c>
      <c r="F97" s="19" t="s">
        <v>60</v>
      </c>
      <c r="G97" s="19" t="s">
        <v>61</v>
      </c>
      <c r="H97" s="19" t="s">
        <v>893</v>
      </c>
      <c r="I97" s="45">
        <v>414.86900000000003</v>
      </c>
    </row>
    <row r="98" spans="1:9" x14ac:dyDescent="0.25">
      <c r="A98" s="23"/>
      <c r="B98" s="20">
        <f t="shared" si="1"/>
        <v>97</v>
      </c>
      <c r="C98" s="20">
        <v>5151361</v>
      </c>
      <c r="D98" s="19" t="s">
        <v>213</v>
      </c>
      <c r="E98" s="19" t="s">
        <v>913</v>
      </c>
      <c r="F98" s="19" t="s">
        <v>65</v>
      </c>
      <c r="G98" s="19" t="s">
        <v>66</v>
      </c>
      <c r="H98" s="19" t="s">
        <v>893</v>
      </c>
      <c r="I98" s="45">
        <v>1310.009</v>
      </c>
    </row>
    <row r="99" spans="1:9" x14ac:dyDescent="0.25">
      <c r="A99" s="23"/>
      <c r="B99" s="20">
        <f t="shared" si="1"/>
        <v>98</v>
      </c>
      <c r="C99" s="20">
        <v>5150362</v>
      </c>
      <c r="D99" s="19" t="s">
        <v>173</v>
      </c>
      <c r="E99" s="19" t="s">
        <v>896</v>
      </c>
      <c r="F99" s="19" t="s">
        <v>67</v>
      </c>
      <c r="G99" s="19" t="s">
        <v>68</v>
      </c>
      <c r="H99" s="19" t="s">
        <v>893</v>
      </c>
      <c r="I99" s="45">
        <v>713.33699999999999</v>
      </c>
    </row>
    <row r="100" spans="1:9" x14ac:dyDescent="0.25">
      <c r="A100" s="23"/>
      <c r="B100" s="20">
        <f t="shared" si="1"/>
        <v>99</v>
      </c>
      <c r="C100" s="20">
        <v>5150632</v>
      </c>
      <c r="D100" s="19" t="s">
        <v>185</v>
      </c>
      <c r="E100" s="19" t="s">
        <v>130</v>
      </c>
      <c r="F100" s="19" t="s">
        <v>65</v>
      </c>
      <c r="G100" s="19" t="s">
        <v>66</v>
      </c>
      <c r="H100" s="19" t="s">
        <v>893</v>
      </c>
      <c r="I100" s="45">
        <v>413.82499999999999</v>
      </c>
    </row>
    <row r="101" spans="1:9" x14ac:dyDescent="0.25">
      <c r="A101" s="23"/>
      <c r="B101" s="20">
        <f t="shared" si="1"/>
        <v>100</v>
      </c>
      <c r="C101" s="20">
        <v>5150061</v>
      </c>
      <c r="D101" s="19" t="s">
        <v>578</v>
      </c>
      <c r="E101" s="19" t="s">
        <v>912</v>
      </c>
      <c r="F101" s="19" t="s">
        <v>60</v>
      </c>
      <c r="G101" s="19" t="s">
        <v>61</v>
      </c>
      <c r="H101" s="19" t="s">
        <v>893</v>
      </c>
      <c r="I101" s="45">
        <v>1006.441</v>
      </c>
    </row>
    <row r="102" spans="1:9" x14ac:dyDescent="0.25">
      <c r="A102" s="23"/>
      <c r="B102" s="20">
        <f t="shared" si="1"/>
        <v>101</v>
      </c>
      <c r="C102" s="20">
        <v>5151527</v>
      </c>
      <c r="D102" s="19" t="s">
        <v>219</v>
      </c>
      <c r="E102" s="19" t="s">
        <v>897</v>
      </c>
      <c r="F102" s="19" t="s">
        <v>63</v>
      </c>
      <c r="G102" s="19" t="s">
        <v>64</v>
      </c>
      <c r="H102" s="19" t="s">
        <v>893</v>
      </c>
      <c r="I102" s="45">
        <v>2134.9140000000002</v>
      </c>
    </row>
    <row r="103" spans="1:9" x14ac:dyDescent="0.25">
      <c r="A103" s="23"/>
      <c r="B103" s="20">
        <f t="shared" si="1"/>
        <v>102</v>
      </c>
      <c r="C103" s="20">
        <v>5150106</v>
      </c>
      <c r="D103" s="19" t="s">
        <v>159</v>
      </c>
      <c r="E103" s="19" t="s">
        <v>142</v>
      </c>
      <c r="F103" s="19" t="s">
        <v>67</v>
      </c>
      <c r="G103" s="19" t="s">
        <v>68</v>
      </c>
      <c r="H103" s="19" t="s">
        <v>893</v>
      </c>
      <c r="I103" s="45">
        <v>472.15800000000002</v>
      </c>
    </row>
    <row r="104" spans="1:9" x14ac:dyDescent="0.25">
      <c r="A104" s="23"/>
      <c r="B104" s="20">
        <f t="shared" si="1"/>
        <v>103</v>
      </c>
      <c r="C104" s="20">
        <v>5150739</v>
      </c>
      <c r="D104" s="19" t="s">
        <v>191</v>
      </c>
      <c r="E104" s="19" t="s">
        <v>130</v>
      </c>
      <c r="F104" s="19" t="s">
        <v>65</v>
      </c>
      <c r="G104" s="19" t="s">
        <v>66</v>
      </c>
      <c r="H104" s="19" t="s">
        <v>893</v>
      </c>
      <c r="I104" s="45">
        <v>829.73800000000006</v>
      </c>
    </row>
    <row r="105" spans="1:9" x14ac:dyDescent="0.25">
      <c r="A105" s="23"/>
      <c r="B105" s="20">
        <f t="shared" si="1"/>
        <v>104</v>
      </c>
      <c r="C105" s="20">
        <v>5150241</v>
      </c>
      <c r="D105" s="19" t="s">
        <v>167</v>
      </c>
      <c r="E105" s="19" t="s">
        <v>150</v>
      </c>
      <c r="F105" s="19" t="s">
        <v>75</v>
      </c>
      <c r="G105" s="19" t="s">
        <v>76</v>
      </c>
      <c r="H105" s="19" t="s">
        <v>893</v>
      </c>
      <c r="I105" s="45">
        <v>1394.2439999999999</v>
      </c>
    </row>
    <row r="106" spans="1:9" x14ac:dyDescent="0.25">
      <c r="A106" s="23"/>
      <c r="B106" s="20">
        <f t="shared" si="1"/>
        <v>105</v>
      </c>
      <c r="C106" s="20">
        <v>5150687</v>
      </c>
      <c r="D106" s="19" t="s">
        <v>187</v>
      </c>
      <c r="E106" s="19" t="s">
        <v>900</v>
      </c>
      <c r="F106" s="19" t="s">
        <v>71</v>
      </c>
      <c r="G106" s="19" t="s">
        <v>72</v>
      </c>
      <c r="H106" s="19" t="s">
        <v>893</v>
      </c>
      <c r="I106" s="45">
        <v>920.59400000000005</v>
      </c>
    </row>
    <row r="107" spans="1:9" x14ac:dyDescent="0.25">
      <c r="A107" s="23"/>
      <c r="B107" s="20">
        <f t="shared" si="1"/>
        <v>106</v>
      </c>
      <c r="C107" s="20">
        <v>5150182</v>
      </c>
      <c r="D107" s="19" t="s">
        <v>165</v>
      </c>
      <c r="E107" s="19" t="s">
        <v>905</v>
      </c>
      <c r="F107" s="19" t="s">
        <v>71</v>
      </c>
      <c r="G107" s="19" t="s">
        <v>72</v>
      </c>
      <c r="H107" s="19" t="s">
        <v>893</v>
      </c>
      <c r="I107" s="45">
        <v>1657.3889999999999</v>
      </c>
    </row>
    <row r="108" spans="1:9" x14ac:dyDescent="0.25">
      <c r="A108" s="23"/>
      <c r="B108" s="20">
        <f t="shared" si="1"/>
        <v>107</v>
      </c>
      <c r="C108" s="20">
        <v>5152007</v>
      </c>
      <c r="D108" s="19" t="s">
        <v>244</v>
      </c>
      <c r="E108" s="19" t="s">
        <v>897</v>
      </c>
      <c r="F108" s="19" t="s">
        <v>63</v>
      </c>
      <c r="G108" s="19" t="s">
        <v>64</v>
      </c>
      <c r="H108" s="19" t="s">
        <v>893</v>
      </c>
      <c r="I108" s="45">
        <v>1386.616</v>
      </c>
    </row>
    <row r="109" spans="1:9" x14ac:dyDescent="0.25">
      <c r="A109" s="23"/>
      <c r="B109" s="20">
        <f t="shared" si="1"/>
        <v>108</v>
      </c>
      <c r="C109" s="20">
        <v>5150708</v>
      </c>
      <c r="D109" s="19" t="s">
        <v>189</v>
      </c>
      <c r="E109" s="19" t="s">
        <v>913</v>
      </c>
      <c r="F109" s="19" t="s">
        <v>65</v>
      </c>
      <c r="G109" s="19" t="s">
        <v>66</v>
      </c>
      <c r="H109" s="19" t="s">
        <v>893</v>
      </c>
      <c r="I109" s="45">
        <v>534.28300000000002</v>
      </c>
    </row>
    <row r="110" spans="1:9" x14ac:dyDescent="0.25">
      <c r="A110" s="23"/>
      <c r="B110" s="20">
        <f t="shared" si="1"/>
        <v>109</v>
      </c>
      <c r="C110" s="20">
        <v>5150393</v>
      </c>
      <c r="D110" s="19" t="s">
        <v>174</v>
      </c>
      <c r="E110" s="19" t="s">
        <v>897</v>
      </c>
      <c r="F110" s="19" t="s">
        <v>63</v>
      </c>
      <c r="G110" s="19" t="s">
        <v>64</v>
      </c>
      <c r="H110" s="19" t="s">
        <v>893</v>
      </c>
      <c r="I110" s="45">
        <v>1719.6880000000001</v>
      </c>
    </row>
    <row r="111" spans="1:9" x14ac:dyDescent="0.25">
      <c r="A111" s="23"/>
      <c r="B111" s="20">
        <f t="shared" si="1"/>
        <v>110</v>
      </c>
      <c r="C111" s="20">
        <v>5151198</v>
      </c>
      <c r="D111" s="19" t="s">
        <v>208</v>
      </c>
      <c r="E111" s="19" t="s">
        <v>130</v>
      </c>
      <c r="F111" s="19" t="s">
        <v>65</v>
      </c>
      <c r="G111" s="19" t="s">
        <v>66</v>
      </c>
      <c r="H111" s="19" t="s">
        <v>893</v>
      </c>
      <c r="I111" s="45">
        <v>1108.29</v>
      </c>
    </row>
    <row r="112" spans="1:9" x14ac:dyDescent="0.25">
      <c r="A112" s="23"/>
      <c r="B112" s="20">
        <f t="shared" si="1"/>
        <v>111</v>
      </c>
      <c r="C112" s="20">
        <v>5150777</v>
      </c>
      <c r="D112" s="19" t="s">
        <v>194</v>
      </c>
      <c r="E112" s="19" t="s">
        <v>901</v>
      </c>
      <c r="F112" s="19" t="s">
        <v>73</v>
      </c>
      <c r="G112" s="19" t="s">
        <v>74</v>
      </c>
      <c r="H112" s="19" t="s">
        <v>893</v>
      </c>
      <c r="I112" s="45">
        <v>592.61500000000001</v>
      </c>
    </row>
    <row r="113" spans="1:9" x14ac:dyDescent="0.25">
      <c r="A113" s="23"/>
      <c r="B113" s="20">
        <f t="shared" si="1"/>
        <v>112</v>
      </c>
      <c r="C113" s="20">
        <v>5150746</v>
      </c>
      <c r="D113" s="19" t="s">
        <v>192</v>
      </c>
      <c r="E113" s="19" t="s">
        <v>902</v>
      </c>
      <c r="F113" s="19" t="s">
        <v>75</v>
      </c>
      <c r="G113" s="19" t="s">
        <v>76</v>
      </c>
      <c r="H113" s="19" t="s">
        <v>893</v>
      </c>
      <c r="I113" s="45">
        <v>650.94899999999996</v>
      </c>
    </row>
    <row r="114" spans="1:9" x14ac:dyDescent="0.25">
      <c r="A114" s="23"/>
      <c r="B114" s="20">
        <f t="shared" si="1"/>
        <v>113</v>
      </c>
      <c r="C114" s="20">
        <v>5151174</v>
      </c>
      <c r="D114" s="19" t="s">
        <v>586</v>
      </c>
      <c r="E114" s="19" t="s">
        <v>900</v>
      </c>
      <c r="F114" s="19" t="s">
        <v>71</v>
      </c>
      <c r="G114" s="19" t="s">
        <v>72</v>
      </c>
      <c r="H114" s="19" t="s">
        <v>893</v>
      </c>
      <c r="I114" s="45">
        <v>178.79</v>
      </c>
    </row>
    <row r="115" spans="1:9" x14ac:dyDescent="0.25">
      <c r="A115" s="23"/>
      <c r="B115" s="20">
        <f t="shared" si="1"/>
        <v>114</v>
      </c>
      <c r="C115" s="20">
        <v>5151811</v>
      </c>
      <c r="D115" s="19" t="s">
        <v>235</v>
      </c>
      <c r="E115" s="19" t="s">
        <v>900</v>
      </c>
      <c r="F115" s="19" t="s">
        <v>71</v>
      </c>
      <c r="G115" s="19" t="s">
        <v>72</v>
      </c>
      <c r="H115" s="19" t="s">
        <v>893</v>
      </c>
      <c r="I115" s="45">
        <v>534.28300000000002</v>
      </c>
    </row>
    <row r="116" spans="1:9" x14ac:dyDescent="0.25">
      <c r="A116" s="23"/>
      <c r="B116" s="20">
        <f t="shared" si="1"/>
        <v>115</v>
      </c>
      <c r="C116" s="20">
        <v>5151662</v>
      </c>
      <c r="D116" s="19" t="s">
        <v>228</v>
      </c>
      <c r="E116" s="19" t="s">
        <v>913</v>
      </c>
      <c r="F116" s="19" t="s">
        <v>65</v>
      </c>
      <c r="G116" s="19" t="s">
        <v>66</v>
      </c>
      <c r="H116" s="19" t="s">
        <v>893</v>
      </c>
      <c r="I116" s="45">
        <v>474.14800000000002</v>
      </c>
    </row>
    <row r="117" spans="1:9" x14ac:dyDescent="0.25">
      <c r="A117" s="23"/>
      <c r="B117" s="20">
        <f t="shared" si="1"/>
        <v>116</v>
      </c>
      <c r="C117" s="20">
        <v>5150151</v>
      </c>
      <c r="D117" s="19" t="s">
        <v>162</v>
      </c>
      <c r="E117" s="19" t="s">
        <v>900</v>
      </c>
      <c r="F117" s="19" t="s">
        <v>71</v>
      </c>
      <c r="G117" s="19" t="s">
        <v>72</v>
      </c>
      <c r="H117" s="19" t="s">
        <v>893</v>
      </c>
      <c r="I117" s="45">
        <v>498.49200000000002</v>
      </c>
    </row>
    <row r="118" spans="1:9" x14ac:dyDescent="0.25">
      <c r="A118" s="23"/>
      <c r="B118" s="20">
        <f t="shared" si="1"/>
        <v>117</v>
      </c>
      <c r="C118" s="20">
        <v>5150753</v>
      </c>
      <c r="D118" s="19" t="s">
        <v>580</v>
      </c>
      <c r="E118" s="19" t="s">
        <v>911</v>
      </c>
      <c r="F118" s="19" t="s">
        <v>65</v>
      </c>
      <c r="G118" s="19" t="s">
        <v>66</v>
      </c>
      <c r="H118" s="19" t="s">
        <v>893</v>
      </c>
      <c r="I118" s="45">
        <v>355.49299999999999</v>
      </c>
    </row>
    <row r="119" spans="1:9" x14ac:dyDescent="0.25">
      <c r="A119" s="23"/>
      <c r="B119" s="20">
        <f t="shared" si="1"/>
        <v>118</v>
      </c>
      <c r="C119" s="20">
        <v>5150919</v>
      </c>
      <c r="D119" s="19" t="s">
        <v>201</v>
      </c>
      <c r="E119" s="19" t="s">
        <v>911</v>
      </c>
      <c r="F119" s="19" t="s">
        <v>65</v>
      </c>
      <c r="G119" s="19" t="s">
        <v>66</v>
      </c>
      <c r="H119" s="19" t="s">
        <v>893</v>
      </c>
      <c r="I119" s="45">
        <v>1612.3810000000001</v>
      </c>
    </row>
    <row r="120" spans="1:9" x14ac:dyDescent="0.25">
      <c r="A120" s="23"/>
      <c r="B120" s="20">
        <f t="shared" si="1"/>
        <v>119</v>
      </c>
      <c r="C120" s="20">
        <v>5152481</v>
      </c>
      <c r="D120" s="19" t="s">
        <v>263</v>
      </c>
      <c r="E120" s="19" t="s">
        <v>903</v>
      </c>
      <c r="F120" s="19" t="s">
        <v>69</v>
      </c>
      <c r="G120" s="19" t="s">
        <v>70</v>
      </c>
      <c r="H120" s="19" t="s">
        <v>893</v>
      </c>
      <c r="I120" s="45">
        <v>1125.855</v>
      </c>
    </row>
    <row r="121" spans="1:9" x14ac:dyDescent="0.25">
      <c r="A121" s="23"/>
      <c r="B121" s="20">
        <f t="shared" si="1"/>
        <v>120</v>
      </c>
      <c r="C121" s="20">
        <v>5150566</v>
      </c>
      <c r="D121" s="19" t="s">
        <v>183</v>
      </c>
      <c r="E121" s="19" t="s">
        <v>909</v>
      </c>
      <c r="F121" s="19" t="s">
        <v>73</v>
      </c>
      <c r="G121" s="19" t="s">
        <v>74</v>
      </c>
      <c r="H121" s="19" t="s">
        <v>893</v>
      </c>
      <c r="I121" s="45">
        <v>1198.586</v>
      </c>
    </row>
    <row r="122" spans="1:9" x14ac:dyDescent="0.25">
      <c r="A122" s="23"/>
      <c r="B122" s="20">
        <f t="shared" si="1"/>
        <v>121</v>
      </c>
      <c r="C122" s="20">
        <v>5151510</v>
      </c>
      <c r="D122" s="19" t="s">
        <v>218</v>
      </c>
      <c r="E122" s="19" t="s">
        <v>130</v>
      </c>
      <c r="F122" s="19" t="s">
        <v>65</v>
      </c>
      <c r="G122" s="19" t="s">
        <v>66</v>
      </c>
      <c r="H122" s="19" t="s">
        <v>893</v>
      </c>
      <c r="I122" s="45">
        <v>1224.085</v>
      </c>
    </row>
    <row r="123" spans="1:9" x14ac:dyDescent="0.25">
      <c r="A123" s="23"/>
      <c r="B123" s="20">
        <f t="shared" si="1"/>
        <v>122</v>
      </c>
      <c r="C123" s="20">
        <v>5151804</v>
      </c>
      <c r="D123" s="19" t="s">
        <v>234</v>
      </c>
      <c r="E123" s="19" t="s">
        <v>130</v>
      </c>
      <c r="F123" s="19" t="s">
        <v>65</v>
      </c>
      <c r="G123" s="19" t="s">
        <v>66</v>
      </c>
      <c r="H123" s="19" t="s">
        <v>893</v>
      </c>
      <c r="I123" s="45">
        <v>236.07900000000001</v>
      </c>
    </row>
    <row r="124" spans="1:9" x14ac:dyDescent="0.25">
      <c r="A124" s="23"/>
      <c r="B124" s="20">
        <f t="shared" si="1"/>
        <v>123</v>
      </c>
      <c r="C124" s="20">
        <v>5151714</v>
      </c>
      <c r="D124" s="19" t="s">
        <v>232</v>
      </c>
      <c r="E124" s="19" t="s">
        <v>911</v>
      </c>
      <c r="F124" s="19" t="s">
        <v>65</v>
      </c>
      <c r="G124" s="19" t="s">
        <v>66</v>
      </c>
      <c r="H124" s="19" t="s">
        <v>893</v>
      </c>
      <c r="I124" s="45">
        <v>178.79</v>
      </c>
    </row>
    <row r="125" spans="1:9" x14ac:dyDescent="0.25">
      <c r="A125" s="23"/>
      <c r="B125" s="20">
        <f t="shared" si="1"/>
        <v>124</v>
      </c>
      <c r="C125" s="20">
        <v>5151240</v>
      </c>
      <c r="D125" s="19" t="s">
        <v>211</v>
      </c>
      <c r="E125" s="19" t="s">
        <v>130</v>
      </c>
      <c r="F125" s="19" t="s">
        <v>65</v>
      </c>
      <c r="G125" s="19" t="s">
        <v>66</v>
      </c>
      <c r="H125" s="19" t="s">
        <v>893</v>
      </c>
      <c r="I125" s="45">
        <v>1006.442</v>
      </c>
    </row>
    <row r="126" spans="1:9" x14ac:dyDescent="0.25">
      <c r="A126" s="23"/>
      <c r="B126" s="20">
        <f t="shared" si="1"/>
        <v>125</v>
      </c>
      <c r="C126" s="20">
        <v>5152474</v>
      </c>
      <c r="D126" s="19" t="s">
        <v>262</v>
      </c>
      <c r="E126" s="19" t="s">
        <v>911</v>
      </c>
      <c r="F126" s="19" t="s">
        <v>65</v>
      </c>
      <c r="G126" s="19" t="s">
        <v>66</v>
      </c>
      <c r="H126" s="19" t="s">
        <v>893</v>
      </c>
      <c r="I126" s="45">
        <v>533.36699999999996</v>
      </c>
    </row>
    <row r="127" spans="1:9" x14ac:dyDescent="0.25">
      <c r="A127" s="23"/>
      <c r="B127" s="20">
        <f t="shared" si="1"/>
        <v>126</v>
      </c>
      <c r="C127" s="20">
        <v>5150331</v>
      </c>
      <c r="D127" s="19" t="s">
        <v>170</v>
      </c>
      <c r="E127" s="19" t="s">
        <v>903</v>
      </c>
      <c r="F127" s="19" t="s">
        <v>69</v>
      </c>
      <c r="G127" s="19" t="s">
        <v>70</v>
      </c>
      <c r="H127" s="19" t="s">
        <v>893</v>
      </c>
      <c r="I127" s="45">
        <v>355.49299999999999</v>
      </c>
    </row>
    <row r="128" spans="1:9" x14ac:dyDescent="0.25">
      <c r="A128" s="23"/>
      <c r="B128" s="20">
        <f t="shared" si="1"/>
        <v>127</v>
      </c>
      <c r="C128" s="20">
        <v>5151444</v>
      </c>
      <c r="D128" s="19" t="s">
        <v>588</v>
      </c>
      <c r="E128" s="19" t="s">
        <v>896</v>
      </c>
      <c r="F128" s="19" t="s">
        <v>67</v>
      </c>
      <c r="G128" s="19" t="s">
        <v>68</v>
      </c>
      <c r="H128" s="19" t="s">
        <v>893</v>
      </c>
      <c r="I128" s="45">
        <v>355.49299999999999</v>
      </c>
    </row>
    <row r="129" spans="1:9" x14ac:dyDescent="0.25">
      <c r="A129" s="23"/>
      <c r="B129" s="20">
        <f t="shared" si="1"/>
        <v>128</v>
      </c>
      <c r="C129" s="20">
        <v>5152391</v>
      </c>
      <c r="D129" s="19" t="s">
        <v>259</v>
      </c>
      <c r="E129" s="19" t="s">
        <v>130</v>
      </c>
      <c r="F129" s="19" t="s">
        <v>65</v>
      </c>
      <c r="G129" s="19" t="s">
        <v>66</v>
      </c>
      <c r="H129" s="19" t="s">
        <v>893</v>
      </c>
      <c r="I129" s="45">
        <v>534.28300000000002</v>
      </c>
    </row>
    <row r="130" spans="1:9" x14ac:dyDescent="0.25">
      <c r="A130" s="23"/>
      <c r="B130" s="20">
        <f t="shared" si="1"/>
        <v>129</v>
      </c>
      <c r="C130" s="20">
        <v>5152045</v>
      </c>
      <c r="D130" s="19" t="s">
        <v>245</v>
      </c>
      <c r="E130" s="19" t="s">
        <v>908</v>
      </c>
      <c r="F130" s="19" t="s">
        <v>69</v>
      </c>
      <c r="G130" s="19" t="s">
        <v>70</v>
      </c>
      <c r="H130" s="19" t="s">
        <v>893</v>
      </c>
      <c r="I130" s="45">
        <v>1070.1379999999999</v>
      </c>
    </row>
    <row r="131" spans="1:9" x14ac:dyDescent="0.25">
      <c r="A131" s="23"/>
      <c r="B131" s="20">
        <f t="shared" si="1"/>
        <v>130</v>
      </c>
      <c r="C131" s="20">
        <v>5152346</v>
      </c>
      <c r="D131" s="19" t="s">
        <v>598</v>
      </c>
      <c r="E131" s="19" t="s">
        <v>130</v>
      </c>
      <c r="F131" s="19" t="s">
        <v>65</v>
      </c>
      <c r="G131" s="19" t="s">
        <v>66</v>
      </c>
      <c r="H131" s="19" t="s">
        <v>893</v>
      </c>
      <c r="I131" s="45">
        <v>236.07900000000001</v>
      </c>
    </row>
    <row r="132" spans="1:9" x14ac:dyDescent="0.25">
      <c r="A132" s="23"/>
      <c r="B132" s="20">
        <f t="shared" ref="B132:B195" si="2">+B131+1</f>
        <v>131</v>
      </c>
      <c r="C132" s="20">
        <v>5152294</v>
      </c>
      <c r="D132" s="19" t="s">
        <v>253</v>
      </c>
      <c r="E132" s="19" t="s">
        <v>903</v>
      </c>
      <c r="F132" s="19" t="s">
        <v>69</v>
      </c>
      <c r="G132" s="19" t="s">
        <v>70</v>
      </c>
      <c r="H132" s="19" t="s">
        <v>893</v>
      </c>
      <c r="I132" s="45">
        <v>592.61500000000001</v>
      </c>
    </row>
    <row r="133" spans="1:9" x14ac:dyDescent="0.25">
      <c r="A133" s="23"/>
      <c r="B133" s="20">
        <f t="shared" si="2"/>
        <v>132</v>
      </c>
      <c r="C133" s="20">
        <v>5150760</v>
      </c>
      <c r="D133" s="19" t="s">
        <v>193</v>
      </c>
      <c r="E133" s="19" t="s">
        <v>912</v>
      </c>
      <c r="F133" s="19" t="s">
        <v>60</v>
      </c>
      <c r="G133" s="19" t="s">
        <v>61</v>
      </c>
      <c r="H133" s="19" t="s">
        <v>893</v>
      </c>
      <c r="I133" s="45">
        <v>355.49299999999999</v>
      </c>
    </row>
    <row r="134" spans="1:9" x14ac:dyDescent="0.25">
      <c r="A134" s="23"/>
      <c r="B134" s="20">
        <f t="shared" si="2"/>
        <v>133</v>
      </c>
      <c r="C134" s="20">
        <v>5150656</v>
      </c>
      <c r="D134" s="19" t="s">
        <v>684</v>
      </c>
      <c r="E134" s="19" t="s">
        <v>905</v>
      </c>
      <c r="F134" s="19" t="s">
        <v>71</v>
      </c>
      <c r="G134" s="19" t="s">
        <v>72</v>
      </c>
      <c r="H134" s="19" t="s">
        <v>893</v>
      </c>
      <c r="I134" s="45">
        <v>355.49299999999999</v>
      </c>
    </row>
    <row r="135" spans="1:9" x14ac:dyDescent="0.25">
      <c r="A135" s="23"/>
      <c r="B135" s="20">
        <f t="shared" si="2"/>
        <v>134</v>
      </c>
      <c r="C135" s="20">
        <v>5151112</v>
      </c>
      <c r="D135" s="19" t="s">
        <v>206</v>
      </c>
      <c r="E135" s="19" t="s">
        <v>907</v>
      </c>
      <c r="F135" s="19" t="s">
        <v>63</v>
      </c>
      <c r="G135" s="19" t="s">
        <v>64</v>
      </c>
      <c r="H135" s="19" t="s">
        <v>893</v>
      </c>
      <c r="I135" s="45">
        <v>1339.7850000000001</v>
      </c>
    </row>
    <row r="136" spans="1:9" x14ac:dyDescent="0.25">
      <c r="A136" s="23"/>
      <c r="B136" s="20">
        <f t="shared" si="2"/>
        <v>135</v>
      </c>
      <c r="C136" s="20">
        <v>5150438</v>
      </c>
      <c r="D136" s="19" t="s">
        <v>175</v>
      </c>
      <c r="E136" s="19" t="s">
        <v>897</v>
      </c>
      <c r="F136" s="19" t="s">
        <v>63</v>
      </c>
      <c r="G136" s="19" t="s">
        <v>64</v>
      </c>
      <c r="H136" s="19" t="s">
        <v>893</v>
      </c>
      <c r="I136" s="45">
        <v>851.28899999999999</v>
      </c>
    </row>
    <row r="137" spans="1:9" x14ac:dyDescent="0.25">
      <c r="A137" s="23"/>
      <c r="B137" s="20">
        <f t="shared" si="2"/>
        <v>136</v>
      </c>
      <c r="C137" s="20">
        <v>5152052</v>
      </c>
      <c r="D137" s="19" t="s">
        <v>246</v>
      </c>
      <c r="E137" s="19" t="s">
        <v>903</v>
      </c>
      <c r="F137" s="19" t="s">
        <v>69</v>
      </c>
      <c r="G137" s="19" t="s">
        <v>70</v>
      </c>
      <c r="H137" s="19" t="s">
        <v>893</v>
      </c>
      <c r="I137" s="45">
        <v>1006.441</v>
      </c>
    </row>
    <row r="138" spans="1:9" x14ac:dyDescent="0.25">
      <c r="A138" s="23"/>
      <c r="B138" s="20">
        <f t="shared" si="2"/>
        <v>137</v>
      </c>
      <c r="C138" s="20">
        <v>5151541</v>
      </c>
      <c r="D138" s="19" t="s">
        <v>221</v>
      </c>
      <c r="E138" s="19" t="s">
        <v>905</v>
      </c>
      <c r="F138" s="19" t="s">
        <v>71</v>
      </c>
      <c r="G138" s="19" t="s">
        <v>72</v>
      </c>
      <c r="H138" s="19" t="s">
        <v>893</v>
      </c>
      <c r="I138" s="45">
        <v>562.99099999999999</v>
      </c>
    </row>
    <row r="139" spans="1:9" x14ac:dyDescent="0.25">
      <c r="A139" s="23"/>
      <c r="B139" s="20">
        <f t="shared" si="2"/>
        <v>138</v>
      </c>
      <c r="C139" s="20">
        <v>5152083</v>
      </c>
      <c r="D139" s="19" t="s">
        <v>248</v>
      </c>
      <c r="E139" s="19" t="s">
        <v>130</v>
      </c>
      <c r="F139" s="19" t="s">
        <v>65</v>
      </c>
      <c r="G139" s="19" t="s">
        <v>66</v>
      </c>
      <c r="H139" s="19" t="s">
        <v>893</v>
      </c>
      <c r="I139" s="45">
        <v>416.96600000000001</v>
      </c>
    </row>
    <row r="140" spans="1:9" x14ac:dyDescent="0.25">
      <c r="A140" s="23"/>
      <c r="B140" s="20">
        <f t="shared" si="2"/>
        <v>139</v>
      </c>
      <c r="C140" s="20">
        <v>5151769</v>
      </c>
      <c r="D140" s="19" t="s">
        <v>233</v>
      </c>
      <c r="E140" s="19" t="s">
        <v>907</v>
      </c>
      <c r="F140" s="19" t="s">
        <v>63</v>
      </c>
      <c r="G140" s="19" t="s">
        <v>64</v>
      </c>
      <c r="H140" s="19" t="s">
        <v>893</v>
      </c>
      <c r="I140" s="45">
        <v>1185.23</v>
      </c>
    </row>
    <row r="141" spans="1:9" x14ac:dyDescent="0.25">
      <c r="A141" s="23"/>
      <c r="B141" s="20">
        <f t="shared" si="2"/>
        <v>140</v>
      </c>
      <c r="C141" s="20">
        <v>5151707</v>
      </c>
      <c r="D141" s="19" t="s">
        <v>231</v>
      </c>
      <c r="E141" s="19" t="s">
        <v>902</v>
      </c>
      <c r="F141" s="19" t="s">
        <v>75</v>
      </c>
      <c r="G141" s="19" t="s">
        <v>76</v>
      </c>
      <c r="H141" s="19" t="s">
        <v>893</v>
      </c>
      <c r="I141" s="45">
        <v>413.82499999999999</v>
      </c>
    </row>
    <row r="142" spans="1:9" x14ac:dyDescent="0.25">
      <c r="A142" s="23"/>
      <c r="B142" s="20">
        <f t="shared" si="2"/>
        <v>141</v>
      </c>
      <c r="C142" s="20">
        <v>5151631</v>
      </c>
      <c r="D142" s="19" t="s">
        <v>590</v>
      </c>
      <c r="E142" s="19" t="s">
        <v>910</v>
      </c>
      <c r="F142" s="19" t="s">
        <v>75</v>
      </c>
      <c r="G142" s="19" t="s">
        <v>76</v>
      </c>
      <c r="H142" s="19" t="s">
        <v>893</v>
      </c>
      <c r="I142" s="45">
        <v>355.49299999999999</v>
      </c>
    </row>
    <row r="143" spans="1:9" x14ac:dyDescent="0.25">
      <c r="A143" s="23"/>
      <c r="B143" s="20">
        <f t="shared" si="2"/>
        <v>142</v>
      </c>
      <c r="C143" s="20">
        <v>5151901</v>
      </c>
      <c r="D143" s="19" t="s">
        <v>240</v>
      </c>
      <c r="E143" s="19" t="s">
        <v>900</v>
      </c>
      <c r="F143" s="19" t="s">
        <v>71</v>
      </c>
      <c r="G143" s="19" t="s">
        <v>72</v>
      </c>
      <c r="H143" s="19" t="s">
        <v>893</v>
      </c>
      <c r="I143" s="45">
        <v>236.07900000000001</v>
      </c>
    </row>
    <row r="144" spans="1:9" x14ac:dyDescent="0.25">
      <c r="A144" s="23"/>
      <c r="B144" s="20">
        <f t="shared" si="2"/>
        <v>143</v>
      </c>
      <c r="C144" s="20">
        <v>5150933</v>
      </c>
      <c r="D144" s="19" t="s">
        <v>203</v>
      </c>
      <c r="E144" s="19" t="s">
        <v>896</v>
      </c>
      <c r="F144" s="19" t="s">
        <v>67</v>
      </c>
      <c r="G144" s="19" t="s">
        <v>68</v>
      </c>
      <c r="H144" s="19" t="s">
        <v>893</v>
      </c>
      <c r="I144" s="45">
        <v>178.79</v>
      </c>
    </row>
    <row r="145" spans="1:9" x14ac:dyDescent="0.25">
      <c r="A145" s="23"/>
      <c r="B145" s="20">
        <f t="shared" si="2"/>
        <v>144</v>
      </c>
      <c r="C145" s="20">
        <v>5150137</v>
      </c>
      <c r="D145" s="19" t="s">
        <v>160</v>
      </c>
      <c r="E145" s="19" t="s">
        <v>911</v>
      </c>
      <c r="F145" s="19" t="s">
        <v>65</v>
      </c>
      <c r="G145" s="19" t="s">
        <v>66</v>
      </c>
      <c r="H145" s="19" t="s">
        <v>893</v>
      </c>
      <c r="I145" s="45">
        <v>827.65099999999995</v>
      </c>
    </row>
    <row r="146" spans="1:9" x14ac:dyDescent="0.25">
      <c r="A146" s="23"/>
      <c r="B146" s="20">
        <f t="shared" si="2"/>
        <v>145</v>
      </c>
      <c r="C146" s="20">
        <v>5150805</v>
      </c>
      <c r="D146" s="19" t="s">
        <v>196</v>
      </c>
      <c r="E146" s="19" t="s">
        <v>911</v>
      </c>
      <c r="F146" s="19" t="s">
        <v>65</v>
      </c>
      <c r="G146" s="19" t="s">
        <v>66</v>
      </c>
      <c r="H146" s="19" t="s">
        <v>893</v>
      </c>
      <c r="I146" s="45">
        <v>1185.23</v>
      </c>
    </row>
    <row r="147" spans="1:9" x14ac:dyDescent="0.25">
      <c r="A147" s="23"/>
      <c r="B147" s="20">
        <f t="shared" si="2"/>
        <v>146</v>
      </c>
      <c r="C147" s="20">
        <v>5150324</v>
      </c>
      <c r="D147" s="19" t="s">
        <v>169</v>
      </c>
      <c r="E147" s="19" t="s">
        <v>150</v>
      </c>
      <c r="F147" s="19" t="s">
        <v>75</v>
      </c>
      <c r="G147" s="19" t="s">
        <v>76</v>
      </c>
      <c r="H147" s="19" t="s">
        <v>893</v>
      </c>
      <c r="I147" s="45">
        <v>178.79</v>
      </c>
    </row>
    <row r="148" spans="1:9" x14ac:dyDescent="0.25">
      <c r="A148" s="23"/>
      <c r="B148" s="20">
        <f t="shared" si="2"/>
        <v>147</v>
      </c>
      <c r="C148" s="20">
        <v>5151776</v>
      </c>
      <c r="D148" s="19" t="s">
        <v>591</v>
      </c>
      <c r="E148" s="19" t="s">
        <v>903</v>
      </c>
      <c r="F148" s="19" t="s">
        <v>69</v>
      </c>
      <c r="G148" s="19" t="s">
        <v>70</v>
      </c>
      <c r="H148" s="19" t="s">
        <v>893</v>
      </c>
      <c r="I148" s="45">
        <v>592.61500000000001</v>
      </c>
    </row>
    <row r="149" spans="1:9" x14ac:dyDescent="0.25">
      <c r="A149" s="23"/>
      <c r="B149" s="20">
        <f t="shared" si="2"/>
        <v>148</v>
      </c>
      <c r="C149" s="20">
        <v>5151008</v>
      </c>
      <c r="D149" s="19" t="s">
        <v>612</v>
      </c>
      <c r="E149" s="19" t="s">
        <v>908</v>
      </c>
      <c r="F149" s="19" t="s">
        <v>69</v>
      </c>
      <c r="G149" s="19" t="s">
        <v>70</v>
      </c>
      <c r="H149" s="19" t="s">
        <v>893</v>
      </c>
      <c r="I149" s="45">
        <v>775.72799999999995</v>
      </c>
    </row>
    <row r="150" spans="1:9" x14ac:dyDescent="0.25">
      <c r="A150" s="23"/>
      <c r="B150" s="20">
        <f t="shared" si="2"/>
        <v>149</v>
      </c>
      <c r="C150" s="20">
        <v>5151572</v>
      </c>
      <c r="D150" s="19" t="s">
        <v>223</v>
      </c>
      <c r="E150" s="19" t="s">
        <v>911</v>
      </c>
      <c r="F150" s="19" t="s">
        <v>65</v>
      </c>
      <c r="G150" s="19" t="s">
        <v>66</v>
      </c>
      <c r="H150" s="19" t="s">
        <v>893</v>
      </c>
      <c r="I150" s="45">
        <v>534.28300000000002</v>
      </c>
    </row>
    <row r="151" spans="1:9" x14ac:dyDescent="0.25">
      <c r="A151" s="23"/>
      <c r="B151" s="20">
        <f t="shared" si="2"/>
        <v>150</v>
      </c>
      <c r="C151" s="20">
        <v>5150850</v>
      </c>
      <c r="D151" s="19" t="s">
        <v>198</v>
      </c>
      <c r="E151" s="19" t="s">
        <v>908</v>
      </c>
      <c r="F151" s="19" t="s">
        <v>69</v>
      </c>
      <c r="G151" s="19" t="s">
        <v>70</v>
      </c>
      <c r="H151" s="19" t="s">
        <v>893</v>
      </c>
      <c r="I151" s="45">
        <v>678.64300000000003</v>
      </c>
    </row>
    <row r="152" spans="1:9" x14ac:dyDescent="0.25">
      <c r="A152" s="23"/>
      <c r="B152" s="20">
        <f t="shared" si="2"/>
        <v>151</v>
      </c>
      <c r="C152" s="20">
        <v>5151932</v>
      </c>
      <c r="D152" s="19" t="s">
        <v>242</v>
      </c>
      <c r="E152" s="19" t="s">
        <v>897</v>
      </c>
      <c r="F152" s="19" t="s">
        <v>63</v>
      </c>
      <c r="G152" s="19" t="s">
        <v>64</v>
      </c>
      <c r="H152" s="19" t="s">
        <v>893</v>
      </c>
      <c r="I152" s="45">
        <v>551.51199999999994</v>
      </c>
    </row>
    <row r="153" spans="1:9" x14ac:dyDescent="0.25">
      <c r="A153" s="23"/>
      <c r="B153" s="20">
        <f t="shared" si="2"/>
        <v>152</v>
      </c>
      <c r="C153" s="20">
        <v>5152076</v>
      </c>
      <c r="D153" s="19" t="s">
        <v>594</v>
      </c>
      <c r="E153" s="19" t="s">
        <v>910</v>
      </c>
      <c r="F153" s="19" t="s">
        <v>75</v>
      </c>
      <c r="G153" s="19" t="s">
        <v>76</v>
      </c>
      <c r="H153" s="19" t="s">
        <v>893</v>
      </c>
      <c r="I153" s="45">
        <v>534.28300000000002</v>
      </c>
    </row>
    <row r="154" spans="1:9" x14ac:dyDescent="0.25">
      <c r="A154" s="23"/>
      <c r="B154" s="20">
        <f t="shared" si="2"/>
        <v>153</v>
      </c>
      <c r="C154" s="20">
        <v>5150175</v>
      </c>
      <c r="D154" s="19" t="s">
        <v>164</v>
      </c>
      <c r="E154" s="19" t="s">
        <v>151</v>
      </c>
      <c r="F154" s="19" t="s">
        <v>60</v>
      </c>
      <c r="G154" s="19" t="s">
        <v>61</v>
      </c>
      <c r="H154" s="19" t="s">
        <v>893</v>
      </c>
      <c r="I154" s="45">
        <v>592.61500000000001</v>
      </c>
    </row>
    <row r="155" spans="1:9" x14ac:dyDescent="0.25">
      <c r="A155" s="23"/>
      <c r="B155" s="20">
        <f t="shared" si="2"/>
        <v>154</v>
      </c>
      <c r="C155" s="20">
        <v>5152232</v>
      </c>
      <c r="D155" s="19" t="s">
        <v>597</v>
      </c>
      <c r="E155" s="19" t="s">
        <v>910</v>
      </c>
      <c r="F155" s="19" t="s">
        <v>75</v>
      </c>
      <c r="G155" s="19" t="s">
        <v>76</v>
      </c>
      <c r="H155" s="19" t="s">
        <v>893</v>
      </c>
      <c r="I155" s="45">
        <v>649.904</v>
      </c>
    </row>
    <row r="156" spans="1:9" x14ac:dyDescent="0.25">
      <c r="A156" s="23"/>
      <c r="B156" s="20">
        <f t="shared" si="2"/>
        <v>155</v>
      </c>
      <c r="C156" s="20">
        <v>5151309</v>
      </c>
      <c r="D156" s="19" t="s">
        <v>212</v>
      </c>
      <c r="E156" s="19" t="s">
        <v>911</v>
      </c>
      <c r="F156" s="19" t="s">
        <v>65</v>
      </c>
      <c r="G156" s="19" t="s">
        <v>66</v>
      </c>
      <c r="H156" s="19" t="s">
        <v>893</v>
      </c>
      <c r="I156" s="45">
        <v>1006.441</v>
      </c>
    </row>
    <row r="157" spans="1:9" x14ac:dyDescent="0.25">
      <c r="A157" s="23"/>
      <c r="B157" s="20">
        <f t="shared" si="2"/>
        <v>156</v>
      </c>
      <c r="C157" s="20">
        <v>5152377</v>
      </c>
      <c r="D157" s="19" t="s">
        <v>258</v>
      </c>
      <c r="E157" s="19" t="s">
        <v>130</v>
      </c>
      <c r="F157" s="19" t="s">
        <v>65</v>
      </c>
      <c r="G157" s="19" t="s">
        <v>66</v>
      </c>
      <c r="H157" s="19" t="s">
        <v>893</v>
      </c>
      <c r="I157" s="45">
        <v>592.61500000000001</v>
      </c>
    </row>
    <row r="158" spans="1:9" x14ac:dyDescent="0.25">
      <c r="A158" s="23"/>
      <c r="B158" s="20">
        <f t="shared" si="2"/>
        <v>157</v>
      </c>
      <c r="C158" s="20">
        <v>5152142</v>
      </c>
      <c r="D158" s="19" t="s">
        <v>595</v>
      </c>
      <c r="E158" s="19" t="s">
        <v>150</v>
      </c>
      <c r="F158" s="19" t="s">
        <v>75</v>
      </c>
      <c r="G158" s="19" t="s">
        <v>76</v>
      </c>
      <c r="H158" s="19" t="s">
        <v>893</v>
      </c>
      <c r="I158" s="45">
        <v>592.61500000000001</v>
      </c>
    </row>
    <row r="159" spans="1:9" x14ac:dyDescent="0.25">
      <c r="A159" s="23"/>
      <c r="B159" s="20">
        <f t="shared" si="2"/>
        <v>158</v>
      </c>
      <c r="C159" s="20">
        <v>5151624</v>
      </c>
      <c r="D159" s="19" t="s">
        <v>227</v>
      </c>
      <c r="E159" s="19" t="s">
        <v>130</v>
      </c>
      <c r="F159" s="19" t="s">
        <v>65</v>
      </c>
      <c r="G159" s="19" t="s">
        <v>66</v>
      </c>
      <c r="H159" s="19" t="s">
        <v>893</v>
      </c>
      <c r="I159" s="45">
        <v>1893.4690000000001</v>
      </c>
    </row>
    <row r="160" spans="1:9" x14ac:dyDescent="0.25">
      <c r="A160" s="23"/>
      <c r="B160" s="20">
        <f t="shared" si="2"/>
        <v>159</v>
      </c>
      <c r="C160" s="20">
        <v>5152315</v>
      </c>
      <c r="D160" s="19" t="s">
        <v>255</v>
      </c>
      <c r="E160" s="19" t="s">
        <v>903</v>
      </c>
      <c r="F160" s="19" t="s">
        <v>69</v>
      </c>
      <c r="G160" s="19" t="s">
        <v>70</v>
      </c>
      <c r="H160" s="19" t="s">
        <v>893</v>
      </c>
      <c r="I160" s="45">
        <v>592.61500000000001</v>
      </c>
    </row>
    <row r="161" spans="1:9" x14ac:dyDescent="0.25">
      <c r="A161" s="23"/>
      <c r="B161" s="20">
        <f t="shared" si="2"/>
        <v>160</v>
      </c>
      <c r="C161" s="20">
        <v>5151842</v>
      </c>
      <c r="D161" s="19" t="s">
        <v>237</v>
      </c>
      <c r="E161" s="19" t="s">
        <v>907</v>
      </c>
      <c r="F161" s="19" t="s">
        <v>63</v>
      </c>
      <c r="G161" s="19" t="s">
        <v>64</v>
      </c>
      <c r="H161" s="19" t="s">
        <v>893</v>
      </c>
      <c r="I161" s="45">
        <v>592.61500000000001</v>
      </c>
    </row>
    <row r="162" spans="1:9" x14ac:dyDescent="0.25">
      <c r="A162" s="23"/>
      <c r="B162" s="20">
        <f t="shared" si="2"/>
        <v>161</v>
      </c>
      <c r="C162" s="20">
        <v>5151617</v>
      </c>
      <c r="D162" s="19" t="s">
        <v>226</v>
      </c>
      <c r="E162" s="19" t="s">
        <v>130</v>
      </c>
      <c r="F162" s="19" t="s">
        <v>65</v>
      </c>
      <c r="G162" s="19" t="s">
        <v>66</v>
      </c>
      <c r="H162" s="19" t="s">
        <v>893</v>
      </c>
      <c r="I162" s="45">
        <v>853.02</v>
      </c>
    </row>
    <row r="163" spans="1:9" x14ac:dyDescent="0.25">
      <c r="A163" s="23"/>
      <c r="B163" s="20">
        <f t="shared" si="2"/>
        <v>162</v>
      </c>
      <c r="C163" s="20">
        <v>5150469</v>
      </c>
      <c r="D163" s="19" t="s">
        <v>177</v>
      </c>
      <c r="E163" s="19" t="s">
        <v>151</v>
      </c>
      <c r="F163" s="19" t="s">
        <v>60</v>
      </c>
      <c r="G163" s="19" t="s">
        <v>61</v>
      </c>
      <c r="H163" s="19" t="s">
        <v>893</v>
      </c>
      <c r="I163" s="45">
        <v>355.49299999999999</v>
      </c>
    </row>
    <row r="164" spans="1:9" x14ac:dyDescent="0.25">
      <c r="A164" s="23"/>
      <c r="B164" s="20">
        <f t="shared" si="2"/>
        <v>163</v>
      </c>
      <c r="C164" s="20">
        <v>5151918</v>
      </c>
      <c r="D164" s="19" t="s">
        <v>241</v>
      </c>
      <c r="E164" s="19" t="s">
        <v>906</v>
      </c>
      <c r="F164" s="19" t="s">
        <v>60</v>
      </c>
      <c r="G164" s="19" t="s">
        <v>61</v>
      </c>
      <c r="H164" s="19" t="s">
        <v>893</v>
      </c>
      <c r="I164" s="45">
        <v>534.28300000000002</v>
      </c>
    </row>
    <row r="165" spans="1:9" x14ac:dyDescent="0.25">
      <c r="A165" s="23"/>
      <c r="B165" s="20">
        <f t="shared" si="2"/>
        <v>164</v>
      </c>
      <c r="C165" s="20">
        <v>5150829</v>
      </c>
      <c r="D165" s="19" t="s">
        <v>581</v>
      </c>
      <c r="E165" s="19" t="s">
        <v>914</v>
      </c>
      <c r="F165" s="19" t="s">
        <v>67</v>
      </c>
      <c r="G165" s="19" t="s">
        <v>68</v>
      </c>
      <c r="H165" s="19" t="s">
        <v>893</v>
      </c>
      <c r="I165" s="45">
        <v>355.49299999999999</v>
      </c>
    </row>
    <row r="166" spans="1:9" x14ac:dyDescent="0.25">
      <c r="A166" s="23"/>
      <c r="B166" s="20">
        <f t="shared" si="2"/>
        <v>165</v>
      </c>
      <c r="C166" s="20">
        <v>5151354</v>
      </c>
      <c r="D166" s="19" t="s">
        <v>613</v>
      </c>
      <c r="E166" s="19" t="s">
        <v>130</v>
      </c>
      <c r="F166" s="19" t="s">
        <v>65</v>
      </c>
      <c r="G166" s="19" t="s">
        <v>66</v>
      </c>
      <c r="H166" s="19" t="s">
        <v>893</v>
      </c>
      <c r="I166" s="45">
        <v>236.07900000000001</v>
      </c>
    </row>
    <row r="167" spans="1:9" x14ac:dyDescent="0.25">
      <c r="A167" s="23"/>
      <c r="B167" s="20">
        <f t="shared" si="2"/>
        <v>166</v>
      </c>
      <c r="C167" s="20">
        <v>5151880</v>
      </c>
      <c r="D167" s="19" t="s">
        <v>593</v>
      </c>
      <c r="E167" s="19" t="s">
        <v>900</v>
      </c>
      <c r="F167" s="19" t="s">
        <v>71</v>
      </c>
      <c r="G167" s="19" t="s">
        <v>72</v>
      </c>
      <c r="H167" s="19" t="s">
        <v>893</v>
      </c>
      <c r="I167" s="45">
        <v>326.39100000000002</v>
      </c>
    </row>
    <row r="168" spans="1:9" x14ac:dyDescent="0.25">
      <c r="A168" s="23"/>
      <c r="B168" s="20">
        <f t="shared" si="2"/>
        <v>167</v>
      </c>
      <c r="C168" s="20">
        <v>5150791</v>
      </c>
      <c r="D168" s="19" t="s">
        <v>195</v>
      </c>
      <c r="E168" s="19" t="s">
        <v>150</v>
      </c>
      <c r="F168" s="19" t="s">
        <v>75</v>
      </c>
      <c r="G168" s="19" t="s">
        <v>76</v>
      </c>
      <c r="H168" s="19" t="s">
        <v>893</v>
      </c>
      <c r="I168" s="45">
        <v>236.07900000000001</v>
      </c>
    </row>
    <row r="169" spans="1:9" x14ac:dyDescent="0.25">
      <c r="A169" s="23"/>
      <c r="B169" s="20">
        <f t="shared" si="2"/>
        <v>168</v>
      </c>
      <c r="C169" s="20">
        <v>5151039</v>
      </c>
      <c r="D169" s="19" t="s">
        <v>584</v>
      </c>
      <c r="E169" s="19" t="s">
        <v>913</v>
      </c>
      <c r="F169" s="19" t="s">
        <v>65</v>
      </c>
      <c r="G169" s="19" t="s">
        <v>66</v>
      </c>
      <c r="H169" s="19" t="s">
        <v>893</v>
      </c>
      <c r="I169" s="45">
        <v>178.79</v>
      </c>
    </row>
    <row r="170" spans="1:9" x14ac:dyDescent="0.25">
      <c r="A170" s="23"/>
      <c r="B170" s="20">
        <f t="shared" si="2"/>
        <v>169</v>
      </c>
      <c r="C170" s="20">
        <v>5151994</v>
      </c>
      <c r="D170" s="19" t="s">
        <v>243</v>
      </c>
      <c r="E170" s="19" t="s">
        <v>130</v>
      </c>
      <c r="F170" s="19" t="s">
        <v>65</v>
      </c>
      <c r="G170" s="19" t="s">
        <v>66</v>
      </c>
      <c r="H170" s="19" t="s">
        <v>893</v>
      </c>
      <c r="I170" s="45">
        <v>581.11300000000006</v>
      </c>
    </row>
    <row r="171" spans="1:9" x14ac:dyDescent="0.25">
      <c r="A171" s="23"/>
      <c r="B171" s="20">
        <f t="shared" si="2"/>
        <v>170</v>
      </c>
      <c r="C171" s="20">
        <v>5152443</v>
      </c>
      <c r="D171" s="19" t="s">
        <v>261</v>
      </c>
      <c r="E171" s="19" t="s">
        <v>900</v>
      </c>
      <c r="F171" s="19" t="s">
        <v>71</v>
      </c>
      <c r="G171" s="19" t="s">
        <v>72</v>
      </c>
      <c r="H171" s="19" t="s">
        <v>893</v>
      </c>
      <c r="I171" s="45">
        <v>1105.1120000000001</v>
      </c>
    </row>
    <row r="172" spans="1:9" x14ac:dyDescent="0.25">
      <c r="A172" s="23"/>
      <c r="B172" s="20">
        <f t="shared" si="2"/>
        <v>171</v>
      </c>
      <c r="C172" s="20">
        <v>5150085</v>
      </c>
      <c r="D172" s="19" t="s">
        <v>158</v>
      </c>
      <c r="E172" s="19" t="s">
        <v>914</v>
      </c>
      <c r="F172" s="19" t="s">
        <v>67</v>
      </c>
      <c r="G172" s="19" t="s">
        <v>68</v>
      </c>
      <c r="H172" s="19" t="s">
        <v>893</v>
      </c>
      <c r="I172" s="45">
        <v>355.49299999999999</v>
      </c>
    </row>
    <row r="173" spans="1:9" x14ac:dyDescent="0.25">
      <c r="A173" s="23"/>
      <c r="B173" s="20">
        <f t="shared" si="2"/>
        <v>172</v>
      </c>
      <c r="C173" s="20">
        <v>5151378</v>
      </c>
      <c r="D173" s="19" t="s">
        <v>214</v>
      </c>
      <c r="E173" s="19" t="s">
        <v>904</v>
      </c>
      <c r="F173" s="19" t="s">
        <v>73</v>
      </c>
      <c r="G173" s="19" t="s">
        <v>74</v>
      </c>
      <c r="H173" s="19" t="s">
        <v>893</v>
      </c>
      <c r="I173" s="45">
        <v>1125.855</v>
      </c>
    </row>
    <row r="174" spans="1:9" x14ac:dyDescent="0.25">
      <c r="A174" s="23"/>
      <c r="B174" s="20">
        <f t="shared" si="2"/>
        <v>173</v>
      </c>
      <c r="C174" s="20">
        <v>5151181</v>
      </c>
      <c r="D174" s="19" t="s">
        <v>207</v>
      </c>
      <c r="E174" s="19" t="s">
        <v>914</v>
      </c>
      <c r="F174" s="19" t="s">
        <v>67</v>
      </c>
      <c r="G174" s="19" t="s">
        <v>68</v>
      </c>
      <c r="H174" s="19" t="s">
        <v>893</v>
      </c>
      <c r="I174" s="45">
        <v>177.74600000000001</v>
      </c>
    </row>
    <row r="175" spans="1:9" x14ac:dyDescent="0.25">
      <c r="A175" s="23"/>
      <c r="B175" s="20">
        <f t="shared" si="2"/>
        <v>174</v>
      </c>
      <c r="C175" s="20">
        <v>6812300</v>
      </c>
      <c r="D175" s="19" t="s">
        <v>92</v>
      </c>
      <c r="E175" s="19" t="s">
        <v>903</v>
      </c>
      <c r="F175" s="19" t="s">
        <v>69</v>
      </c>
      <c r="G175" s="19" t="s">
        <v>70</v>
      </c>
      <c r="H175" s="19" t="s">
        <v>893</v>
      </c>
      <c r="I175" s="45">
        <v>22346.875</v>
      </c>
    </row>
    <row r="176" spans="1:9" x14ac:dyDescent="0.25">
      <c r="A176" s="23"/>
      <c r="B176" s="20">
        <f t="shared" si="2"/>
        <v>175</v>
      </c>
      <c r="C176" s="20">
        <v>6811453</v>
      </c>
      <c r="D176" s="19" t="s">
        <v>91</v>
      </c>
      <c r="E176" s="19" t="s">
        <v>905</v>
      </c>
      <c r="F176" s="19" t="s">
        <v>71</v>
      </c>
      <c r="G176" s="19" t="s">
        <v>72</v>
      </c>
      <c r="H176" s="19" t="s">
        <v>893</v>
      </c>
      <c r="I176" s="45">
        <v>54145.216999999997</v>
      </c>
    </row>
    <row r="177" spans="1:9" x14ac:dyDescent="0.25">
      <c r="A177" s="23"/>
      <c r="B177" s="20">
        <f t="shared" si="2"/>
        <v>176</v>
      </c>
      <c r="C177" s="20">
        <v>6812663</v>
      </c>
      <c r="D177" s="19" t="s">
        <v>90</v>
      </c>
      <c r="E177" s="19" t="s">
        <v>905</v>
      </c>
      <c r="F177" s="19" t="s">
        <v>71</v>
      </c>
      <c r="G177" s="19" t="s">
        <v>72</v>
      </c>
      <c r="H177" s="19" t="s">
        <v>893</v>
      </c>
      <c r="I177" s="45">
        <v>18460.742999999999</v>
      </c>
    </row>
    <row r="178" spans="1:9" x14ac:dyDescent="0.25">
      <c r="A178" s="23"/>
      <c r="B178" s="20">
        <f t="shared" si="2"/>
        <v>177</v>
      </c>
      <c r="C178" s="20">
        <v>4810917</v>
      </c>
      <c r="D178" s="19" t="s">
        <v>518</v>
      </c>
      <c r="E178" s="19" t="s">
        <v>897</v>
      </c>
      <c r="F178" s="19" t="s">
        <v>63</v>
      </c>
      <c r="G178" s="19" t="s">
        <v>64</v>
      </c>
      <c r="H178" s="19" t="s">
        <v>893</v>
      </c>
      <c r="I178" s="45">
        <v>1545.537</v>
      </c>
    </row>
    <row r="179" spans="1:9" x14ac:dyDescent="0.25">
      <c r="A179" s="23"/>
      <c r="B179" s="20">
        <f t="shared" si="2"/>
        <v>178</v>
      </c>
      <c r="C179" s="20">
        <v>4813187</v>
      </c>
      <c r="D179" s="19" t="s">
        <v>610</v>
      </c>
      <c r="E179" s="19" t="s">
        <v>897</v>
      </c>
      <c r="F179" s="19" t="s">
        <v>63</v>
      </c>
      <c r="G179" s="19" t="s">
        <v>64</v>
      </c>
      <c r="H179" s="19" t="s">
        <v>893</v>
      </c>
      <c r="I179" s="45">
        <v>343.18</v>
      </c>
    </row>
    <row r="180" spans="1:9" x14ac:dyDescent="0.25">
      <c r="A180" s="23"/>
      <c r="B180" s="20">
        <f t="shared" si="2"/>
        <v>179</v>
      </c>
      <c r="C180" s="20">
        <v>5335475</v>
      </c>
      <c r="D180" s="19" t="s">
        <v>516</v>
      </c>
      <c r="E180" s="19" t="s">
        <v>900</v>
      </c>
      <c r="F180" s="19" t="s">
        <v>71</v>
      </c>
      <c r="G180" s="19" t="s">
        <v>72</v>
      </c>
      <c r="H180" s="19" t="s">
        <v>893</v>
      </c>
      <c r="I180" s="45">
        <v>4396.2929999999997</v>
      </c>
    </row>
    <row r="181" spans="1:9" x14ac:dyDescent="0.25">
      <c r="A181" s="23"/>
      <c r="B181" s="20">
        <f t="shared" si="2"/>
        <v>180</v>
      </c>
      <c r="C181" s="20">
        <v>5120167</v>
      </c>
      <c r="D181" s="19" t="s">
        <v>267</v>
      </c>
      <c r="E181" s="19" t="s">
        <v>901</v>
      </c>
      <c r="F181" s="19" t="s">
        <v>73</v>
      </c>
      <c r="G181" s="19" t="s">
        <v>74</v>
      </c>
      <c r="H181" s="19" t="s">
        <v>893</v>
      </c>
      <c r="I181" s="45">
        <v>10512.037</v>
      </c>
    </row>
    <row r="182" spans="1:9" x14ac:dyDescent="0.25">
      <c r="A182" s="23"/>
      <c r="B182" s="20">
        <f t="shared" si="2"/>
        <v>181</v>
      </c>
      <c r="C182" s="20">
        <v>5129708</v>
      </c>
      <c r="D182" s="19" t="s">
        <v>295</v>
      </c>
      <c r="E182" s="19" t="s">
        <v>150</v>
      </c>
      <c r="F182" s="19" t="s">
        <v>75</v>
      </c>
      <c r="G182" s="19" t="s">
        <v>76</v>
      </c>
      <c r="H182" s="19" t="s">
        <v>893</v>
      </c>
      <c r="I182" s="45">
        <v>784.60400000000004</v>
      </c>
    </row>
    <row r="183" spans="1:9" x14ac:dyDescent="0.25">
      <c r="A183" s="23"/>
      <c r="B183" s="20">
        <f t="shared" si="2"/>
        <v>182</v>
      </c>
      <c r="C183" s="20">
        <v>5120752</v>
      </c>
      <c r="D183" s="19" t="s">
        <v>270</v>
      </c>
      <c r="E183" s="19" t="s">
        <v>905</v>
      </c>
      <c r="F183" s="19" t="s">
        <v>71</v>
      </c>
      <c r="G183" s="19" t="s">
        <v>72</v>
      </c>
      <c r="H183" s="19" t="s">
        <v>893</v>
      </c>
      <c r="I183" s="45">
        <v>2163.62</v>
      </c>
    </row>
    <row r="184" spans="1:9" x14ac:dyDescent="0.25">
      <c r="A184" s="23"/>
      <c r="B184" s="20">
        <f t="shared" si="2"/>
        <v>183</v>
      </c>
      <c r="C184" s="20">
        <v>5124277</v>
      </c>
      <c r="D184" s="19" t="s">
        <v>278</v>
      </c>
      <c r="E184" s="19" t="s">
        <v>908</v>
      </c>
      <c r="F184" s="19" t="s">
        <v>69</v>
      </c>
      <c r="G184" s="19" t="s">
        <v>70</v>
      </c>
      <c r="H184" s="19" t="s">
        <v>893</v>
      </c>
      <c r="I184" s="45">
        <v>3813.375</v>
      </c>
    </row>
    <row r="185" spans="1:9" x14ac:dyDescent="0.25">
      <c r="A185" s="23"/>
      <c r="B185" s="20">
        <f t="shared" si="2"/>
        <v>184</v>
      </c>
      <c r="C185" s="20">
        <v>5135837</v>
      </c>
      <c r="D185" s="19" t="s">
        <v>327</v>
      </c>
      <c r="E185" s="19" t="s">
        <v>150</v>
      </c>
      <c r="F185" s="19" t="s">
        <v>75</v>
      </c>
      <c r="G185" s="19" t="s">
        <v>76</v>
      </c>
      <c r="H185" s="19" t="s">
        <v>893</v>
      </c>
      <c r="I185" s="45">
        <v>5407.1570000000002</v>
      </c>
    </row>
    <row r="186" spans="1:9" x14ac:dyDescent="0.25">
      <c r="A186" s="23"/>
      <c r="B186" s="20">
        <f t="shared" si="2"/>
        <v>185</v>
      </c>
      <c r="C186" s="20">
        <v>5170089</v>
      </c>
      <c r="D186" s="19" t="s">
        <v>354</v>
      </c>
      <c r="E186" s="19" t="s">
        <v>902</v>
      </c>
      <c r="F186" s="19" t="s">
        <v>75</v>
      </c>
      <c r="G186" s="19" t="s">
        <v>76</v>
      </c>
      <c r="H186" s="19" t="s">
        <v>893</v>
      </c>
      <c r="I186" s="45">
        <v>3213.38</v>
      </c>
    </row>
    <row r="187" spans="1:9" x14ac:dyDescent="0.25">
      <c r="A187" s="23"/>
      <c r="B187" s="20">
        <f t="shared" si="2"/>
        <v>186</v>
      </c>
      <c r="C187" s="20">
        <v>5122871</v>
      </c>
      <c r="D187" s="19" t="s">
        <v>274</v>
      </c>
      <c r="E187" s="19" t="s">
        <v>905</v>
      </c>
      <c r="F187" s="19" t="s">
        <v>71</v>
      </c>
      <c r="G187" s="19" t="s">
        <v>72</v>
      </c>
      <c r="H187" s="19" t="s">
        <v>893</v>
      </c>
      <c r="I187" s="45">
        <v>1985.329</v>
      </c>
    </row>
    <row r="188" spans="1:9" x14ac:dyDescent="0.25">
      <c r="A188" s="23"/>
      <c r="B188" s="20">
        <f t="shared" si="2"/>
        <v>187</v>
      </c>
      <c r="C188" s="20">
        <v>5170034</v>
      </c>
      <c r="D188" s="19" t="s">
        <v>353</v>
      </c>
      <c r="E188" s="19" t="s">
        <v>907</v>
      </c>
      <c r="F188" s="19" t="s">
        <v>63</v>
      </c>
      <c r="G188" s="19" t="s">
        <v>64</v>
      </c>
      <c r="H188" s="19" t="s">
        <v>893</v>
      </c>
      <c r="I188" s="45">
        <v>2081.692</v>
      </c>
    </row>
    <row r="189" spans="1:9" x14ac:dyDescent="0.25">
      <c r="A189" s="23"/>
      <c r="B189" s="20">
        <f t="shared" si="2"/>
        <v>188</v>
      </c>
      <c r="C189" s="20">
        <v>6810115</v>
      </c>
      <c r="D189" s="19" t="s">
        <v>517</v>
      </c>
      <c r="E189" s="19" t="s">
        <v>903</v>
      </c>
      <c r="F189" s="19" t="s">
        <v>69</v>
      </c>
      <c r="G189" s="19" t="s">
        <v>70</v>
      </c>
      <c r="H189" s="19" t="s">
        <v>893</v>
      </c>
      <c r="I189" s="45">
        <v>2442.2979999999998</v>
      </c>
    </row>
    <row r="190" spans="1:9" x14ac:dyDescent="0.25">
      <c r="A190" s="23"/>
      <c r="B190" s="20">
        <f t="shared" si="2"/>
        <v>189</v>
      </c>
      <c r="C190" s="20">
        <v>5122013</v>
      </c>
      <c r="D190" s="19" t="s">
        <v>271</v>
      </c>
      <c r="E190" s="19" t="s">
        <v>902</v>
      </c>
      <c r="F190" s="19" t="s">
        <v>75</v>
      </c>
      <c r="G190" s="19" t="s">
        <v>76</v>
      </c>
      <c r="H190" s="19" t="s">
        <v>893</v>
      </c>
      <c r="I190" s="45">
        <v>5416.0630000000001</v>
      </c>
    </row>
    <row r="191" spans="1:9" x14ac:dyDescent="0.25">
      <c r="A191" s="23"/>
      <c r="B191" s="20">
        <f t="shared" si="2"/>
        <v>190</v>
      </c>
      <c r="C191" s="20">
        <v>5298499</v>
      </c>
      <c r="D191" s="19" t="s">
        <v>514</v>
      </c>
      <c r="E191" s="19" t="s">
        <v>903</v>
      </c>
      <c r="F191" s="19" t="s">
        <v>69</v>
      </c>
      <c r="G191" s="19" t="s">
        <v>70</v>
      </c>
      <c r="H191" s="19" t="s">
        <v>893</v>
      </c>
      <c r="I191" s="45">
        <v>1507.3309999999999</v>
      </c>
    </row>
    <row r="192" spans="1:9" x14ac:dyDescent="0.25">
      <c r="A192" s="23"/>
      <c r="B192" s="20">
        <f t="shared" si="2"/>
        <v>191</v>
      </c>
      <c r="C192" s="20">
        <v>5100080</v>
      </c>
      <c r="D192" s="19" t="s">
        <v>265</v>
      </c>
      <c r="E192" s="19" t="s">
        <v>907</v>
      </c>
      <c r="F192" s="19" t="s">
        <v>63</v>
      </c>
      <c r="G192" s="19" t="s">
        <v>64</v>
      </c>
      <c r="H192" s="19" t="s">
        <v>893</v>
      </c>
      <c r="I192" s="45">
        <v>900.84900000000005</v>
      </c>
    </row>
    <row r="193" spans="1:9" x14ac:dyDescent="0.25">
      <c r="A193" s="23"/>
      <c r="B193" s="20">
        <f t="shared" si="2"/>
        <v>192</v>
      </c>
      <c r="C193" s="20">
        <v>5100101</v>
      </c>
      <c r="D193" s="19" t="s">
        <v>266</v>
      </c>
      <c r="E193" s="19" t="s">
        <v>902</v>
      </c>
      <c r="F193" s="19" t="s">
        <v>75</v>
      </c>
      <c r="G193" s="19" t="s">
        <v>76</v>
      </c>
      <c r="H193" s="19" t="s">
        <v>893</v>
      </c>
      <c r="I193" s="45">
        <v>1503.723</v>
      </c>
    </row>
    <row r="194" spans="1:9" x14ac:dyDescent="0.25">
      <c r="A194" s="23"/>
      <c r="B194" s="20">
        <f t="shared" si="2"/>
        <v>193</v>
      </c>
      <c r="C194" s="20">
        <v>5135806</v>
      </c>
      <c r="D194" s="19" t="s">
        <v>325</v>
      </c>
      <c r="E194" s="19" t="s">
        <v>906</v>
      </c>
      <c r="F194" s="19" t="s">
        <v>60</v>
      </c>
      <c r="G194" s="19" t="s">
        <v>61</v>
      </c>
      <c r="H194" s="19" t="s">
        <v>893</v>
      </c>
      <c r="I194" s="45">
        <v>1981.952</v>
      </c>
    </row>
    <row r="195" spans="1:9" x14ac:dyDescent="0.25">
      <c r="A195" s="23"/>
      <c r="B195" s="20">
        <f t="shared" si="2"/>
        <v>194</v>
      </c>
      <c r="C195" s="20">
        <v>5129535</v>
      </c>
      <c r="D195" s="19" t="s">
        <v>293</v>
      </c>
      <c r="E195" s="19" t="s">
        <v>900</v>
      </c>
      <c r="F195" s="19" t="s">
        <v>71</v>
      </c>
      <c r="G195" s="19" t="s">
        <v>72</v>
      </c>
      <c r="H195" s="19" t="s">
        <v>893</v>
      </c>
      <c r="I195" s="45">
        <v>838.88</v>
      </c>
    </row>
    <row r="196" spans="1:9" x14ac:dyDescent="0.25">
      <c r="A196" s="23"/>
      <c r="B196" s="20">
        <f t="shared" ref="B196:B259" si="3">+B195+1</f>
        <v>195</v>
      </c>
      <c r="C196" s="20">
        <v>5135820</v>
      </c>
      <c r="D196" s="19" t="s">
        <v>326</v>
      </c>
      <c r="E196" s="19" t="s">
        <v>902</v>
      </c>
      <c r="F196" s="19" t="s">
        <v>75</v>
      </c>
      <c r="G196" s="19" t="s">
        <v>76</v>
      </c>
      <c r="H196" s="19" t="s">
        <v>893</v>
      </c>
      <c r="I196" s="45">
        <v>1015.811</v>
      </c>
    </row>
    <row r="197" spans="1:9" x14ac:dyDescent="0.25">
      <c r="A197" s="23"/>
      <c r="B197" s="20">
        <f t="shared" si="3"/>
        <v>196</v>
      </c>
      <c r="C197" s="20">
        <v>5336142</v>
      </c>
      <c r="D197" s="19" t="s">
        <v>515</v>
      </c>
      <c r="E197" s="19" t="s">
        <v>907</v>
      </c>
      <c r="F197" s="19" t="s">
        <v>63</v>
      </c>
      <c r="G197" s="19" t="s">
        <v>64</v>
      </c>
      <c r="H197" s="19" t="s">
        <v>893</v>
      </c>
      <c r="I197" s="45">
        <v>1492.712</v>
      </c>
    </row>
    <row r="198" spans="1:9" x14ac:dyDescent="0.25">
      <c r="A198" s="23"/>
      <c r="B198" s="20">
        <f t="shared" si="3"/>
        <v>197</v>
      </c>
      <c r="C198" s="20">
        <v>5333671</v>
      </c>
      <c r="D198" s="19" t="s">
        <v>685</v>
      </c>
      <c r="E198" s="19" t="s">
        <v>908</v>
      </c>
      <c r="F198" s="19" t="s">
        <v>69</v>
      </c>
      <c r="G198" s="19" t="s">
        <v>70</v>
      </c>
      <c r="H198" s="19" t="s">
        <v>893</v>
      </c>
      <c r="I198" s="45">
        <v>1139.481</v>
      </c>
    </row>
    <row r="199" spans="1:9" x14ac:dyDescent="0.25">
      <c r="A199" s="23"/>
      <c r="B199" s="20">
        <f t="shared" si="3"/>
        <v>198</v>
      </c>
      <c r="C199" s="20">
        <v>5278059</v>
      </c>
      <c r="D199" s="19" t="s">
        <v>686</v>
      </c>
      <c r="E199" s="19" t="s">
        <v>906</v>
      </c>
      <c r="F199" s="19" t="s">
        <v>60</v>
      </c>
      <c r="G199" s="19" t="s">
        <v>61</v>
      </c>
      <c r="H199" s="19" t="s">
        <v>893</v>
      </c>
      <c r="I199" s="45">
        <v>778.11800000000005</v>
      </c>
    </row>
    <row r="200" spans="1:9" x14ac:dyDescent="0.25">
      <c r="A200" s="23"/>
      <c r="B200" s="20">
        <f t="shared" si="3"/>
        <v>199</v>
      </c>
      <c r="C200" s="20">
        <v>5332845</v>
      </c>
      <c r="D200" s="19" t="s">
        <v>439</v>
      </c>
      <c r="E200" s="19" t="s">
        <v>906</v>
      </c>
      <c r="F200" s="19" t="s">
        <v>60</v>
      </c>
      <c r="G200" s="19" t="s">
        <v>61</v>
      </c>
      <c r="H200" s="19" t="s">
        <v>893</v>
      </c>
      <c r="I200" s="45">
        <v>417.99200000000002</v>
      </c>
    </row>
    <row r="201" spans="1:9" x14ac:dyDescent="0.25">
      <c r="A201" s="23"/>
      <c r="B201" s="20">
        <f t="shared" si="3"/>
        <v>200</v>
      </c>
      <c r="C201" s="20">
        <v>5338780</v>
      </c>
      <c r="D201" s="19" t="s">
        <v>687</v>
      </c>
      <c r="E201" s="19" t="s">
        <v>908</v>
      </c>
      <c r="F201" s="19" t="s">
        <v>69</v>
      </c>
      <c r="G201" s="19" t="s">
        <v>70</v>
      </c>
      <c r="H201" s="19" t="s">
        <v>893</v>
      </c>
      <c r="I201" s="45">
        <v>597.52</v>
      </c>
    </row>
    <row r="202" spans="1:9" x14ac:dyDescent="0.25">
      <c r="A202" s="23"/>
      <c r="B202" s="20">
        <f t="shared" si="3"/>
        <v>201</v>
      </c>
      <c r="C202" s="20">
        <v>5338074</v>
      </c>
      <c r="D202" s="19" t="s">
        <v>471</v>
      </c>
      <c r="E202" s="19" t="s">
        <v>908</v>
      </c>
      <c r="F202" s="19" t="s">
        <v>69</v>
      </c>
      <c r="G202" s="19" t="s">
        <v>70</v>
      </c>
      <c r="H202" s="19" t="s">
        <v>893</v>
      </c>
      <c r="I202" s="45">
        <v>359.05599999999998</v>
      </c>
    </row>
    <row r="203" spans="1:9" x14ac:dyDescent="0.25">
      <c r="A203" s="23"/>
      <c r="B203" s="20">
        <f t="shared" si="3"/>
        <v>202</v>
      </c>
      <c r="C203" s="20">
        <v>5278284</v>
      </c>
      <c r="D203" s="19" t="s">
        <v>542</v>
      </c>
      <c r="E203" s="19" t="s">
        <v>906</v>
      </c>
      <c r="F203" s="19" t="s">
        <v>60</v>
      </c>
      <c r="G203" s="19" t="s">
        <v>61</v>
      </c>
      <c r="H203" s="19" t="s">
        <v>893</v>
      </c>
      <c r="I203" s="45">
        <v>589.58199999999999</v>
      </c>
    </row>
    <row r="204" spans="1:9" x14ac:dyDescent="0.25">
      <c r="A204" s="23"/>
      <c r="B204" s="20">
        <f t="shared" si="3"/>
        <v>203</v>
      </c>
      <c r="C204" s="20">
        <v>5270185</v>
      </c>
      <c r="D204" s="19" t="s">
        <v>688</v>
      </c>
      <c r="E204" s="19" t="s">
        <v>906</v>
      </c>
      <c r="F204" s="19" t="s">
        <v>60</v>
      </c>
      <c r="G204" s="19" t="s">
        <v>61</v>
      </c>
      <c r="H204" s="19" t="s">
        <v>893</v>
      </c>
      <c r="I204" s="45">
        <v>359.05599999999998</v>
      </c>
    </row>
    <row r="205" spans="1:9" x14ac:dyDescent="0.25">
      <c r="A205" s="23"/>
      <c r="B205" s="20">
        <f t="shared" si="3"/>
        <v>204</v>
      </c>
      <c r="C205" s="20">
        <v>5334182</v>
      </c>
      <c r="D205" s="19" t="s">
        <v>435</v>
      </c>
      <c r="E205" s="19" t="s">
        <v>906</v>
      </c>
      <c r="F205" s="19" t="s">
        <v>60</v>
      </c>
      <c r="G205" s="19" t="s">
        <v>61</v>
      </c>
      <c r="H205" s="19" t="s">
        <v>893</v>
      </c>
      <c r="I205" s="45">
        <v>711.24400000000003</v>
      </c>
    </row>
    <row r="206" spans="1:9" x14ac:dyDescent="0.25">
      <c r="A206" s="23"/>
      <c r="B206" s="20">
        <f t="shared" si="3"/>
        <v>205</v>
      </c>
      <c r="C206" s="20">
        <v>5295070</v>
      </c>
      <c r="D206" s="19" t="s">
        <v>551</v>
      </c>
      <c r="E206" s="19" t="s">
        <v>130</v>
      </c>
      <c r="F206" s="19" t="s">
        <v>65</v>
      </c>
      <c r="G206" s="19" t="s">
        <v>66</v>
      </c>
      <c r="H206" s="19" t="s">
        <v>893</v>
      </c>
      <c r="I206" s="45">
        <v>238.464</v>
      </c>
    </row>
    <row r="207" spans="1:9" x14ac:dyDescent="0.25">
      <c r="A207" s="23"/>
      <c r="B207" s="20">
        <f t="shared" si="3"/>
        <v>206</v>
      </c>
      <c r="C207" s="20">
        <v>5278066</v>
      </c>
      <c r="D207" s="19" t="s">
        <v>541</v>
      </c>
      <c r="E207" s="19" t="s">
        <v>906</v>
      </c>
      <c r="F207" s="19" t="s">
        <v>60</v>
      </c>
      <c r="G207" s="19" t="s">
        <v>61</v>
      </c>
      <c r="H207" s="19" t="s">
        <v>893</v>
      </c>
      <c r="I207" s="45">
        <v>598.59</v>
      </c>
    </row>
    <row r="208" spans="1:9" x14ac:dyDescent="0.25">
      <c r="A208" s="23"/>
      <c r="B208" s="20">
        <f t="shared" si="3"/>
        <v>207</v>
      </c>
      <c r="C208" s="20">
        <v>5338140</v>
      </c>
      <c r="D208" s="19" t="s">
        <v>689</v>
      </c>
      <c r="E208" s="19" t="s">
        <v>908</v>
      </c>
      <c r="F208" s="19" t="s">
        <v>69</v>
      </c>
      <c r="G208" s="19" t="s">
        <v>70</v>
      </c>
      <c r="H208" s="19" t="s">
        <v>893</v>
      </c>
      <c r="I208" s="45">
        <v>1140.5509999999999</v>
      </c>
    </row>
    <row r="209" spans="1:9" x14ac:dyDescent="0.25">
      <c r="A209" s="23"/>
      <c r="B209" s="20">
        <f t="shared" si="3"/>
        <v>208</v>
      </c>
      <c r="C209" s="20">
        <v>5293515</v>
      </c>
      <c r="D209" s="19" t="s">
        <v>571</v>
      </c>
      <c r="E209" s="19" t="s">
        <v>911</v>
      </c>
      <c r="F209" s="19" t="s">
        <v>65</v>
      </c>
      <c r="G209" s="19" t="s">
        <v>66</v>
      </c>
      <c r="H209" s="19" t="s">
        <v>893</v>
      </c>
      <c r="I209" s="45">
        <v>1256.116</v>
      </c>
    </row>
    <row r="210" spans="1:9" x14ac:dyDescent="0.25">
      <c r="A210" s="23"/>
      <c r="B210" s="20">
        <f t="shared" si="3"/>
        <v>209</v>
      </c>
      <c r="C210" s="20">
        <v>5339329</v>
      </c>
      <c r="D210" s="19" t="s">
        <v>690</v>
      </c>
      <c r="E210" s="19" t="s">
        <v>905</v>
      </c>
      <c r="F210" s="19" t="s">
        <v>71</v>
      </c>
      <c r="G210" s="19" t="s">
        <v>72</v>
      </c>
      <c r="H210" s="19" t="s">
        <v>893</v>
      </c>
      <c r="I210" s="45">
        <v>722.55899999999997</v>
      </c>
    </row>
    <row r="211" spans="1:9" x14ac:dyDescent="0.25">
      <c r="A211" s="23"/>
      <c r="B211" s="20">
        <f t="shared" si="3"/>
        <v>210</v>
      </c>
      <c r="C211" s="20">
        <v>5278260</v>
      </c>
      <c r="D211" s="19" t="s">
        <v>568</v>
      </c>
      <c r="E211" s="19" t="s">
        <v>911</v>
      </c>
      <c r="F211" s="19" t="s">
        <v>65</v>
      </c>
      <c r="G211" s="19" t="s">
        <v>66</v>
      </c>
      <c r="H211" s="19" t="s">
        <v>893</v>
      </c>
      <c r="I211" s="45">
        <v>770.18</v>
      </c>
    </row>
    <row r="212" spans="1:9" x14ac:dyDescent="0.25">
      <c r="A212" s="23"/>
      <c r="B212" s="20">
        <f t="shared" si="3"/>
        <v>211</v>
      </c>
      <c r="C212" s="20">
        <v>5333567</v>
      </c>
      <c r="D212" s="19" t="s">
        <v>448</v>
      </c>
      <c r="E212" s="19" t="s">
        <v>906</v>
      </c>
      <c r="F212" s="19" t="s">
        <v>60</v>
      </c>
      <c r="G212" s="19" t="s">
        <v>61</v>
      </c>
      <c r="H212" s="19" t="s">
        <v>893</v>
      </c>
      <c r="I212" s="45">
        <v>598.59</v>
      </c>
    </row>
    <row r="213" spans="1:9" x14ac:dyDescent="0.25">
      <c r="A213" s="23"/>
      <c r="B213" s="20">
        <f t="shared" si="3"/>
        <v>212</v>
      </c>
      <c r="C213" s="20">
        <v>5271506</v>
      </c>
      <c r="D213" s="19" t="s">
        <v>361</v>
      </c>
      <c r="E213" s="19" t="s">
        <v>130</v>
      </c>
      <c r="F213" s="19" t="s">
        <v>65</v>
      </c>
      <c r="G213" s="19" t="s">
        <v>66</v>
      </c>
      <c r="H213" s="19" t="s">
        <v>893</v>
      </c>
      <c r="I213" s="45">
        <v>410.05399999999997</v>
      </c>
    </row>
    <row r="214" spans="1:9" x14ac:dyDescent="0.25">
      <c r="A214" s="23"/>
      <c r="B214" s="20">
        <f t="shared" si="3"/>
        <v>213</v>
      </c>
      <c r="C214" s="20">
        <v>5271544</v>
      </c>
      <c r="D214" s="19" t="s">
        <v>566</v>
      </c>
      <c r="E214" s="19" t="s">
        <v>911</v>
      </c>
      <c r="F214" s="19" t="s">
        <v>65</v>
      </c>
      <c r="G214" s="19" t="s">
        <v>66</v>
      </c>
      <c r="H214" s="19" t="s">
        <v>893</v>
      </c>
      <c r="I214" s="45">
        <v>589.58199999999999</v>
      </c>
    </row>
    <row r="215" spans="1:9" x14ac:dyDescent="0.25">
      <c r="A215" s="23"/>
      <c r="B215" s="20">
        <f t="shared" si="3"/>
        <v>214</v>
      </c>
      <c r="C215" s="20">
        <v>5272785</v>
      </c>
      <c r="D215" s="19" t="s">
        <v>691</v>
      </c>
      <c r="E215" s="19" t="s">
        <v>905</v>
      </c>
      <c r="F215" s="19" t="s">
        <v>71</v>
      </c>
      <c r="G215" s="19" t="s">
        <v>72</v>
      </c>
      <c r="H215" s="19" t="s">
        <v>893</v>
      </c>
      <c r="I215" s="45">
        <v>902.08699999999999</v>
      </c>
    </row>
    <row r="216" spans="1:9" x14ac:dyDescent="0.25">
      <c r="A216" s="23"/>
      <c r="B216" s="20">
        <f t="shared" si="3"/>
        <v>215</v>
      </c>
      <c r="C216" s="20">
        <v>5294057</v>
      </c>
      <c r="D216" s="19" t="s">
        <v>485</v>
      </c>
      <c r="E216" s="19" t="s">
        <v>130</v>
      </c>
      <c r="F216" s="19" t="s">
        <v>65</v>
      </c>
      <c r="G216" s="19" t="s">
        <v>66</v>
      </c>
      <c r="H216" s="19" t="s">
        <v>893</v>
      </c>
      <c r="I216" s="45">
        <v>417.99200000000002</v>
      </c>
    </row>
    <row r="217" spans="1:9" x14ac:dyDescent="0.25">
      <c r="A217" s="23"/>
      <c r="B217" s="20">
        <f t="shared" si="3"/>
        <v>216</v>
      </c>
      <c r="C217" s="20">
        <v>5336827</v>
      </c>
      <c r="D217" s="19" t="s">
        <v>692</v>
      </c>
      <c r="E217" s="19" t="s">
        <v>908</v>
      </c>
      <c r="F217" s="19" t="s">
        <v>69</v>
      </c>
      <c r="G217" s="19" t="s">
        <v>70</v>
      </c>
      <c r="H217" s="19" t="s">
        <v>893</v>
      </c>
      <c r="I217" s="45">
        <v>1024.9860000000001</v>
      </c>
    </row>
    <row r="218" spans="1:9" x14ac:dyDescent="0.25">
      <c r="A218" s="23"/>
      <c r="B218" s="20">
        <f t="shared" si="3"/>
        <v>217</v>
      </c>
      <c r="C218" s="20">
        <v>5120527</v>
      </c>
      <c r="D218" s="19" t="s">
        <v>532</v>
      </c>
      <c r="E218" s="19" t="s">
        <v>910</v>
      </c>
      <c r="F218" s="19" t="s">
        <v>75</v>
      </c>
      <c r="G218" s="19" t="s">
        <v>76</v>
      </c>
      <c r="H218" s="19" t="s">
        <v>893</v>
      </c>
      <c r="I218" s="45">
        <v>180.59800000000001</v>
      </c>
    </row>
    <row r="219" spans="1:9" x14ac:dyDescent="0.25">
      <c r="A219" s="23"/>
      <c r="B219" s="20">
        <f t="shared" si="3"/>
        <v>218</v>
      </c>
      <c r="C219" s="20">
        <v>5337435</v>
      </c>
      <c r="D219" s="19" t="s">
        <v>693</v>
      </c>
      <c r="E219" s="19" t="s">
        <v>906</v>
      </c>
      <c r="F219" s="19" t="s">
        <v>60</v>
      </c>
      <c r="G219" s="19" t="s">
        <v>61</v>
      </c>
      <c r="H219" s="19" t="s">
        <v>893</v>
      </c>
      <c r="I219" s="45">
        <v>540.72400000000005</v>
      </c>
    </row>
    <row r="220" spans="1:9" x14ac:dyDescent="0.25">
      <c r="A220" s="23"/>
      <c r="B220" s="20">
        <f t="shared" si="3"/>
        <v>219</v>
      </c>
      <c r="C220" s="20">
        <v>5296529</v>
      </c>
      <c r="D220" s="19" t="s">
        <v>510</v>
      </c>
      <c r="E220" s="19" t="s">
        <v>906</v>
      </c>
      <c r="F220" s="19" t="s">
        <v>60</v>
      </c>
      <c r="G220" s="19" t="s">
        <v>61</v>
      </c>
      <c r="H220" s="19" t="s">
        <v>893</v>
      </c>
      <c r="I220" s="45">
        <v>360.12599999999998</v>
      </c>
    </row>
    <row r="221" spans="1:9" x14ac:dyDescent="0.25">
      <c r="A221" s="23"/>
      <c r="B221" s="20">
        <f t="shared" si="3"/>
        <v>220</v>
      </c>
      <c r="C221" s="20">
        <v>5295485</v>
      </c>
      <c r="D221" s="19" t="s">
        <v>498</v>
      </c>
      <c r="E221" s="19" t="s">
        <v>914</v>
      </c>
      <c r="F221" s="19" t="s">
        <v>67</v>
      </c>
      <c r="G221" s="19" t="s">
        <v>68</v>
      </c>
      <c r="H221" s="19" t="s">
        <v>893</v>
      </c>
      <c r="I221" s="45">
        <v>360.12599999999998</v>
      </c>
    </row>
    <row r="222" spans="1:9" x14ac:dyDescent="0.25">
      <c r="A222" s="23"/>
      <c r="B222" s="20">
        <f t="shared" si="3"/>
        <v>221</v>
      </c>
      <c r="C222" s="20">
        <v>5132733</v>
      </c>
      <c r="D222" s="19" t="s">
        <v>694</v>
      </c>
      <c r="E222" s="19" t="s">
        <v>151</v>
      </c>
      <c r="F222" s="19" t="s">
        <v>60</v>
      </c>
      <c r="G222" s="19" t="s">
        <v>61</v>
      </c>
      <c r="H222" s="19" t="s">
        <v>893</v>
      </c>
      <c r="I222" s="45">
        <v>1081.615</v>
      </c>
    </row>
    <row r="223" spans="1:9" x14ac:dyDescent="0.25">
      <c r="A223" s="23"/>
      <c r="B223" s="20">
        <f t="shared" si="3"/>
        <v>222</v>
      </c>
      <c r="C223" s="20">
        <v>5297414</v>
      </c>
      <c r="D223" s="19" t="s">
        <v>553</v>
      </c>
      <c r="E223" s="19" t="s">
        <v>906</v>
      </c>
      <c r="F223" s="19" t="s">
        <v>60</v>
      </c>
      <c r="G223" s="19" t="s">
        <v>61</v>
      </c>
      <c r="H223" s="19" t="s">
        <v>893</v>
      </c>
      <c r="I223" s="45">
        <v>179.52799999999999</v>
      </c>
    </row>
    <row r="224" spans="1:9" x14ac:dyDescent="0.25">
      <c r="A224" s="23"/>
      <c r="B224" s="20">
        <f t="shared" si="3"/>
        <v>223</v>
      </c>
      <c r="C224" s="20">
        <v>5291801</v>
      </c>
      <c r="D224" s="19" t="s">
        <v>402</v>
      </c>
      <c r="E224" s="19" t="s">
        <v>150</v>
      </c>
      <c r="F224" s="19" t="s">
        <v>75</v>
      </c>
      <c r="G224" s="19" t="s">
        <v>76</v>
      </c>
      <c r="H224" s="19" t="s">
        <v>893</v>
      </c>
      <c r="I224" s="45">
        <v>179.52799999999999</v>
      </c>
    </row>
    <row r="225" spans="1:9" x14ac:dyDescent="0.25">
      <c r="A225" s="23"/>
      <c r="B225" s="20">
        <f t="shared" si="3"/>
        <v>224</v>
      </c>
      <c r="C225" s="20">
        <v>5291188</v>
      </c>
      <c r="D225" s="19" t="s">
        <v>399</v>
      </c>
      <c r="E225" s="19" t="s">
        <v>903</v>
      </c>
      <c r="F225" s="19" t="s">
        <v>69</v>
      </c>
      <c r="G225" s="19" t="s">
        <v>70</v>
      </c>
      <c r="H225" s="19" t="s">
        <v>893</v>
      </c>
      <c r="I225" s="45">
        <v>662.553</v>
      </c>
    </row>
    <row r="226" spans="1:9" x14ac:dyDescent="0.25">
      <c r="A226" s="23"/>
      <c r="B226" s="20">
        <f t="shared" si="3"/>
        <v>225</v>
      </c>
      <c r="C226" s="20">
        <v>5337404</v>
      </c>
      <c r="D226" s="19" t="s">
        <v>695</v>
      </c>
      <c r="E226" s="19" t="s">
        <v>899</v>
      </c>
      <c r="F226" s="19" t="s">
        <v>75</v>
      </c>
      <c r="G226" s="19" t="s">
        <v>76</v>
      </c>
      <c r="H226" s="19" t="s">
        <v>893</v>
      </c>
      <c r="I226" s="45">
        <v>483.02499999999998</v>
      </c>
    </row>
    <row r="227" spans="1:9" x14ac:dyDescent="0.25">
      <c r="A227" s="23"/>
      <c r="B227" s="20">
        <f t="shared" si="3"/>
        <v>226</v>
      </c>
      <c r="C227" s="20">
        <v>5136898</v>
      </c>
      <c r="D227" s="19" t="s">
        <v>330</v>
      </c>
      <c r="E227" s="19" t="s">
        <v>903</v>
      </c>
      <c r="F227" s="19" t="s">
        <v>69</v>
      </c>
      <c r="G227" s="19" t="s">
        <v>70</v>
      </c>
      <c r="H227" s="19" t="s">
        <v>893</v>
      </c>
      <c r="I227" s="45">
        <v>901.01700000000005</v>
      </c>
    </row>
    <row r="228" spans="1:9" x14ac:dyDescent="0.25">
      <c r="A228" s="23"/>
      <c r="B228" s="20">
        <f t="shared" si="3"/>
        <v>227</v>
      </c>
      <c r="C228" s="20">
        <v>5334964</v>
      </c>
      <c r="D228" s="19" t="s">
        <v>696</v>
      </c>
      <c r="E228" s="19" t="s">
        <v>905</v>
      </c>
      <c r="F228" s="19" t="s">
        <v>71</v>
      </c>
      <c r="G228" s="19" t="s">
        <v>72</v>
      </c>
      <c r="H228" s="19" t="s">
        <v>893</v>
      </c>
      <c r="I228" s="45">
        <v>966.05</v>
      </c>
    </row>
    <row r="229" spans="1:9" x14ac:dyDescent="0.25">
      <c r="A229" s="23"/>
      <c r="B229" s="20">
        <f t="shared" si="3"/>
        <v>228</v>
      </c>
      <c r="C229" s="20">
        <v>5338704</v>
      </c>
      <c r="D229" s="19" t="s">
        <v>697</v>
      </c>
      <c r="E229" s="19" t="s">
        <v>151</v>
      </c>
      <c r="F229" s="19" t="s">
        <v>60</v>
      </c>
      <c r="G229" s="19" t="s">
        <v>61</v>
      </c>
      <c r="H229" s="19" t="s">
        <v>893</v>
      </c>
      <c r="I229" s="45">
        <v>1803.104</v>
      </c>
    </row>
    <row r="230" spans="1:9" x14ac:dyDescent="0.25">
      <c r="A230" s="23"/>
      <c r="B230" s="20">
        <f t="shared" si="3"/>
        <v>229</v>
      </c>
      <c r="C230" s="20">
        <v>5279179</v>
      </c>
      <c r="D230" s="19" t="s">
        <v>622</v>
      </c>
      <c r="E230" s="19" t="s">
        <v>150</v>
      </c>
      <c r="F230" s="19" t="s">
        <v>75</v>
      </c>
      <c r="G230" s="19" t="s">
        <v>76</v>
      </c>
      <c r="H230" s="19" t="s">
        <v>893</v>
      </c>
      <c r="I230" s="45">
        <v>179.52799999999999</v>
      </c>
    </row>
    <row r="231" spans="1:9" x14ac:dyDescent="0.25">
      <c r="A231" s="23"/>
      <c r="B231" s="20">
        <f t="shared" si="3"/>
        <v>230</v>
      </c>
      <c r="C231" s="20">
        <v>5124080</v>
      </c>
      <c r="D231" s="19" t="s">
        <v>698</v>
      </c>
      <c r="E231" s="19" t="s">
        <v>150</v>
      </c>
      <c r="F231" s="19" t="s">
        <v>75</v>
      </c>
      <c r="G231" s="19" t="s">
        <v>76</v>
      </c>
      <c r="H231" s="19" t="s">
        <v>893</v>
      </c>
      <c r="I231" s="45">
        <v>721.48900000000003</v>
      </c>
    </row>
    <row r="232" spans="1:9" x14ac:dyDescent="0.25">
      <c r="A232" s="23"/>
      <c r="B232" s="20">
        <f t="shared" si="3"/>
        <v>231</v>
      </c>
      <c r="C232" s="20">
        <v>5131042</v>
      </c>
      <c r="D232" s="19" t="s">
        <v>699</v>
      </c>
      <c r="E232" s="19" t="s">
        <v>903</v>
      </c>
      <c r="F232" s="19" t="s">
        <v>69</v>
      </c>
      <c r="G232" s="19" t="s">
        <v>70</v>
      </c>
      <c r="H232" s="19" t="s">
        <v>893</v>
      </c>
      <c r="I232" s="45">
        <v>1082.6849999999999</v>
      </c>
    </row>
    <row r="233" spans="1:9" x14ac:dyDescent="0.25">
      <c r="A233" s="23"/>
      <c r="B233" s="20">
        <f t="shared" si="3"/>
        <v>232</v>
      </c>
      <c r="C233" s="20">
        <v>5301610</v>
      </c>
      <c r="D233" s="19" t="s">
        <v>666</v>
      </c>
      <c r="E233" s="19" t="s">
        <v>906</v>
      </c>
      <c r="F233" s="19" t="s">
        <v>60</v>
      </c>
      <c r="G233" s="19" t="s">
        <v>61</v>
      </c>
      <c r="H233" s="19" t="s">
        <v>893</v>
      </c>
      <c r="I233" s="45">
        <v>179.52799999999999</v>
      </c>
    </row>
    <row r="234" spans="1:9" x14ac:dyDescent="0.25">
      <c r="A234" s="23"/>
      <c r="B234" s="20">
        <f t="shared" si="3"/>
        <v>233</v>
      </c>
      <c r="C234" s="20">
        <v>5333259</v>
      </c>
      <c r="D234" s="19" t="s">
        <v>449</v>
      </c>
      <c r="E234" s="19" t="s">
        <v>903</v>
      </c>
      <c r="F234" s="19" t="s">
        <v>69</v>
      </c>
      <c r="G234" s="19" t="s">
        <v>70</v>
      </c>
      <c r="H234" s="19" t="s">
        <v>893</v>
      </c>
      <c r="I234" s="45">
        <v>597.52</v>
      </c>
    </row>
    <row r="235" spans="1:9" x14ac:dyDescent="0.25">
      <c r="A235" s="23"/>
      <c r="B235" s="20">
        <f t="shared" si="3"/>
        <v>234</v>
      </c>
      <c r="C235" s="20">
        <v>5299249</v>
      </c>
      <c r="D235" s="19" t="s">
        <v>418</v>
      </c>
      <c r="E235" s="19" t="s">
        <v>903</v>
      </c>
      <c r="F235" s="19" t="s">
        <v>69</v>
      </c>
      <c r="G235" s="19" t="s">
        <v>70</v>
      </c>
      <c r="H235" s="19" t="s">
        <v>893</v>
      </c>
      <c r="I235" s="45">
        <v>901.01700000000005</v>
      </c>
    </row>
    <row r="236" spans="1:9" x14ac:dyDescent="0.25">
      <c r="A236" s="23"/>
      <c r="B236" s="20">
        <f t="shared" si="3"/>
        <v>235</v>
      </c>
      <c r="C236" s="20">
        <v>5132003</v>
      </c>
      <c r="D236" s="19" t="s">
        <v>306</v>
      </c>
      <c r="E236" s="19" t="s">
        <v>905</v>
      </c>
      <c r="F236" s="19" t="s">
        <v>71</v>
      </c>
      <c r="G236" s="19" t="s">
        <v>72</v>
      </c>
      <c r="H236" s="19" t="s">
        <v>893</v>
      </c>
      <c r="I236" s="45">
        <v>842.471</v>
      </c>
    </row>
    <row r="237" spans="1:9" x14ac:dyDescent="0.25">
      <c r="A237" s="23"/>
      <c r="B237" s="20">
        <f t="shared" si="3"/>
        <v>236</v>
      </c>
      <c r="C237" s="20">
        <v>5335811</v>
      </c>
      <c r="D237" s="19" t="s">
        <v>457</v>
      </c>
      <c r="E237" s="19" t="s">
        <v>905</v>
      </c>
      <c r="F237" s="19" t="s">
        <v>71</v>
      </c>
      <c r="G237" s="19" t="s">
        <v>72</v>
      </c>
      <c r="H237" s="19" t="s">
        <v>893</v>
      </c>
      <c r="I237" s="45">
        <v>902.08699999999999</v>
      </c>
    </row>
    <row r="238" spans="1:9" x14ac:dyDescent="0.25">
      <c r="A238" s="23"/>
      <c r="B238" s="20">
        <f t="shared" si="3"/>
        <v>237</v>
      </c>
      <c r="C238" s="20">
        <v>5272851</v>
      </c>
      <c r="D238" s="19" t="s">
        <v>700</v>
      </c>
      <c r="E238" s="19" t="s">
        <v>903</v>
      </c>
      <c r="F238" s="19" t="s">
        <v>69</v>
      </c>
      <c r="G238" s="19" t="s">
        <v>70</v>
      </c>
      <c r="H238" s="19" t="s">
        <v>893</v>
      </c>
      <c r="I238" s="45">
        <v>778.11800000000005</v>
      </c>
    </row>
    <row r="239" spans="1:9" x14ac:dyDescent="0.25">
      <c r="A239" s="23"/>
      <c r="B239" s="20">
        <f t="shared" si="3"/>
        <v>238</v>
      </c>
      <c r="C239" s="20">
        <v>5132702</v>
      </c>
      <c r="D239" s="19" t="s">
        <v>311</v>
      </c>
      <c r="E239" s="19" t="s">
        <v>903</v>
      </c>
      <c r="F239" s="19" t="s">
        <v>69</v>
      </c>
      <c r="G239" s="19" t="s">
        <v>70</v>
      </c>
      <c r="H239" s="19" t="s">
        <v>893</v>
      </c>
      <c r="I239" s="45">
        <v>661.87300000000005</v>
      </c>
    </row>
    <row r="240" spans="1:9" x14ac:dyDescent="0.25">
      <c r="A240" s="23"/>
      <c r="B240" s="20">
        <f t="shared" si="3"/>
        <v>239</v>
      </c>
      <c r="C240" s="20">
        <v>5131727</v>
      </c>
      <c r="D240" s="19" t="s">
        <v>701</v>
      </c>
      <c r="E240" s="19" t="s">
        <v>899</v>
      </c>
      <c r="F240" s="19" t="s">
        <v>75</v>
      </c>
      <c r="G240" s="19" t="s">
        <v>76</v>
      </c>
      <c r="H240" s="19" t="s">
        <v>893</v>
      </c>
      <c r="I240" s="45">
        <v>417.99200000000002</v>
      </c>
    </row>
    <row r="241" spans="1:9" x14ac:dyDescent="0.25">
      <c r="A241" s="23"/>
      <c r="B241" s="20">
        <f t="shared" si="3"/>
        <v>240</v>
      </c>
      <c r="C241" s="20">
        <v>5339260</v>
      </c>
      <c r="D241" s="19" t="s">
        <v>702</v>
      </c>
      <c r="E241" s="19" t="s">
        <v>901</v>
      </c>
      <c r="F241" s="19" t="s">
        <v>73</v>
      </c>
      <c r="G241" s="19" t="s">
        <v>74</v>
      </c>
      <c r="H241" s="19" t="s">
        <v>893</v>
      </c>
      <c r="I241" s="45">
        <v>360.12599999999998</v>
      </c>
    </row>
    <row r="242" spans="1:9" x14ac:dyDescent="0.25">
      <c r="A242" s="23"/>
      <c r="B242" s="20">
        <f t="shared" si="3"/>
        <v>241</v>
      </c>
      <c r="C242" s="20">
        <v>5122165</v>
      </c>
      <c r="D242" s="19" t="s">
        <v>273</v>
      </c>
      <c r="E242" s="19" t="s">
        <v>912</v>
      </c>
      <c r="F242" s="19" t="s">
        <v>60</v>
      </c>
      <c r="G242" s="19" t="s">
        <v>61</v>
      </c>
      <c r="H242" s="19" t="s">
        <v>893</v>
      </c>
      <c r="I242" s="45">
        <v>1087.0319999999999</v>
      </c>
    </row>
    <row r="243" spans="1:9" x14ac:dyDescent="0.25">
      <c r="A243" s="23"/>
      <c r="B243" s="20">
        <f t="shared" si="3"/>
        <v>242</v>
      </c>
      <c r="C243" s="20">
        <v>5136957</v>
      </c>
      <c r="D243" s="19" t="s">
        <v>703</v>
      </c>
      <c r="E243" s="19" t="s">
        <v>914</v>
      </c>
      <c r="F243" s="19" t="s">
        <v>67</v>
      </c>
      <c r="G243" s="19" t="s">
        <v>68</v>
      </c>
      <c r="H243" s="19" t="s">
        <v>893</v>
      </c>
      <c r="I243" s="45">
        <v>1082.6849999999999</v>
      </c>
    </row>
    <row r="244" spans="1:9" x14ac:dyDescent="0.25">
      <c r="A244" s="23"/>
      <c r="B244" s="20">
        <f t="shared" si="3"/>
        <v>243</v>
      </c>
      <c r="C244" s="20">
        <v>5335679</v>
      </c>
      <c r="D244" s="19" t="s">
        <v>704</v>
      </c>
      <c r="E244" s="19" t="s">
        <v>151</v>
      </c>
      <c r="F244" s="19" t="s">
        <v>60</v>
      </c>
      <c r="G244" s="19" t="s">
        <v>61</v>
      </c>
      <c r="H244" s="19" t="s">
        <v>893</v>
      </c>
      <c r="I244" s="45">
        <v>721.48900000000003</v>
      </c>
    </row>
    <row r="245" spans="1:9" x14ac:dyDescent="0.25">
      <c r="A245" s="23"/>
      <c r="B245" s="20">
        <f t="shared" si="3"/>
        <v>244</v>
      </c>
      <c r="C245" s="20">
        <v>5126417</v>
      </c>
      <c r="D245" s="19" t="s">
        <v>705</v>
      </c>
      <c r="E245" s="19" t="s">
        <v>141</v>
      </c>
      <c r="F245" s="19" t="s">
        <v>73</v>
      </c>
      <c r="G245" s="19" t="s">
        <v>74</v>
      </c>
      <c r="H245" s="19" t="s">
        <v>893</v>
      </c>
      <c r="I245" s="45">
        <v>597.52</v>
      </c>
    </row>
    <row r="246" spans="1:9" x14ac:dyDescent="0.25">
      <c r="A246" s="23"/>
      <c r="B246" s="20">
        <f t="shared" si="3"/>
        <v>245</v>
      </c>
      <c r="C246" s="20">
        <v>5338036</v>
      </c>
      <c r="D246" s="19" t="s">
        <v>706</v>
      </c>
      <c r="E246" s="19" t="s">
        <v>899</v>
      </c>
      <c r="F246" s="19" t="s">
        <v>75</v>
      </c>
      <c r="G246" s="19" t="s">
        <v>76</v>
      </c>
      <c r="H246" s="19" t="s">
        <v>893</v>
      </c>
      <c r="I246" s="45">
        <v>597.52</v>
      </c>
    </row>
    <row r="247" spans="1:9" x14ac:dyDescent="0.25">
      <c r="A247" s="23"/>
      <c r="B247" s="20">
        <f t="shared" si="3"/>
        <v>246</v>
      </c>
      <c r="C247" s="20">
        <v>5294877</v>
      </c>
      <c r="D247" s="19" t="s">
        <v>707</v>
      </c>
      <c r="E247" s="19" t="s">
        <v>905</v>
      </c>
      <c r="F247" s="19" t="s">
        <v>71</v>
      </c>
      <c r="G247" s="19" t="s">
        <v>72</v>
      </c>
      <c r="H247" s="19" t="s">
        <v>893</v>
      </c>
      <c r="I247" s="45">
        <v>597.52</v>
      </c>
    </row>
    <row r="248" spans="1:9" x14ac:dyDescent="0.25">
      <c r="A248" s="23"/>
      <c r="B248" s="20">
        <f t="shared" si="3"/>
        <v>247</v>
      </c>
      <c r="C248" s="20">
        <v>5335963</v>
      </c>
      <c r="D248" s="19" t="s">
        <v>708</v>
      </c>
      <c r="E248" s="19" t="s">
        <v>905</v>
      </c>
      <c r="F248" s="19" t="s">
        <v>71</v>
      </c>
      <c r="G248" s="19" t="s">
        <v>72</v>
      </c>
      <c r="H248" s="19" t="s">
        <v>893</v>
      </c>
      <c r="I248" s="45">
        <v>539.654</v>
      </c>
    </row>
    <row r="249" spans="1:9" x14ac:dyDescent="0.25">
      <c r="A249" s="23"/>
      <c r="B249" s="20">
        <f t="shared" si="3"/>
        <v>248</v>
      </c>
      <c r="C249" s="20">
        <v>5337871</v>
      </c>
      <c r="D249" s="19" t="s">
        <v>709</v>
      </c>
      <c r="E249" s="19" t="s">
        <v>903</v>
      </c>
      <c r="F249" s="19" t="s">
        <v>69</v>
      </c>
      <c r="G249" s="19" t="s">
        <v>70</v>
      </c>
      <c r="H249" s="19" t="s">
        <v>893</v>
      </c>
      <c r="I249" s="45">
        <v>597.52</v>
      </c>
    </row>
    <row r="250" spans="1:9" x14ac:dyDescent="0.25">
      <c r="A250" s="23"/>
      <c r="B250" s="20">
        <f t="shared" si="3"/>
        <v>249</v>
      </c>
      <c r="C250" s="20">
        <v>5278042</v>
      </c>
      <c r="D250" s="19" t="s">
        <v>540</v>
      </c>
      <c r="E250" s="19" t="s">
        <v>905</v>
      </c>
      <c r="F250" s="19" t="s">
        <v>71</v>
      </c>
      <c r="G250" s="19" t="s">
        <v>72</v>
      </c>
      <c r="H250" s="19" t="s">
        <v>893</v>
      </c>
      <c r="I250" s="45">
        <v>423.40899999999999</v>
      </c>
    </row>
    <row r="251" spans="1:9" x14ac:dyDescent="0.25">
      <c r="A251" s="23"/>
      <c r="B251" s="20">
        <f t="shared" si="3"/>
        <v>250</v>
      </c>
      <c r="C251" s="20">
        <v>5137662</v>
      </c>
      <c r="D251" s="19" t="s">
        <v>710</v>
      </c>
      <c r="E251" s="19" t="s">
        <v>903</v>
      </c>
      <c r="F251" s="19" t="s">
        <v>69</v>
      </c>
      <c r="G251" s="19" t="s">
        <v>70</v>
      </c>
      <c r="H251" s="19" t="s">
        <v>893</v>
      </c>
      <c r="I251" s="45">
        <v>902.08699999999999</v>
      </c>
    </row>
    <row r="252" spans="1:9" x14ac:dyDescent="0.25">
      <c r="A252" s="23"/>
      <c r="B252" s="20">
        <f t="shared" si="3"/>
        <v>251</v>
      </c>
      <c r="C252" s="20">
        <v>5138609</v>
      </c>
      <c r="D252" s="19" t="s">
        <v>711</v>
      </c>
      <c r="E252" s="19" t="s">
        <v>908</v>
      </c>
      <c r="F252" s="19" t="s">
        <v>69</v>
      </c>
      <c r="G252" s="19" t="s">
        <v>70</v>
      </c>
      <c r="H252" s="19" t="s">
        <v>893</v>
      </c>
      <c r="I252" s="45">
        <v>238.464</v>
      </c>
    </row>
    <row r="253" spans="1:9" x14ac:dyDescent="0.25">
      <c r="A253" s="23"/>
      <c r="B253" s="20">
        <f t="shared" si="3"/>
        <v>252</v>
      </c>
      <c r="C253" s="20">
        <v>5129331</v>
      </c>
      <c r="D253" s="19" t="s">
        <v>564</v>
      </c>
      <c r="E253" s="19" t="s">
        <v>911</v>
      </c>
      <c r="F253" s="19" t="s">
        <v>65</v>
      </c>
      <c r="G253" s="19" t="s">
        <v>66</v>
      </c>
      <c r="H253" s="19" t="s">
        <v>893</v>
      </c>
      <c r="I253" s="45">
        <v>417.99200000000002</v>
      </c>
    </row>
    <row r="254" spans="1:9" x14ac:dyDescent="0.25">
      <c r="A254" s="23"/>
      <c r="B254" s="20">
        <f t="shared" si="3"/>
        <v>253</v>
      </c>
      <c r="C254" s="20">
        <v>5297708</v>
      </c>
      <c r="D254" s="19" t="s">
        <v>617</v>
      </c>
      <c r="E254" s="19" t="s">
        <v>905</v>
      </c>
      <c r="F254" s="19" t="s">
        <v>71</v>
      </c>
      <c r="G254" s="19" t="s">
        <v>72</v>
      </c>
      <c r="H254" s="19" t="s">
        <v>893</v>
      </c>
      <c r="I254" s="45">
        <v>1140.5509999999999</v>
      </c>
    </row>
    <row r="255" spans="1:9" x14ac:dyDescent="0.25">
      <c r="A255" s="23"/>
      <c r="B255" s="20">
        <f t="shared" si="3"/>
        <v>254</v>
      </c>
      <c r="C255" s="20">
        <v>5131772</v>
      </c>
      <c r="D255" s="19" t="s">
        <v>712</v>
      </c>
      <c r="E255" s="19" t="s">
        <v>150</v>
      </c>
      <c r="F255" s="19" t="s">
        <v>75</v>
      </c>
      <c r="G255" s="19" t="s">
        <v>76</v>
      </c>
      <c r="H255" s="19" t="s">
        <v>893</v>
      </c>
      <c r="I255" s="45">
        <v>959.95299999999997</v>
      </c>
    </row>
    <row r="256" spans="1:9" x14ac:dyDescent="0.25">
      <c r="A256" s="23"/>
      <c r="B256" s="20">
        <f t="shared" si="3"/>
        <v>255</v>
      </c>
      <c r="C256" s="20">
        <v>5131886</v>
      </c>
      <c r="D256" s="19" t="s">
        <v>302</v>
      </c>
      <c r="E256" s="19" t="s">
        <v>903</v>
      </c>
      <c r="F256" s="19" t="s">
        <v>69</v>
      </c>
      <c r="G256" s="19" t="s">
        <v>70</v>
      </c>
      <c r="H256" s="19" t="s">
        <v>893</v>
      </c>
      <c r="I256" s="45">
        <v>661.87300000000005</v>
      </c>
    </row>
    <row r="257" spans="1:9" x14ac:dyDescent="0.25">
      <c r="A257" s="23"/>
      <c r="B257" s="20">
        <f t="shared" si="3"/>
        <v>256</v>
      </c>
      <c r="C257" s="20">
        <v>5125117</v>
      </c>
      <c r="D257" s="19" t="s">
        <v>713</v>
      </c>
      <c r="E257" s="19" t="s">
        <v>903</v>
      </c>
      <c r="F257" s="19" t="s">
        <v>69</v>
      </c>
      <c r="G257" s="19" t="s">
        <v>70</v>
      </c>
      <c r="H257" s="19" t="s">
        <v>893</v>
      </c>
      <c r="I257" s="45">
        <v>598.59</v>
      </c>
    </row>
    <row r="258" spans="1:9" x14ac:dyDescent="0.25">
      <c r="A258" s="23"/>
      <c r="B258" s="20">
        <f t="shared" si="3"/>
        <v>257</v>
      </c>
      <c r="C258" s="20">
        <v>5333664</v>
      </c>
      <c r="D258" s="19" t="s">
        <v>443</v>
      </c>
      <c r="E258" s="19" t="s">
        <v>903</v>
      </c>
      <c r="F258" s="19" t="s">
        <v>69</v>
      </c>
      <c r="G258" s="19" t="s">
        <v>70</v>
      </c>
      <c r="H258" s="19" t="s">
        <v>893</v>
      </c>
      <c r="I258" s="45">
        <v>238.464</v>
      </c>
    </row>
    <row r="259" spans="1:9" x14ac:dyDescent="0.25">
      <c r="A259" s="23"/>
      <c r="B259" s="20">
        <f t="shared" si="3"/>
        <v>258</v>
      </c>
      <c r="C259" s="20">
        <v>5271942</v>
      </c>
      <c r="D259" s="19" t="s">
        <v>714</v>
      </c>
      <c r="E259" s="19" t="s">
        <v>904</v>
      </c>
      <c r="F259" s="19" t="s">
        <v>73</v>
      </c>
      <c r="G259" s="19" t="s">
        <v>74</v>
      </c>
      <c r="H259" s="19" t="s">
        <v>893</v>
      </c>
      <c r="I259" s="45">
        <v>656.45600000000002</v>
      </c>
    </row>
    <row r="260" spans="1:9" x14ac:dyDescent="0.25">
      <c r="A260" s="23"/>
      <c r="B260" s="20">
        <f t="shared" ref="B260:B323" si="4">+B259+1</f>
        <v>259</v>
      </c>
      <c r="C260" s="20">
        <v>5298039</v>
      </c>
      <c r="D260" s="19" t="s">
        <v>491</v>
      </c>
      <c r="E260" s="19" t="s">
        <v>914</v>
      </c>
      <c r="F260" s="19" t="s">
        <v>67</v>
      </c>
      <c r="G260" s="19" t="s">
        <v>68</v>
      </c>
      <c r="H260" s="19" t="s">
        <v>893</v>
      </c>
      <c r="I260" s="45">
        <v>238.464</v>
      </c>
    </row>
    <row r="261" spans="1:9" x14ac:dyDescent="0.25">
      <c r="A261" s="23"/>
      <c r="B261" s="20">
        <f t="shared" si="4"/>
        <v>260</v>
      </c>
      <c r="C261" s="20">
        <v>5337110</v>
      </c>
      <c r="D261" s="19" t="s">
        <v>715</v>
      </c>
      <c r="E261" s="19" t="s">
        <v>914</v>
      </c>
      <c r="F261" s="19" t="s">
        <v>67</v>
      </c>
      <c r="G261" s="19" t="s">
        <v>68</v>
      </c>
      <c r="H261" s="19" t="s">
        <v>893</v>
      </c>
      <c r="I261" s="45">
        <v>902.08699999999999</v>
      </c>
    </row>
    <row r="262" spans="1:9" x14ac:dyDescent="0.25">
      <c r="A262" s="23"/>
      <c r="B262" s="20">
        <f t="shared" si="4"/>
        <v>261</v>
      </c>
      <c r="C262" s="20">
        <v>5335655</v>
      </c>
      <c r="D262" s="19" t="s">
        <v>716</v>
      </c>
      <c r="E262" s="19" t="s">
        <v>914</v>
      </c>
      <c r="F262" s="19" t="s">
        <v>67</v>
      </c>
      <c r="G262" s="19" t="s">
        <v>68</v>
      </c>
      <c r="H262" s="19" t="s">
        <v>893</v>
      </c>
      <c r="I262" s="45">
        <v>483.02499999999998</v>
      </c>
    </row>
    <row r="263" spans="1:9" x14ac:dyDescent="0.25">
      <c r="A263" s="23"/>
      <c r="B263" s="20">
        <f t="shared" si="4"/>
        <v>262</v>
      </c>
      <c r="C263" s="20">
        <v>5337428</v>
      </c>
      <c r="D263" s="19" t="s">
        <v>620</v>
      </c>
      <c r="E263" s="19" t="s">
        <v>903</v>
      </c>
      <c r="F263" s="19" t="s">
        <v>69</v>
      </c>
      <c r="G263" s="19" t="s">
        <v>70</v>
      </c>
      <c r="H263" s="19" t="s">
        <v>893</v>
      </c>
      <c r="I263" s="45">
        <v>1026.056</v>
      </c>
    </row>
    <row r="264" spans="1:9" x14ac:dyDescent="0.25">
      <c r="A264" s="23"/>
      <c r="B264" s="20">
        <f t="shared" si="4"/>
        <v>263</v>
      </c>
      <c r="C264" s="20">
        <v>5270161</v>
      </c>
      <c r="D264" s="19" t="s">
        <v>717</v>
      </c>
      <c r="E264" s="19" t="s">
        <v>904</v>
      </c>
      <c r="F264" s="19" t="s">
        <v>73</v>
      </c>
      <c r="G264" s="19" t="s">
        <v>74</v>
      </c>
      <c r="H264" s="19" t="s">
        <v>893</v>
      </c>
      <c r="I264" s="45">
        <v>483.02499999999998</v>
      </c>
    </row>
    <row r="265" spans="1:9" x14ac:dyDescent="0.25">
      <c r="A265" s="23"/>
      <c r="B265" s="20">
        <f t="shared" si="4"/>
        <v>264</v>
      </c>
      <c r="C265" s="20">
        <v>5334030</v>
      </c>
      <c r="D265" s="19" t="s">
        <v>453</v>
      </c>
      <c r="E265" s="19" t="s">
        <v>904</v>
      </c>
      <c r="F265" s="19" t="s">
        <v>73</v>
      </c>
      <c r="G265" s="19" t="s">
        <v>74</v>
      </c>
      <c r="H265" s="19" t="s">
        <v>893</v>
      </c>
      <c r="I265" s="45">
        <v>483.02499999999998</v>
      </c>
    </row>
    <row r="266" spans="1:9" x14ac:dyDescent="0.25">
      <c r="A266" s="23"/>
      <c r="B266" s="20">
        <f t="shared" si="4"/>
        <v>265</v>
      </c>
      <c r="C266" s="20">
        <v>5292862</v>
      </c>
      <c r="D266" s="19" t="s">
        <v>718</v>
      </c>
      <c r="E266" s="19" t="s">
        <v>896</v>
      </c>
      <c r="F266" s="19" t="s">
        <v>67</v>
      </c>
      <c r="G266" s="19" t="s">
        <v>68</v>
      </c>
      <c r="H266" s="19" t="s">
        <v>893</v>
      </c>
      <c r="I266" s="45">
        <v>483.02499999999998</v>
      </c>
    </row>
    <row r="267" spans="1:9" x14ac:dyDescent="0.25">
      <c r="A267" s="23"/>
      <c r="B267" s="20">
        <f t="shared" si="4"/>
        <v>266</v>
      </c>
      <c r="C267" s="20">
        <v>5333273</v>
      </c>
      <c r="D267" s="19" t="s">
        <v>719</v>
      </c>
      <c r="E267" s="19" t="s">
        <v>151</v>
      </c>
      <c r="F267" s="19" t="s">
        <v>60</v>
      </c>
      <c r="G267" s="19" t="s">
        <v>61</v>
      </c>
      <c r="H267" s="19" t="s">
        <v>893</v>
      </c>
      <c r="I267" s="45">
        <v>484.09500000000003</v>
      </c>
    </row>
    <row r="268" spans="1:9" x14ac:dyDescent="0.25">
      <c r="A268" s="23"/>
      <c r="B268" s="20">
        <f t="shared" si="4"/>
        <v>267</v>
      </c>
      <c r="C268" s="20">
        <v>5278893</v>
      </c>
      <c r="D268" s="19" t="s">
        <v>720</v>
      </c>
      <c r="E268" s="19" t="s">
        <v>150</v>
      </c>
      <c r="F268" s="19" t="s">
        <v>75</v>
      </c>
      <c r="G268" s="19" t="s">
        <v>76</v>
      </c>
      <c r="H268" s="19" t="s">
        <v>893</v>
      </c>
      <c r="I268" s="45">
        <v>663.62300000000005</v>
      </c>
    </row>
    <row r="269" spans="1:9" x14ac:dyDescent="0.25">
      <c r="A269" s="23"/>
      <c r="B269" s="20">
        <f t="shared" si="4"/>
        <v>268</v>
      </c>
      <c r="C269" s="20">
        <v>5330726</v>
      </c>
      <c r="D269" s="19" t="s">
        <v>721</v>
      </c>
      <c r="E269" s="19" t="s">
        <v>903</v>
      </c>
      <c r="F269" s="19" t="s">
        <v>69</v>
      </c>
      <c r="G269" s="19" t="s">
        <v>70</v>
      </c>
      <c r="H269" s="19" t="s">
        <v>893</v>
      </c>
      <c r="I269" s="45">
        <v>1082.6849999999999</v>
      </c>
    </row>
    <row r="270" spans="1:9" x14ac:dyDescent="0.25">
      <c r="A270" s="23"/>
      <c r="B270" s="20">
        <f t="shared" si="4"/>
        <v>269</v>
      </c>
      <c r="C270" s="20">
        <v>5136078</v>
      </c>
      <c r="D270" s="19" t="s">
        <v>722</v>
      </c>
      <c r="E270" s="19" t="s">
        <v>908</v>
      </c>
      <c r="F270" s="19" t="s">
        <v>69</v>
      </c>
      <c r="G270" s="19" t="s">
        <v>70</v>
      </c>
      <c r="H270" s="19" t="s">
        <v>893</v>
      </c>
      <c r="I270" s="45">
        <v>598.59</v>
      </c>
    </row>
    <row r="271" spans="1:9" x14ac:dyDescent="0.25">
      <c r="A271" s="23"/>
      <c r="B271" s="20">
        <f t="shared" si="4"/>
        <v>270</v>
      </c>
      <c r="C271" s="20">
        <v>5298558</v>
      </c>
      <c r="D271" s="19" t="s">
        <v>411</v>
      </c>
      <c r="E271" s="19" t="s">
        <v>903</v>
      </c>
      <c r="F271" s="19" t="s">
        <v>69</v>
      </c>
      <c r="G271" s="19" t="s">
        <v>70</v>
      </c>
      <c r="H271" s="19" t="s">
        <v>893</v>
      </c>
      <c r="I271" s="45">
        <v>180.59800000000001</v>
      </c>
    </row>
    <row r="272" spans="1:9" x14ac:dyDescent="0.25">
      <c r="A272" s="23"/>
      <c r="B272" s="20">
        <f t="shared" si="4"/>
        <v>271</v>
      </c>
      <c r="C272" s="20">
        <v>5337622</v>
      </c>
      <c r="D272" s="19" t="s">
        <v>608</v>
      </c>
      <c r="E272" s="19" t="s">
        <v>151</v>
      </c>
      <c r="F272" s="19" t="s">
        <v>60</v>
      </c>
      <c r="G272" s="19" t="s">
        <v>61</v>
      </c>
      <c r="H272" s="19" t="s">
        <v>893</v>
      </c>
      <c r="I272" s="45">
        <v>180.59800000000001</v>
      </c>
    </row>
    <row r="273" spans="1:9" x14ac:dyDescent="0.25">
      <c r="A273" s="23"/>
      <c r="B273" s="20">
        <f t="shared" si="4"/>
        <v>272</v>
      </c>
      <c r="C273" s="20">
        <v>5137347</v>
      </c>
      <c r="D273" s="19" t="s">
        <v>334</v>
      </c>
      <c r="E273" s="19" t="s">
        <v>141</v>
      </c>
      <c r="F273" s="19" t="s">
        <v>73</v>
      </c>
      <c r="G273" s="19" t="s">
        <v>74</v>
      </c>
      <c r="H273" s="19" t="s">
        <v>893</v>
      </c>
      <c r="I273" s="45">
        <v>902.08699999999999</v>
      </c>
    </row>
    <row r="274" spans="1:9" x14ac:dyDescent="0.25">
      <c r="A274" s="23"/>
      <c r="B274" s="20">
        <f t="shared" si="4"/>
        <v>273</v>
      </c>
      <c r="C274" s="20">
        <v>5272837</v>
      </c>
      <c r="D274" s="19" t="s">
        <v>370</v>
      </c>
      <c r="E274" s="19" t="s">
        <v>908</v>
      </c>
      <c r="F274" s="19" t="s">
        <v>69</v>
      </c>
      <c r="G274" s="19" t="s">
        <v>70</v>
      </c>
      <c r="H274" s="19" t="s">
        <v>893</v>
      </c>
      <c r="I274" s="45">
        <v>778.11800000000005</v>
      </c>
    </row>
    <row r="275" spans="1:9" x14ac:dyDescent="0.25">
      <c r="A275" s="23"/>
      <c r="B275" s="20">
        <f t="shared" si="4"/>
        <v>274</v>
      </c>
      <c r="C275" s="20">
        <v>5131969</v>
      </c>
      <c r="D275" s="19" t="s">
        <v>723</v>
      </c>
      <c r="E275" s="19" t="s">
        <v>900</v>
      </c>
      <c r="F275" s="19" t="s">
        <v>71</v>
      </c>
      <c r="G275" s="19" t="s">
        <v>72</v>
      </c>
      <c r="H275" s="19" t="s">
        <v>893</v>
      </c>
      <c r="I275" s="45">
        <v>179.52799999999999</v>
      </c>
    </row>
    <row r="276" spans="1:9" x14ac:dyDescent="0.25">
      <c r="A276" s="23"/>
      <c r="B276" s="20">
        <f t="shared" si="4"/>
        <v>275</v>
      </c>
      <c r="C276" s="20">
        <v>5337888</v>
      </c>
      <c r="D276" s="19" t="s">
        <v>478</v>
      </c>
      <c r="E276" s="19" t="s">
        <v>897</v>
      </c>
      <c r="F276" s="19" t="s">
        <v>63</v>
      </c>
      <c r="G276" s="19" t="s">
        <v>64</v>
      </c>
      <c r="H276" s="19" t="s">
        <v>893</v>
      </c>
      <c r="I276" s="45">
        <v>778.11800000000005</v>
      </c>
    </row>
    <row r="277" spans="1:9" x14ac:dyDescent="0.25">
      <c r="A277" s="23"/>
      <c r="B277" s="20">
        <f t="shared" si="4"/>
        <v>276</v>
      </c>
      <c r="C277" s="20">
        <v>5271340</v>
      </c>
      <c r="D277" s="19" t="s">
        <v>724</v>
      </c>
      <c r="E277" s="19" t="s">
        <v>907</v>
      </c>
      <c r="F277" s="19" t="s">
        <v>63</v>
      </c>
      <c r="G277" s="19" t="s">
        <v>64</v>
      </c>
      <c r="H277" s="19" t="s">
        <v>893</v>
      </c>
      <c r="I277" s="45">
        <v>967.12</v>
      </c>
    </row>
    <row r="278" spans="1:9" x14ac:dyDescent="0.25">
      <c r="A278" s="23"/>
      <c r="B278" s="20">
        <f t="shared" si="4"/>
        <v>277</v>
      </c>
      <c r="C278" s="20">
        <v>5332672</v>
      </c>
      <c r="D278" s="19" t="s">
        <v>725</v>
      </c>
      <c r="E278" s="19" t="s">
        <v>906</v>
      </c>
      <c r="F278" s="19" t="s">
        <v>60</v>
      </c>
      <c r="G278" s="19" t="s">
        <v>61</v>
      </c>
      <c r="H278" s="19" t="s">
        <v>893</v>
      </c>
      <c r="I278" s="45">
        <v>966.05</v>
      </c>
    </row>
    <row r="279" spans="1:9" x14ac:dyDescent="0.25">
      <c r="A279" s="23"/>
      <c r="B279" s="20">
        <f t="shared" si="4"/>
        <v>278</v>
      </c>
      <c r="C279" s="20">
        <v>5291887</v>
      </c>
      <c r="D279" s="19" t="s">
        <v>726</v>
      </c>
      <c r="E279" s="19" t="s">
        <v>897</v>
      </c>
      <c r="F279" s="19" t="s">
        <v>63</v>
      </c>
      <c r="G279" s="19" t="s">
        <v>64</v>
      </c>
      <c r="H279" s="19" t="s">
        <v>893</v>
      </c>
      <c r="I279" s="45">
        <v>1022.679</v>
      </c>
    </row>
    <row r="280" spans="1:9" x14ac:dyDescent="0.25">
      <c r="A280" s="23"/>
      <c r="B280" s="20">
        <f t="shared" si="4"/>
        <v>279</v>
      </c>
      <c r="C280" s="20">
        <v>5136926</v>
      </c>
      <c r="D280" s="19" t="s">
        <v>727</v>
      </c>
      <c r="E280" s="19" t="s">
        <v>896</v>
      </c>
      <c r="F280" s="19" t="s">
        <v>67</v>
      </c>
      <c r="G280" s="19" t="s">
        <v>68</v>
      </c>
      <c r="H280" s="19" t="s">
        <v>893</v>
      </c>
      <c r="I280" s="45">
        <v>837.05399999999997</v>
      </c>
    </row>
    <row r="281" spans="1:9" x14ac:dyDescent="0.25">
      <c r="A281" s="23"/>
      <c r="B281" s="20">
        <f t="shared" si="4"/>
        <v>280</v>
      </c>
      <c r="C281" s="20">
        <v>5338742</v>
      </c>
      <c r="D281" s="19" t="s">
        <v>728</v>
      </c>
      <c r="E281" s="19" t="s">
        <v>897</v>
      </c>
      <c r="F281" s="19" t="s">
        <v>63</v>
      </c>
      <c r="G281" s="19" t="s">
        <v>64</v>
      </c>
      <c r="H281" s="19" t="s">
        <v>893</v>
      </c>
      <c r="I281" s="45">
        <v>1385.1130000000001</v>
      </c>
    </row>
    <row r="282" spans="1:9" x14ac:dyDescent="0.25">
      <c r="A282" s="23"/>
      <c r="B282" s="20">
        <f t="shared" si="4"/>
        <v>281</v>
      </c>
      <c r="C282" s="20">
        <v>5133998</v>
      </c>
      <c r="D282" s="19" t="s">
        <v>320</v>
      </c>
      <c r="E282" s="19" t="s">
        <v>897</v>
      </c>
      <c r="F282" s="19" t="s">
        <v>63</v>
      </c>
      <c r="G282" s="19" t="s">
        <v>64</v>
      </c>
      <c r="H282" s="19" t="s">
        <v>893</v>
      </c>
      <c r="I282" s="45">
        <v>902.08699999999999</v>
      </c>
    </row>
    <row r="283" spans="1:9" x14ac:dyDescent="0.25">
      <c r="A283" s="23"/>
      <c r="B283" s="20">
        <f t="shared" si="4"/>
        <v>282</v>
      </c>
      <c r="C283" s="20">
        <v>5334812</v>
      </c>
      <c r="D283" s="19" t="s">
        <v>494</v>
      </c>
      <c r="E283" s="19" t="s">
        <v>130</v>
      </c>
      <c r="F283" s="19" t="s">
        <v>65</v>
      </c>
      <c r="G283" s="19" t="s">
        <v>66</v>
      </c>
      <c r="H283" s="19" t="s">
        <v>893</v>
      </c>
      <c r="I283" s="45">
        <v>360.12599999999998</v>
      </c>
    </row>
    <row r="284" spans="1:9" x14ac:dyDescent="0.25">
      <c r="A284" s="23"/>
      <c r="B284" s="20">
        <f t="shared" si="4"/>
        <v>283</v>
      </c>
      <c r="C284" s="20">
        <v>5334850</v>
      </c>
      <c r="D284" s="19" t="s">
        <v>729</v>
      </c>
      <c r="E284" s="19" t="s">
        <v>900</v>
      </c>
      <c r="F284" s="19" t="s">
        <v>71</v>
      </c>
      <c r="G284" s="19" t="s">
        <v>72</v>
      </c>
      <c r="H284" s="19" t="s">
        <v>893</v>
      </c>
      <c r="I284" s="45">
        <v>360.12599999999998</v>
      </c>
    </row>
    <row r="285" spans="1:9" x14ac:dyDescent="0.25">
      <c r="A285" s="23"/>
      <c r="B285" s="20">
        <f t="shared" si="4"/>
        <v>284</v>
      </c>
      <c r="C285" s="20">
        <v>5125100</v>
      </c>
      <c r="D285" s="19" t="s">
        <v>281</v>
      </c>
      <c r="E285" s="19" t="s">
        <v>902</v>
      </c>
      <c r="F285" s="19" t="s">
        <v>75</v>
      </c>
      <c r="G285" s="19" t="s">
        <v>76</v>
      </c>
      <c r="H285" s="19" t="s">
        <v>893</v>
      </c>
      <c r="I285" s="45">
        <v>778.11800000000005</v>
      </c>
    </row>
    <row r="286" spans="1:9" x14ac:dyDescent="0.25">
      <c r="A286" s="23"/>
      <c r="B286" s="20">
        <f t="shared" si="4"/>
        <v>285</v>
      </c>
      <c r="C286" s="20">
        <v>5278011</v>
      </c>
      <c r="D286" s="19" t="s">
        <v>539</v>
      </c>
      <c r="E286" s="19" t="s">
        <v>896</v>
      </c>
      <c r="F286" s="19" t="s">
        <v>67</v>
      </c>
      <c r="G286" s="19" t="s">
        <v>68</v>
      </c>
      <c r="H286" s="19" t="s">
        <v>893</v>
      </c>
      <c r="I286" s="45">
        <v>1260.463</v>
      </c>
    </row>
    <row r="287" spans="1:9" x14ac:dyDescent="0.25">
      <c r="A287" s="23"/>
      <c r="B287" s="20">
        <f t="shared" si="4"/>
        <v>286</v>
      </c>
      <c r="C287" s="20">
        <v>5138557</v>
      </c>
      <c r="D287" s="19" t="s">
        <v>344</v>
      </c>
      <c r="E287" s="19" t="s">
        <v>130</v>
      </c>
      <c r="F287" s="19" t="s">
        <v>65</v>
      </c>
      <c r="G287" s="19" t="s">
        <v>66</v>
      </c>
      <c r="H287" s="19" t="s">
        <v>893</v>
      </c>
      <c r="I287" s="45">
        <v>597.52</v>
      </c>
    </row>
    <row r="288" spans="1:9" x14ac:dyDescent="0.25">
      <c r="A288" s="23"/>
      <c r="B288" s="20">
        <f t="shared" si="4"/>
        <v>287</v>
      </c>
      <c r="C288" s="20">
        <v>5132726</v>
      </c>
      <c r="D288" s="19" t="s">
        <v>313</v>
      </c>
      <c r="E288" s="19" t="s">
        <v>907</v>
      </c>
      <c r="F288" s="19" t="s">
        <v>63</v>
      </c>
      <c r="G288" s="19" t="s">
        <v>64</v>
      </c>
      <c r="H288" s="19" t="s">
        <v>893</v>
      </c>
      <c r="I288" s="45">
        <v>721.48900000000003</v>
      </c>
    </row>
    <row r="289" spans="1:9" x14ac:dyDescent="0.25">
      <c r="A289" s="23"/>
      <c r="B289" s="20">
        <f t="shared" si="4"/>
        <v>288</v>
      </c>
      <c r="C289" s="20">
        <v>5331303</v>
      </c>
      <c r="D289" s="19" t="s">
        <v>730</v>
      </c>
      <c r="E289" s="19" t="s">
        <v>907</v>
      </c>
      <c r="F289" s="19" t="s">
        <v>63</v>
      </c>
      <c r="G289" s="19" t="s">
        <v>64</v>
      </c>
      <c r="H289" s="19" t="s">
        <v>893</v>
      </c>
      <c r="I289" s="45">
        <v>179.52799999999999</v>
      </c>
    </row>
    <row r="290" spans="1:9" x14ac:dyDescent="0.25">
      <c r="A290" s="23"/>
      <c r="B290" s="20">
        <f t="shared" si="4"/>
        <v>289</v>
      </c>
      <c r="C290" s="20">
        <v>5138623</v>
      </c>
      <c r="D290" s="19" t="s">
        <v>347</v>
      </c>
      <c r="E290" s="19" t="s">
        <v>897</v>
      </c>
      <c r="F290" s="19" t="s">
        <v>63</v>
      </c>
      <c r="G290" s="19" t="s">
        <v>64</v>
      </c>
      <c r="H290" s="19" t="s">
        <v>893</v>
      </c>
      <c r="I290" s="45">
        <v>539.654</v>
      </c>
    </row>
    <row r="291" spans="1:9" x14ac:dyDescent="0.25">
      <c r="A291" s="23"/>
      <c r="B291" s="20">
        <f t="shared" si="4"/>
        <v>290</v>
      </c>
      <c r="C291" s="20">
        <v>5120541</v>
      </c>
      <c r="D291" s="19" t="s">
        <v>731</v>
      </c>
      <c r="E291" s="19" t="s">
        <v>907</v>
      </c>
      <c r="F291" s="19" t="s">
        <v>63</v>
      </c>
      <c r="G291" s="19" t="s">
        <v>64</v>
      </c>
      <c r="H291" s="19" t="s">
        <v>893</v>
      </c>
      <c r="I291" s="45">
        <v>1621.826</v>
      </c>
    </row>
    <row r="292" spans="1:9" x14ac:dyDescent="0.25">
      <c r="A292" s="23"/>
      <c r="B292" s="20">
        <f t="shared" si="4"/>
        <v>291</v>
      </c>
      <c r="C292" s="20">
        <v>5131907</v>
      </c>
      <c r="D292" s="19" t="s">
        <v>732</v>
      </c>
      <c r="E292" s="19" t="s">
        <v>897</v>
      </c>
      <c r="F292" s="19" t="s">
        <v>63</v>
      </c>
      <c r="G292" s="19" t="s">
        <v>64</v>
      </c>
      <c r="H292" s="19" t="s">
        <v>893</v>
      </c>
      <c r="I292" s="45">
        <v>598.59</v>
      </c>
    </row>
    <row r="293" spans="1:9" x14ac:dyDescent="0.25">
      <c r="A293" s="23"/>
      <c r="B293" s="20">
        <f t="shared" si="4"/>
        <v>292</v>
      </c>
      <c r="C293" s="20">
        <v>5337909</v>
      </c>
      <c r="D293" s="19" t="s">
        <v>733</v>
      </c>
      <c r="E293" s="19" t="s">
        <v>897</v>
      </c>
      <c r="F293" s="19" t="s">
        <v>63</v>
      </c>
      <c r="G293" s="19" t="s">
        <v>64</v>
      </c>
      <c r="H293" s="19" t="s">
        <v>893</v>
      </c>
      <c r="I293" s="45">
        <v>901.01700000000005</v>
      </c>
    </row>
    <row r="294" spans="1:9" x14ac:dyDescent="0.25">
      <c r="A294" s="23"/>
      <c r="B294" s="20">
        <f t="shared" si="4"/>
        <v>293</v>
      </c>
      <c r="C294" s="20">
        <v>5335451</v>
      </c>
      <c r="D294" s="19" t="s">
        <v>734</v>
      </c>
      <c r="E294" s="19" t="s">
        <v>897</v>
      </c>
      <c r="F294" s="19" t="s">
        <v>63</v>
      </c>
      <c r="G294" s="19" t="s">
        <v>64</v>
      </c>
      <c r="H294" s="19" t="s">
        <v>893</v>
      </c>
      <c r="I294" s="45">
        <v>662.553</v>
      </c>
    </row>
    <row r="295" spans="1:9" x14ac:dyDescent="0.25">
      <c r="A295" s="23"/>
      <c r="B295" s="20">
        <f t="shared" si="4"/>
        <v>294</v>
      </c>
      <c r="C295" s="20">
        <v>5120451</v>
      </c>
      <c r="D295" s="19" t="s">
        <v>268</v>
      </c>
      <c r="E295" s="19" t="s">
        <v>142</v>
      </c>
      <c r="F295" s="19" t="s">
        <v>67</v>
      </c>
      <c r="G295" s="19" t="s">
        <v>68</v>
      </c>
      <c r="H295" s="19" t="s">
        <v>893</v>
      </c>
      <c r="I295" s="45">
        <v>1082.6849999999999</v>
      </c>
    </row>
    <row r="296" spans="1:9" x14ac:dyDescent="0.25">
      <c r="A296" s="23"/>
      <c r="B296" s="20">
        <f t="shared" si="4"/>
        <v>295</v>
      </c>
      <c r="C296" s="20">
        <v>5333640</v>
      </c>
      <c r="D296" s="19" t="s">
        <v>735</v>
      </c>
      <c r="E296" s="19" t="s">
        <v>896</v>
      </c>
      <c r="F296" s="19" t="s">
        <v>67</v>
      </c>
      <c r="G296" s="19" t="s">
        <v>68</v>
      </c>
      <c r="H296" s="19" t="s">
        <v>893</v>
      </c>
      <c r="I296" s="45">
        <v>662.553</v>
      </c>
    </row>
    <row r="297" spans="1:9" x14ac:dyDescent="0.25">
      <c r="A297" s="23"/>
      <c r="B297" s="20">
        <f t="shared" si="4"/>
        <v>296</v>
      </c>
      <c r="C297" s="20">
        <v>5292464</v>
      </c>
      <c r="D297" s="19" t="s">
        <v>624</v>
      </c>
      <c r="E297" s="19" t="s">
        <v>900</v>
      </c>
      <c r="F297" s="19" t="s">
        <v>71</v>
      </c>
      <c r="G297" s="19" t="s">
        <v>72</v>
      </c>
      <c r="H297" s="19" t="s">
        <v>893</v>
      </c>
      <c r="I297" s="45">
        <v>598.59</v>
      </c>
    </row>
    <row r="298" spans="1:9" x14ac:dyDescent="0.25">
      <c r="A298" s="23"/>
      <c r="B298" s="20">
        <f t="shared" si="4"/>
        <v>297</v>
      </c>
      <c r="C298" s="20">
        <v>5334023</v>
      </c>
      <c r="D298" s="19" t="s">
        <v>558</v>
      </c>
      <c r="E298" s="19" t="s">
        <v>902</v>
      </c>
      <c r="F298" s="19" t="s">
        <v>75</v>
      </c>
      <c r="G298" s="19" t="s">
        <v>76</v>
      </c>
      <c r="H298" s="19" t="s">
        <v>893</v>
      </c>
      <c r="I298" s="45">
        <v>842.471</v>
      </c>
    </row>
    <row r="299" spans="1:9" x14ac:dyDescent="0.25">
      <c r="A299" s="23"/>
      <c r="B299" s="20">
        <f t="shared" si="4"/>
        <v>298</v>
      </c>
      <c r="C299" s="20">
        <v>5331815</v>
      </c>
      <c r="D299" s="19" t="s">
        <v>429</v>
      </c>
      <c r="E299" s="19" t="s">
        <v>130</v>
      </c>
      <c r="F299" s="19" t="s">
        <v>65</v>
      </c>
      <c r="G299" s="19" t="s">
        <v>66</v>
      </c>
      <c r="H299" s="19" t="s">
        <v>893</v>
      </c>
      <c r="I299" s="45">
        <v>711.24400000000003</v>
      </c>
    </row>
    <row r="300" spans="1:9" x14ac:dyDescent="0.25">
      <c r="A300" s="23"/>
      <c r="B300" s="20">
        <f t="shared" si="4"/>
        <v>299</v>
      </c>
      <c r="C300" s="20">
        <v>5270123</v>
      </c>
      <c r="D300" s="19" t="s">
        <v>355</v>
      </c>
      <c r="E300" s="19" t="s">
        <v>130</v>
      </c>
      <c r="F300" s="19" t="s">
        <v>65</v>
      </c>
      <c r="G300" s="19" t="s">
        <v>66</v>
      </c>
      <c r="H300" s="19" t="s">
        <v>893</v>
      </c>
      <c r="I300" s="45">
        <v>531.71600000000001</v>
      </c>
    </row>
    <row r="301" spans="1:9" x14ac:dyDescent="0.25">
      <c r="A301" s="23"/>
      <c r="B301" s="20">
        <f t="shared" si="4"/>
        <v>300</v>
      </c>
      <c r="C301" s="20">
        <v>5132913</v>
      </c>
      <c r="D301" s="19" t="s">
        <v>315</v>
      </c>
      <c r="E301" s="19" t="s">
        <v>130</v>
      </c>
      <c r="F301" s="19" t="s">
        <v>65</v>
      </c>
      <c r="G301" s="19" t="s">
        <v>66</v>
      </c>
      <c r="H301" s="19" t="s">
        <v>893</v>
      </c>
      <c r="I301" s="45">
        <v>770.18</v>
      </c>
    </row>
    <row r="302" spans="1:9" x14ac:dyDescent="0.25">
      <c r="A302" s="23"/>
      <c r="B302" s="20">
        <f t="shared" si="4"/>
        <v>301</v>
      </c>
      <c r="C302" s="20">
        <v>5298323</v>
      </c>
      <c r="D302" s="19" t="s">
        <v>554</v>
      </c>
      <c r="E302" s="19" t="s">
        <v>130</v>
      </c>
      <c r="F302" s="19" t="s">
        <v>65</v>
      </c>
      <c r="G302" s="19" t="s">
        <v>66</v>
      </c>
      <c r="H302" s="19" t="s">
        <v>893</v>
      </c>
      <c r="I302" s="45">
        <v>238.464</v>
      </c>
    </row>
    <row r="303" spans="1:9" x14ac:dyDescent="0.25">
      <c r="A303" s="23"/>
      <c r="B303" s="20">
        <f t="shared" si="4"/>
        <v>302</v>
      </c>
      <c r="C303" s="20">
        <v>5137901</v>
      </c>
      <c r="D303" s="19" t="s">
        <v>736</v>
      </c>
      <c r="E303" s="19" t="s">
        <v>907</v>
      </c>
      <c r="F303" s="19" t="s">
        <v>63</v>
      </c>
      <c r="G303" s="19" t="s">
        <v>64</v>
      </c>
      <c r="H303" s="19" t="s">
        <v>893</v>
      </c>
      <c r="I303" s="45">
        <v>965.37</v>
      </c>
    </row>
    <row r="304" spans="1:9" x14ac:dyDescent="0.25">
      <c r="A304" s="23"/>
      <c r="B304" s="20">
        <f t="shared" si="4"/>
        <v>303</v>
      </c>
      <c r="C304" s="20">
        <v>5270178</v>
      </c>
      <c r="D304" s="19" t="s">
        <v>357</v>
      </c>
      <c r="E304" s="19" t="s">
        <v>142</v>
      </c>
      <c r="F304" s="19" t="s">
        <v>67</v>
      </c>
      <c r="G304" s="19" t="s">
        <v>68</v>
      </c>
      <c r="H304" s="19" t="s">
        <v>893</v>
      </c>
      <c r="I304" s="45">
        <v>419.06200000000001</v>
      </c>
    </row>
    <row r="305" spans="1:9" x14ac:dyDescent="0.25">
      <c r="A305" s="23"/>
      <c r="B305" s="20">
        <f t="shared" si="4"/>
        <v>304</v>
      </c>
      <c r="C305" s="20">
        <v>5339028</v>
      </c>
      <c r="D305" s="19" t="s">
        <v>737</v>
      </c>
      <c r="E305" s="19" t="s">
        <v>907</v>
      </c>
      <c r="F305" s="19" t="s">
        <v>63</v>
      </c>
      <c r="G305" s="19" t="s">
        <v>64</v>
      </c>
      <c r="H305" s="19" t="s">
        <v>893</v>
      </c>
      <c r="I305" s="45">
        <v>419.06200000000001</v>
      </c>
    </row>
    <row r="306" spans="1:9" x14ac:dyDescent="0.25">
      <c r="A306" s="23"/>
      <c r="B306" s="20">
        <f t="shared" si="4"/>
        <v>305</v>
      </c>
      <c r="C306" s="20">
        <v>5334054</v>
      </c>
      <c r="D306" s="19" t="s">
        <v>738</v>
      </c>
      <c r="E306" s="19" t="s">
        <v>900</v>
      </c>
      <c r="F306" s="19" t="s">
        <v>71</v>
      </c>
      <c r="G306" s="19" t="s">
        <v>72</v>
      </c>
      <c r="H306" s="19" t="s">
        <v>893</v>
      </c>
      <c r="I306" s="45">
        <v>417.99200000000002</v>
      </c>
    </row>
    <row r="307" spans="1:9" x14ac:dyDescent="0.25">
      <c r="A307" s="23"/>
      <c r="B307" s="20">
        <f t="shared" si="4"/>
        <v>306</v>
      </c>
      <c r="C307" s="20">
        <v>5333169</v>
      </c>
      <c r="D307" s="19" t="s">
        <v>450</v>
      </c>
      <c r="E307" s="19" t="s">
        <v>913</v>
      </c>
      <c r="F307" s="19" t="s">
        <v>65</v>
      </c>
      <c r="G307" s="19" t="s">
        <v>66</v>
      </c>
      <c r="H307" s="19" t="s">
        <v>893</v>
      </c>
      <c r="I307" s="45">
        <v>597.52</v>
      </c>
    </row>
    <row r="308" spans="1:9" x14ac:dyDescent="0.25">
      <c r="A308" s="23"/>
      <c r="B308" s="20">
        <f t="shared" si="4"/>
        <v>307</v>
      </c>
      <c r="C308" s="20">
        <v>5128633</v>
      </c>
      <c r="D308" s="19" t="s">
        <v>290</v>
      </c>
      <c r="E308" s="19" t="s">
        <v>896</v>
      </c>
      <c r="F308" s="19" t="s">
        <v>67</v>
      </c>
      <c r="G308" s="19" t="s">
        <v>68</v>
      </c>
      <c r="H308" s="19" t="s">
        <v>893</v>
      </c>
      <c r="I308" s="45">
        <v>238.464</v>
      </c>
    </row>
    <row r="309" spans="1:9" x14ac:dyDescent="0.25">
      <c r="A309" s="23"/>
      <c r="B309" s="20">
        <f t="shared" si="4"/>
        <v>308</v>
      </c>
      <c r="C309" s="20">
        <v>5330470</v>
      </c>
      <c r="D309" s="19" t="s">
        <v>421</v>
      </c>
      <c r="E309" s="19" t="s">
        <v>900</v>
      </c>
      <c r="F309" s="19" t="s">
        <v>71</v>
      </c>
      <c r="G309" s="19" t="s">
        <v>72</v>
      </c>
      <c r="H309" s="19" t="s">
        <v>893</v>
      </c>
      <c r="I309" s="45">
        <v>1024.9860000000001</v>
      </c>
    </row>
    <row r="310" spans="1:9" x14ac:dyDescent="0.25">
      <c r="A310" s="23"/>
      <c r="B310" s="20">
        <f t="shared" si="4"/>
        <v>309</v>
      </c>
      <c r="C310" s="20">
        <v>5333093</v>
      </c>
      <c r="D310" s="19" t="s">
        <v>557</v>
      </c>
      <c r="E310" s="19" t="s">
        <v>130</v>
      </c>
      <c r="F310" s="19" t="s">
        <v>65</v>
      </c>
      <c r="G310" s="19" t="s">
        <v>66</v>
      </c>
      <c r="H310" s="19" t="s">
        <v>893</v>
      </c>
      <c r="I310" s="45">
        <v>657.52599999999995</v>
      </c>
    </row>
    <row r="311" spans="1:9" x14ac:dyDescent="0.25">
      <c r="A311" s="23"/>
      <c r="B311" s="20">
        <f t="shared" si="4"/>
        <v>310</v>
      </c>
      <c r="C311" s="20">
        <v>5298987</v>
      </c>
      <c r="D311" s="19" t="s">
        <v>416</v>
      </c>
      <c r="E311" s="19" t="s">
        <v>907</v>
      </c>
      <c r="F311" s="19" t="s">
        <v>63</v>
      </c>
      <c r="G311" s="19" t="s">
        <v>64</v>
      </c>
      <c r="H311" s="19" t="s">
        <v>893</v>
      </c>
      <c r="I311" s="45">
        <v>482.34500000000003</v>
      </c>
    </row>
    <row r="312" spans="1:9" x14ac:dyDescent="0.25">
      <c r="A312" s="23"/>
      <c r="B312" s="20">
        <f t="shared" si="4"/>
        <v>311</v>
      </c>
      <c r="C312" s="20">
        <v>5122103</v>
      </c>
      <c r="D312" s="19" t="s">
        <v>272</v>
      </c>
      <c r="E312" s="19" t="s">
        <v>900</v>
      </c>
      <c r="F312" s="19" t="s">
        <v>71</v>
      </c>
      <c r="G312" s="19" t="s">
        <v>72</v>
      </c>
      <c r="H312" s="19" t="s">
        <v>893</v>
      </c>
      <c r="I312" s="45">
        <v>423.40899999999999</v>
      </c>
    </row>
    <row r="313" spans="1:9" x14ac:dyDescent="0.25">
      <c r="A313" s="23"/>
      <c r="B313" s="20">
        <f t="shared" si="4"/>
        <v>312</v>
      </c>
      <c r="C313" s="20">
        <v>5298015</v>
      </c>
      <c r="D313" s="19" t="s">
        <v>490</v>
      </c>
      <c r="E313" s="19" t="s">
        <v>907</v>
      </c>
      <c r="F313" s="19" t="s">
        <v>63</v>
      </c>
      <c r="G313" s="19" t="s">
        <v>64</v>
      </c>
      <c r="H313" s="19" t="s">
        <v>893</v>
      </c>
      <c r="I313" s="45">
        <v>726.90599999999995</v>
      </c>
    </row>
    <row r="314" spans="1:9" x14ac:dyDescent="0.25">
      <c r="A314" s="23"/>
      <c r="B314" s="20">
        <f t="shared" si="4"/>
        <v>313</v>
      </c>
      <c r="C314" s="20">
        <v>5126732</v>
      </c>
      <c r="D314" s="19" t="s">
        <v>287</v>
      </c>
      <c r="E314" s="19" t="s">
        <v>907</v>
      </c>
      <c r="F314" s="19" t="s">
        <v>63</v>
      </c>
      <c r="G314" s="19" t="s">
        <v>64</v>
      </c>
      <c r="H314" s="19" t="s">
        <v>893</v>
      </c>
      <c r="I314" s="45">
        <v>243.881</v>
      </c>
    </row>
    <row r="315" spans="1:9" x14ac:dyDescent="0.25">
      <c r="A315" s="23"/>
      <c r="B315" s="20">
        <f t="shared" si="4"/>
        <v>314</v>
      </c>
      <c r="C315" s="20">
        <v>5136106</v>
      </c>
      <c r="D315" s="19" t="s">
        <v>739</v>
      </c>
      <c r="E315" s="19" t="s">
        <v>901</v>
      </c>
      <c r="F315" s="19" t="s">
        <v>73</v>
      </c>
      <c r="G315" s="19" t="s">
        <v>74</v>
      </c>
      <c r="H315" s="19" t="s">
        <v>893</v>
      </c>
      <c r="I315" s="45">
        <v>662.553</v>
      </c>
    </row>
    <row r="316" spans="1:9" x14ac:dyDescent="0.25">
      <c r="A316" s="23"/>
      <c r="B316" s="20">
        <f t="shared" si="4"/>
        <v>315</v>
      </c>
      <c r="C316" s="20">
        <v>5294884</v>
      </c>
      <c r="D316" s="19" t="s">
        <v>740</v>
      </c>
      <c r="E316" s="19" t="s">
        <v>150</v>
      </c>
      <c r="F316" s="19" t="s">
        <v>75</v>
      </c>
      <c r="G316" s="19" t="s">
        <v>76</v>
      </c>
      <c r="H316" s="19" t="s">
        <v>893</v>
      </c>
      <c r="I316" s="45">
        <v>541.96100000000001</v>
      </c>
    </row>
    <row r="317" spans="1:9" x14ac:dyDescent="0.25">
      <c r="A317" s="23"/>
      <c r="B317" s="20">
        <f t="shared" si="4"/>
        <v>316</v>
      </c>
      <c r="C317" s="20">
        <v>5335790</v>
      </c>
      <c r="D317" s="19" t="s">
        <v>741</v>
      </c>
      <c r="E317" s="19" t="s">
        <v>907</v>
      </c>
      <c r="F317" s="19" t="s">
        <v>63</v>
      </c>
      <c r="G317" s="19" t="s">
        <v>64</v>
      </c>
      <c r="H317" s="19" t="s">
        <v>893</v>
      </c>
      <c r="I317" s="45">
        <v>786.52200000000005</v>
      </c>
    </row>
    <row r="318" spans="1:9" x14ac:dyDescent="0.25">
      <c r="A318" s="23"/>
      <c r="B318" s="20">
        <f t="shared" si="4"/>
        <v>317</v>
      </c>
      <c r="C318" s="20">
        <v>5298008</v>
      </c>
      <c r="D318" s="19" t="s">
        <v>742</v>
      </c>
      <c r="E318" s="19" t="s">
        <v>151</v>
      </c>
      <c r="F318" s="19" t="s">
        <v>60</v>
      </c>
      <c r="G318" s="19" t="s">
        <v>61</v>
      </c>
      <c r="H318" s="19" t="s">
        <v>893</v>
      </c>
      <c r="I318" s="45">
        <v>721.48900000000003</v>
      </c>
    </row>
    <row r="319" spans="1:9" x14ac:dyDescent="0.25">
      <c r="A319" s="23"/>
      <c r="B319" s="20">
        <f t="shared" si="4"/>
        <v>318</v>
      </c>
      <c r="C319" s="20">
        <v>5278028</v>
      </c>
      <c r="D319" s="19" t="s">
        <v>743</v>
      </c>
      <c r="E319" s="19" t="s">
        <v>907</v>
      </c>
      <c r="F319" s="19" t="s">
        <v>63</v>
      </c>
      <c r="G319" s="19" t="s">
        <v>64</v>
      </c>
      <c r="H319" s="19" t="s">
        <v>893</v>
      </c>
      <c r="I319" s="45">
        <v>902.08699999999999</v>
      </c>
    </row>
    <row r="320" spans="1:9" x14ac:dyDescent="0.25">
      <c r="A320" s="23"/>
      <c r="B320" s="20">
        <f t="shared" si="4"/>
        <v>319</v>
      </c>
      <c r="C320" s="20">
        <v>9184419</v>
      </c>
      <c r="D320" s="19" t="s">
        <v>744</v>
      </c>
      <c r="E320" s="19" t="s">
        <v>896</v>
      </c>
      <c r="F320" s="19" t="s">
        <v>67</v>
      </c>
      <c r="G320" s="19" t="s">
        <v>68</v>
      </c>
      <c r="H320" s="19" t="s">
        <v>893</v>
      </c>
      <c r="I320" s="45">
        <v>663.62300000000005</v>
      </c>
    </row>
    <row r="321" spans="1:9" x14ac:dyDescent="0.25">
      <c r="A321" s="23"/>
      <c r="B321" s="20">
        <f t="shared" si="4"/>
        <v>320</v>
      </c>
      <c r="C321" s="20">
        <v>5131952</v>
      </c>
      <c r="D321" s="19" t="s">
        <v>305</v>
      </c>
      <c r="E321" s="19" t="s">
        <v>900</v>
      </c>
      <c r="F321" s="19" t="s">
        <v>71</v>
      </c>
      <c r="G321" s="19" t="s">
        <v>72</v>
      </c>
      <c r="H321" s="19" t="s">
        <v>893</v>
      </c>
      <c r="I321" s="45">
        <v>787.59199999999998</v>
      </c>
    </row>
    <row r="322" spans="1:9" x14ac:dyDescent="0.25">
      <c r="A322" s="23"/>
      <c r="B322" s="20">
        <f t="shared" si="4"/>
        <v>321</v>
      </c>
      <c r="C322" s="20">
        <v>5295461</v>
      </c>
      <c r="D322" s="19" t="s">
        <v>513</v>
      </c>
      <c r="E322" s="19" t="s">
        <v>906</v>
      </c>
      <c r="F322" s="19" t="s">
        <v>60</v>
      </c>
      <c r="G322" s="19" t="s">
        <v>61</v>
      </c>
      <c r="H322" s="19" t="s">
        <v>893</v>
      </c>
      <c r="I322" s="45">
        <v>967.12</v>
      </c>
    </row>
    <row r="323" spans="1:9" x14ac:dyDescent="0.25">
      <c r="A323" s="23"/>
      <c r="B323" s="20">
        <f t="shared" si="4"/>
        <v>322</v>
      </c>
      <c r="C323" s="20">
        <v>5120510</v>
      </c>
      <c r="D323" s="19" t="s">
        <v>618</v>
      </c>
      <c r="E323" s="19" t="s">
        <v>150</v>
      </c>
      <c r="F323" s="19" t="s">
        <v>75</v>
      </c>
      <c r="G323" s="19" t="s">
        <v>76</v>
      </c>
      <c r="H323" s="19" t="s">
        <v>893</v>
      </c>
      <c r="I323" s="45">
        <v>845.45799999999997</v>
      </c>
    </row>
    <row r="324" spans="1:9" x14ac:dyDescent="0.25">
      <c r="A324" s="23"/>
      <c r="B324" s="20">
        <f t="shared" ref="B324:B387" si="5">+B323+1</f>
        <v>323</v>
      </c>
      <c r="C324" s="20">
        <v>5300493</v>
      </c>
      <c r="D324" s="19" t="s">
        <v>745</v>
      </c>
      <c r="E324" s="19" t="s">
        <v>907</v>
      </c>
      <c r="F324" s="19" t="s">
        <v>63</v>
      </c>
      <c r="G324" s="19" t="s">
        <v>64</v>
      </c>
      <c r="H324" s="19" t="s">
        <v>893</v>
      </c>
      <c r="I324" s="45">
        <v>303.49700000000001</v>
      </c>
    </row>
    <row r="325" spans="1:9" x14ac:dyDescent="0.25">
      <c r="A325" s="23"/>
      <c r="B325" s="20">
        <f t="shared" si="5"/>
        <v>324</v>
      </c>
      <c r="C325" s="20">
        <v>5137994</v>
      </c>
      <c r="D325" s="19" t="s">
        <v>746</v>
      </c>
      <c r="E325" s="19" t="s">
        <v>896</v>
      </c>
      <c r="F325" s="19" t="s">
        <v>67</v>
      </c>
      <c r="G325" s="19" t="s">
        <v>68</v>
      </c>
      <c r="H325" s="19" t="s">
        <v>893</v>
      </c>
      <c r="I325" s="45">
        <v>1927.0730000000001</v>
      </c>
    </row>
    <row r="326" spans="1:9" x14ac:dyDescent="0.25">
      <c r="A326" s="23"/>
      <c r="B326" s="20">
        <f t="shared" si="5"/>
        <v>325</v>
      </c>
      <c r="C326" s="20">
        <v>5337390</v>
      </c>
      <c r="D326" s="19" t="s">
        <v>495</v>
      </c>
      <c r="E326" s="19" t="s">
        <v>897</v>
      </c>
      <c r="F326" s="19" t="s">
        <v>63</v>
      </c>
      <c r="G326" s="19" t="s">
        <v>64</v>
      </c>
      <c r="H326" s="19" t="s">
        <v>893</v>
      </c>
      <c r="I326" s="45">
        <v>663.62300000000005</v>
      </c>
    </row>
    <row r="327" spans="1:9" x14ac:dyDescent="0.25">
      <c r="A327" s="23"/>
      <c r="B327" s="20">
        <f t="shared" si="5"/>
        <v>326</v>
      </c>
      <c r="C327" s="20">
        <v>5290712</v>
      </c>
      <c r="D327" s="19" t="s">
        <v>747</v>
      </c>
      <c r="E327" s="19" t="s">
        <v>142</v>
      </c>
      <c r="F327" s="19" t="s">
        <v>67</v>
      </c>
      <c r="G327" s="19" t="s">
        <v>68</v>
      </c>
      <c r="H327" s="19" t="s">
        <v>893</v>
      </c>
      <c r="I327" s="45">
        <v>483.02499999999998</v>
      </c>
    </row>
    <row r="328" spans="1:9" x14ac:dyDescent="0.25">
      <c r="A328" s="23"/>
      <c r="B328" s="20">
        <f t="shared" si="5"/>
        <v>327</v>
      </c>
      <c r="C328" s="20">
        <v>5339976</v>
      </c>
      <c r="D328" s="19" t="s">
        <v>748</v>
      </c>
      <c r="E328" s="19" t="s">
        <v>900</v>
      </c>
      <c r="F328" s="19" t="s">
        <v>71</v>
      </c>
      <c r="G328" s="19" t="s">
        <v>72</v>
      </c>
      <c r="H328" s="19" t="s">
        <v>893</v>
      </c>
      <c r="I328" s="45">
        <v>483.02499999999998</v>
      </c>
    </row>
    <row r="329" spans="1:9" x14ac:dyDescent="0.25">
      <c r="A329" s="23"/>
      <c r="B329" s="20">
        <f t="shared" si="5"/>
        <v>328</v>
      </c>
      <c r="C329" s="20">
        <v>5294763</v>
      </c>
      <c r="D329" s="19" t="s">
        <v>749</v>
      </c>
      <c r="E329" s="19" t="s">
        <v>896</v>
      </c>
      <c r="F329" s="19" t="s">
        <v>67</v>
      </c>
      <c r="G329" s="19" t="s">
        <v>68</v>
      </c>
      <c r="H329" s="19" t="s">
        <v>893</v>
      </c>
      <c r="I329" s="45">
        <v>360.12599999999998</v>
      </c>
    </row>
    <row r="330" spans="1:9" x14ac:dyDescent="0.25">
      <c r="A330" s="23"/>
      <c r="B330" s="20">
        <f t="shared" si="5"/>
        <v>329</v>
      </c>
      <c r="C330" s="20">
        <v>5337255</v>
      </c>
      <c r="D330" s="19" t="s">
        <v>619</v>
      </c>
      <c r="E330" s="19" t="s">
        <v>904</v>
      </c>
      <c r="F330" s="19" t="s">
        <v>73</v>
      </c>
      <c r="G330" s="19" t="s">
        <v>74</v>
      </c>
      <c r="H330" s="19" t="s">
        <v>893</v>
      </c>
      <c r="I330" s="45">
        <v>360.12599999999998</v>
      </c>
    </row>
    <row r="331" spans="1:9" x14ac:dyDescent="0.25">
      <c r="A331" s="23"/>
      <c r="B331" s="20">
        <f t="shared" si="5"/>
        <v>330</v>
      </c>
      <c r="C331" s="20">
        <v>5279975</v>
      </c>
      <c r="D331" s="19" t="s">
        <v>750</v>
      </c>
      <c r="E331" s="19" t="s">
        <v>142</v>
      </c>
      <c r="F331" s="19" t="s">
        <v>67</v>
      </c>
      <c r="G331" s="19" t="s">
        <v>68</v>
      </c>
      <c r="H331" s="19" t="s">
        <v>893</v>
      </c>
      <c r="I331" s="45">
        <v>777.048</v>
      </c>
    </row>
    <row r="332" spans="1:9" x14ac:dyDescent="0.25">
      <c r="A332" s="23"/>
      <c r="B332" s="20">
        <f t="shared" si="5"/>
        <v>331</v>
      </c>
      <c r="C332" s="20">
        <v>5137925</v>
      </c>
      <c r="D332" s="19" t="s">
        <v>751</v>
      </c>
      <c r="E332" s="19" t="s">
        <v>902</v>
      </c>
      <c r="F332" s="19" t="s">
        <v>75</v>
      </c>
      <c r="G332" s="19" t="s">
        <v>76</v>
      </c>
      <c r="H332" s="19" t="s">
        <v>893</v>
      </c>
      <c r="I332" s="45">
        <v>1204.5139999999999</v>
      </c>
    </row>
    <row r="333" spans="1:9" x14ac:dyDescent="0.25">
      <c r="A333" s="23"/>
      <c r="B333" s="20">
        <f t="shared" si="5"/>
        <v>332</v>
      </c>
      <c r="C333" s="20">
        <v>9184495</v>
      </c>
      <c r="D333" s="19" t="s">
        <v>563</v>
      </c>
      <c r="E333" s="19" t="s">
        <v>913</v>
      </c>
      <c r="F333" s="19" t="s">
        <v>65</v>
      </c>
      <c r="G333" s="19" t="s">
        <v>66</v>
      </c>
      <c r="H333" s="19" t="s">
        <v>893</v>
      </c>
      <c r="I333" s="45">
        <v>179.52799999999999</v>
      </c>
    </row>
    <row r="334" spans="1:9" x14ac:dyDescent="0.25">
      <c r="A334" s="23"/>
      <c r="B334" s="20">
        <f t="shared" si="5"/>
        <v>333</v>
      </c>
      <c r="C334" s="20">
        <v>5271786</v>
      </c>
      <c r="D334" s="19" t="s">
        <v>364</v>
      </c>
      <c r="E334" s="19" t="s">
        <v>903</v>
      </c>
      <c r="F334" s="19" t="s">
        <v>69</v>
      </c>
      <c r="G334" s="19" t="s">
        <v>70</v>
      </c>
      <c r="H334" s="19" t="s">
        <v>893</v>
      </c>
      <c r="I334" s="45">
        <v>662.553</v>
      </c>
    </row>
    <row r="335" spans="1:9" x14ac:dyDescent="0.25">
      <c r="A335" s="23"/>
      <c r="B335" s="20">
        <f t="shared" si="5"/>
        <v>334</v>
      </c>
      <c r="C335" s="20">
        <v>5292824</v>
      </c>
      <c r="D335" s="19" t="s">
        <v>570</v>
      </c>
      <c r="E335" s="19" t="s">
        <v>911</v>
      </c>
      <c r="F335" s="19" t="s">
        <v>65</v>
      </c>
      <c r="G335" s="19" t="s">
        <v>66</v>
      </c>
      <c r="H335" s="19" t="s">
        <v>893</v>
      </c>
      <c r="I335" s="45">
        <v>890.77200000000005</v>
      </c>
    </row>
    <row r="336" spans="1:9" x14ac:dyDescent="0.25">
      <c r="A336" s="23"/>
      <c r="B336" s="20">
        <f t="shared" si="5"/>
        <v>335</v>
      </c>
      <c r="C336" s="20">
        <v>5290255</v>
      </c>
      <c r="D336" s="19" t="s">
        <v>394</v>
      </c>
      <c r="E336" s="19" t="s">
        <v>904</v>
      </c>
      <c r="F336" s="19" t="s">
        <v>73</v>
      </c>
      <c r="G336" s="19" t="s">
        <v>74</v>
      </c>
      <c r="H336" s="19" t="s">
        <v>893</v>
      </c>
      <c r="I336" s="45">
        <v>359.05599999999998</v>
      </c>
    </row>
    <row r="337" spans="1:9" x14ac:dyDescent="0.25">
      <c r="A337" s="23"/>
      <c r="B337" s="20">
        <f t="shared" si="5"/>
        <v>336</v>
      </c>
      <c r="C337" s="20">
        <v>5131800</v>
      </c>
      <c r="D337" s="19" t="s">
        <v>300</v>
      </c>
      <c r="E337" s="19" t="s">
        <v>130</v>
      </c>
      <c r="F337" s="19" t="s">
        <v>65</v>
      </c>
      <c r="G337" s="19" t="s">
        <v>66</v>
      </c>
      <c r="H337" s="19" t="s">
        <v>893</v>
      </c>
      <c r="I337" s="45">
        <v>844.221</v>
      </c>
    </row>
    <row r="338" spans="1:9" x14ac:dyDescent="0.25">
      <c r="A338" s="23"/>
      <c r="B338" s="20">
        <f t="shared" si="5"/>
        <v>337</v>
      </c>
      <c r="C338" s="20">
        <v>5137880</v>
      </c>
      <c r="D338" s="19" t="s">
        <v>337</v>
      </c>
      <c r="E338" s="19" t="s">
        <v>907</v>
      </c>
      <c r="F338" s="19" t="s">
        <v>63</v>
      </c>
      <c r="G338" s="19" t="s">
        <v>64</v>
      </c>
      <c r="H338" s="19" t="s">
        <v>893</v>
      </c>
      <c r="I338" s="45">
        <v>540.72400000000005</v>
      </c>
    </row>
    <row r="339" spans="1:9" x14ac:dyDescent="0.25">
      <c r="A339" s="23"/>
      <c r="B339" s="20">
        <f t="shared" si="5"/>
        <v>338</v>
      </c>
      <c r="C339" s="20">
        <v>5271980</v>
      </c>
      <c r="D339" s="19" t="s">
        <v>367</v>
      </c>
      <c r="E339" s="19" t="s">
        <v>130</v>
      </c>
      <c r="F339" s="19" t="s">
        <v>65</v>
      </c>
      <c r="G339" s="19" t="s">
        <v>66</v>
      </c>
      <c r="H339" s="19" t="s">
        <v>893</v>
      </c>
      <c r="I339" s="45">
        <v>598.59</v>
      </c>
    </row>
    <row r="340" spans="1:9" x14ac:dyDescent="0.25">
      <c r="A340" s="23"/>
      <c r="B340" s="20">
        <f t="shared" si="5"/>
        <v>339</v>
      </c>
      <c r="C340" s="20">
        <v>5294275</v>
      </c>
      <c r="D340" s="19" t="s">
        <v>752</v>
      </c>
      <c r="E340" s="19" t="s">
        <v>141</v>
      </c>
      <c r="F340" s="19" t="s">
        <v>73</v>
      </c>
      <c r="G340" s="19" t="s">
        <v>74</v>
      </c>
      <c r="H340" s="19" t="s">
        <v>893</v>
      </c>
      <c r="I340" s="45">
        <v>1205.5840000000001</v>
      </c>
    </row>
    <row r="341" spans="1:9" x14ac:dyDescent="0.25">
      <c r="A341" s="23"/>
      <c r="B341" s="20">
        <f t="shared" si="5"/>
        <v>340</v>
      </c>
      <c r="C341" s="20">
        <v>5339613</v>
      </c>
      <c r="D341" s="19" t="s">
        <v>753</v>
      </c>
      <c r="E341" s="19" t="s">
        <v>150</v>
      </c>
      <c r="F341" s="19" t="s">
        <v>75</v>
      </c>
      <c r="G341" s="19" t="s">
        <v>76</v>
      </c>
      <c r="H341" s="19" t="s">
        <v>893</v>
      </c>
      <c r="I341" s="45">
        <v>894.92</v>
      </c>
    </row>
    <row r="342" spans="1:9" x14ac:dyDescent="0.25">
      <c r="A342" s="23"/>
      <c r="B342" s="20">
        <f t="shared" si="5"/>
        <v>341</v>
      </c>
      <c r="C342" s="20">
        <v>5331732</v>
      </c>
      <c r="D342" s="19" t="s">
        <v>754</v>
      </c>
      <c r="E342" s="19" t="s">
        <v>908</v>
      </c>
      <c r="F342" s="19" t="s">
        <v>69</v>
      </c>
      <c r="G342" s="19" t="s">
        <v>70</v>
      </c>
      <c r="H342" s="19" t="s">
        <v>893</v>
      </c>
      <c r="I342" s="45">
        <v>238.464</v>
      </c>
    </row>
    <row r="343" spans="1:9" x14ac:dyDescent="0.25">
      <c r="A343" s="23"/>
      <c r="B343" s="20">
        <f t="shared" si="5"/>
        <v>342</v>
      </c>
      <c r="C343" s="20">
        <v>5139231</v>
      </c>
      <c r="D343" s="19" t="s">
        <v>755</v>
      </c>
      <c r="E343" s="19" t="s">
        <v>907</v>
      </c>
      <c r="F343" s="19" t="s">
        <v>63</v>
      </c>
      <c r="G343" s="19" t="s">
        <v>64</v>
      </c>
      <c r="H343" s="19" t="s">
        <v>893</v>
      </c>
      <c r="I343" s="45">
        <v>837.05399999999997</v>
      </c>
    </row>
    <row r="344" spans="1:9" x14ac:dyDescent="0.25">
      <c r="A344" s="23"/>
      <c r="B344" s="20">
        <f t="shared" si="5"/>
        <v>343</v>
      </c>
      <c r="C344" s="20">
        <v>5333778</v>
      </c>
      <c r="D344" s="19" t="s">
        <v>446</v>
      </c>
      <c r="E344" s="19" t="s">
        <v>913</v>
      </c>
      <c r="F344" s="19" t="s">
        <v>65</v>
      </c>
      <c r="G344" s="19" t="s">
        <v>66</v>
      </c>
      <c r="H344" s="19" t="s">
        <v>893</v>
      </c>
      <c r="I344" s="45">
        <v>598.59</v>
      </c>
    </row>
    <row r="345" spans="1:9" x14ac:dyDescent="0.25">
      <c r="A345" s="23"/>
      <c r="B345" s="20">
        <f t="shared" si="5"/>
        <v>344</v>
      </c>
      <c r="C345" s="20">
        <v>5338735</v>
      </c>
      <c r="D345" s="19" t="s">
        <v>756</v>
      </c>
      <c r="E345" s="19" t="s">
        <v>909</v>
      </c>
      <c r="F345" s="19" t="s">
        <v>73</v>
      </c>
      <c r="G345" s="19" t="s">
        <v>74</v>
      </c>
      <c r="H345" s="19" t="s">
        <v>893</v>
      </c>
      <c r="I345" s="45">
        <v>901.01700000000005</v>
      </c>
    </row>
    <row r="346" spans="1:9" x14ac:dyDescent="0.25">
      <c r="A346" s="23"/>
      <c r="B346" s="20">
        <f t="shared" si="5"/>
        <v>345</v>
      </c>
      <c r="C346" s="20">
        <v>5331808</v>
      </c>
      <c r="D346" s="19" t="s">
        <v>436</v>
      </c>
      <c r="E346" s="19" t="s">
        <v>130</v>
      </c>
      <c r="F346" s="19" t="s">
        <v>65</v>
      </c>
      <c r="G346" s="19" t="s">
        <v>66</v>
      </c>
      <c r="H346" s="19" t="s">
        <v>893</v>
      </c>
      <c r="I346" s="45">
        <v>837.05399999999997</v>
      </c>
    </row>
    <row r="347" spans="1:9" x14ac:dyDescent="0.25">
      <c r="A347" s="23"/>
      <c r="B347" s="20">
        <f t="shared" si="5"/>
        <v>346</v>
      </c>
      <c r="C347" s="20">
        <v>5125373</v>
      </c>
      <c r="D347" s="19" t="s">
        <v>284</v>
      </c>
      <c r="E347" s="19" t="s">
        <v>909</v>
      </c>
      <c r="F347" s="19" t="s">
        <v>73</v>
      </c>
      <c r="G347" s="19" t="s">
        <v>74</v>
      </c>
      <c r="H347" s="19" t="s">
        <v>893</v>
      </c>
      <c r="I347" s="45">
        <v>1079.865</v>
      </c>
    </row>
    <row r="348" spans="1:9" x14ac:dyDescent="0.25">
      <c r="A348" s="23"/>
      <c r="B348" s="20">
        <f t="shared" si="5"/>
        <v>347</v>
      </c>
      <c r="C348" s="20">
        <v>5290705</v>
      </c>
      <c r="D348" s="19" t="s">
        <v>397</v>
      </c>
      <c r="E348" s="19" t="s">
        <v>903</v>
      </c>
      <c r="F348" s="19" t="s">
        <v>69</v>
      </c>
      <c r="G348" s="19" t="s">
        <v>70</v>
      </c>
      <c r="H348" s="19" t="s">
        <v>893</v>
      </c>
      <c r="I348" s="45">
        <v>662.94299999999998</v>
      </c>
    </row>
    <row r="349" spans="1:9" x14ac:dyDescent="0.25">
      <c r="A349" s="23"/>
      <c r="B349" s="20">
        <f t="shared" si="5"/>
        <v>348</v>
      </c>
      <c r="C349" s="20">
        <v>5331756</v>
      </c>
      <c r="D349" s="19" t="s">
        <v>434</v>
      </c>
      <c r="E349" s="19" t="s">
        <v>913</v>
      </c>
      <c r="F349" s="19" t="s">
        <v>65</v>
      </c>
      <c r="G349" s="19" t="s">
        <v>66</v>
      </c>
      <c r="H349" s="19" t="s">
        <v>893</v>
      </c>
      <c r="I349" s="45">
        <v>598.59</v>
      </c>
    </row>
    <row r="350" spans="1:9" x14ac:dyDescent="0.25">
      <c r="A350" s="23"/>
      <c r="B350" s="20">
        <f t="shared" si="5"/>
        <v>349</v>
      </c>
      <c r="C350" s="20">
        <v>5279878</v>
      </c>
      <c r="D350" s="19" t="s">
        <v>569</v>
      </c>
      <c r="E350" s="19" t="s">
        <v>911</v>
      </c>
      <c r="F350" s="19" t="s">
        <v>65</v>
      </c>
      <c r="G350" s="19" t="s">
        <v>66</v>
      </c>
      <c r="H350" s="19" t="s">
        <v>893</v>
      </c>
      <c r="I350" s="45">
        <v>598.59</v>
      </c>
    </row>
    <row r="351" spans="1:9" x14ac:dyDescent="0.25">
      <c r="A351" s="23"/>
      <c r="B351" s="20">
        <f t="shared" si="5"/>
        <v>350</v>
      </c>
      <c r="C351" s="20">
        <v>5297504</v>
      </c>
      <c r="D351" s="19" t="s">
        <v>757</v>
      </c>
      <c r="E351" s="19" t="s">
        <v>905</v>
      </c>
      <c r="F351" s="19" t="s">
        <v>71</v>
      </c>
      <c r="G351" s="19" t="s">
        <v>72</v>
      </c>
      <c r="H351" s="19" t="s">
        <v>893</v>
      </c>
      <c r="I351" s="45">
        <v>598.59</v>
      </c>
    </row>
    <row r="352" spans="1:9" x14ac:dyDescent="0.25">
      <c r="A352" s="23"/>
      <c r="B352" s="20">
        <f t="shared" si="5"/>
        <v>351</v>
      </c>
      <c r="C352" s="20">
        <v>5137918</v>
      </c>
      <c r="D352" s="19" t="s">
        <v>565</v>
      </c>
      <c r="E352" s="19" t="s">
        <v>911</v>
      </c>
      <c r="F352" s="19" t="s">
        <v>65</v>
      </c>
      <c r="G352" s="19" t="s">
        <v>66</v>
      </c>
      <c r="H352" s="19" t="s">
        <v>893</v>
      </c>
      <c r="I352" s="45">
        <v>598.59</v>
      </c>
    </row>
    <row r="353" spans="1:9" x14ac:dyDescent="0.25">
      <c r="A353" s="23"/>
      <c r="B353" s="20">
        <f t="shared" si="5"/>
        <v>352</v>
      </c>
      <c r="C353" s="20">
        <v>5271793</v>
      </c>
      <c r="D353" s="19" t="s">
        <v>758</v>
      </c>
      <c r="E353" s="19" t="s">
        <v>897</v>
      </c>
      <c r="F353" s="19" t="s">
        <v>63</v>
      </c>
      <c r="G353" s="19" t="s">
        <v>64</v>
      </c>
      <c r="H353" s="19" t="s">
        <v>893</v>
      </c>
      <c r="I353" s="45">
        <v>662.553</v>
      </c>
    </row>
    <row r="354" spans="1:9" x14ac:dyDescent="0.25">
      <c r="A354" s="23"/>
      <c r="B354" s="20">
        <f t="shared" si="5"/>
        <v>353</v>
      </c>
      <c r="C354" s="20">
        <v>5138616</v>
      </c>
      <c r="D354" s="19" t="s">
        <v>346</v>
      </c>
      <c r="E354" s="19" t="s">
        <v>902</v>
      </c>
      <c r="F354" s="19" t="s">
        <v>75</v>
      </c>
      <c r="G354" s="19" t="s">
        <v>76</v>
      </c>
      <c r="H354" s="19" t="s">
        <v>893</v>
      </c>
      <c r="I354" s="45">
        <v>1082.6849999999999</v>
      </c>
    </row>
    <row r="355" spans="1:9" x14ac:dyDescent="0.25">
      <c r="A355" s="23"/>
      <c r="B355" s="20">
        <f t="shared" si="5"/>
        <v>354</v>
      </c>
      <c r="C355" s="20">
        <v>5291849</v>
      </c>
      <c r="D355" s="19" t="s">
        <v>759</v>
      </c>
      <c r="E355" s="19" t="s">
        <v>900</v>
      </c>
      <c r="F355" s="19" t="s">
        <v>71</v>
      </c>
      <c r="G355" s="19" t="s">
        <v>72</v>
      </c>
      <c r="H355" s="19" t="s">
        <v>893</v>
      </c>
      <c r="I355" s="45">
        <v>967.12</v>
      </c>
    </row>
    <row r="356" spans="1:9" x14ac:dyDescent="0.25">
      <c r="A356" s="23"/>
      <c r="B356" s="20">
        <f t="shared" si="5"/>
        <v>355</v>
      </c>
      <c r="C356" s="20">
        <v>5298060</v>
      </c>
      <c r="D356" s="19" t="s">
        <v>760</v>
      </c>
      <c r="E356" s="19" t="s">
        <v>897</v>
      </c>
      <c r="F356" s="19" t="s">
        <v>63</v>
      </c>
      <c r="G356" s="19" t="s">
        <v>64</v>
      </c>
      <c r="H356" s="19" t="s">
        <v>893</v>
      </c>
      <c r="I356" s="45">
        <v>483.02499999999998</v>
      </c>
    </row>
    <row r="357" spans="1:9" x14ac:dyDescent="0.25">
      <c r="A357" s="23"/>
      <c r="B357" s="20">
        <f t="shared" si="5"/>
        <v>356</v>
      </c>
      <c r="C357" s="20">
        <v>5300185</v>
      </c>
      <c r="D357" s="19" t="s">
        <v>414</v>
      </c>
      <c r="E357" s="19" t="s">
        <v>903</v>
      </c>
      <c r="F357" s="19" t="s">
        <v>69</v>
      </c>
      <c r="G357" s="19" t="s">
        <v>70</v>
      </c>
      <c r="H357" s="19" t="s">
        <v>893</v>
      </c>
      <c r="I357" s="45">
        <v>598.59</v>
      </c>
    </row>
    <row r="358" spans="1:9" x14ac:dyDescent="0.25">
      <c r="A358" s="23"/>
      <c r="B358" s="20">
        <f t="shared" si="5"/>
        <v>357</v>
      </c>
      <c r="C358" s="20">
        <v>5299412</v>
      </c>
      <c r="D358" s="19" t="s">
        <v>623</v>
      </c>
      <c r="E358" s="19" t="s">
        <v>907</v>
      </c>
      <c r="F358" s="19" t="s">
        <v>63</v>
      </c>
      <c r="G358" s="19" t="s">
        <v>64</v>
      </c>
      <c r="H358" s="19" t="s">
        <v>893</v>
      </c>
      <c r="I358" s="45">
        <v>598.59</v>
      </c>
    </row>
    <row r="359" spans="1:9" x14ac:dyDescent="0.25">
      <c r="A359" s="23"/>
      <c r="B359" s="20">
        <f t="shared" si="5"/>
        <v>358</v>
      </c>
      <c r="C359" s="20">
        <v>5338067</v>
      </c>
      <c r="D359" s="19" t="s">
        <v>761</v>
      </c>
      <c r="E359" s="19" t="s">
        <v>913</v>
      </c>
      <c r="F359" s="19" t="s">
        <v>65</v>
      </c>
      <c r="G359" s="19" t="s">
        <v>66</v>
      </c>
      <c r="H359" s="19" t="s">
        <v>893</v>
      </c>
      <c r="I359" s="45">
        <v>837.05399999999997</v>
      </c>
    </row>
    <row r="360" spans="1:9" x14ac:dyDescent="0.25">
      <c r="A360" s="23"/>
      <c r="B360" s="20">
        <f t="shared" si="5"/>
        <v>359</v>
      </c>
      <c r="C360" s="20">
        <v>5135055</v>
      </c>
      <c r="D360" s="19" t="s">
        <v>762</v>
      </c>
      <c r="E360" s="19" t="s">
        <v>130</v>
      </c>
      <c r="F360" s="19" t="s">
        <v>65</v>
      </c>
      <c r="G360" s="19" t="s">
        <v>66</v>
      </c>
      <c r="H360" s="19" t="s">
        <v>893</v>
      </c>
      <c r="I360" s="45">
        <v>722.55899999999997</v>
      </c>
    </row>
    <row r="361" spans="1:9" x14ac:dyDescent="0.25">
      <c r="A361" s="23"/>
      <c r="B361" s="20">
        <f t="shared" si="5"/>
        <v>360</v>
      </c>
      <c r="C361" s="20">
        <v>5133019</v>
      </c>
      <c r="D361" s="19" t="s">
        <v>316</v>
      </c>
      <c r="E361" s="19" t="s">
        <v>150</v>
      </c>
      <c r="F361" s="19" t="s">
        <v>75</v>
      </c>
      <c r="G361" s="19" t="s">
        <v>76</v>
      </c>
      <c r="H361" s="19" t="s">
        <v>893</v>
      </c>
      <c r="I361" s="45">
        <v>1086.3520000000001</v>
      </c>
    </row>
    <row r="362" spans="1:9" x14ac:dyDescent="0.25">
      <c r="A362" s="23"/>
      <c r="B362" s="20">
        <f t="shared" si="5"/>
        <v>361</v>
      </c>
      <c r="C362" s="20">
        <v>5137330</v>
      </c>
      <c r="D362" s="19" t="s">
        <v>333</v>
      </c>
      <c r="E362" s="19" t="s">
        <v>905</v>
      </c>
      <c r="F362" s="19" t="s">
        <v>71</v>
      </c>
      <c r="G362" s="19" t="s">
        <v>72</v>
      </c>
      <c r="H362" s="19" t="s">
        <v>893</v>
      </c>
      <c r="I362" s="45">
        <v>180.59800000000001</v>
      </c>
    </row>
    <row r="363" spans="1:9" x14ac:dyDescent="0.25">
      <c r="A363" s="23"/>
      <c r="B363" s="20">
        <f t="shared" si="5"/>
        <v>362</v>
      </c>
      <c r="C363" s="20">
        <v>5132027</v>
      </c>
      <c r="D363" s="19" t="s">
        <v>308</v>
      </c>
      <c r="E363" s="19" t="s">
        <v>130</v>
      </c>
      <c r="F363" s="19" t="s">
        <v>65</v>
      </c>
      <c r="G363" s="19" t="s">
        <v>66</v>
      </c>
      <c r="H363" s="19" t="s">
        <v>893</v>
      </c>
      <c r="I363" s="45">
        <v>778.11900000000003</v>
      </c>
    </row>
    <row r="364" spans="1:9" x14ac:dyDescent="0.25">
      <c r="A364" s="23"/>
      <c r="B364" s="20">
        <f t="shared" si="5"/>
        <v>363</v>
      </c>
      <c r="C364" s="20">
        <v>5336014</v>
      </c>
      <c r="D364" s="19" t="s">
        <v>459</v>
      </c>
      <c r="E364" s="19" t="s">
        <v>913</v>
      </c>
      <c r="F364" s="19" t="s">
        <v>65</v>
      </c>
      <c r="G364" s="19" t="s">
        <v>66</v>
      </c>
      <c r="H364" s="19" t="s">
        <v>893</v>
      </c>
      <c r="I364" s="45">
        <v>360.12599999999998</v>
      </c>
    </row>
    <row r="365" spans="1:9" x14ac:dyDescent="0.25">
      <c r="A365" s="23"/>
      <c r="B365" s="20">
        <f t="shared" si="5"/>
        <v>364</v>
      </c>
      <c r="C365" s="20">
        <v>5139556</v>
      </c>
      <c r="D365" s="19" t="s">
        <v>763</v>
      </c>
      <c r="E365" s="19" t="s">
        <v>907</v>
      </c>
      <c r="F365" s="19" t="s">
        <v>63</v>
      </c>
      <c r="G365" s="19" t="s">
        <v>64</v>
      </c>
      <c r="H365" s="19" t="s">
        <v>893</v>
      </c>
      <c r="I365" s="45">
        <v>837.05399999999997</v>
      </c>
    </row>
    <row r="366" spans="1:9" x14ac:dyDescent="0.25">
      <c r="A366" s="23"/>
      <c r="B366" s="20">
        <f t="shared" si="5"/>
        <v>365</v>
      </c>
      <c r="C366" s="20">
        <v>5334317</v>
      </c>
      <c r="D366" s="19" t="s">
        <v>764</v>
      </c>
      <c r="E366" s="19" t="s">
        <v>905</v>
      </c>
      <c r="F366" s="19" t="s">
        <v>71</v>
      </c>
      <c r="G366" s="19" t="s">
        <v>72</v>
      </c>
      <c r="H366" s="19" t="s">
        <v>893</v>
      </c>
      <c r="I366" s="45">
        <v>720.25199999999995</v>
      </c>
    </row>
    <row r="367" spans="1:9" x14ac:dyDescent="0.25">
      <c r="A367" s="23"/>
      <c r="B367" s="20">
        <f t="shared" si="5"/>
        <v>366</v>
      </c>
      <c r="C367" s="20">
        <v>5335541</v>
      </c>
      <c r="D367" s="19" t="s">
        <v>765</v>
      </c>
      <c r="E367" s="19" t="s">
        <v>905</v>
      </c>
      <c r="F367" s="19" t="s">
        <v>71</v>
      </c>
      <c r="G367" s="19" t="s">
        <v>72</v>
      </c>
      <c r="H367" s="19" t="s">
        <v>893</v>
      </c>
      <c r="I367" s="45">
        <v>902.08699999999999</v>
      </c>
    </row>
    <row r="368" spans="1:9" x14ac:dyDescent="0.25">
      <c r="A368" s="23"/>
      <c r="B368" s="20">
        <f t="shared" si="5"/>
        <v>367</v>
      </c>
      <c r="C368" s="20">
        <v>5333211</v>
      </c>
      <c r="D368" s="19" t="s">
        <v>444</v>
      </c>
      <c r="E368" s="19" t="s">
        <v>906</v>
      </c>
      <c r="F368" s="19" t="s">
        <v>60</v>
      </c>
      <c r="G368" s="19" t="s">
        <v>61</v>
      </c>
      <c r="H368" s="19" t="s">
        <v>893</v>
      </c>
      <c r="I368" s="45">
        <v>598.59</v>
      </c>
    </row>
    <row r="369" spans="1:9" x14ac:dyDescent="0.25">
      <c r="A369" s="23"/>
      <c r="B369" s="20">
        <f t="shared" si="5"/>
        <v>368</v>
      </c>
      <c r="C369" s="20">
        <v>9184457</v>
      </c>
      <c r="D369" s="19" t="s">
        <v>766</v>
      </c>
      <c r="E369" s="19" t="s">
        <v>904</v>
      </c>
      <c r="F369" s="19" t="s">
        <v>73</v>
      </c>
      <c r="G369" s="19" t="s">
        <v>74</v>
      </c>
      <c r="H369" s="19" t="s">
        <v>893</v>
      </c>
      <c r="I369" s="45">
        <v>360.12599999999998</v>
      </c>
    </row>
    <row r="370" spans="1:9" x14ac:dyDescent="0.25">
      <c r="A370" s="23"/>
      <c r="B370" s="20">
        <f t="shared" si="5"/>
        <v>369</v>
      </c>
      <c r="C370" s="20">
        <v>5279162</v>
      </c>
      <c r="D370" s="19" t="s">
        <v>767</v>
      </c>
      <c r="E370" s="19" t="s">
        <v>907</v>
      </c>
      <c r="F370" s="19" t="s">
        <v>63</v>
      </c>
      <c r="G370" s="19" t="s">
        <v>64</v>
      </c>
      <c r="H370" s="19" t="s">
        <v>893</v>
      </c>
      <c r="I370" s="45">
        <v>360.12599999999998</v>
      </c>
    </row>
    <row r="371" spans="1:9" x14ac:dyDescent="0.25">
      <c r="A371" s="23"/>
      <c r="B371" s="20">
        <f t="shared" si="5"/>
        <v>370</v>
      </c>
      <c r="C371" s="20">
        <v>5127461</v>
      </c>
      <c r="D371" s="19" t="s">
        <v>768</v>
      </c>
      <c r="E371" s="19" t="s">
        <v>150</v>
      </c>
      <c r="F371" s="19" t="s">
        <v>75</v>
      </c>
      <c r="G371" s="19" t="s">
        <v>76</v>
      </c>
      <c r="H371" s="19" t="s">
        <v>893</v>
      </c>
      <c r="I371" s="45">
        <v>180.59800000000001</v>
      </c>
    </row>
    <row r="372" spans="1:9" x14ac:dyDescent="0.25">
      <c r="A372" s="23"/>
      <c r="B372" s="20">
        <f t="shared" si="5"/>
        <v>371</v>
      </c>
      <c r="C372" s="20">
        <v>5133974</v>
      </c>
      <c r="D372" s="19" t="s">
        <v>769</v>
      </c>
      <c r="E372" s="19" t="s">
        <v>903</v>
      </c>
      <c r="F372" s="19" t="s">
        <v>69</v>
      </c>
      <c r="G372" s="19" t="s">
        <v>70</v>
      </c>
      <c r="H372" s="19" t="s">
        <v>893</v>
      </c>
      <c r="I372" s="45">
        <v>1623.576</v>
      </c>
    </row>
    <row r="373" spans="1:9" x14ac:dyDescent="0.25">
      <c r="A373" s="23"/>
      <c r="B373" s="20">
        <f t="shared" si="5"/>
        <v>372</v>
      </c>
      <c r="C373" s="20">
        <v>5127153</v>
      </c>
      <c r="D373" s="19" t="s">
        <v>770</v>
      </c>
      <c r="E373" s="19" t="s">
        <v>130</v>
      </c>
      <c r="F373" s="19" t="s">
        <v>65</v>
      </c>
      <c r="G373" s="19" t="s">
        <v>66</v>
      </c>
      <c r="H373" s="19" t="s">
        <v>893</v>
      </c>
      <c r="I373" s="45">
        <v>722.55899999999997</v>
      </c>
    </row>
    <row r="374" spans="1:9" x14ac:dyDescent="0.25">
      <c r="A374" s="23"/>
      <c r="B374" s="20">
        <f t="shared" si="5"/>
        <v>373</v>
      </c>
      <c r="C374" s="20">
        <v>5138069</v>
      </c>
      <c r="D374" s="19" t="s">
        <v>341</v>
      </c>
      <c r="E374" s="19" t="s">
        <v>913</v>
      </c>
      <c r="F374" s="19" t="s">
        <v>65</v>
      </c>
      <c r="G374" s="19" t="s">
        <v>66</v>
      </c>
      <c r="H374" s="19" t="s">
        <v>893</v>
      </c>
      <c r="I374" s="45">
        <v>712.31399999999996</v>
      </c>
    </row>
    <row r="375" spans="1:9" x14ac:dyDescent="0.25">
      <c r="A375" s="23"/>
      <c r="B375" s="20">
        <f t="shared" si="5"/>
        <v>374</v>
      </c>
      <c r="C375" s="20">
        <v>5272941</v>
      </c>
      <c r="D375" s="19" t="s">
        <v>771</v>
      </c>
      <c r="E375" s="19" t="s">
        <v>912</v>
      </c>
      <c r="F375" s="19" t="s">
        <v>60</v>
      </c>
      <c r="G375" s="19" t="s">
        <v>61</v>
      </c>
      <c r="H375" s="19" t="s">
        <v>893</v>
      </c>
      <c r="I375" s="45">
        <v>539.654</v>
      </c>
    </row>
    <row r="376" spans="1:9" x14ac:dyDescent="0.25">
      <c r="A376" s="23"/>
      <c r="B376" s="20">
        <f t="shared" si="5"/>
        <v>375</v>
      </c>
      <c r="C376" s="20">
        <v>5299685</v>
      </c>
      <c r="D376" s="19" t="s">
        <v>419</v>
      </c>
      <c r="E376" s="19" t="s">
        <v>910</v>
      </c>
      <c r="F376" s="19" t="s">
        <v>75</v>
      </c>
      <c r="G376" s="19" t="s">
        <v>76</v>
      </c>
      <c r="H376" s="19" t="s">
        <v>893</v>
      </c>
      <c r="I376" s="45">
        <v>721.32100000000003</v>
      </c>
    </row>
    <row r="377" spans="1:9" x14ac:dyDescent="0.25">
      <c r="A377" s="23"/>
      <c r="B377" s="20">
        <f t="shared" si="5"/>
        <v>376</v>
      </c>
      <c r="C377" s="20">
        <v>5299713</v>
      </c>
      <c r="D377" s="19" t="s">
        <v>574</v>
      </c>
      <c r="E377" s="19" t="s">
        <v>913</v>
      </c>
      <c r="F377" s="19" t="s">
        <v>65</v>
      </c>
      <c r="G377" s="19" t="s">
        <v>66</v>
      </c>
      <c r="H377" s="19" t="s">
        <v>893</v>
      </c>
      <c r="I377" s="45">
        <v>180.59800000000001</v>
      </c>
    </row>
    <row r="378" spans="1:9" x14ac:dyDescent="0.25">
      <c r="A378" s="23"/>
      <c r="B378" s="20">
        <f t="shared" si="5"/>
        <v>377</v>
      </c>
      <c r="C378" s="20">
        <v>5334670</v>
      </c>
      <c r="D378" s="19" t="s">
        <v>772</v>
      </c>
      <c r="E378" s="19" t="s">
        <v>905</v>
      </c>
      <c r="F378" s="19" t="s">
        <v>71</v>
      </c>
      <c r="G378" s="19" t="s">
        <v>72</v>
      </c>
      <c r="H378" s="19" t="s">
        <v>893</v>
      </c>
      <c r="I378" s="45">
        <v>1017.652</v>
      </c>
    </row>
    <row r="379" spans="1:9" x14ac:dyDescent="0.25">
      <c r="A379" s="23"/>
      <c r="B379" s="20">
        <f t="shared" si="5"/>
        <v>378</v>
      </c>
      <c r="C379" s="20">
        <v>5273511</v>
      </c>
      <c r="D379" s="19" t="s">
        <v>773</v>
      </c>
      <c r="E379" s="19" t="s">
        <v>902</v>
      </c>
      <c r="F379" s="19" t="s">
        <v>75</v>
      </c>
      <c r="G379" s="19" t="s">
        <v>76</v>
      </c>
      <c r="H379" s="19" t="s">
        <v>893</v>
      </c>
      <c r="I379" s="45">
        <v>1388.779</v>
      </c>
    </row>
    <row r="380" spans="1:9" x14ac:dyDescent="0.25">
      <c r="A380" s="23"/>
      <c r="B380" s="20">
        <f t="shared" si="5"/>
        <v>379</v>
      </c>
      <c r="C380" s="20">
        <v>5278585</v>
      </c>
      <c r="D380" s="19" t="s">
        <v>774</v>
      </c>
      <c r="E380" s="19" t="s">
        <v>902</v>
      </c>
      <c r="F380" s="19" t="s">
        <v>75</v>
      </c>
      <c r="G380" s="19" t="s">
        <v>76</v>
      </c>
      <c r="H380" s="19" t="s">
        <v>893</v>
      </c>
      <c r="I380" s="45">
        <v>1016.582</v>
      </c>
    </row>
    <row r="381" spans="1:9" x14ac:dyDescent="0.25">
      <c r="A381" s="23"/>
      <c r="B381" s="20">
        <f t="shared" si="5"/>
        <v>380</v>
      </c>
      <c r="C381" s="20">
        <v>5137679</v>
      </c>
      <c r="D381" s="19" t="s">
        <v>335</v>
      </c>
      <c r="E381" s="19" t="s">
        <v>913</v>
      </c>
      <c r="F381" s="19" t="s">
        <v>65</v>
      </c>
      <c r="G381" s="19" t="s">
        <v>66</v>
      </c>
      <c r="H381" s="19" t="s">
        <v>893</v>
      </c>
      <c r="I381" s="45">
        <v>531.71600000000001</v>
      </c>
    </row>
    <row r="382" spans="1:9" x14ac:dyDescent="0.25">
      <c r="A382" s="23"/>
      <c r="B382" s="20">
        <f t="shared" si="5"/>
        <v>381</v>
      </c>
      <c r="C382" s="20">
        <v>5331718</v>
      </c>
      <c r="D382" s="19" t="s">
        <v>428</v>
      </c>
      <c r="E382" s="19" t="s">
        <v>906</v>
      </c>
      <c r="F382" s="19" t="s">
        <v>60</v>
      </c>
      <c r="G382" s="19" t="s">
        <v>61</v>
      </c>
      <c r="H382" s="19" t="s">
        <v>893</v>
      </c>
      <c r="I382" s="45">
        <v>837.05399999999997</v>
      </c>
    </row>
    <row r="383" spans="1:9" x14ac:dyDescent="0.25">
      <c r="A383" s="23"/>
      <c r="B383" s="20">
        <f t="shared" si="5"/>
        <v>382</v>
      </c>
      <c r="C383" s="20">
        <v>5295966</v>
      </c>
      <c r="D383" s="19" t="s">
        <v>508</v>
      </c>
      <c r="E383" s="19" t="s">
        <v>913</v>
      </c>
      <c r="F383" s="19" t="s">
        <v>65</v>
      </c>
      <c r="G383" s="19" t="s">
        <v>66</v>
      </c>
      <c r="H383" s="19" t="s">
        <v>893</v>
      </c>
      <c r="I383" s="45">
        <v>417.99200000000002</v>
      </c>
    </row>
    <row r="384" spans="1:9" x14ac:dyDescent="0.25">
      <c r="A384" s="23"/>
      <c r="B384" s="20">
        <f t="shared" si="5"/>
        <v>383</v>
      </c>
      <c r="C384" s="20">
        <v>5296000</v>
      </c>
      <c r="D384" s="19" t="s">
        <v>502</v>
      </c>
      <c r="E384" s="19" t="s">
        <v>913</v>
      </c>
      <c r="F384" s="19" t="s">
        <v>65</v>
      </c>
      <c r="G384" s="19" t="s">
        <v>66</v>
      </c>
      <c r="H384" s="19" t="s">
        <v>893</v>
      </c>
      <c r="I384" s="45">
        <v>598.59</v>
      </c>
    </row>
    <row r="385" spans="1:9" x14ac:dyDescent="0.25">
      <c r="A385" s="23"/>
      <c r="B385" s="20">
        <f t="shared" si="5"/>
        <v>384</v>
      </c>
      <c r="C385" s="20">
        <v>5296031</v>
      </c>
      <c r="D385" s="19" t="s">
        <v>505</v>
      </c>
      <c r="E385" s="19" t="s">
        <v>903</v>
      </c>
      <c r="F385" s="19" t="s">
        <v>69</v>
      </c>
      <c r="G385" s="19" t="s">
        <v>70</v>
      </c>
      <c r="H385" s="19" t="s">
        <v>893</v>
      </c>
      <c r="I385" s="45">
        <v>721.48900000000003</v>
      </c>
    </row>
    <row r="386" spans="1:9" x14ac:dyDescent="0.25">
      <c r="A386" s="23"/>
      <c r="B386" s="20">
        <f t="shared" si="5"/>
        <v>385</v>
      </c>
      <c r="C386" s="20">
        <v>5127139</v>
      </c>
      <c r="D386" s="19" t="s">
        <v>775</v>
      </c>
      <c r="E386" s="19" t="s">
        <v>903</v>
      </c>
      <c r="F386" s="19" t="s">
        <v>69</v>
      </c>
      <c r="G386" s="19" t="s">
        <v>70</v>
      </c>
      <c r="H386" s="19" t="s">
        <v>893</v>
      </c>
      <c r="I386" s="45">
        <v>598.59</v>
      </c>
    </row>
    <row r="387" spans="1:9" x14ac:dyDescent="0.25">
      <c r="A387" s="23"/>
      <c r="B387" s="20">
        <f t="shared" si="5"/>
        <v>386</v>
      </c>
      <c r="C387" s="20">
        <v>5278879</v>
      </c>
      <c r="D387" s="19" t="s">
        <v>383</v>
      </c>
      <c r="E387" s="19" t="s">
        <v>906</v>
      </c>
      <c r="F387" s="19" t="s">
        <v>60</v>
      </c>
      <c r="G387" s="19" t="s">
        <v>61</v>
      </c>
      <c r="H387" s="19" t="s">
        <v>893</v>
      </c>
      <c r="I387" s="45">
        <v>598.59</v>
      </c>
    </row>
    <row r="388" spans="1:9" x14ac:dyDescent="0.25">
      <c r="A388" s="23"/>
      <c r="B388" s="20">
        <f t="shared" ref="B388:B451" si="6">+B387+1</f>
        <v>387</v>
      </c>
      <c r="C388" s="20">
        <v>5132740</v>
      </c>
      <c r="D388" s="19" t="s">
        <v>314</v>
      </c>
      <c r="E388" s="19" t="s">
        <v>908</v>
      </c>
      <c r="F388" s="19" t="s">
        <v>69</v>
      </c>
      <c r="G388" s="19" t="s">
        <v>70</v>
      </c>
      <c r="H388" s="19" t="s">
        <v>893</v>
      </c>
      <c r="I388" s="45">
        <v>417.99200000000002</v>
      </c>
    </row>
    <row r="389" spans="1:9" x14ac:dyDescent="0.25">
      <c r="A389" s="23"/>
      <c r="B389" s="20">
        <f t="shared" si="6"/>
        <v>388</v>
      </c>
      <c r="C389" s="20">
        <v>5299377</v>
      </c>
      <c r="D389" s="19" t="s">
        <v>625</v>
      </c>
      <c r="E389" s="19" t="s">
        <v>903</v>
      </c>
      <c r="F389" s="19" t="s">
        <v>69</v>
      </c>
      <c r="G389" s="19" t="s">
        <v>70</v>
      </c>
      <c r="H389" s="19" t="s">
        <v>893</v>
      </c>
      <c r="I389" s="45">
        <v>1198.4169999999999</v>
      </c>
    </row>
    <row r="390" spans="1:9" x14ac:dyDescent="0.25">
      <c r="A390" s="23"/>
      <c r="B390" s="20">
        <f t="shared" si="6"/>
        <v>389</v>
      </c>
      <c r="C390" s="20">
        <v>5338306</v>
      </c>
      <c r="D390" s="19" t="s">
        <v>469</v>
      </c>
      <c r="E390" s="19" t="s">
        <v>130</v>
      </c>
      <c r="F390" s="19" t="s">
        <v>65</v>
      </c>
      <c r="G390" s="19" t="s">
        <v>66</v>
      </c>
      <c r="H390" s="19" t="s">
        <v>893</v>
      </c>
      <c r="I390" s="45">
        <v>476.928</v>
      </c>
    </row>
    <row r="391" spans="1:9" x14ac:dyDescent="0.25">
      <c r="A391" s="23"/>
      <c r="B391" s="20">
        <f t="shared" si="6"/>
        <v>390</v>
      </c>
      <c r="C391" s="20">
        <v>5298354</v>
      </c>
      <c r="D391" s="19" t="s">
        <v>492</v>
      </c>
      <c r="E391" s="19" t="s">
        <v>903</v>
      </c>
      <c r="F391" s="19" t="s">
        <v>69</v>
      </c>
      <c r="G391" s="19" t="s">
        <v>70</v>
      </c>
      <c r="H391" s="19" t="s">
        <v>893</v>
      </c>
      <c r="I391" s="45">
        <v>598.59</v>
      </c>
    </row>
    <row r="392" spans="1:9" x14ac:dyDescent="0.25">
      <c r="A392" s="23"/>
      <c r="B392" s="20">
        <f t="shared" si="6"/>
        <v>391</v>
      </c>
      <c r="C392" s="20">
        <v>5333941</v>
      </c>
      <c r="D392" s="19" t="s">
        <v>776</v>
      </c>
      <c r="E392" s="19" t="s">
        <v>130</v>
      </c>
      <c r="F392" s="19" t="s">
        <v>65</v>
      </c>
      <c r="G392" s="19" t="s">
        <v>66</v>
      </c>
      <c r="H392" s="19" t="s">
        <v>893</v>
      </c>
      <c r="I392" s="45">
        <v>417.99200000000002</v>
      </c>
    </row>
    <row r="393" spans="1:9" x14ac:dyDescent="0.25">
      <c r="A393" s="23"/>
      <c r="B393" s="20">
        <f t="shared" si="6"/>
        <v>392</v>
      </c>
      <c r="C393" s="20">
        <v>5331040</v>
      </c>
      <c r="D393" s="19" t="s">
        <v>777</v>
      </c>
      <c r="E393" s="19" t="s">
        <v>903</v>
      </c>
      <c r="F393" s="19" t="s">
        <v>69</v>
      </c>
      <c r="G393" s="19" t="s">
        <v>70</v>
      </c>
      <c r="H393" s="19" t="s">
        <v>893</v>
      </c>
      <c r="I393" s="45">
        <v>837.05399999999997</v>
      </c>
    </row>
    <row r="394" spans="1:9" x14ac:dyDescent="0.25">
      <c r="A394" s="23"/>
      <c r="B394" s="20">
        <f t="shared" si="6"/>
        <v>393</v>
      </c>
      <c r="C394" s="20">
        <v>5291067</v>
      </c>
      <c r="D394" s="19" t="s">
        <v>778</v>
      </c>
      <c r="E394" s="19" t="s">
        <v>910</v>
      </c>
      <c r="F394" s="19" t="s">
        <v>75</v>
      </c>
      <c r="G394" s="19" t="s">
        <v>76</v>
      </c>
      <c r="H394" s="19" t="s">
        <v>893</v>
      </c>
      <c r="I394" s="45">
        <v>780.42499999999995</v>
      </c>
    </row>
    <row r="395" spans="1:9" x14ac:dyDescent="0.25">
      <c r="A395" s="23"/>
      <c r="B395" s="20">
        <f t="shared" si="6"/>
        <v>394</v>
      </c>
      <c r="C395" s="20">
        <v>5330449</v>
      </c>
      <c r="D395" s="19" t="s">
        <v>779</v>
      </c>
      <c r="E395" s="19" t="s">
        <v>910</v>
      </c>
      <c r="F395" s="19" t="s">
        <v>75</v>
      </c>
      <c r="G395" s="19" t="s">
        <v>76</v>
      </c>
      <c r="H395" s="19" t="s">
        <v>893</v>
      </c>
      <c r="I395" s="45">
        <v>598.59</v>
      </c>
    </row>
    <row r="396" spans="1:9" x14ac:dyDescent="0.25">
      <c r="A396" s="23"/>
      <c r="B396" s="20">
        <f t="shared" si="6"/>
        <v>395</v>
      </c>
      <c r="C396" s="20">
        <v>5292914</v>
      </c>
      <c r="D396" s="19" t="s">
        <v>481</v>
      </c>
      <c r="E396" s="19" t="s">
        <v>902</v>
      </c>
      <c r="F396" s="19" t="s">
        <v>75</v>
      </c>
      <c r="G396" s="19" t="s">
        <v>76</v>
      </c>
      <c r="H396" s="19" t="s">
        <v>893</v>
      </c>
      <c r="I396" s="45">
        <v>484.09500000000003</v>
      </c>
    </row>
    <row r="397" spans="1:9" x14ac:dyDescent="0.25">
      <c r="A397" s="23"/>
      <c r="B397" s="20">
        <f t="shared" si="6"/>
        <v>396</v>
      </c>
      <c r="C397" s="20">
        <v>5129850</v>
      </c>
      <c r="D397" s="19" t="s">
        <v>296</v>
      </c>
      <c r="E397" s="19" t="s">
        <v>906</v>
      </c>
      <c r="F397" s="19" t="s">
        <v>60</v>
      </c>
      <c r="G397" s="19" t="s">
        <v>61</v>
      </c>
      <c r="H397" s="19" t="s">
        <v>893</v>
      </c>
      <c r="I397" s="45">
        <v>598.59</v>
      </c>
    </row>
    <row r="398" spans="1:9" x14ac:dyDescent="0.25">
      <c r="A398" s="23"/>
      <c r="B398" s="20">
        <f t="shared" si="6"/>
        <v>397</v>
      </c>
      <c r="C398" s="20">
        <v>5128332</v>
      </c>
      <c r="D398" s="19" t="s">
        <v>780</v>
      </c>
      <c r="E398" s="19" t="s">
        <v>896</v>
      </c>
      <c r="F398" s="19" t="s">
        <v>67</v>
      </c>
      <c r="G398" s="19" t="s">
        <v>68</v>
      </c>
      <c r="H398" s="19" t="s">
        <v>893</v>
      </c>
      <c r="I398" s="45">
        <v>419.06200000000001</v>
      </c>
    </row>
    <row r="399" spans="1:9" x14ac:dyDescent="0.25">
      <c r="A399" s="23"/>
      <c r="B399" s="20">
        <f t="shared" si="6"/>
        <v>398</v>
      </c>
      <c r="C399" s="20">
        <v>5271520</v>
      </c>
      <c r="D399" s="19" t="s">
        <v>363</v>
      </c>
      <c r="E399" s="19" t="s">
        <v>902</v>
      </c>
      <c r="F399" s="19" t="s">
        <v>75</v>
      </c>
      <c r="G399" s="19" t="s">
        <v>76</v>
      </c>
      <c r="H399" s="19" t="s">
        <v>893</v>
      </c>
      <c r="I399" s="45">
        <v>424.47899999999998</v>
      </c>
    </row>
    <row r="400" spans="1:9" x14ac:dyDescent="0.25">
      <c r="A400" s="23"/>
      <c r="B400" s="20">
        <f t="shared" si="6"/>
        <v>399</v>
      </c>
      <c r="C400" s="20">
        <v>5338119</v>
      </c>
      <c r="D400" s="19" t="s">
        <v>781</v>
      </c>
      <c r="E400" s="19" t="s">
        <v>897</v>
      </c>
      <c r="F400" s="19" t="s">
        <v>63</v>
      </c>
      <c r="G400" s="19" t="s">
        <v>64</v>
      </c>
      <c r="H400" s="19" t="s">
        <v>893</v>
      </c>
      <c r="I400" s="45">
        <v>1198.25</v>
      </c>
    </row>
    <row r="401" spans="1:9" x14ac:dyDescent="0.25">
      <c r="A401" s="23"/>
      <c r="B401" s="20">
        <f t="shared" si="6"/>
        <v>400</v>
      </c>
      <c r="C401" s="20">
        <v>5296875</v>
      </c>
      <c r="D401" s="19" t="s">
        <v>503</v>
      </c>
      <c r="E401" s="19" t="s">
        <v>151</v>
      </c>
      <c r="F401" s="19" t="s">
        <v>60</v>
      </c>
      <c r="G401" s="19" t="s">
        <v>61</v>
      </c>
      <c r="H401" s="19" t="s">
        <v>893</v>
      </c>
      <c r="I401" s="45">
        <v>484.09500000000003</v>
      </c>
    </row>
    <row r="402" spans="1:9" x14ac:dyDescent="0.25">
      <c r="A402" s="23"/>
      <c r="B402" s="20">
        <f t="shared" si="6"/>
        <v>401</v>
      </c>
      <c r="C402" s="20">
        <v>5337705</v>
      </c>
      <c r="D402" s="19" t="s">
        <v>468</v>
      </c>
      <c r="E402" s="19" t="s">
        <v>896</v>
      </c>
      <c r="F402" s="19" t="s">
        <v>67</v>
      </c>
      <c r="G402" s="19" t="s">
        <v>68</v>
      </c>
      <c r="H402" s="19" t="s">
        <v>893</v>
      </c>
      <c r="I402" s="45">
        <v>598.59</v>
      </c>
    </row>
    <row r="403" spans="1:9" x14ac:dyDescent="0.25">
      <c r="A403" s="23"/>
      <c r="B403" s="20">
        <f t="shared" si="6"/>
        <v>402</v>
      </c>
      <c r="C403" s="20">
        <v>5338081</v>
      </c>
      <c r="D403" s="19" t="s">
        <v>782</v>
      </c>
      <c r="E403" s="19" t="s">
        <v>907</v>
      </c>
      <c r="F403" s="19" t="s">
        <v>63</v>
      </c>
      <c r="G403" s="19" t="s">
        <v>64</v>
      </c>
      <c r="H403" s="19" t="s">
        <v>893</v>
      </c>
      <c r="I403" s="45">
        <v>721.48900000000003</v>
      </c>
    </row>
    <row r="404" spans="1:9" x14ac:dyDescent="0.25">
      <c r="A404" s="23"/>
      <c r="B404" s="20">
        <f t="shared" si="6"/>
        <v>403</v>
      </c>
      <c r="C404" s="20">
        <v>5298790</v>
      </c>
      <c r="D404" s="19" t="s">
        <v>413</v>
      </c>
      <c r="E404" s="19" t="s">
        <v>900</v>
      </c>
      <c r="F404" s="19" t="s">
        <v>71</v>
      </c>
      <c r="G404" s="19" t="s">
        <v>72</v>
      </c>
      <c r="H404" s="19" t="s">
        <v>893</v>
      </c>
      <c r="I404" s="45">
        <v>419.06200000000001</v>
      </c>
    </row>
    <row r="405" spans="1:9" x14ac:dyDescent="0.25">
      <c r="A405" s="23"/>
      <c r="B405" s="20">
        <f t="shared" si="6"/>
        <v>404</v>
      </c>
      <c r="C405" s="20">
        <v>5128723</v>
      </c>
      <c r="D405" s="19" t="s">
        <v>291</v>
      </c>
      <c r="E405" s="19" t="s">
        <v>900</v>
      </c>
      <c r="F405" s="19" t="s">
        <v>71</v>
      </c>
      <c r="G405" s="19" t="s">
        <v>72</v>
      </c>
      <c r="H405" s="19" t="s">
        <v>893</v>
      </c>
      <c r="I405" s="45">
        <v>1502.816</v>
      </c>
    </row>
    <row r="406" spans="1:9" x14ac:dyDescent="0.25">
      <c r="A406" s="23"/>
      <c r="B406" s="20">
        <f t="shared" si="6"/>
        <v>405</v>
      </c>
      <c r="C406" s="20">
        <v>5300372</v>
      </c>
      <c r="D406" s="19" t="s">
        <v>627</v>
      </c>
      <c r="E406" s="19" t="s">
        <v>900</v>
      </c>
      <c r="F406" s="19" t="s">
        <v>71</v>
      </c>
      <c r="G406" s="19" t="s">
        <v>72</v>
      </c>
      <c r="H406" s="19" t="s">
        <v>893</v>
      </c>
      <c r="I406" s="45">
        <v>238.464</v>
      </c>
    </row>
    <row r="407" spans="1:9" x14ac:dyDescent="0.25">
      <c r="A407" s="23"/>
      <c r="B407" s="20">
        <f t="shared" si="6"/>
        <v>406</v>
      </c>
      <c r="C407" s="20">
        <v>5335686</v>
      </c>
      <c r="D407" s="19" t="s">
        <v>783</v>
      </c>
      <c r="E407" s="19" t="s">
        <v>907</v>
      </c>
      <c r="F407" s="19" t="s">
        <v>63</v>
      </c>
      <c r="G407" s="19" t="s">
        <v>64</v>
      </c>
      <c r="H407" s="19" t="s">
        <v>893</v>
      </c>
      <c r="I407" s="45">
        <v>417.99200000000002</v>
      </c>
    </row>
    <row r="408" spans="1:9" x14ac:dyDescent="0.25">
      <c r="A408" s="23"/>
      <c r="B408" s="20">
        <f t="shared" si="6"/>
        <v>407</v>
      </c>
      <c r="C408" s="20">
        <v>5137897</v>
      </c>
      <c r="D408" s="19" t="s">
        <v>784</v>
      </c>
      <c r="E408" s="19" t="s">
        <v>908</v>
      </c>
      <c r="F408" s="19" t="s">
        <v>69</v>
      </c>
      <c r="G408" s="19" t="s">
        <v>70</v>
      </c>
      <c r="H408" s="19" t="s">
        <v>893</v>
      </c>
      <c r="I408" s="45">
        <v>959.95299999999997</v>
      </c>
    </row>
    <row r="409" spans="1:9" x14ac:dyDescent="0.25">
      <c r="A409" s="23"/>
      <c r="B409" s="20">
        <f t="shared" si="6"/>
        <v>408</v>
      </c>
      <c r="C409" s="20">
        <v>5336799</v>
      </c>
      <c r="D409" s="19" t="s">
        <v>785</v>
      </c>
      <c r="E409" s="19" t="s">
        <v>900</v>
      </c>
      <c r="F409" s="19" t="s">
        <v>71</v>
      </c>
      <c r="G409" s="19" t="s">
        <v>72</v>
      </c>
      <c r="H409" s="19" t="s">
        <v>893</v>
      </c>
      <c r="I409" s="45">
        <v>778.11800000000005</v>
      </c>
    </row>
    <row r="410" spans="1:9" x14ac:dyDescent="0.25">
      <c r="A410" s="23"/>
      <c r="B410" s="20">
        <f t="shared" si="6"/>
        <v>409</v>
      </c>
      <c r="C410" s="20">
        <v>5331839</v>
      </c>
      <c r="D410" s="19" t="s">
        <v>556</v>
      </c>
      <c r="E410" s="19" t="s">
        <v>130</v>
      </c>
      <c r="F410" s="19" t="s">
        <v>65</v>
      </c>
      <c r="G410" s="19" t="s">
        <v>66</v>
      </c>
      <c r="H410" s="19" t="s">
        <v>893</v>
      </c>
      <c r="I410" s="45">
        <v>835.98400000000004</v>
      </c>
    </row>
    <row r="411" spans="1:9" x14ac:dyDescent="0.25">
      <c r="A411" s="23"/>
      <c r="B411" s="20">
        <f t="shared" si="6"/>
        <v>410</v>
      </c>
      <c r="C411" s="20">
        <v>5273760</v>
      </c>
      <c r="D411" s="19" t="s">
        <v>374</v>
      </c>
      <c r="E411" s="19" t="s">
        <v>900</v>
      </c>
      <c r="F411" s="19" t="s">
        <v>71</v>
      </c>
      <c r="G411" s="19" t="s">
        <v>72</v>
      </c>
      <c r="H411" s="19" t="s">
        <v>893</v>
      </c>
      <c r="I411" s="45">
        <v>417.99200000000002</v>
      </c>
    </row>
    <row r="412" spans="1:9" x14ac:dyDescent="0.25">
      <c r="A412" s="23"/>
      <c r="B412" s="20">
        <f t="shared" si="6"/>
        <v>411</v>
      </c>
      <c r="C412" s="20">
        <v>5298316</v>
      </c>
      <c r="D412" s="19" t="s">
        <v>409</v>
      </c>
      <c r="E412" s="19" t="s">
        <v>907</v>
      </c>
      <c r="F412" s="19" t="s">
        <v>63</v>
      </c>
      <c r="G412" s="19" t="s">
        <v>64</v>
      </c>
      <c r="H412" s="19" t="s">
        <v>893</v>
      </c>
      <c r="I412" s="45">
        <v>243.881</v>
      </c>
    </row>
    <row r="413" spans="1:9" x14ac:dyDescent="0.25">
      <c r="A413" s="23"/>
      <c r="B413" s="20">
        <f t="shared" si="6"/>
        <v>412</v>
      </c>
      <c r="C413" s="20">
        <v>5291195</v>
      </c>
      <c r="D413" s="19" t="s">
        <v>786</v>
      </c>
      <c r="E413" s="19" t="s">
        <v>900</v>
      </c>
      <c r="F413" s="19" t="s">
        <v>71</v>
      </c>
      <c r="G413" s="19" t="s">
        <v>72</v>
      </c>
      <c r="H413" s="19" t="s">
        <v>893</v>
      </c>
      <c r="I413" s="45">
        <v>1082.684</v>
      </c>
    </row>
    <row r="414" spans="1:9" x14ac:dyDescent="0.25">
      <c r="A414" s="23"/>
      <c r="B414" s="20">
        <f t="shared" si="6"/>
        <v>413</v>
      </c>
      <c r="C414" s="20">
        <v>5271935</v>
      </c>
      <c r="D414" s="19" t="s">
        <v>787</v>
      </c>
      <c r="E414" s="19" t="s">
        <v>900</v>
      </c>
      <c r="F414" s="19" t="s">
        <v>71</v>
      </c>
      <c r="G414" s="19" t="s">
        <v>72</v>
      </c>
      <c r="H414" s="19" t="s">
        <v>893</v>
      </c>
      <c r="I414" s="45">
        <v>598.59</v>
      </c>
    </row>
    <row r="415" spans="1:9" x14ac:dyDescent="0.25">
      <c r="A415" s="23"/>
      <c r="B415" s="20">
        <f t="shared" si="6"/>
        <v>414</v>
      </c>
      <c r="C415" s="20">
        <v>5133088</v>
      </c>
      <c r="D415" s="19" t="s">
        <v>317</v>
      </c>
      <c r="E415" s="19" t="s">
        <v>903</v>
      </c>
      <c r="F415" s="19" t="s">
        <v>69</v>
      </c>
      <c r="G415" s="19" t="s">
        <v>70</v>
      </c>
      <c r="H415" s="19" t="s">
        <v>893</v>
      </c>
      <c r="I415" s="45">
        <v>419.06200000000001</v>
      </c>
    </row>
    <row r="416" spans="1:9" x14ac:dyDescent="0.25">
      <c r="A416" s="23"/>
      <c r="B416" s="20">
        <f t="shared" si="6"/>
        <v>415</v>
      </c>
      <c r="C416" s="20">
        <v>5132906</v>
      </c>
      <c r="D416" s="19" t="s">
        <v>788</v>
      </c>
      <c r="E416" s="19" t="s">
        <v>900</v>
      </c>
      <c r="F416" s="19" t="s">
        <v>71</v>
      </c>
      <c r="G416" s="19" t="s">
        <v>72</v>
      </c>
      <c r="H416" s="19" t="s">
        <v>893</v>
      </c>
      <c r="I416" s="45">
        <v>360.12599999999998</v>
      </c>
    </row>
    <row r="417" spans="1:9" x14ac:dyDescent="0.25">
      <c r="A417" s="23"/>
      <c r="B417" s="20">
        <f t="shared" si="6"/>
        <v>416</v>
      </c>
      <c r="C417" s="20">
        <v>5278547</v>
      </c>
      <c r="D417" s="19" t="s">
        <v>789</v>
      </c>
      <c r="E417" s="19" t="s">
        <v>907</v>
      </c>
      <c r="F417" s="19" t="s">
        <v>63</v>
      </c>
      <c r="G417" s="19" t="s">
        <v>64</v>
      </c>
      <c r="H417" s="19" t="s">
        <v>893</v>
      </c>
      <c r="I417" s="45">
        <v>961.02300000000002</v>
      </c>
    </row>
    <row r="418" spans="1:9" x14ac:dyDescent="0.25">
      <c r="A418" s="23"/>
      <c r="B418" s="20">
        <f t="shared" si="6"/>
        <v>417</v>
      </c>
      <c r="C418" s="20">
        <v>5291171</v>
      </c>
      <c r="D418" s="19" t="s">
        <v>790</v>
      </c>
      <c r="E418" s="19" t="s">
        <v>900</v>
      </c>
      <c r="F418" s="19" t="s">
        <v>71</v>
      </c>
      <c r="G418" s="19" t="s">
        <v>72</v>
      </c>
      <c r="H418" s="19" t="s">
        <v>893</v>
      </c>
      <c r="I418" s="45">
        <v>663.62300000000005</v>
      </c>
    </row>
    <row r="419" spans="1:9" x14ac:dyDescent="0.25">
      <c r="A419" s="23"/>
      <c r="B419" s="20">
        <f t="shared" si="6"/>
        <v>418</v>
      </c>
      <c r="C419" s="20">
        <v>5278914</v>
      </c>
      <c r="D419" s="19" t="s">
        <v>385</v>
      </c>
      <c r="E419" s="19" t="s">
        <v>903</v>
      </c>
      <c r="F419" s="19" t="s">
        <v>69</v>
      </c>
      <c r="G419" s="19" t="s">
        <v>70</v>
      </c>
      <c r="H419" s="19" t="s">
        <v>893</v>
      </c>
      <c r="I419" s="45">
        <v>180.59800000000001</v>
      </c>
    </row>
    <row r="420" spans="1:9" x14ac:dyDescent="0.25">
      <c r="A420" s="23"/>
      <c r="B420" s="20">
        <f t="shared" si="6"/>
        <v>419</v>
      </c>
      <c r="C420" s="20">
        <v>5125456</v>
      </c>
      <c r="D420" s="19" t="s">
        <v>285</v>
      </c>
      <c r="E420" s="19" t="s">
        <v>900</v>
      </c>
      <c r="F420" s="19" t="s">
        <v>71</v>
      </c>
      <c r="G420" s="19" t="s">
        <v>72</v>
      </c>
      <c r="H420" s="19" t="s">
        <v>893</v>
      </c>
      <c r="I420" s="45">
        <v>180.59800000000001</v>
      </c>
    </row>
    <row r="421" spans="1:9" x14ac:dyDescent="0.25">
      <c r="A421" s="23"/>
      <c r="B421" s="20">
        <f t="shared" si="6"/>
        <v>420</v>
      </c>
      <c r="C421" s="20">
        <v>5299405</v>
      </c>
      <c r="D421" s="19" t="s">
        <v>415</v>
      </c>
      <c r="E421" s="19" t="s">
        <v>906</v>
      </c>
      <c r="F421" s="19" t="s">
        <v>60</v>
      </c>
      <c r="G421" s="19" t="s">
        <v>61</v>
      </c>
      <c r="H421" s="19" t="s">
        <v>893</v>
      </c>
      <c r="I421" s="45">
        <v>902.08699999999999</v>
      </c>
    </row>
    <row r="422" spans="1:9" x14ac:dyDescent="0.25">
      <c r="A422" s="23"/>
      <c r="B422" s="20">
        <f t="shared" si="6"/>
        <v>421</v>
      </c>
      <c r="C422" s="20">
        <v>5270251</v>
      </c>
      <c r="D422" s="19" t="s">
        <v>791</v>
      </c>
      <c r="E422" s="19" t="s">
        <v>909</v>
      </c>
      <c r="F422" s="19" t="s">
        <v>73</v>
      </c>
      <c r="G422" s="19" t="s">
        <v>74</v>
      </c>
      <c r="H422" s="19" t="s">
        <v>893</v>
      </c>
      <c r="I422" s="45">
        <v>360.12599999999998</v>
      </c>
    </row>
    <row r="423" spans="1:9" x14ac:dyDescent="0.25">
      <c r="A423" s="23"/>
      <c r="B423" s="20">
        <f t="shared" si="6"/>
        <v>422</v>
      </c>
      <c r="C423" s="20">
        <v>5334234</v>
      </c>
      <c r="D423" s="19" t="s">
        <v>452</v>
      </c>
      <c r="E423" s="19" t="s">
        <v>141</v>
      </c>
      <c r="F423" s="19" t="s">
        <v>73</v>
      </c>
      <c r="G423" s="19" t="s">
        <v>74</v>
      </c>
      <c r="H423" s="19" t="s">
        <v>893</v>
      </c>
      <c r="I423" s="45">
        <v>417.99200000000002</v>
      </c>
    </row>
    <row r="424" spans="1:9" x14ac:dyDescent="0.25">
      <c r="A424" s="23"/>
      <c r="B424" s="20">
        <f t="shared" si="6"/>
        <v>423</v>
      </c>
      <c r="C424" s="20">
        <v>5136092</v>
      </c>
      <c r="D424" s="19" t="s">
        <v>329</v>
      </c>
      <c r="E424" s="19" t="s">
        <v>908</v>
      </c>
      <c r="F424" s="19" t="s">
        <v>69</v>
      </c>
      <c r="G424" s="19" t="s">
        <v>70</v>
      </c>
      <c r="H424" s="19" t="s">
        <v>893</v>
      </c>
      <c r="I424" s="45">
        <v>1029.723</v>
      </c>
    </row>
    <row r="425" spans="1:9" x14ac:dyDescent="0.25">
      <c r="A425" s="23"/>
      <c r="B425" s="20">
        <f t="shared" si="6"/>
        <v>424</v>
      </c>
      <c r="C425" s="20">
        <v>5279124</v>
      </c>
      <c r="D425" s="19" t="s">
        <v>387</v>
      </c>
      <c r="E425" s="19" t="s">
        <v>151</v>
      </c>
      <c r="F425" s="19" t="s">
        <v>60</v>
      </c>
      <c r="G425" s="19" t="s">
        <v>61</v>
      </c>
      <c r="H425" s="19" t="s">
        <v>893</v>
      </c>
      <c r="I425" s="45">
        <v>238.464</v>
      </c>
    </row>
    <row r="426" spans="1:9" x14ac:dyDescent="0.25">
      <c r="A426" s="23"/>
      <c r="B426" s="20">
        <f t="shared" si="6"/>
        <v>425</v>
      </c>
      <c r="C426" s="20">
        <v>5294853</v>
      </c>
      <c r="D426" s="19" t="s">
        <v>408</v>
      </c>
      <c r="E426" s="19" t="s">
        <v>910</v>
      </c>
      <c r="F426" s="19" t="s">
        <v>75</v>
      </c>
      <c r="G426" s="19" t="s">
        <v>76</v>
      </c>
      <c r="H426" s="19" t="s">
        <v>893</v>
      </c>
      <c r="I426" s="45">
        <v>243.881</v>
      </c>
    </row>
    <row r="427" spans="1:9" x14ac:dyDescent="0.25">
      <c r="A427" s="23"/>
      <c r="B427" s="20">
        <f t="shared" si="6"/>
        <v>426</v>
      </c>
      <c r="C427" s="20">
        <v>5334047</v>
      </c>
      <c r="D427" s="19" t="s">
        <v>451</v>
      </c>
      <c r="E427" s="19" t="s">
        <v>901</v>
      </c>
      <c r="F427" s="19" t="s">
        <v>73</v>
      </c>
      <c r="G427" s="19" t="s">
        <v>74</v>
      </c>
      <c r="H427" s="19" t="s">
        <v>893</v>
      </c>
      <c r="I427" s="45">
        <v>482.34500000000003</v>
      </c>
    </row>
    <row r="428" spans="1:9" x14ac:dyDescent="0.25">
      <c r="A428" s="23"/>
      <c r="B428" s="20">
        <f t="shared" si="6"/>
        <v>427</v>
      </c>
      <c r="C428" s="20">
        <v>5134689</v>
      </c>
      <c r="D428" s="19" t="s">
        <v>321</v>
      </c>
      <c r="E428" s="19" t="s">
        <v>899</v>
      </c>
      <c r="F428" s="19" t="s">
        <v>75</v>
      </c>
      <c r="G428" s="19" t="s">
        <v>76</v>
      </c>
      <c r="H428" s="19" t="s">
        <v>893</v>
      </c>
      <c r="I428" s="45">
        <v>303.49700000000001</v>
      </c>
    </row>
    <row r="429" spans="1:9" x14ac:dyDescent="0.25">
      <c r="A429" s="23"/>
      <c r="B429" s="20">
        <f t="shared" si="6"/>
        <v>428</v>
      </c>
      <c r="C429" s="20">
        <v>5295513</v>
      </c>
      <c r="D429" s="19" t="s">
        <v>509</v>
      </c>
      <c r="E429" s="19" t="s">
        <v>896</v>
      </c>
      <c r="F429" s="19" t="s">
        <v>67</v>
      </c>
      <c r="G429" s="19" t="s">
        <v>68</v>
      </c>
      <c r="H429" s="19" t="s">
        <v>893</v>
      </c>
      <c r="I429" s="45">
        <v>180.59800000000001</v>
      </c>
    </row>
    <row r="430" spans="1:9" x14ac:dyDescent="0.25">
      <c r="A430" s="23"/>
      <c r="B430" s="20">
        <f t="shared" si="6"/>
        <v>429</v>
      </c>
      <c r="C430" s="20">
        <v>5270237</v>
      </c>
      <c r="D430" s="19" t="s">
        <v>359</v>
      </c>
      <c r="E430" s="19" t="s">
        <v>908</v>
      </c>
      <c r="F430" s="19" t="s">
        <v>69</v>
      </c>
      <c r="G430" s="19" t="s">
        <v>70</v>
      </c>
      <c r="H430" s="19" t="s">
        <v>893</v>
      </c>
      <c r="I430" s="45">
        <v>539.654</v>
      </c>
    </row>
    <row r="431" spans="1:9" x14ac:dyDescent="0.25">
      <c r="A431" s="23"/>
      <c r="B431" s="20">
        <f t="shared" si="6"/>
        <v>430</v>
      </c>
      <c r="C431" s="20">
        <v>5299993</v>
      </c>
      <c r="D431" s="19" t="s">
        <v>792</v>
      </c>
      <c r="E431" s="19" t="s">
        <v>903</v>
      </c>
      <c r="F431" s="19" t="s">
        <v>69</v>
      </c>
      <c r="G431" s="19" t="s">
        <v>70</v>
      </c>
      <c r="H431" s="19" t="s">
        <v>893</v>
      </c>
      <c r="I431" s="45">
        <v>417.99200000000002</v>
      </c>
    </row>
    <row r="432" spans="1:9" x14ac:dyDescent="0.25">
      <c r="A432" s="23"/>
      <c r="B432" s="20">
        <f t="shared" si="6"/>
        <v>431</v>
      </c>
      <c r="C432" s="20">
        <v>5337075</v>
      </c>
      <c r="D432" s="19" t="s">
        <v>793</v>
      </c>
      <c r="E432" s="19" t="s">
        <v>903</v>
      </c>
      <c r="F432" s="19" t="s">
        <v>69</v>
      </c>
      <c r="G432" s="19" t="s">
        <v>70</v>
      </c>
      <c r="H432" s="19" t="s">
        <v>893</v>
      </c>
      <c r="I432" s="45">
        <v>360.12599999999998</v>
      </c>
    </row>
    <row r="433" spans="1:9" x14ac:dyDescent="0.25">
      <c r="A433" s="23"/>
      <c r="B433" s="20">
        <f t="shared" si="6"/>
        <v>432</v>
      </c>
      <c r="C433" s="20">
        <v>5331635</v>
      </c>
      <c r="D433" s="19" t="s">
        <v>794</v>
      </c>
      <c r="E433" s="19" t="s">
        <v>897</v>
      </c>
      <c r="F433" s="19" t="s">
        <v>63</v>
      </c>
      <c r="G433" s="19" t="s">
        <v>64</v>
      </c>
      <c r="H433" s="19" t="s">
        <v>893</v>
      </c>
      <c r="I433" s="45">
        <v>483.02499999999998</v>
      </c>
    </row>
    <row r="434" spans="1:9" x14ac:dyDescent="0.25">
      <c r="A434" s="23"/>
      <c r="B434" s="20">
        <f t="shared" si="6"/>
        <v>433</v>
      </c>
      <c r="C434" s="20">
        <v>5131921</v>
      </c>
      <c r="D434" s="19" t="s">
        <v>303</v>
      </c>
      <c r="E434" s="19" t="s">
        <v>914</v>
      </c>
      <c r="F434" s="19" t="s">
        <v>67</v>
      </c>
      <c r="G434" s="19" t="s">
        <v>68</v>
      </c>
      <c r="H434" s="19" t="s">
        <v>893</v>
      </c>
      <c r="I434" s="45">
        <v>656.45600000000002</v>
      </c>
    </row>
    <row r="435" spans="1:9" x14ac:dyDescent="0.25">
      <c r="A435" s="23"/>
      <c r="B435" s="20">
        <f t="shared" si="6"/>
        <v>434</v>
      </c>
      <c r="C435" s="20">
        <v>5273812</v>
      </c>
      <c r="D435" s="19" t="s">
        <v>795</v>
      </c>
      <c r="E435" s="19" t="s">
        <v>908</v>
      </c>
      <c r="F435" s="19" t="s">
        <v>69</v>
      </c>
      <c r="G435" s="19" t="s">
        <v>70</v>
      </c>
      <c r="H435" s="19" t="s">
        <v>893</v>
      </c>
      <c r="I435" s="45">
        <v>179.52799999999999</v>
      </c>
    </row>
    <row r="436" spans="1:9" x14ac:dyDescent="0.25">
      <c r="A436" s="23"/>
      <c r="B436" s="20">
        <f t="shared" si="6"/>
        <v>435</v>
      </c>
      <c r="C436" s="20">
        <v>5295748</v>
      </c>
      <c r="D436" s="19" t="s">
        <v>796</v>
      </c>
      <c r="E436" s="19" t="s">
        <v>906</v>
      </c>
      <c r="F436" s="19" t="s">
        <v>60</v>
      </c>
      <c r="G436" s="19" t="s">
        <v>61</v>
      </c>
      <c r="H436" s="19" t="s">
        <v>893</v>
      </c>
      <c r="I436" s="45">
        <v>359.05599999999998</v>
      </c>
    </row>
    <row r="437" spans="1:9" x14ac:dyDescent="0.25">
      <c r="A437" s="23"/>
      <c r="B437" s="20">
        <f t="shared" si="6"/>
        <v>436</v>
      </c>
      <c r="C437" s="20">
        <v>5339291</v>
      </c>
      <c r="D437" s="19" t="s">
        <v>576</v>
      </c>
      <c r="E437" s="19" t="s">
        <v>911</v>
      </c>
      <c r="F437" s="19" t="s">
        <v>65</v>
      </c>
      <c r="G437" s="19" t="s">
        <v>66</v>
      </c>
      <c r="H437" s="19" t="s">
        <v>893</v>
      </c>
      <c r="I437" s="45">
        <v>351.11799999999999</v>
      </c>
    </row>
    <row r="438" spans="1:9" x14ac:dyDescent="0.25">
      <c r="A438" s="23"/>
      <c r="B438" s="20">
        <f t="shared" si="6"/>
        <v>437</v>
      </c>
      <c r="C438" s="20">
        <v>5295478</v>
      </c>
      <c r="D438" s="19" t="s">
        <v>512</v>
      </c>
      <c r="E438" s="19" t="s">
        <v>914</v>
      </c>
      <c r="F438" s="19" t="s">
        <v>67</v>
      </c>
      <c r="G438" s="19" t="s">
        <v>68</v>
      </c>
      <c r="H438" s="19" t="s">
        <v>893</v>
      </c>
      <c r="I438" s="45">
        <v>417.99200000000002</v>
      </c>
    </row>
    <row r="439" spans="1:9" x14ac:dyDescent="0.25">
      <c r="A439" s="23"/>
      <c r="B439" s="20">
        <f t="shared" si="6"/>
        <v>438</v>
      </c>
      <c r="C439" s="20">
        <v>5123489</v>
      </c>
      <c r="D439" s="19" t="s">
        <v>797</v>
      </c>
      <c r="E439" s="19" t="s">
        <v>914</v>
      </c>
      <c r="F439" s="19" t="s">
        <v>67</v>
      </c>
      <c r="G439" s="19" t="s">
        <v>68</v>
      </c>
      <c r="H439" s="19" t="s">
        <v>893</v>
      </c>
      <c r="I439" s="45">
        <v>359.05599999999998</v>
      </c>
    </row>
    <row r="440" spans="1:9" x14ac:dyDescent="0.25">
      <c r="A440" s="23"/>
      <c r="B440" s="20">
        <f t="shared" si="6"/>
        <v>439</v>
      </c>
      <c r="C440" s="20">
        <v>5336834</v>
      </c>
      <c r="D440" s="19" t="s">
        <v>798</v>
      </c>
      <c r="E440" s="19" t="s">
        <v>903</v>
      </c>
      <c r="F440" s="19" t="s">
        <v>69</v>
      </c>
      <c r="G440" s="19" t="s">
        <v>70</v>
      </c>
      <c r="H440" s="19" t="s">
        <v>893</v>
      </c>
      <c r="I440" s="45">
        <v>598.59</v>
      </c>
    </row>
    <row r="441" spans="1:9" x14ac:dyDescent="0.25">
      <c r="A441" s="23"/>
      <c r="B441" s="20">
        <f t="shared" si="6"/>
        <v>440</v>
      </c>
      <c r="C441" s="20">
        <v>5334078</v>
      </c>
      <c r="D441" s="19" t="s">
        <v>799</v>
      </c>
      <c r="E441" s="19" t="s">
        <v>903</v>
      </c>
      <c r="F441" s="19" t="s">
        <v>69</v>
      </c>
      <c r="G441" s="19" t="s">
        <v>70</v>
      </c>
      <c r="H441" s="19" t="s">
        <v>893</v>
      </c>
      <c r="I441" s="45">
        <v>179.52799999999999</v>
      </c>
    </row>
    <row r="442" spans="1:9" x14ac:dyDescent="0.25">
      <c r="A442" s="23"/>
      <c r="B442" s="20">
        <f t="shared" si="6"/>
        <v>441</v>
      </c>
      <c r="C442" s="20">
        <v>5130593</v>
      </c>
      <c r="D442" s="19" t="s">
        <v>800</v>
      </c>
      <c r="E442" s="19" t="s">
        <v>902</v>
      </c>
      <c r="F442" s="19" t="s">
        <v>75</v>
      </c>
      <c r="G442" s="19" t="s">
        <v>76</v>
      </c>
      <c r="H442" s="19" t="s">
        <v>893</v>
      </c>
      <c r="I442" s="45">
        <v>786.52200000000005</v>
      </c>
    </row>
    <row r="443" spans="1:9" x14ac:dyDescent="0.25">
      <c r="A443" s="23"/>
      <c r="B443" s="20">
        <f t="shared" si="6"/>
        <v>442</v>
      </c>
      <c r="C443" s="20">
        <v>5271890</v>
      </c>
      <c r="D443" s="19" t="s">
        <v>365</v>
      </c>
      <c r="E443" s="19" t="s">
        <v>913</v>
      </c>
      <c r="F443" s="19" t="s">
        <v>65</v>
      </c>
      <c r="G443" s="19" t="s">
        <v>66</v>
      </c>
      <c r="H443" s="19" t="s">
        <v>893</v>
      </c>
      <c r="I443" s="45">
        <v>417.99200000000002</v>
      </c>
    </row>
    <row r="444" spans="1:9" x14ac:dyDescent="0.25">
      <c r="A444" s="23"/>
      <c r="B444" s="20">
        <f t="shared" si="6"/>
        <v>443</v>
      </c>
      <c r="C444" s="20">
        <v>5334092</v>
      </c>
      <c r="D444" s="19" t="s">
        <v>445</v>
      </c>
      <c r="E444" s="19" t="s">
        <v>903</v>
      </c>
      <c r="F444" s="19" t="s">
        <v>69</v>
      </c>
      <c r="G444" s="19" t="s">
        <v>70</v>
      </c>
      <c r="H444" s="19" t="s">
        <v>893</v>
      </c>
      <c r="I444" s="45">
        <v>482.34500000000003</v>
      </c>
    </row>
    <row r="445" spans="1:9" x14ac:dyDescent="0.25">
      <c r="A445" s="23"/>
      <c r="B445" s="20">
        <f t="shared" si="6"/>
        <v>444</v>
      </c>
      <c r="C445" s="20">
        <v>5136933</v>
      </c>
      <c r="D445" s="19" t="s">
        <v>331</v>
      </c>
      <c r="E445" s="19" t="s">
        <v>902</v>
      </c>
      <c r="F445" s="19" t="s">
        <v>75</v>
      </c>
      <c r="G445" s="19" t="s">
        <v>76</v>
      </c>
      <c r="H445" s="19" t="s">
        <v>893</v>
      </c>
      <c r="I445" s="45">
        <v>598.59</v>
      </c>
    </row>
    <row r="446" spans="1:9" x14ac:dyDescent="0.25">
      <c r="A446" s="23"/>
      <c r="B446" s="20">
        <f t="shared" si="6"/>
        <v>445</v>
      </c>
      <c r="C446" s="20">
        <v>5339398</v>
      </c>
      <c r="D446" s="19" t="s">
        <v>479</v>
      </c>
      <c r="E446" s="19" t="s">
        <v>150</v>
      </c>
      <c r="F446" s="19" t="s">
        <v>75</v>
      </c>
      <c r="G446" s="19" t="s">
        <v>76</v>
      </c>
      <c r="H446" s="19" t="s">
        <v>893</v>
      </c>
      <c r="I446" s="45">
        <v>419.06200000000001</v>
      </c>
    </row>
    <row r="447" spans="1:9" x14ac:dyDescent="0.25">
      <c r="A447" s="23"/>
      <c r="B447" s="20">
        <f t="shared" si="6"/>
        <v>446</v>
      </c>
      <c r="C447" s="20">
        <v>5139518</v>
      </c>
      <c r="D447" s="19" t="s">
        <v>801</v>
      </c>
      <c r="E447" s="19" t="s">
        <v>908</v>
      </c>
      <c r="F447" s="19" t="s">
        <v>69</v>
      </c>
      <c r="G447" s="19" t="s">
        <v>70</v>
      </c>
      <c r="H447" s="19" t="s">
        <v>893</v>
      </c>
      <c r="I447" s="45">
        <v>417.99200000000002</v>
      </c>
    </row>
    <row r="448" spans="1:9" x14ac:dyDescent="0.25">
      <c r="A448" s="23"/>
      <c r="B448" s="20">
        <f t="shared" si="6"/>
        <v>447</v>
      </c>
      <c r="C448" s="20">
        <v>5337411</v>
      </c>
      <c r="D448" s="19" t="s">
        <v>802</v>
      </c>
      <c r="E448" s="19" t="s">
        <v>897</v>
      </c>
      <c r="F448" s="19" t="s">
        <v>63</v>
      </c>
      <c r="G448" s="19" t="s">
        <v>64</v>
      </c>
      <c r="H448" s="19" t="s">
        <v>893</v>
      </c>
      <c r="I448" s="45">
        <v>417.99200000000002</v>
      </c>
    </row>
    <row r="449" spans="1:9" x14ac:dyDescent="0.25">
      <c r="A449" s="23"/>
      <c r="B449" s="20">
        <f t="shared" si="6"/>
        <v>448</v>
      </c>
      <c r="C449" s="20">
        <v>5131817</v>
      </c>
      <c r="D449" s="19" t="s">
        <v>301</v>
      </c>
      <c r="E449" s="19" t="s">
        <v>897</v>
      </c>
      <c r="F449" s="19" t="s">
        <v>63</v>
      </c>
      <c r="G449" s="19" t="s">
        <v>64</v>
      </c>
      <c r="H449" s="19" t="s">
        <v>893</v>
      </c>
      <c r="I449" s="45">
        <v>720.80899999999997</v>
      </c>
    </row>
    <row r="450" spans="1:9" x14ac:dyDescent="0.25">
      <c r="A450" s="23"/>
      <c r="B450" s="20">
        <f t="shared" si="6"/>
        <v>449</v>
      </c>
      <c r="C450" s="20">
        <v>5132041</v>
      </c>
      <c r="D450" s="19" t="s">
        <v>309</v>
      </c>
      <c r="E450" s="19" t="s">
        <v>908</v>
      </c>
      <c r="F450" s="19" t="s">
        <v>69</v>
      </c>
      <c r="G450" s="19" t="s">
        <v>70</v>
      </c>
      <c r="H450" s="19" t="s">
        <v>893</v>
      </c>
      <c r="I450" s="45">
        <v>791.25900000000001</v>
      </c>
    </row>
    <row r="451" spans="1:9" x14ac:dyDescent="0.25">
      <c r="A451" s="23"/>
      <c r="B451" s="20">
        <f t="shared" si="6"/>
        <v>450</v>
      </c>
      <c r="C451" s="20">
        <v>5335015</v>
      </c>
      <c r="D451" s="19" t="s">
        <v>454</v>
      </c>
      <c r="E451" s="19" t="s">
        <v>903</v>
      </c>
      <c r="F451" s="19" t="s">
        <v>69</v>
      </c>
      <c r="G451" s="19" t="s">
        <v>70</v>
      </c>
      <c r="H451" s="19" t="s">
        <v>893</v>
      </c>
      <c r="I451" s="45">
        <v>243.881</v>
      </c>
    </row>
    <row r="452" spans="1:9" x14ac:dyDescent="0.25">
      <c r="A452" s="23"/>
      <c r="B452" s="20">
        <f t="shared" ref="B452:B515" si="7">+B451+1</f>
        <v>451</v>
      </c>
      <c r="C452" s="20">
        <v>5291157</v>
      </c>
      <c r="D452" s="19" t="s">
        <v>547</v>
      </c>
      <c r="E452" s="19" t="s">
        <v>150</v>
      </c>
      <c r="F452" s="19" t="s">
        <v>75</v>
      </c>
      <c r="G452" s="19" t="s">
        <v>76</v>
      </c>
      <c r="H452" s="19" t="s">
        <v>893</v>
      </c>
      <c r="I452" s="45">
        <v>482.34500000000003</v>
      </c>
    </row>
    <row r="453" spans="1:9" x14ac:dyDescent="0.25">
      <c r="A453" s="23"/>
      <c r="B453" s="20">
        <f t="shared" si="7"/>
        <v>452</v>
      </c>
      <c r="C453" s="20">
        <v>5331396</v>
      </c>
      <c r="D453" s="19" t="s">
        <v>431</v>
      </c>
      <c r="E453" s="19" t="s">
        <v>904</v>
      </c>
      <c r="F453" s="19" t="s">
        <v>73</v>
      </c>
      <c r="G453" s="19" t="s">
        <v>74</v>
      </c>
      <c r="H453" s="19" t="s">
        <v>893</v>
      </c>
      <c r="I453" s="45">
        <v>726.90599999999995</v>
      </c>
    </row>
    <row r="454" spans="1:9" x14ac:dyDescent="0.25">
      <c r="A454" s="23"/>
      <c r="B454" s="20">
        <f t="shared" si="7"/>
        <v>453</v>
      </c>
      <c r="C454" s="20">
        <v>5292879</v>
      </c>
      <c r="D454" s="19" t="s">
        <v>483</v>
      </c>
      <c r="E454" s="19" t="s">
        <v>904</v>
      </c>
      <c r="F454" s="19" t="s">
        <v>73</v>
      </c>
      <c r="G454" s="19" t="s">
        <v>74</v>
      </c>
      <c r="H454" s="19" t="s">
        <v>893</v>
      </c>
      <c r="I454" s="45">
        <v>243.881</v>
      </c>
    </row>
    <row r="455" spans="1:9" x14ac:dyDescent="0.25">
      <c r="A455" s="23"/>
      <c r="B455" s="20">
        <f t="shared" si="7"/>
        <v>454</v>
      </c>
      <c r="C455" s="20">
        <v>5278855</v>
      </c>
      <c r="D455" s="19" t="s">
        <v>803</v>
      </c>
      <c r="E455" s="19" t="s">
        <v>897</v>
      </c>
      <c r="F455" s="19" t="s">
        <v>63</v>
      </c>
      <c r="G455" s="19" t="s">
        <v>64</v>
      </c>
      <c r="H455" s="19" t="s">
        <v>893</v>
      </c>
      <c r="I455" s="45">
        <v>303.49700000000001</v>
      </c>
    </row>
    <row r="456" spans="1:9" x14ac:dyDescent="0.25">
      <c r="A456" s="23"/>
      <c r="B456" s="20">
        <f t="shared" si="7"/>
        <v>455</v>
      </c>
      <c r="C456" s="20">
        <v>9184433</v>
      </c>
      <c r="D456" s="19" t="s">
        <v>804</v>
      </c>
      <c r="E456" s="19" t="s">
        <v>903</v>
      </c>
      <c r="F456" s="19" t="s">
        <v>69</v>
      </c>
      <c r="G456" s="19" t="s">
        <v>70</v>
      </c>
      <c r="H456" s="19" t="s">
        <v>893</v>
      </c>
      <c r="I456" s="45">
        <v>663.62300000000005</v>
      </c>
    </row>
    <row r="457" spans="1:9" x14ac:dyDescent="0.25">
      <c r="A457" s="23"/>
      <c r="B457" s="20">
        <f t="shared" si="7"/>
        <v>456</v>
      </c>
      <c r="C457" s="20">
        <v>5293155</v>
      </c>
      <c r="D457" s="19" t="s">
        <v>482</v>
      </c>
      <c r="E457" s="19" t="s">
        <v>903</v>
      </c>
      <c r="F457" s="19" t="s">
        <v>69</v>
      </c>
      <c r="G457" s="19" t="s">
        <v>70</v>
      </c>
      <c r="H457" s="19" t="s">
        <v>893</v>
      </c>
      <c r="I457" s="45">
        <v>787.59199999999998</v>
      </c>
    </row>
    <row r="458" spans="1:9" x14ac:dyDescent="0.25">
      <c r="A458" s="23"/>
      <c r="B458" s="20">
        <f t="shared" si="7"/>
        <v>457</v>
      </c>
      <c r="C458" s="20">
        <v>5291742</v>
      </c>
      <c r="D458" s="19" t="s">
        <v>401</v>
      </c>
      <c r="E458" s="19" t="s">
        <v>906</v>
      </c>
      <c r="F458" s="19" t="s">
        <v>60</v>
      </c>
      <c r="G458" s="19" t="s">
        <v>61</v>
      </c>
      <c r="H458" s="19" t="s">
        <v>893</v>
      </c>
      <c r="I458" s="45">
        <v>180.59800000000001</v>
      </c>
    </row>
    <row r="459" spans="1:9" x14ac:dyDescent="0.25">
      <c r="A459" s="23"/>
      <c r="B459" s="20">
        <f t="shared" si="7"/>
        <v>458</v>
      </c>
      <c r="C459" s="20">
        <v>5297919</v>
      </c>
      <c r="D459" s="19" t="s">
        <v>489</v>
      </c>
      <c r="E459" s="19" t="s">
        <v>150</v>
      </c>
      <c r="F459" s="19" t="s">
        <v>75</v>
      </c>
      <c r="G459" s="19" t="s">
        <v>76</v>
      </c>
      <c r="H459" s="19" t="s">
        <v>893</v>
      </c>
      <c r="I459" s="45">
        <v>180.59800000000001</v>
      </c>
    </row>
    <row r="460" spans="1:9" x14ac:dyDescent="0.25">
      <c r="A460" s="23"/>
      <c r="B460" s="20">
        <f t="shared" si="7"/>
        <v>459</v>
      </c>
      <c r="C460" s="20">
        <v>5131914</v>
      </c>
      <c r="D460" s="19" t="s">
        <v>805</v>
      </c>
      <c r="E460" s="19" t="s">
        <v>150</v>
      </c>
      <c r="F460" s="19" t="s">
        <v>75</v>
      </c>
      <c r="G460" s="19" t="s">
        <v>76</v>
      </c>
      <c r="H460" s="19" t="s">
        <v>893</v>
      </c>
      <c r="I460" s="45">
        <v>360.12599999999998</v>
      </c>
    </row>
    <row r="461" spans="1:9" x14ac:dyDescent="0.25">
      <c r="A461" s="23"/>
      <c r="B461" s="20">
        <f t="shared" si="7"/>
        <v>460</v>
      </c>
      <c r="C461" s="20">
        <v>5271357</v>
      </c>
      <c r="D461" s="19" t="s">
        <v>806</v>
      </c>
      <c r="E461" s="19" t="s">
        <v>908</v>
      </c>
      <c r="F461" s="19" t="s">
        <v>69</v>
      </c>
      <c r="G461" s="19" t="s">
        <v>70</v>
      </c>
      <c r="H461" s="19" t="s">
        <v>893</v>
      </c>
      <c r="I461" s="45">
        <v>1082.6849999999999</v>
      </c>
    </row>
    <row r="462" spans="1:9" x14ac:dyDescent="0.25">
      <c r="A462" s="23"/>
      <c r="B462" s="20">
        <f t="shared" si="7"/>
        <v>461</v>
      </c>
      <c r="C462" s="20">
        <v>5338344</v>
      </c>
      <c r="D462" s="19" t="s">
        <v>807</v>
      </c>
      <c r="E462" s="19" t="s">
        <v>903</v>
      </c>
      <c r="F462" s="19" t="s">
        <v>69</v>
      </c>
      <c r="G462" s="19" t="s">
        <v>70</v>
      </c>
      <c r="H462" s="19" t="s">
        <v>893</v>
      </c>
      <c r="I462" s="45">
        <v>1082.6849999999999</v>
      </c>
    </row>
    <row r="463" spans="1:9" x14ac:dyDescent="0.25">
      <c r="A463" s="23"/>
      <c r="B463" s="20">
        <f t="shared" si="7"/>
        <v>462</v>
      </c>
      <c r="C463" s="20">
        <v>5330553</v>
      </c>
      <c r="D463" s="19" t="s">
        <v>424</v>
      </c>
      <c r="E463" s="19" t="s">
        <v>141</v>
      </c>
      <c r="F463" s="19" t="s">
        <v>73</v>
      </c>
      <c r="G463" s="19" t="s">
        <v>74</v>
      </c>
      <c r="H463" s="19" t="s">
        <v>893</v>
      </c>
      <c r="I463" s="45">
        <v>360.12599999999998</v>
      </c>
    </row>
    <row r="464" spans="1:9" x14ac:dyDescent="0.25">
      <c r="A464" s="23"/>
      <c r="B464" s="20">
        <f t="shared" si="7"/>
        <v>463</v>
      </c>
      <c r="C464" s="20">
        <v>5334656</v>
      </c>
      <c r="D464" s="19" t="s">
        <v>808</v>
      </c>
      <c r="E464" s="19" t="s">
        <v>897</v>
      </c>
      <c r="F464" s="19" t="s">
        <v>63</v>
      </c>
      <c r="G464" s="19" t="s">
        <v>64</v>
      </c>
      <c r="H464" s="19" t="s">
        <v>893</v>
      </c>
      <c r="I464" s="45">
        <v>417.99200000000002</v>
      </c>
    </row>
    <row r="465" spans="1:9" x14ac:dyDescent="0.25">
      <c r="A465" s="23"/>
      <c r="B465" s="20">
        <f t="shared" si="7"/>
        <v>464</v>
      </c>
      <c r="C465" s="20">
        <v>5270206</v>
      </c>
      <c r="D465" s="19" t="s">
        <v>809</v>
      </c>
      <c r="E465" s="19" t="s">
        <v>897</v>
      </c>
      <c r="F465" s="19" t="s">
        <v>63</v>
      </c>
      <c r="G465" s="19" t="s">
        <v>64</v>
      </c>
      <c r="H465" s="19" t="s">
        <v>893</v>
      </c>
      <c r="I465" s="45">
        <v>902.08699999999999</v>
      </c>
    </row>
    <row r="466" spans="1:9" x14ac:dyDescent="0.25">
      <c r="A466" s="23"/>
      <c r="B466" s="20">
        <f t="shared" si="7"/>
        <v>465</v>
      </c>
      <c r="C466" s="20">
        <v>5132276</v>
      </c>
      <c r="D466" s="19" t="s">
        <v>310</v>
      </c>
      <c r="E466" s="19" t="s">
        <v>896</v>
      </c>
      <c r="F466" s="19" t="s">
        <v>67</v>
      </c>
      <c r="G466" s="19" t="s">
        <v>68</v>
      </c>
      <c r="H466" s="19" t="s">
        <v>893</v>
      </c>
      <c r="I466" s="45">
        <v>417.99200000000002</v>
      </c>
    </row>
    <row r="467" spans="1:9" x14ac:dyDescent="0.25">
      <c r="A467" s="23"/>
      <c r="B467" s="20">
        <f t="shared" si="7"/>
        <v>466</v>
      </c>
      <c r="C467" s="20">
        <v>5270220</v>
      </c>
      <c r="D467" s="19" t="s">
        <v>358</v>
      </c>
      <c r="E467" s="19" t="s">
        <v>896</v>
      </c>
      <c r="F467" s="19" t="s">
        <v>67</v>
      </c>
      <c r="G467" s="19" t="s">
        <v>68</v>
      </c>
      <c r="H467" s="19" t="s">
        <v>893</v>
      </c>
      <c r="I467" s="45">
        <v>179.52799999999999</v>
      </c>
    </row>
    <row r="468" spans="1:9" x14ac:dyDescent="0.25">
      <c r="A468" s="23"/>
      <c r="B468" s="20">
        <f t="shared" si="7"/>
        <v>467</v>
      </c>
      <c r="C468" s="20">
        <v>5278253</v>
      </c>
      <c r="D468" s="19" t="s">
        <v>378</v>
      </c>
      <c r="E468" s="19" t="s">
        <v>896</v>
      </c>
      <c r="F468" s="19" t="s">
        <v>67</v>
      </c>
      <c r="G468" s="19" t="s">
        <v>68</v>
      </c>
      <c r="H468" s="19" t="s">
        <v>893</v>
      </c>
      <c r="I468" s="45">
        <v>179.52799999999999</v>
      </c>
    </row>
    <row r="469" spans="1:9" x14ac:dyDescent="0.25">
      <c r="A469" s="23"/>
      <c r="B469" s="20">
        <f t="shared" si="7"/>
        <v>468</v>
      </c>
      <c r="C469" s="20">
        <v>5296536</v>
      </c>
      <c r="D469" s="19" t="s">
        <v>499</v>
      </c>
      <c r="E469" s="19" t="s">
        <v>896</v>
      </c>
      <c r="F469" s="19" t="s">
        <v>67</v>
      </c>
      <c r="G469" s="19" t="s">
        <v>68</v>
      </c>
      <c r="H469" s="19" t="s">
        <v>893</v>
      </c>
      <c r="I469" s="45">
        <v>179.52799999999999</v>
      </c>
    </row>
    <row r="470" spans="1:9" x14ac:dyDescent="0.25">
      <c r="A470" s="23"/>
      <c r="B470" s="20">
        <f t="shared" si="7"/>
        <v>469</v>
      </c>
      <c r="C470" s="20">
        <v>5338313</v>
      </c>
      <c r="D470" s="19" t="s">
        <v>810</v>
      </c>
      <c r="E470" s="19" t="s">
        <v>897</v>
      </c>
      <c r="F470" s="19" t="s">
        <v>63</v>
      </c>
      <c r="G470" s="19" t="s">
        <v>64</v>
      </c>
      <c r="H470" s="19" t="s">
        <v>893</v>
      </c>
      <c r="I470" s="45">
        <v>179.52799999999999</v>
      </c>
    </row>
    <row r="471" spans="1:9" x14ac:dyDescent="0.25">
      <c r="A471" s="23"/>
      <c r="B471" s="20">
        <f t="shared" si="7"/>
        <v>470</v>
      </c>
      <c r="C471" s="20">
        <v>5291735</v>
      </c>
      <c r="D471" s="19" t="s">
        <v>811</v>
      </c>
      <c r="E471" s="19" t="s">
        <v>907</v>
      </c>
      <c r="F471" s="19" t="s">
        <v>63</v>
      </c>
      <c r="G471" s="19" t="s">
        <v>64</v>
      </c>
      <c r="H471" s="19" t="s">
        <v>893</v>
      </c>
      <c r="I471" s="45">
        <v>360.12599999999998</v>
      </c>
    </row>
    <row r="472" spans="1:9" x14ac:dyDescent="0.25">
      <c r="A472" s="23"/>
      <c r="B472" s="20">
        <f t="shared" si="7"/>
        <v>471</v>
      </c>
      <c r="C472" s="20">
        <v>5294088</v>
      </c>
      <c r="D472" s="19" t="s">
        <v>484</v>
      </c>
      <c r="E472" s="19" t="s">
        <v>903</v>
      </c>
      <c r="F472" s="19" t="s">
        <v>69</v>
      </c>
      <c r="G472" s="19" t="s">
        <v>70</v>
      </c>
      <c r="H472" s="19" t="s">
        <v>893</v>
      </c>
      <c r="I472" s="45">
        <v>598.59</v>
      </c>
    </row>
    <row r="473" spans="1:9" x14ac:dyDescent="0.25">
      <c r="A473" s="23"/>
      <c r="B473" s="20">
        <f t="shared" si="7"/>
        <v>472</v>
      </c>
      <c r="C473" s="20">
        <v>5301582</v>
      </c>
      <c r="D473" s="19" t="s">
        <v>665</v>
      </c>
      <c r="E473" s="19" t="s">
        <v>903</v>
      </c>
      <c r="F473" s="19" t="s">
        <v>69</v>
      </c>
      <c r="G473" s="19" t="s">
        <v>70</v>
      </c>
      <c r="H473" s="19" t="s">
        <v>893</v>
      </c>
      <c r="I473" s="45">
        <v>419.06200000000001</v>
      </c>
    </row>
    <row r="474" spans="1:9" x14ac:dyDescent="0.25">
      <c r="A474" s="23"/>
      <c r="B474" s="20">
        <f t="shared" si="7"/>
        <v>473</v>
      </c>
      <c r="C474" s="20">
        <v>5300732</v>
      </c>
      <c r="D474" s="19" t="s">
        <v>812</v>
      </c>
      <c r="E474" s="19" t="s">
        <v>907</v>
      </c>
      <c r="F474" s="19" t="s">
        <v>63</v>
      </c>
      <c r="G474" s="19" t="s">
        <v>64</v>
      </c>
      <c r="H474" s="19" t="s">
        <v>893</v>
      </c>
      <c r="I474" s="45">
        <v>417.99200000000002</v>
      </c>
    </row>
    <row r="475" spans="1:9" x14ac:dyDescent="0.25">
      <c r="A475" s="23"/>
      <c r="B475" s="20">
        <f t="shared" si="7"/>
        <v>474</v>
      </c>
      <c r="C475" s="20">
        <v>5300950</v>
      </c>
      <c r="D475" s="19" t="s">
        <v>813</v>
      </c>
      <c r="E475" s="19" t="s">
        <v>901</v>
      </c>
      <c r="F475" s="19" t="s">
        <v>73</v>
      </c>
      <c r="G475" s="19" t="s">
        <v>74</v>
      </c>
      <c r="H475" s="19" t="s">
        <v>893</v>
      </c>
      <c r="I475" s="45">
        <v>662.94299999999998</v>
      </c>
    </row>
    <row r="476" spans="1:9" x14ac:dyDescent="0.25">
      <c r="A476" s="23"/>
      <c r="B476" s="20">
        <f t="shared" si="7"/>
        <v>475</v>
      </c>
      <c r="C476" s="20">
        <v>5337833</v>
      </c>
      <c r="D476" s="19" t="s">
        <v>467</v>
      </c>
      <c r="E476" s="19" t="s">
        <v>903</v>
      </c>
      <c r="F476" s="19" t="s">
        <v>69</v>
      </c>
      <c r="G476" s="19" t="s">
        <v>70</v>
      </c>
      <c r="H476" s="19" t="s">
        <v>893</v>
      </c>
      <c r="I476" s="45">
        <v>722.55899999999997</v>
      </c>
    </row>
    <row r="477" spans="1:9" x14ac:dyDescent="0.25">
      <c r="A477" s="23"/>
      <c r="B477" s="20">
        <f t="shared" si="7"/>
        <v>476</v>
      </c>
      <c r="C477" s="20">
        <v>5139532</v>
      </c>
      <c r="D477" s="19" t="s">
        <v>351</v>
      </c>
      <c r="E477" s="19" t="s">
        <v>909</v>
      </c>
      <c r="F477" s="19" t="s">
        <v>73</v>
      </c>
      <c r="G477" s="19" t="s">
        <v>74</v>
      </c>
      <c r="H477" s="19" t="s">
        <v>893</v>
      </c>
      <c r="I477" s="45">
        <v>778.11800000000005</v>
      </c>
    </row>
    <row r="478" spans="1:9" x14ac:dyDescent="0.25">
      <c r="A478" s="23"/>
      <c r="B478" s="20">
        <f t="shared" si="7"/>
        <v>477</v>
      </c>
      <c r="C478" s="20">
        <v>5137866</v>
      </c>
      <c r="D478" s="19" t="s">
        <v>814</v>
      </c>
      <c r="E478" s="19" t="s">
        <v>903</v>
      </c>
      <c r="F478" s="19" t="s">
        <v>69</v>
      </c>
      <c r="G478" s="19" t="s">
        <v>70</v>
      </c>
      <c r="H478" s="19" t="s">
        <v>893</v>
      </c>
      <c r="I478" s="45">
        <v>722.55899999999997</v>
      </c>
    </row>
    <row r="479" spans="1:9" x14ac:dyDescent="0.25">
      <c r="A479" s="23"/>
      <c r="B479" s="20">
        <f t="shared" si="7"/>
        <v>478</v>
      </c>
      <c r="C479" s="20">
        <v>5339367</v>
      </c>
      <c r="D479" s="19" t="s">
        <v>476</v>
      </c>
      <c r="E479" s="19" t="s">
        <v>903</v>
      </c>
      <c r="F479" s="19" t="s">
        <v>69</v>
      </c>
      <c r="G479" s="19" t="s">
        <v>70</v>
      </c>
      <c r="H479" s="19" t="s">
        <v>893</v>
      </c>
      <c r="I479" s="45">
        <v>1320.079</v>
      </c>
    </row>
    <row r="480" spans="1:9" x14ac:dyDescent="0.25">
      <c r="A480" s="23"/>
      <c r="B480" s="20">
        <f t="shared" si="7"/>
        <v>479</v>
      </c>
      <c r="C480" s="20">
        <v>5279100</v>
      </c>
      <c r="D480" s="19" t="s">
        <v>543</v>
      </c>
      <c r="E480" s="19" t="s">
        <v>897</v>
      </c>
      <c r="F480" s="19" t="s">
        <v>63</v>
      </c>
      <c r="G480" s="19" t="s">
        <v>64</v>
      </c>
      <c r="H480" s="19" t="s">
        <v>893</v>
      </c>
      <c r="I480" s="45">
        <v>424.47899999999998</v>
      </c>
    </row>
    <row r="481" spans="1:9" x14ac:dyDescent="0.25">
      <c r="A481" s="23"/>
      <c r="B481" s="20">
        <f t="shared" si="7"/>
        <v>480</v>
      </c>
      <c r="C481" s="20">
        <v>5125245</v>
      </c>
      <c r="D481" s="19" t="s">
        <v>282</v>
      </c>
      <c r="E481" s="19" t="s">
        <v>909</v>
      </c>
      <c r="F481" s="19" t="s">
        <v>73</v>
      </c>
      <c r="G481" s="19" t="s">
        <v>74</v>
      </c>
      <c r="H481" s="19" t="s">
        <v>893</v>
      </c>
      <c r="I481" s="45">
        <v>604.00699999999995</v>
      </c>
    </row>
    <row r="482" spans="1:9" x14ac:dyDescent="0.25">
      <c r="A482" s="23"/>
      <c r="B482" s="20">
        <f t="shared" si="7"/>
        <v>481</v>
      </c>
      <c r="C482" s="20">
        <v>5297902</v>
      </c>
      <c r="D482" s="19" t="s">
        <v>815</v>
      </c>
      <c r="E482" s="19" t="s">
        <v>897</v>
      </c>
      <c r="F482" s="19" t="s">
        <v>63</v>
      </c>
      <c r="G482" s="19" t="s">
        <v>64</v>
      </c>
      <c r="H482" s="19" t="s">
        <v>893</v>
      </c>
      <c r="I482" s="45">
        <v>180.59800000000001</v>
      </c>
    </row>
    <row r="483" spans="1:9" x14ac:dyDescent="0.25">
      <c r="A483" s="23"/>
      <c r="B483" s="20">
        <f t="shared" si="7"/>
        <v>482</v>
      </c>
      <c r="C483" s="20">
        <v>5131028</v>
      </c>
      <c r="D483" s="19" t="s">
        <v>297</v>
      </c>
      <c r="E483" s="19" t="s">
        <v>903</v>
      </c>
      <c r="F483" s="19" t="s">
        <v>69</v>
      </c>
      <c r="G483" s="19" t="s">
        <v>70</v>
      </c>
      <c r="H483" s="19" t="s">
        <v>893</v>
      </c>
      <c r="I483" s="45">
        <v>360.12599999999998</v>
      </c>
    </row>
    <row r="484" spans="1:9" x14ac:dyDescent="0.25">
      <c r="A484" s="23"/>
      <c r="B484" s="20">
        <f t="shared" si="7"/>
        <v>483</v>
      </c>
      <c r="C484" s="20">
        <v>5295997</v>
      </c>
      <c r="D484" s="19" t="s">
        <v>511</v>
      </c>
      <c r="E484" s="19" t="s">
        <v>903</v>
      </c>
      <c r="F484" s="19" t="s">
        <v>69</v>
      </c>
      <c r="G484" s="19" t="s">
        <v>70</v>
      </c>
      <c r="H484" s="19" t="s">
        <v>893</v>
      </c>
      <c r="I484" s="45">
        <v>662.94299999999998</v>
      </c>
    </row>
    <row r="485" spans="1:9" x14ac:dyDescent="0.25">
      <c r="A485" s="23"/>
      <c r="B485" s="20">
        <f t="shared" si="7"/>
        <v>484</v>
      </c>
      <c r="C485" s="20">
        <v>5334535</v>
      </c>
      <c r="D485" s="19" t="s">
        <v>816</v>
      </c>
      <c r="E485" s="19" t="s">
        <v>151</v>
      </c>
      <c r="F485" s="19" t="s">
        <v>60</v>
      </c>
      <c r="G485" s="19" t="s">
        <v>61</v>
      </c>
      <c r="H485" s="19" t="s">
        <v>893</v>
      </c>
      <c r="I485" s="45">
        <v>838.12400000000002</v>
      </c>
    </row>
    <row r="486" spans="1:9" x14ac:dyDescent="0.25">
      <c r="A486" s="23"/>
      <c r="B486" s="20">
        <f t="shared" si="7"/>
        <v>485</v>
      </c>
      <c r="C486" s="20">
        <v>5132719</v>
      </c>
      <c r="D486" s="19" t="s">
        <v>312</v>
      </c>
      <c r="E486" s="19" t="s">
        <v>896</v>
      </c>
      <c r="F486" s="19" t="s">
        <v>67</v>
      </c>
      <c r="G486" s="19" t="s">
        <v>68</v>
      </c>
      <c r="H486" s="19" t="s">
        <v>893</v>
      </c>
      <c r="I486" s="45">
        <v>424.47899999999998</v>
      </c>
    </row>
    <row r="487" spans="1:9" x14ac:dyDescent="0.25">
      <c r="A487" s="23"/>
      <c r="B487" s="20">
        <f t="shared" si="7"/>
        <v>486</v>
      </c>
      <c r="C487" s="20">
        <v>5336803</v>
      </c>
      <c r="D487" s="19" t="s">
        <v>561</v>
      </c>
      <c r="E487" s="19" t="s">
        <v>130</v>
      </c>
      <c r="F487" s="19" t="s">
        <v>65</v>
      </c>
      <c r="G487" s="19" t="s">
        <v>66</v>
      </c>
      <c r="H487" s="19" t="s">
        <v>893</v>
      </c>
      <c r="I487" s="45">
        <v>417.99200000000002</v>
      </c>
    </row>
    <row r="488" spans="1:9" x14ac:dyDescent="0.25">
      <c r="A488" s="23"/>
      <c r="B488" s="20">
        <f t="shared" si="7"/>
        <v>487</v>
      </c>
      <c r="C488" s="20">
        <v>5132546</v>
      </c>
      <c r="D488" s="19" t="s">
        <v>817</v>
      </c>
      <c r="E488" s="19" t="s">
        <v>150</v>
      </c>
      <c r="F488" s="19" t="s">
        <v>75</v>
      </c>
      <c r="G488" s="19" t="s">
        <v>76</v>
      </c>
      <c r="H488" s="19" t="s">
        <v>893</v>
      </c>
      <c r="I488" s="45">
        <v>598.59</v>
      </c>
    </row>
    <row r="489" spans="1:9" x14ac:dyDescent="0.25">
      <c r="A489" s="23"/>
      <c r="B489" s="20">
        <f t="shared" si="7"/>
        <v>488</v>
      </c>
      <c r="C489" s="20">
        <v>5120420</v>
      </c>
      <c r="D489" s="19" t="s">
        <v>818</v>
      </c>
      <c r="E489" s="19" t="s">
        <v>899</v>
      </c>
      <c r="F489" s="19" t="s">
        <v>75</v>
      </c>
      <c r="G489" s="19" t="s">
        <v>76</v>
      </c>
      <c r="H489" s="19" t="s">
        <v>893</v>
      </c>
      <c r="I489" s="45">
        <v>483.02499999999998</v>
      </c>
    </row>
    <row r="490" spans="1:9" x14ac:dyDescent="0.25">
      <c r="A490" s="23"/>
      <c r="B490" s="20">
        <f t="shared" si="7"/>
        <v>489</v>
      </c>
      <c r="C490" s="20">
        <v>5330546</v>
      </c>
      <c r="D490" s="19" t="s">
        <v>423</v>
      </c>
      <c r="E490" s="19" t="s">
        <v>900</v>
      </c>
      <c r="F490" s="19" t="s">
        <v>71</v>
      </c>
      <c r="G490" s="19" t="s">
        <v>72</v>
      </c>
      <c r="H490" s="19" t="s">
        <v>893</v>
      </c>
      <c r="I490" s="45">
        <v>721.48900000000003</v>
      </c>
    </row>
    <row r="491" spans="1:9" x14ac:dyDescent="0.25">
      <c r="A491" s="23"/>
      <c r="B491" s="20">
        <f t="shared" si="7"/>
        <v>490</v>
      </c>
      <c r="C491" s="20">
        <v>5132089</v>
      </c>
      <c r="D491" s="19" t="s">
        <v>819</v>
      </c>
      <c r="E491" s="19" t="s">
        <v>903</v>
      </c>
      <c r="F491" s="19" t="s">
        <v>69</v>
      </c>
      <c r="G491" s="19" t="s">
        <v>70</v>
      </c>
      <c r="H491" s="19" t="s">
        <v>893</v>
      </c>
      <c r="I491" s="45">
        <v>1081.615</v>
      </c>
    </row>
    <row r="492" spans="1:9" x14ac:dyDescent="0.25">
      <c r="A492" s="23"/>
      <c r="B492" s="20">
        <f t="shared" si="7"/>
        <v>491</v>
      </c>
      <c r="C492" s="20">
        <v>5131644</v>
      </c>
      <c r="D492" s="19" t="s">
        <v>820</v>
      </c>
      <c r="E492" s="19" t="s">
        <v>896</v>
      </c>
      <c r="F492" s="19" t="s">
        <v>67</v>
      </c>
      <c r="G492" s="19" t="s">
        <v>68</v>
      </c>
      <c r="H492" s="19" t="s">
        <v>893</v>
      </c>
      <c r="I492" s="45">
        <v>656.45600000000002</v>
      </c>
    </row>
    <row r="493" spans="1:9" x14ac:dyDescent="0.25">
      <c r="A493" s="23"/>
      <c r="B493" s="20">
        <f t="shared" si="7"/>
        <v>492</v>
      </c>
      <c r="C493" s="20">
        <v>5129407</v>
      </c>
      <c r="D493" s="19" t="s">
        <v>821</v>
      </c>
      <c r="E493" s="19" t="s">
        <v>150</v>
      </c>
      <c r="F493" s="19" t="s">
        <v>75</v>
      </c>
      <c r="G493" s="19" t="s">
        <v>76</v>
      </c>
      <c r="H493" s="19" t="s">
        <v>893</v>
      </c>
      <c r="I493" s="45">
        <v>837.05399999999997</v>
      </c>
    </row>
    <row r="494" spans="1:9" x14ac:dyDescent="0.25">
      <c r="A494" s="23"/>
      <c r="B494" s="20">
        <f t="shared" si="7"/>
        <v>493</v>
      </c>
      <c r="C494" s="20">
        <v>5274039</v>
      </c>
      <c r="D494" s="19" t="s">
        <v>822</v>
      </c>
      <c r="E494" s="19" t="s">
        <v>907</v>
      </c>
      <c r="F494" s="19" t="s">
        <v>63</v>
      </c>
      <c r="G494" s="19" t="s">
        <v>64</v>
      </c>
      <c r="H494" s="19" t="s">
        <v>893</v>
      </c>
      <c r="I494" s="45">
        <v>238.464</v>
      </c>
    </row>
    <row r="495" spans="1:9" x14ac:dyDescent="0.25">
      <c r="A495" s="23"/>
      <c r="B495" s="20">
        <f t="shared" si="7"/>
        <v>494</v>
      </c>
      <c r="C495" s="20">
        <v>5279186</v>
      </c>
      <c r="D495" s="19" t="s">
        <v>390</v>
      </c>
      <c r="E495" s="19" t="s">
        <v>907</v>
      </c>
      <c r="F495" s="19" t="s">
        <v>63</v>
      </c>
      <c r="G495" s="19" t="s">
        <v>64</v>
      </c>
      <c r="H495" s="19" t="s">
        <v>893</v>
      </c>
      <c r="I495" s="45">
        <v>419.06200000000001</v>
      </c>
    </row>
    <row r="496" spans="1:9" x14ac:dyDescent="0.25">
      <c r="A496" s="23"/>
      <c r="B496" s="20">
        <f t="shared" si="7"/>
        <v>495</v>
      </c>
      <c r="C496" s="20">
        <v>5273926</v>
      </c>
      <c r="D496" s="19" t="s">
        <v>375</v>
      </c>
      <c r="E496" s="19" t="s">
        <v>908</v>
      </c>
      <c r="F496" s="19" t="s">
        <v>69</v>
      </c>
      <c r="G496" s="19" t="s">
        <v>70</v>
      </c>
      <c r="H496" s="19" t="s">
        <v>893</v>
      </c>
      <c r="I496" s="45">
        <v>238.464</v>
      </c>
    </row>
    <row r="497" spans="1:9" x14ac:dyDescent="0.25">
      <c r="A497" s="23"/>
      <c r="B497" s="20">
        <f t="shared" si="7"/>
        <v>496</v>
      </c>
      <c r="C497" s="20">
        <v>5330999</v>
      </c>
      <c r="D497" s="19" t="s">
        <v>427</v>
      </c>
      <c r="E497" s="19" t="s">
        <v>907</v>
      </c>
      <c r="F497" s="19" t="s">
        <v>63</v>
      </c>
      <c r="G497" s="19" t="s">
        <v>64</v>
      </c>
      <c r="H497" s="19" t="s">
        <v>893</v>
      </c>
      <c r="I497" s="45">
        <v>1024.9860000000001</v>
      </c>
    </row>
    <row r="498" spans="1:9" x14ac:dyDescent="0.25">
      <c r="A498" s="23"/>
      <c r="B498" s="20">
        <f t="shared" si="7"/>
        <v>497</v>
      </c>
      <c r="C498" s="20">
        <v>5131741</v>
      </c>
      <c r="D498" s="19" t="s">
        <v>823</v>
      </c>
      <c r="E498" s="19" t="s">
        <v>906</v>
      </c>
      <c r="F498" s="19" t="s">
        <v>60</v>
      </c>
      <c r="G498" s="19" t="s">
        <v>61</v>
      </c>
      <c r="H498" s="19" t="s">
        <v>893</v>
      </c>
      <c r="I498" s="45">
        <v>417.99200000000002</v>
      </c>
    </row>
    <row r="499" spans="1:9" x14ac:dyDescent="0.25">
      <c r="A499" s="23"/>
      <c r="B499" s="20">
        <f t="shared" si="7"/>
        <v>498</v>
      </c>
      <c r="C499" s="20">
        <v>5297528</v>
      </c>
      <c r="D499" s="19" t="s">
        <v>824</v>
      </c>
      <c r="E499" s="19" t="s">
        <v>903</v>
      </c>
      <c r="F499" s="19" t="s">
        <v>69</v>
      </c>
      <c r="G499" s="19" t="s">
        <v>70</v>
      </c>
      <c r="H499" s="19" t="s">
        <v>893</v>
      </c>
      <c r="I499" s="45">
        <v>721.48900000000003</v>
      </c>
    </row>
    <row r="500" spans="1:9" x14ac:dyDescent="0.25">
      <c r="A500" s="23"/>
      <c r="B500" s="20">
        <f t="shared" si="7"/>
        <v>499</v>
      </c>
      <c r="C500" s="20">
        <v>5137354</v>
      </c>
      <c r="D500" s="19" t="s">
        <v>536</v>
      </c>
      <c r="E500" s="19" t="s">
        <v>907</v>
      </c>
      <c r="F500" s="19" t="s">
        <v>63</v>
      </c>
      <c r="G500" s="19" t="s">
        <v>64</v>
      </c>
      <c r="H500" s="19" t="s">
        <v>893</v>
      </c>
      <c r="I500" s="45">
        <v>238.464</v>
      </c>
    </row>
    <row r="501" spans="1:9" x14ac:dyDescent="0.25">
      <c r="A501" s="23"/>
      <c r="B501" s="20">
        <f t="shared" si="7"/>
        <v>500</v>
      </c>
      <c r="C501" s="20">
        <v>5124457</v>
      </c>
      <c r="D501" s="19" t="s">
        <v>825</v>
      </c>
      <c r="E501" s="19" t="s">
        <v>897</v>
      </c>
      <c r="F501" s="19" t="s">
        <v>63</v>
      </c>
      <c r="G501" s="19" t="s">
        <v>64</v>
      </c>
      <c r="H501" s="19" t="s">
        <v>893</v>
      </c>
      <c r="I501" s="45">
        <v>238.464</v>
      </c>
    </row>
    <row r="502" spans="1:9" x14ac:dyDescent="0.25">
      <c r="A502" s="23"/>
      <c r="B502" s="20">
        <f t="shared" si="7"/>
        <v>501</v>
      </c>
      <c r="C502" s="20">
        <v>5335662</v>
      </c>
      <c r="D502" s="19" t="s">
        <v>460</v>
      </c>
      <c r="E502" s="19" t="s">
        <v>142</v>
      </c>
      <c r="F502" s="19" t="s">
        <v>67</v>
      </c>
      <c r="G502" s="19" t="s">
        <v>68</v>
      </c>
      <c r="H502" s="19" t="s">
        <v>893</v>
      </c>
      <c r="I502" s="45">
        <v>598.59</v>
      </c>
    </row>
    <row r="503" spans="1:9" x14ac:dyDescent="0.25">
      <c r="A503" s="23"/>
      <c r="B503" s="20">
        <f t="shared" si="7"/>
        <v>502</v>
      </c>
      <c r="C503" s="20">
        <v>5136085</v>
      </c>
      <c r="D503" s="19" t="s">
        <v>328</v>
      </c>
      <c r="E503" s="19" t="s">
        <v>905</v>
      </c>
      <c r="F503" s="19" t="s">
        <v>71</v>
      </c>
      <c r="G503" s="19" t="s">
        <v>72</v>
      </c>
      <c r="H503" s="19" t="s">
        <v>893</v>
      </c>
      <c r="I503" s="45">
        <v>598.59</v>
      </c>
    </row>
    <row r="504" spans="1:9" x14ac:dyDescent="0.25">
      <c r="A504" s="23"/>
      <c r="B504" s="20">
        <f t="shared" si="7"/>
        <v>503</v>
      </c>
      <c r="C504" s="20">
        <v>5339488</v>
      </c>
      <c r="D504" s="19" t="s">
        <v>474</v>
      </c>
      <c r="E504" s="19" t="s">
        <v>896</v>
      </c>
      <c r="F504" s="19" t="s">
        <v>67</v>
      </c>
      <c r="G504" s="19" t="s">
        <v>68</v>
      </c>
      <c r="H504" s="19" t="s">
        <v>893</v>
      </c>
      <c r="I504" s="45">
        <v>661.87300000000005</v>
      </c>
    </row>
    <row r="505" spans="1:9" x14ac:dyDescent="0.25">
      <c r="A505" s="23"/>
      <c r="B505" s="20">
        <f t="shared" si="7"/>
        <v>504</v>
      </c>
      <c r="C505" s="20">
        <v>5290525</v>
      </c>
      <c r="D505" s="19" t="s">
        <v>826</v>
      </c>
      <c r="E505" s="19" t="s">
        <v>905</v>
      </c>
      <c r="F505" s="19" t="s">
        <v>71</v>
      </c>
      <c r="G505" s="19" t="s">
        <v>72</v>
      </c>
      <c r="H505" s="19" t="s">
        <v>893</v>
      </c>
      <c r="I505" s="45">
        <v>483.02499999999998</v>
      </c>
    </row>
    <row r="506" spans="1:9" x14ac:dyDescent="0.25">
      <c r="A506" s="23"/>
      <c r="B506" s="20">
        <f t="shared" si="7"/>
        <v>505</v>
      </c>
      <c r="C506" s="20">
        <v>5270244</v>
      </c>
      <c r="D506" s="19" t="s">
        <v>360</v>
      </c>
      <c r="E506" s="19" t="s">
        <v>897</v>
      </c>
      <c r="F506" s="19" t="s">
        <v>63</v>
      </c>
      <c r="G506" s="19" t="s">
        <v>64</v>
      </c>
      <c r="H506" s="19" t="s">
        <v>893</v>
      </c>
      <c r="I506" s="45">
        <v>180.59800000000001</v>
      </c>
    </row>
    <row r="507" spans="1:9" x14ac:dyDescent="0.25">
      <c r="A507" s="23"/>
      <c r="B507" s="20">
        <f t="shared" si="7"/>
        <v>506</v>
      </c>
      <c r="C507" s="20">
        <v>5131163</v>
      </c>
      <c r="D507" s="19" t="s">
        <v>298</v>
      </c>
      <c r="E507" s="19" t="s">
        <v>897</v>
      </c>
      <c r="F507" s="19" t="s">
        <v>63</v>
      </c>
      <c r="G507" s="19" t="s">
        <v>64</v>
      </c>
      <c r="H507" s="19" t="s">
        <v>893</v>
      </c>
      <c r="I507" s="45">
        <v>484.09500000000003</v>
      </c>
    </row>
    <row r="508" spans="1:9" x14ac:dyDescent="0.25">
      <c r="A508" s="23"/>
      <c r="B508" s="20">
        <f t="shared" si="7"/>
        <v>507</v>
      </c>
      <c r="C508" s="20">
        <v>5133981</v>
      </c>
      <c r="D508" s="19" t="s">
        <v>319</v>
      </c>
      <c r="E508" s="19" t="s">
        <v>897</v>
      </c>
      <c r="F508" s="19" t="s">
        <v>63</v>
      </c>
      <c r="G508" s="19" t="s">
        <v>64</v>
      </c>
      <c r="H508" s="19" t="s">
        <v>893</v>
      </c>
      <c r="I508" s="45">
        <v>604.00699999999995</v>
      </c>
    </row>
    <row r="509" spans="1:9" x14ac:dyDescent="0.25">
      <c r="A509" s="23"/>
      <c r="B509" s="20">
        <f t="shared" si="7"/>
        <v>508</v>
      </c>
      <c r="C509" s="20">
        <v>5334289</v>
      </c>
      <c r="D509" s="19" t="s">
        <v>438</v>
      </c>
      <c r="E509" s="19" t="s">
        <v>905</v>
      </c>
      <c r="F509" s="19" t="s">
        <v>71</v>
      </c>
      <c r="G509" s="19" t="s">
        <v>72</v>
      </c>
      <c r="H509" s="19" t="s">
        <v>893</v>
      </c>
      <c r="I509" s="45">
        <v>598.59</v>
      </c>
    </row>
    <row r="510" spans="1:9" x14ac:dyDescent="0.25">
      <c r="A510" s="23"/>
      <c r="B510" s="20">
        <f t="shared" si="7"/>
        <v>509</v>
      </c>
      <c r="C510" s="20">
        <v>5120503</v>
      </c>
      <c r="D510" s="19" t="s">
        <v>827</v>
      </c>
      <c r="E510" s="19" t="s">
        <v>907</v>
      </c>
      <c r="F510" s="19" t="s">
        <v>63</v>
      </c>
      <c r="G510" s="19" t="s">
        <v>64</v>
      </c>
      <c r="H510" s="19" t="s">
        <v>893</v>
      </c>
      <c r="I510" s="45">
        <v>1204.5139999999999</v>
      </c>
    </row>
    <row r="511" spans="1:9" x14ac:dyDescent="0.25">
      <c r="A511" s="23"/>
      <c r="B511" s="20">
        <f t="shared" si="7"/>
        <v>510</v>
      </c>
      <c r="C511" s="20">
        <v>5126718</v>
      </c>
      <c r="D511" s="19" t="s">
        <v>286</v>
      </c>
      <c r="E511" s="19" t="s">
        <v>130</v>
      </c>
      <c r="F511" s="19" t="s">
        <v>65</v>
      </c>
      <c r="G511" s="19" t="s">
        <v>66</v>
      </c>
      <c r="H511" s="19" t="s">
        <v>893</v>
      </c>
      <c r="I511" s="45">
        <v>179.52799999999999</v>
      </c>
    </row>
    <row r="512" spans="1:9" x14ac:dyDescent="0.25">
      <c r="A512" s="23"/>
      <c r="B512" s="20">
        <f t="shared" si="7"/>
        <v>511</v>
      </c>
      <c r="C512" s="20">
        <v>5139141</v>
      </c>
      <c r="D512" s="19" t="s">
        <v>348</v>
      </c>
      <c r="E512" s="19" t="s">
        <v>130</v>
      </c>
      <c r="F512" s="19" t="s">
        <v>65</v>
      </c>
      <c r="G512" s="19" t="s">
        <v>66</v>
      </c>
      <c r="H512" s="19" t="s">
        <v>893</v>
      </c>
      <c r="I512" s="45">
        <v>661.87300000000005</v>
      </c>
    </row>
    <row r="513" spans="1:9" x14ac:dyDescent="0.25">
      <c r="A513" s="23"/>
      <c r="B513" s="20">
        <f t="shared" si="7"/>
        <v>512</v>
      </c>
      <c r="C513" s="20">
        <v>5294732</v>
      </c>
      <c r="D513" s="19" t="s">
        <v>550</v>
      </c>
      <c r="E513" s="19" t="s">
        <v>130</v>
      </c>
      <c r="F513" s="19" t="s">
        <v>65</v>
      </c>
      <c r="G513" s="19" t="s">
        <v>66</v>
      </c>
      <c r="H513" s="19" t="s">
        <v>893</v>
      </c>
      <c r="I513" s="45">
        <v>179.52799999999999</v>
      </c>
    </row>
    <row r="514" spans="1:9" x14ac:dyDescent="0.25">
      <c r="A514" s="23"/>
      <c r="B514" s="20">
        <f t="shared" si="7"/>
        <v>513</v>
      </c>
      <c r="C514" s="20">
        <v>5334258</v>
      </c>
      <c r="D514" s="19" t="s">
        <v>828</v>
      </c>
      <c r="E514" s="19" t="s">
        <v>908</v>
      </c>
      <c r="F514" s="19" t="s">
        <v>69</v>
      </c>
      <c r="G514" s="19" t="s">
        <v>70</v>
      </c>
      <c r="H514" s="19" t="s">
        <v>893</v>
      </c>
      <c r="I514" s="45">
        <v>238.464</v>
      </c>
    </row>
    <row r="515" spans="1:9" x14ac:dyDescent="0.25">
      <c r="A515" s="23"/>
      <c r="B515" s="20">
        <f t="shared" si="7"/>
        <v>514</v>
      </c>
      <c r="C515" s="20">
        <v>5331327</v>
      </c>
      <c r="D515" s="19" t="s">
        <v>430</v>
      </c>
      <c r="E515" s="19" t="s">
        <v>905</v>
      </c>
      <c r="F515" s="19" t="s">
        <v>71</v>
      </c>
      <c r="G515" s="19" t="s">
        <v>72</v>
      </c>
      <c r="H515" s="19" t="s">
        <v>893</v>
      </c>
      <c r="I515" s="45">
        <v>657.52599999999995</v>
      </c>
    </row>
    <row r="516" spans="1:9" x14ac:dyDescent="0.25">
      <c r="A516" s="23"/>
      <c r="B516" s="20">
        <f t="shared" ref="B516:B579" si="8">+B515+1</f>
        <v>515</v>
      </c>
      <c r="C516" s="20">
        <v>5120219</v>
      </c>
      <c r="D516" s="19" t="s">
        <v>829</v>
      </c>
      <c r="E516" s="19" t="s">
        <v>902</v>
      </c>
      <c r="F516" s="19" t="s">
        <v>75</v>
      </c>
      <c r="G516" s="19" t="s">
        <v>76</v>
      </c>
      <c r="H516" s="19" t="s">
        <v>893</v>
      </c>
      <c r="I516" s="45">
        <v>541.96100000000001</v>
      </c>
    </row>
    <row r="517" spans="1:9" x14ac:dyDescent="0.25">
      <c r="A517" s="23"/>
      <c r="B517" s="20">
        <f t="shared" si="8"/>
        <v>516</v>
      </c>
      <c r="C517" s="20">
        <v>5278523</v>
      </c>
      <c r="D517" s="19" t="s">
        <v>626</v>
      </c>
      <c r="E517" s="19" t="s">
        <v>907</v>
      </c>
      <c r="F517" s="19" t="s">
        <v>63</v>
      </c>
      <c r="G517" s="19" t="s">
        <v>64</v>
      </c>
      <c r="H517" s="19" t="s">
        <v>893</v>
      </c>
      <c r="I517" s="45">
        <v>484.09500000000003</v>
      </c>
    </row>
    <row r="518" spans="1:9" x14ac:dyDescent="0.25">
      <c r="A518" s="23"/>
      <c r="B518" s="20">
        <f t="shared" si="8"/>
        <v>517</v>
      </c>
      <c r="C518" s="20">
        <v>9184426</v>
      </c>
      <c r="D518" s="19" t="s">
        <v>830</v>
      </c>
      <c r="E518" s="19" t="s">
        <v>905</v>
      </c>
      <c r="F518" s="19" t="s">
        <v>71</v>
      </c>
      <c r="G518" s="19" t="s">
        <v>72</v>
      </c>
      <c r="H518" s="19" t="s">
        <v>893</v>
      </c>
      <c r="I518" s="45">
        <v>1205.5840000000001</v>
      </c>
    </row>
    <row r="519" spans="1:9" x14ac:dyDescent="0.25">
      <c r="A519" s="23"/>
      <c r="B519" s="20">
        <f t="shared" si="8"/>
        <v>518</v>
      </c>
      <c r="C519" s="20">
        <v>5137932</v>
      </c>
      <c r="D519" s="19" t="s">
        <v>831</v>
      </c>
      <c r="E519" s="19" t="s">
        <v>902</v>
      </c>
      <c r="F519" s="19" t="s">
        <v>75</v>
      </c>
      <c r="G519" s="19" t="s">
        <v>76</v>
      </c>
      <c r="H519" s="19" t="s">
        <v>893</v>
      </c>
      <c r="I519" s="45">
        <v>1086.3520000000001</v>
      </c>
    </row>
    <row r="520" spans="1:9" x14ac:dyDescent="0.25">
      <c r="A520" s="23"/>
      <c r="B520" s="20">
        <f t="shared" si="8"/>
        <v>519</v>
      </c>
      <c r="C520" s="20">
        <v>5332876</v>
      </c>
      <c r="D520" s="19" t="s">
        <v>447</v>
      </c>
      <c r="E520" s="19" t="s">
        <v>906</v>
      </c>
      <c r="F520" s="19" t="s">
        <v>60</v>
      </c>
      <c r="G520" s="19" t="s">
        <v>61</v>
      </c>
      <c r="H520" s="19" t="s">
        <v>893</v>
      </c>
      <c r="I520" s="45">
        <v>598.59</v>
      </c>
    </row>
    <row r="521" spans="1:9" x14ac:dyDescent="0.25">
      <c r="A521" s="23"/>
      <c r="B521" s="20">
        <f t="shared" si="8"/>
        <v>520</v>
      </c>
      <c r="C521" s="20">
        <v>5339495</v>
      </c>
      <c r="D521" s="19" t="s">
        <v>475</v>
      </c>
      <c r="E521" s="19" t="s">
        <v>900</v>
      </c>
      <c r="F521" s="19" t="s">
        <v>71</v>
      </c>
      <c r="G521" s="19" t="s">
        <v>72</v>
      </c>
      <c r="H521" s="19" t="s">
        <v>893</v>
      </c>
      <c r="I521" s="45">
        <v>721.48900000000003</v>
      </c>
    </row>
    <row r="522" spans="1:9" x14ac:dyDescent="0.25">
      <c r="A522" s="23"/>
      <c r="B522" s="20">
        <f t="shared" si="8"/>
        <v>521</v>
      </c>
      <c r="C522" s="20">
        <v>5120309</v>
      </c>
      <c r="D522" s="19" t="s">
        <v>832</v>
      </c>
      <c r="E522" s="19" t="s">
        <v>904</v>
      </c>
      <c r="F522" s="19" t="s">
        <v>73</v>
      </c>
      <c r="G522" s="19" t="s">
        <v>74</v>
      </c>
      <c r="H522" s="19" t="s">
        <v>893</v>
      </c>
      <c r="I522" s="45">
        <v>902.08699999999999</v>
      </c>
    </row>
    <row r="523" spans="1:9" x14ac:dyDescent="0.25">
      <c r="A523" s="23"/>
      <c r="B523" s="20">
        <f t="shared" si="8"/>
        <v>522</v>
      </c>
      <c r="C523" s="20">
        <v>5127326</v>
      </c>
      <c r="D523" s="19" t="s">
        <v>288</v>
      </c>
      <c r="E523" s="19" t="s">
        <v>904</v>
      </c>
      <c r="F523" s="19" t="s">
        <v>73</v>
      </c>
      <c r="G523" s="19" t="s">
        <v>74</v>
      </c>
      <c r="H523" s="19" t="s">
        <v>893</v>
      </c>
      <c r="I523" s="45">
        <v>238.464</v>
      </c>
    </row>
    <row r="524" spans="1:9" x14ac:dyDescent="0.25">
      <c r="A524" s="23"/>
      <c r="B524" s="20">
        <f t="shared" si="8"/>
        <v>523</v>
      </c>
      <c r="C524" s="20">
        <v>5291825</v>
      </c>
      <c r="D524" s="19" t="s">
        <v>833</v>
      </c>
      <c r="E524" s="19" t="s">
        <v>900</v>
      </c>
      <c r="F524" s="19" t="s">
        <v>71</v>
      </c>
      <c r="G524" s="19" t="s">
        <v>72</v>
      </c>
      <c r="H524" s="19" t="s">
        <v>893</v>
      </c>
      <c r="I524" s="45">
        <v>786.52200000000005</v>
      </c>
    </row>
    <row r="525" spans="1:9" x14ac:dyDescent="0.25">
      <c r="A525" s="23"/>
      <c r="B525" s="20">
        <f t="shared" si="8"/>
        <v>524</v>
      </c>
      <c r="C525" s="20">
        <v>5127430</v>
      </c>
      <c r="D525" s="19" t="s">
        <v>834</v>
      </c>
      <c r="E525" s="19" t="s">
        <v>904</v>
      </c>
      <c r="F525" s="19" t="s">
        <v>73</v>
      </c>
      <c r="G525" s="19" t="s">
        <v>74</v>
      </c>
      <c r="H525" s="19" t="s">
        <v>893</v>
      </c>
      <c r="I525" s="45">
        <v>483.02499999999998</v>
      </c>
    </row>
    <row r="526" spans="1:9" x14ac:dyDescent="0.25">
      <c r="A526" s="23"/>
      <c r="B526" s="20">
        <f t="shared" si="8"/>
        <v>525</v>
      </c>
      <c r="C526" s="20">
        <v>5295520</v>
      </c>
      <c r="D526" s="19" t="s">
        <v>835</v>
      </c>
      <c r="E526" s="19" t="s">
        <v>903</v>
      </c>
      <c r="F526" s="19" t="s">
        <v>69</v>
      </c>
      <c r="G526" s="19" t="s">
        <v>70</v>
      </c>
      <c r="H526" s="19" t="s">
        <v>893</v>
      </c>
      <c r="I526" s="45">
        <v>179.52799999999999</v>
      </c>
    </row>
    <row r="527" spans="1:9" x14ac:dyDescent="0.25">
      <c r="A527" s="23"/>
      <c r="B527" s="20">
        <f t="shared" si="8"/>
        <v>526</v>
      </c>
      <c r="C527" s="20">
        <v>5333086</v>
      </c>
      <c r="D527" s="19" t="s">
        <v>836</v>
      </c>
      <c r="E527" s="19" t="s">
        <v>141</v>
      </c>
      <c r="F527" s="19" t="s">
        <v>73</v>
      </c>
      <c r="G527" s="19" t="s">
        <v>74</v>
      </c>
      <c r="H527" s="19" t="s">
        <v>893</v>
      </c>
      <c r="I527" s="45">
        <v>967.12</v>
      </c>
    </row>
    <row r="528" spans="1:9" x14ac:dyDescent="0.25">
      <c r="A528" s="23"/>
      <c r="B528" s="20">
        <f t="shared" si="8"/>
        <v>527</v>
      </c>
      <c r="C528" s="20">
        <v>5137873</v>
      </c>
      <c r="D528" s="19" t="s">
        <v>336</v>
      </c>
      <c r="E528" s="19" t="s">
        <v>906</v>
      </c>
      <c r="F528" s="19" t="s">
        <v>60</v>
      </c>
      <c r="G528" s="19" t="s">
        <v>61</v>
      </c>
      <c r="H528" s="19" t="s">
        <v>893</v>
      </c>
      <c r="I528" s="45">
        <v>423.40899999999999</v>
      </c>
    </row>
    <row r="529" spans="1:9" x14ac:dyDescent="0.25">
      <c r="A529" s="23"/>
      <c r="B529" s="20">
        <f t="shared" si="8"/>
        <v>528</v>
      </c>
      <c r="C529" s="20">
        <v>5334971</v>
      </c>
      <c r="D529" s="19" t="s">
        <v>837</v>
      </c>
      <c r="E529" s="19" t="s">
        <v>141</v>
      </c>
      <c r="F529" s="19" t="s">
        <v>73</v>
      </c>
      <c r="G529" s="19" t="s">
        <v>74</v>
      </c>
      <c r="H529" s="19" t="s">
        <v>893</v>
      </c>
      <c r="I529" s="45">
        <v>179.52799999999999</v>
      </c>
    </row>
    <row r="530" spans="1:9" x14ac:dyDescent="0.25">
      <c r="A530" s="23"/>
      <c r="B530" s="20">
        <f t="shared" si="8"/>
        <v>529</v>
      </c>
      <c r="C530" s="20">
        <v>5122307</v>
      </c>
      <c r="D530" s="19" t="s">
        <v>533</v>
      </c>
      <c r="E530" s="19" t="s">
        <v>910</v>
      </c>
      <c r="F530" s="19" t="s">
        <v>75</v>
      </c>
      <c r="G530" s="19" t="s">
        <v>76</v>
      </c>
      <c r="H530" s="19" t="s">
        <v>893</v>
      </c>
      <c r="I530" s="45">
        <v>360.12599999999998</v>
      </c>
    </row>
    <row r="531" spans="1:9" x14ac:dyDescent="0.25">
      <c r="A531" s="23"/>
      <c r="B531" s="20">
        <f t="shared" si="8"/>
        <v>530</v>
      </c>
      <c r="C531" s="20">
        <v>5337895</v>
      </c>
      <c r="D531" s="19" t="s">
        <v>466</v>
      </c>
      <c r="E531" s="19" t="s">
        <v>910</v>
      </c>
      <c r="F531" s="19" t="s">
        <v>75</v>
      </c>
      <c r="G531" s="19" t="s">
        <v>76</v>
      </c>
      <c r="H531" s="19" t="s">
        <v>893</v>
      </c>
      <c r="I531" s="45">
        <v>179.52799999999999</v>
      </c>
    </row>
    <row r="532" spans="1:9" x14ac:dyDescent="0.25">
      <c r="A532" s="23"/>
      <c r="B532" s="20">
        <f t="shared" si="8"/>
        <v>531</v>
      </c>
      <c r="C532" s="20">
        <v>5138021</v>
      </c>
      <c r="D532" s="19" t="s">
        <v>338</v>
      </c>
      <c r="E532" s="19" t="s">
        <v>141</v>
      </c>
      <c r="F532" s="19" t="s">
        <v>73</v>
      </c>
      <c r="G532" s="19" t="s">
        <v>74</v>
      </c>
      <c r="H532" s="19" t="s">
        <v>893</v>
      </c>
      <c r="I532" s="45">
        <v>721.48900000000003</v>
      </c>
    </row>
    <row r="533" spans="1:9" x14ac:dyDescent="0.25">
      <c r="A533" s="23"/>
      <c r="B533" s="20">
        <f t="shared" si="8"/>
        <v>532</v>
      </c>
      <c r="C533" s="20">
        <v>5296048</v>
      </c>
      <c r="D533" s="19" t="s">
        <v>838</v>
      </c>
      <c r="E533" s="19" t="s">
        <v>903</v>
      </c>
      <c r="F533" s="19" t="s">
        <v>69</v>
      </c>
      <c r="G533" s="19" t="s">
        <v>70</v>
      </c>
      <c r="H533" s="19" t="s">
        <v>893</v>
      </c>
      <c r="I533" s="45">
        <v>360.12599999999998</v>
      </c>
    </row>
    <row r="534" spans="1:9" x14ac:dyDescent="0.25">
      <c r="A534" s="23"/>
      <c r="B534" s="20">
        <f t="shared" si="8"/>
        <v>533</v>
      </c>
      <c r="C534" s="20">
        <v>5124741</v>
      </c>
      <c r="D534" s="19" t="s">
        <v>279</v>
      </c>
      <c r="E534" s="19" t="s">
        <v>908</v>
      </c>
      <c r="F534" s="19" t="s">
        <v>69</v>
      </c>
      <c r="G534" s="19" t="s">
        <v>70</v>
      </c>
      <c r="H534" s="19" t="s">
        <v>893</v>
      </c>
      <c r="I534" s="45">
        <v>417.99200000000002</v>
      </c>
    </row>
    <row r="535" spans="1:9" x14ac:dyDescent="0.25">
      <c r="A535" s="23"/>
      <c r="B535" s="20">
        <f t="shared" si="8"/>
        <v>534</v>
      </c>
      <c r="C535" s="20">
        <v>5335008</v>
      </c>
      <c r="D535" s="19" t="s">
        <v>456</v>
      </c>
      <c r="E535" s="19" t="s">
        <v>914</v>
      </c>
      <c r="F535" s="19" t="s">
        <v>67</v>
      </c>
      <c r="G535" s="19" t="s">
        <v>68</v>
      </c>
      <c r="H535" s="19" t="s">
        <v>893</v>
      </c>
      <c r="I535" s="45">
        <v>238.464</v>
      </c>
    </row>
    <row r="536" spans="1:9" x14ac:dyDescent="0.25">
      <c r="A536" s="23"/>
      <c r="B536" s="20">
        <f t="shared" si="8"/>
        <v>535</v>
      </c>
      <c r="C536" s="20">
        <v>5120437</v>
      </c>
      <c r="D536" s="19" t="s">
        <v>839</v>
      </c>
      <c r="E536" s="19" t="s">
        <v>901</v>
      </c>
      <c r="F536" s="19" t="s">
        <v>73</v>
      </c>
      <c r="G536" s="19" t="s">
        <v>74</v>
      </c>
      <c r="H536" s="19" t="s">
        <v>893</v>
      </c>
      <c r="I536" s="45">
        <v>967.12</v>
      </c>
    </row>
    <row r="537" spans="1:9" x14ac:dyDescent="0.25">
      <c r="A537" s="23"/>
      <c r="B537" s="20">
        <f t="shared" si="8"/>
        <v>536</v>
      </c>
      <c r="C537" s="20">
        <v>5270154</v>
      </c>
      <c r="D537" s="19" t="s">
        <v>356</v>
      </c>
      <c r="E537" s="19" t="s">
        <v>142</v>
      </c>
      <c r="F537" s="19" t="s">
        <v>67</v>
      </c>
      <c r="G537" s="19" t="s">
        <v>68</v>
      </c>
      <c r="H537" s="19" t="s">
        <v>893</v>
      </c>
      <c r="I537" s="45">
        <v>180.59800000000001</v>
      </c>
    </row>
    <row r="538" spans="1:9" x14ac:dyDescent="0.25">
      <c r="A538" s="23"/>
      <c r="B538" s="20">
        <f t="shared" si="8"/>
        <v>537</v>
      </c>
      <c r="C538" s="20">
        <v>5123171</v>
      </c>
      <c r="D538" s="19" t="s">
        <v>276</v>
      </c>
      <c r="E538" s="19" t="s">
        <v>903</v>
      </c>
      <c r="F538" s="19" t="s">
        <v>69</v>
      </c>
      <c r="G538" s="19" t="s">
        <v>70</v>
      </c>
      <c r="H538" s="19" t="s">
        <v>893</v>
      </c>
      <c r="I538" s="45">
        <v>842.471</v>
      </c>
    </row>
    <row r="539" spans="1:9" x14ac:dyDescent="0.25">
      <c r="A539" s="23"/>
      <c r="B539" s="20">
        <f t="shared" si="8"/>
        <v>538</v>
      </c>
      <c r="C539" s="20">
        <v>5294943</v>
      </c>
      <c r="D539" s="19" t="s">
        <v>506</v>
      </c>
      <c r="E539" s="19" t="s">
        <v>913</v>
      </c>
      <c r="F539" s="19" t="s">
        <v>65</v>
      </c>
      <c r="G539" s="19" t="s">
        <v>66</v>
      </c>
      <c r="H539" s="19" t="s">
        <v>893</v>
      </c>
      <c r="I539" s="45">
        <v>179.52799999999999</v>
      </c>
    </row>
    <row r="540" spans="1:9" x14ac:dyDescent="0.25">
      <c r="A540" s="23"/>
      <c r="B540" s="20">
        <f t="shared" si="8"/>
        <v>539</v>
      </c>
      <c r="C540" s="20">
        <v>5292921</v>
      </c>
      <c r="D540" s="19" t="s">
        <v>480</v>
      </c>
      <c r="E540" s="19" t="s">
        <v>150</v>
      </c>
      <c r="F540" s="19" t="s">
        <v>75</v>
      </c>
      <c r="G540" s="19" t="s">
        <v>76</v>
      </c>
      <c r="H540" s="19" t="s">
        <v>893</v>
      </c>
      <c r="I540" s="45">
        <v>417.99200000000002</v>
      </c>
    </row>
    <row r="541" spans="1:9" x14ac:dyDescent="0.25">
      <c r="A541" s="23"/>
      <c r="B541" s="20">
        <f t="shared" si="8"/>
        <v>540</v>
      </c>
      <c r="C541" s="20">
        <v>5272778</v>
      </c>
      <c r="D541" s="19" t="s">
        <v>369</v>
      </c>
      <c r="E541" s="19" t="s">
        <v>906</v>
      </c>
      <c r="F541" s="19" t="s">
        <v>60</v>
      </c>
      <c r="G541" s="19" t="s">
        <v>61</v>
      </c>
      <c r="H541" s="19" t="s">
        <v>893</v>
      </c>
      <c r="I541" s="45">
        <v>360.12599999999998</v>
      </c>
    </row>
    <row r="542" spans="1:9" x14ac:dyDescent="0.25">
      <c r="A542" s="23"/>
      <c r="B542" s="20">
        <f t="shared" si="8"/>
        <v>541</v>
      </c>
      <c r="C542" s="20">
        <v>5132892</v>
      </c>
      <c r="D542" s="19" t="s">
        <v>840</v>
      </c>
      <c r="E542" s="19" t="s">
        <v>907</v>
      </c>
      <c r="F542" s="19" t="s">
        <v>63</v>
      </c>
      <c r="G542" s="19" t="s">
        <v>64</v>
      </c>
      <c r="H542" s="19" t="s">
        <v>893</v>
      </c>
      <c r="I542" s="45">
        <v>179.52799999999999</v>
      </c>
    </row>
    <row r="543" spans="1:9" x14ac:dyDescent="0.25">
      <c r="A543" s="23"/>
      <c r="B543" s="20">
        <f t="shared" si="8"/>
        <v>542</v>
      </c>
      <c r="C543" s="20">
        <v>5337321</v>
      </c>
      <c r="D543" s="19" t="s">
        <v>463</v>
      </c>
      <c r="E543" s="19" t="s">
        <v>897</v>
      </c>
      <c r="F543" s="19" t="s">
        <v>63</v>
      </c>
      <c r="G543" s="19" t="s">
        <v>64</v>
      </c>
      <c r="H543" s="19" t="s">
        <v>893</v>
      </c>
      <c r="I543" s="45">
        <v>902.08699999999999</v>
      </c>
    </row>
    <row r="544" spans="1:9" x14ac:dyDescent="0.25">
      <c r="A544" s="23"/>
      <c r="B544" s="20">
        <f t="shared" si="8"/>
        <v>543</v>
      </c>
      <c r="C544" s="20">
        <v>5339350</v>
      </c>
      <c r="D544" s="19" t="s">
        <v>473</v>
      </c>
      <c r="E544" s="19" t="s">
        <v>913</v>
      </c>
      <c r="F544" s="19" t="s">
        <v>65</v>
      </c>
      <c r="G544" s="19" t="s">
        <v>66</v>
      </c>
      <c r="H544" s="19" t="s">
        <v>893</v>
      </c>
      <c r="I544" s="45">
        <v>360.12599999999998</v>
      </c>
    </row>
    <row r="545" spans="1:9" x14ac:dyDescent="0.25">
      <c r="A545" s="23"/>
      <c r="B545" s="20">
        <f t="shared" si="8"/>
        <v>544</v>
      </c>
      <c r="C545" s="20">
        <v>5137987</v>
      </c>
      <c r="D545" s="19" t="s">
        <v>841</v>
      </c>
      <c r="E545" s="19" t="s">
        <v>151</v>
      </c>
      <c r="F545" s="19" t="s">
        <v>60</v>
      </c>
      <c r="G545" s="19" t="s">
        <v>61</v>
      </c>
      <c r="H545" s="19" t="s">
        <v>893</v>
      </c>
      <c r="I545" s="45">
        <v>721.48900000000003</v>
      </c>
    </row>
    <row r="546" spans="1:9" x14ac:dyDescent="0.25">
      <c r="A546" s="23"/>
      <c r="B546" s="20">
        <f t="shared" si="8"/>
        <v>545</v>
      </c>
      <c r="C546" s="20">
        <v>5339710</v>
      </c>
      <c r="D546" s="19" t="s">
        <v>842</v>
      </c>
      <c r="E546" s="19" t="s">
        <v>151</v>
      </c>
      <c r="F546" s="19" t="s">
        <v>60</v>
      </c>
      <c r="G546" s="19" t="s">
        <v>61</v>
      </c>
      <c r="H546" s="19" t="s">
        <v>893</v>
      </c>
      <c r="I546" s="45">
        <v>483.02499999999998</v>
      </c>
    </row>
    <row r="547" spans="1:9" x14ac:dyDescent="0.25">
      <c r="A547" s="23"/>
      <c r="B547" s="20">
        <f t="shared" si="8"/>
        <v>546</v>
      </c>
      <c r="C547" s="20">
        <v>5138595</v>
      </c>
      <c r="D547" s="19" t="s">
        <v>345</v>
      </c>
      <c r="E547" s="19" t="s">
        <v>907</v>
      </c>
      <c r="F547" s="19" t="s">
        <v>63</v>
      </c>
      <c r="G547" s="19" t="s">
        <v>64</v>
      </c>
      <c r="H547" s="19" t="s">
        <v>893</v>
      </c>
      <c r="I547" s="45">
        <v>417.99200000000002</v>
      </c>
    </row>
    <row r="548" spans="1:9" x14ac:dyDescent="0.25">
      <c r="A548" s="23"/>
      <c r="B548" s="20">
        <f t="shared" si="8"/>
        <v>547</v>
      </c>
      <c r="C548" s="20">
        <v>5138052</v>
      </c>
      <c r="D548" s="19" t="s">
        <v>340</v>
      </c>
      <c r="E548" s="19" t="s">
        <v>908</v>
      </c>
      <c r="F548" s="19" t="s">
        <v>69</v>
      </c>
      <c r="G548" s="19" t="s">
        <v>70</v>
      </c>
      <c r="H548" s="19" t="s">
        <v>893</v>
      </c>
      <c r="I548" s="45">
        <v>721.48900000000003</v>
      </c>
    </row>
    <row r="549" spans="1:9" x14ac:dyDescent="0.25">
      <c r="A549" s="23"/>
      <c r="B549" s="20">
        <f t="shared" si="8"/>
        <v>548</v>
      </c>
      <c r="C549" s="20">
        <v>5300943</v>
      </c>
      <c r="D549" s="19" t="s">
        <v>611</v>
      </c>
      <c r="E549" s="19" t="s">
        <v>906</v>
      </c>
      <c r="F549" s="19" t="s">
        <v>60</v>
      </c>
      <c r="G549" s="19" t="s">
        <v>61</v>
      </c>
      <c r="H549" s="19" t="s">
        <v>893</v>
      </c>
      <c r="I549" s="45">
        <v>417.99200000000002</v>
      </c>
    </row>
    <row r="550" spans="1:9" x14ac:dyDescent="0.25">
      <c r="A550" s="23"/>
      <c r="B550" s="20">
        <f t="shared" si="8"/>
        <v>549</v>
      </c>
      <c r="C550" s="20">
        <v>5334296</v>
      </c>
      <c r="D550" s="19" t="s">
        <v>559</v>
      </c>
      <c r="E550" s="19" t="s">
        <v>913</v>
      </c>
      <c r="F550" s="19" t="s">
        <v>65</v>
      </c>
      <c r="G550" s="19" t="s">
        <v>66</v>
      </c>
      <c r="H550" s="19" t="s">
        <v>893</v>
      </c>
      <c r="I550" s="45">
        <v>238.464</v>
      </c>
    </row>
    <row r="551" spans="1:9" x14ac:dyDescent="0.25">
      <c r="A551" s="23"/>
      <c r="B551" s="20">
        <f t="shared" si="8"/>
        <v>550</v>
      </c>
      <c r="C551" s="20">
        <v>5274631</v>
      </c>
      <c r="D551" s="19" t="s">
        <v>843</v>
      </c>
      <c r="E551" s="19" t="s">
        <v>151</v>
      </c>
      <c r="F551" s="19" t="s">
        <v>60</v>
      </c>
      <c r="G551" s="19" t="s">
        <v>61</v>
      </c>
      <c r="H551" s="19" t="s">
        <v>893</v>
      </c>
      <c r="I551" s="45">
        <v>419.06200000000001</v>
      </c>
    </row>
    <row r="552" spans="1:9" x14ac:dyDescent="0.25">
      <c r="A552" s="23"/>
      <c r="B552" s="20">
        <f t="shared" si="8"/>
        <v>551</v>
      </c>
      <c r="C552" s="20">
        <v>5339765</v>
      </c>
      <c r="D552" s="19" t="s">
        <v>844</v>
      </c>
      <c r="E552" s="19" t="s">
        <v>907</v>
      </c>
      <c r="F552" s="19" t="s">
        <v>63</v>
      </c>
      <c r="G552" s="19" t="s">
        <v>64</v>
      </c>
      <c r="H552" s="19" t="s">
        <v>893</v>
      </c>
      <c r="I552" s="45">
        <v>598.59</v>
      </c>
    </row>
    <row r="553" spans="1:9" x14ac:dyDescent="0.25">
      <c r="A553" s="23"/>
      <c r="B553" s="20">
        <f t="shared" si="8"/>
        <v>552</v>
      </c>
      <c r="C553" s="20">
        <v>5295980</v>
      </c>
      <c r="D553" s="19" t="s">
        <v>845</v>
      </c>
      <c r="E553" s="19" t="s">
        <v>907</v>
      </c>
      <c r="F553" s="19" t="s">
        <v>63</v>
      </c>
      <c r="G553" s="19" t="s">
        <v>64</v>
      </c>
      <c r="H553" s="19" t="s">
        <v>893</v>
      </c>
      <c r="I553" s="45">
        <v>238.464</v>
      </c>
    </row>
    <row r="554" spans="1:9" x14ac:dyDescent="0.25">
      <c r="A554" s="23"/>
      <c r="B554" s="20">
        <f t="shared" si="8"/>
        <v>553</v>
      </c>
      <c r="C554" s="20">
        <v>5298970</v>
      </c>
      <c r="D554" s="19" t="s">
        <v>417</v>
      </c>
      <c r="E554" s="19" t="s">
        <v>897</v>
      </c>
      <c r="F554" s="19" t="s">
        <v>63</v>
      </c>
      <c r="G554" s="19" t="s">
        <v>64</v>
      </c>
      <c r="H554" s="19" t="s">
        <v>893</v>
      </c>
      <c r="I554" s="45">
        <v>238.464</v>
      </c>
    </row>
    <row r="555" spans="1:9" x14ac:dyDescent="0.25">
      <c r="A555" s="23"/>
      <c r="B555" s="20">
        <f t="shared" si="8"/>
        <v>554</v>
      </c>
      <c r="C555" s="20">
        <v>5274624</v>
      </c>
      <c r="D555" s="19" t="s">
        <v>567</v>
      </c>
      <c r="E555" s="19" t="s">
        <v>911</v>
      </c>
      <c r="F555" s="19" t="s">
        <v>65</v>
      </c>
      <c r="G555" s="19" t="s">
        <v>66</v>
      </c>
      <c r="H555" s="19" t="s">
        <v>893</v>
      </c>
      <c r="I555" s="45">
        <v>238.464</v>
      </c>
    </row>
    <row r="556" spans="1:9" x14ac:dyDescent="0.25">
      <c r="A556" s="23"/>
      <c r="B556" s="20">
        <f t="shared" si="8"/>
        <v>555</v>
      </c>
      <c r="C556" s="20">
        <v>5278907</v>
      </c>
      <c r="D556" s="19" t="s">
        <v>384</v>
      </c>
      <c r="E556" s="19" t="s">
        <v>907</v>
      </c>
      <c r="F556" s="19" t="s">
        <v>63</v>
      </c>
      <c r="G556" s="19" t="s">
        <v>64</v>
      </c>
      <c r="H556" s="19" t="s">
        <v>893</v>
      </c>
      <c r="I556" s="45">
        <v>238.464</v>
      </c>
    </row>
    <row r="557" spans="1:9" x14ac:dyDescent="0.25">
      <c r="A557" s="23"/>
      <c r="B557" s="20">
        <f t="shared" si="8"/>
        <v>556</v>
      </c>
      <c r="C557" s="20">
        <v>5272868</v>
      </c>
      <c r="D557" s="19" t="s">
        <v>846</v>
      </c>
      <c r="E557" s="19" t="s">
        <v>896</v>
      </c>
      <c r="F557" s="19" t="s">
        <v>67</v>
      </c>
      <c r="G557" s="19" t="s">
        <v>68</v>
      </c>
      <c r="H557" s="19" t="s">
        <v>893</v>
      </c>
      <c r="I557" s="45">
        <v>238.464</v>
      </c>
    </row>
    <row r="558" spans="1:9" x14ac:dyDescent="0.25">
      <c r="A558" s="23"/>
      <c r="B558" s="20">
        <f t="shared" si="8"/>
        <v>557</v>
      </c>
      <c r="C558" s="20">
        <v>5129777</v>
      </c>
      <c r="D558" s="19" t="s">
        <v>847</v>
      </c>
      <c r="E558" s="19" t="s">
        <v>150</v>
      </c>
      <c r="F558" s="19" t="s">
        <v>75</v>
      </c>
      <c r="G558" s="19" t="s">
        <v>76</v>
      </c>
      <c r="H558" s="19" t="s">
        <v>893</v>
      </c>
      <c r="I558" s="45">
        <v>417.99200000000002</v>
      </c>
    </row>
    <row r="559" spans="1:9" x14ac:dyDescent="0.25">
      <c r="A559" s="23"/>
      <c r="B559" s="20">
        <f t="shared" si="8"/>
        <v>558</v>
      </c>
      <c r="C559" s="20">
        <v>5334687</v>
      </c>
      <c r="D559" s="19" t="s">
        <v>848</v>
      </c>
      <c r="E559" s="19" t="s">
        <v>908</v>
      </c>
      <c r="F559" s="19" t="s">
        <v>69</v>
      </c>
      <c r="G559" s="19" t="s">
        <v>70</v>
      </c>
      <c r="H559" s="19" t="s">
        <v>893</v>
      </c>
      <c r="I559" s="45">
        <v>483.02499999999998</v>
      </c>
    </row>
    <row r="560" spans="1:9" x14ac:dyDescent="0.25">
      <c r="A560" s="23"/>
      <c r="B560" s="20">
        <f t="shared" si="8"/>
        <v>559</v>
      </c>
      <c r="C560" s="20">
        <v>5129393</v>
      </c>
      <c r="D560" s="19" t="s">
        <v>292</v>
      </c>
      <c r="E560" s="19" t="s">
        <v>903</v>
      </c>
      <c r="F560" s="19" t="s">
        <v>69</v>
      </c>
      <c r="G560" s="19" t="s">
        <v>70</v>
      </c>
      <c r="H560" s="19" t="s">
        <v>893</v>
      </c>
      <c r="I560" s="45">
        <v>303.49700000000001</v>
      </c>
    </row>
    <row r="561" spans="1:9" x14ac:dyDescent="0.25">
      <c r="A561" s="23"/>
      <c r="B561" s="20">
        <f t="shared" si="8"/>
        <v>560</v>
      </c>
      <c r="C561" s="20">
        <v>5138083</v>
      </c>
      <c r="D561" s="19" t="s">
        <v>343</v>
      </c>
      <c r="E561" s="19" t="s">
        <v>909</v>
      </c>
      <c r="F561" s="19" t="s">
        <v>73</v>
      </c>
      <c r="G561" s="19" t="s">
        <v>74</v>
      </c>
      <c r="H561" s="19" t="s">
        <v>893</v>
      </c>
      <c r="I561" s="45">
        <v>303.49700000000001</v>
      </c>
    </row>
    <row r="562" spans="1:9" x14ac:dyDescent="0.25">
      <c r="A562" s="23"/>
      <c r="B562" s="20">
        <f t="shared" si="8"/>
        <v>561</v>
      </c>
      <c r="C562" s="20">
        <v>5295959</v>
      </c>
      <c r="D562" s="19" t="s">
        <v>500</v>
      </c>
      <c r="E562" s="19" t="s">
        <v>913</v>
      </c>
      <c r="F562" s="19" t="s">
        <v>65</v>
      </c>
      <c r="G562" s="19" t="s">
        <v>66</v>
      </c>
      <c r="H562" s="19" t="s">
        <v>893</v>
      </c>
      <c r="I562" s="45">
        <v>361.19600000000003</v>
      </c>
    </row>
    <row r="563" spans="1:9" x14ac:dyDescent="0.25">
      <c r="A563" s="23"/>
      <c r="B563" s="20">
        <f t="shared" si="8"/>
        <v>562</v>
      </c>
      <c r="C563" s="20">
        <v>5130607</v>
      </c>
      <c r="D563" s="19" t="s">
        <v>849</v>
      </c>
      <c r="E563" s="19" t="s">
        <v>902</v>
      </c>
      <c r="F563" s="19" t="s">
        <v>75</v>
      </c>
      <c r="G563" s="19" t="s">
        <v>76</v>
      </c>
      <c r="H563" s="19" t="s">
        <v>893</v>
      </c>
      <c r="I563" s="45">
        <v>179.52799999999999</v>
      </c>
    </row>
    <row r="564" spans="1:9" x14ac:dyDescent="0.25">
      <c r="A564" s="23"/>
      <c r="B564" s="20">
        <f t="shared" si="8"/>
        <v>563</v>
      </c>
      <c r="C564" s="20">
        <v>5339554</v>
      </c>
      <c r="D564" s="19" t="s">
        <v>562</v>
      </c>
      <c r="E564" s="19" t="s">
        <v>902</v>
      </c>
      <c r="F564" s="19" t="s">
        <v>75</v>
      </c>
      <c r="G564" s="19" t="s">
        <v>76</v>
      </c>
      <c r="H564" s="19" t="s">
        <v>893</v>
      </c>
      <c r="I564" s="45">
        <v>179.52799999999999</v>
      </c>
    </row>
    <row r="565" spans="1:9" x14ac:dyDescent="0.25">
      <c r="A565" s="23"/>
      <c r="B565" s="20">
        <f t="shared" si="8"/>
        <v>564</v>
      </c>
      <c r="C565" s="20">
        <v>5273421</v>
      </c>
      <c r="D565" s="19" t="s">
        <v>372</v>
      </c>
      <c r="E565" s="19" t="s">
        <v>130</v>
      </c>
      <c r="F565" s="19" t="s">
        <v>65</v>
      </c>
      <c r="G565" s="19" t="s">
        <v>66</v>
      </c>
      <c r="H565" s="19" t="s">
        <v>893</v>
      </c>
      <c r="I565" s="45">
        <v>967.12</v>
      </c>
    </row>
    <row r="566" spans="1:9" x14ac:dyDescent="0.25">
      <c r="A566" s="23"/>
      <c r="B566" s="20">
        <f t="shared" si="8"/>
        <v>565</v>
      </c>
      <c r="C566" s="20">
        <v>5138076</v>
      </c>
      <c r="D566" s="19" t="s">
        <v>342</v>
      </c>
      <c r="E566" s="19" t="s">
        <v>908</v>
      </c>
      <c r="F566" s="19" t="s">
        <v>69</v>
      </c>
      <c r="G566" s="19" t="s">
        <v>70</v>
      </c>
      <c r="H566" s="19" t="s">
        <v>893</v>
      </c>
      <c r="I566" s="45">
        <v>179.52799999999999</v>
      </c>
    </row>
    <row r="567" spans="1:9" x14ac:dyDescent="0.25">
      <c r="A567" s="23"/>
      <c r="B567" s="20">
        <f t="shared" si="8"/>
        <v>566</v>
      </c>
      <c r="C567" s="20">
        <v>5278561</v>
      </c>
      <c r="D567" s="19" t="s">
        <v>380</v>
      </c>
      <c r="E567" s="19" t="s">
        <v>897</v>
      </c>
      <c r="F567" s="19" t="s">
        <v>63</v>
      </c>
      <c r="G567" s="19" t="s">
        <v>64</v>
      </c>
      <c r="H567" s="19" t="s">
        <v>893</v>
      </c>
      <c r="I567" s="45">
        <v>663.62300000000005</v>
      </c>
    </row>
    <row r="568" spans="1:9" x14ac:dyDescent="0.25">
      <c r="A568" s="23"/>
      <c r="B568" s="20">
        <f t="shared" si="8"/>
        <v>567</v>
      </c>
      <c r="C568" s="20">
        <v>5120499</v>
      </c>
      <c r="D568" s="19" t="s">
        <v>269</v>
      </c>
      <c r="E568" s="19" t="s">
        <v>900</v>
      </c>
      <c r="F568" s="19" t="s">
        <v>71</v>
      </c>
      <c r="G568" s="19" t="s">
        <v>72</v>
      </c>
      <c r="H568" s="19" t="s">
        <v>893</v>
      </c>
      <c r="I568" s="45">
        <v>483.02499999999998</v>
      </c>
    </row>
    <row r="569" spans="1:9" x14ac:dyDescent="0.25">
      <c r="A569" s="23"/>
      <c r="B569" s="20">
        <f t="shared" si="8"/>
        <v>568</v>
      </c>
      <c r="C569" s="20">
        <v>5295018</v>
      </c>
      <c r="D569" s="19" t="s">
        <v>504</v>
      </c>
      <c r="E569" s="19" t="s">
        <v>900</v>
      </c>
      <c r="F569" s="19" t="s">
        <v>71</v>
      </c>
      <c r="G569" s="19" t="s">
        <v>72</v>
      </c>
      <c r="H569" s="19" t="s">
        <v>893</v>
      </c>
      <c r="I569" s="45">
        <v>654.61500000000001</v>
      </c>
    </row>
    <row r="570" spans="1:9" x14ac:dyDescent="0.25">
      <c r="A570" s="23"/>
      <c r="B570" s="20">
        <f t="shared" si="8"/>
        <v>569</v>
      </c>
      <c r="C570" s="20">
        <v>5279944</v>
      </c>
      <c r="D570" s="19" t="s">
        <v>393</v>
      </c>
      <c r="E570" s="19" t="s">
        <v>903</v>
      </c>
      <c r="F570" s="19" t="s">
        <v>69</v>
      </c>
      <c r="G570" s="19" t="s">
        <v>70</v>
      </c>
      <c r="H570" s="19" t="s">
        <v>893</v>
      </c>
      <c r="I570" s="45">
        <v>360.12599999999998</v>
      </c>
    </row>
    <row r="571" spans="1:9" x14ac:dyDescent="0.25">
      <c r="A571" s="23"/>
      <c r="B571" s="20">
        <f t="shared" si="8"/>
        <v>570</v>
      </c>
      <c r="C571" s="20">
        <v>5294071</v>
      </c>
      <c r="D571" s="19" t="s">
        <v>850</v>
      </c>
      <c r="E571" s="19" t="s">
        <v>897</v>
      </c>
      <c r="F571" s="19" t="s">
        <v>63</v>
      </c>
      <c r="G571" s="19" t="s">
        <v>64</v>
      </c>
      <c r="H571" s="19" t="s">
        <v>893</v>
      </c>
      <c r="I571" s="45">
        <v>179.52799999999999</v>
      </c>
    </row>
    <row r="572" spans="1:9" x14ac:dyDescent="0.25">
      <c r="A572" s="23"/>
      <c r="B572" s="20">
        <f t="shared" si="8"/>
        <v>571</v>
      </c>
      <c r="C572" s="20">
        <v>5131831</v>
      </c>
      <c r="D572" s="19" t="s">
        <v>851</v>
      </c>
      <c r="E572" s="19" t="s">
        <v>902</v>
      </c>
      <c r="F572" s="19" t="s">
        <v>75</v>
      </c>
      <c r="G572" s="19" t="s">
        <v>76</v>
      </c>
      <c r="H572" s="19" t="s">
        <v>893</v>
      </c>
      <c r="I572" s="45">
        <v>359.05599999999998</v>
      </c>
    </row>
    <row r="573" spans="1:9" x14ac:dyDescent="0.25">
      <c r="A573" s="23"/>
      <c r="B573" s="20">
        <f t="shared" si="8"/>
        <v>572</v>
      </c>
      <c r="C573" s="20">
        <v>5299661</v>
      </c>
      <c r="D573" s="19" t="s">
        <v>852</v>
      </c>
      <c r="E573" s="19" t="s">
        <v>905</v>
      </c>
      <c r="F573" s="19" t="s">
        <v>71</v>
      </c>
      <c r="G573" s="19" t="s">
        <v>72</v>
      </c>
      <c r="H573" s="19" t="s">
        <v>893</v>
      </c>
      <c r="I573" s="45">
        <v>417.99200000000002</v>
      </c>
    </row>
    <row r="574" spans="1:9" x14ac:dyDescent="0.25">
      <c r="A574" s="23"/>
      <c r="B574" s="20">
        <f t="shared" si="8"/>
        <v>573</v>
      </c>
      <c r="C574" s="20">
        <v>5294770</v>
      </c>
      <c r="D574" s="19" t="s">
        <v>853</v>
      </c>
      <c r="E574" s="19" t="s">
        <v>905</v>
      </c>
      <c r="F574" s="19" t="s">
        <v>71</v>
      </c>
      <c r="G574" s="19" t="s">
        <v>72</v>
      </c>
      <c r="H574" s="19" t="s">
        <v>893</v>
      </c>
      <c r="I574" s="45">
        <v>417.99200000000002</v>
      </c>
    </row>
    <row r="575" spans="1:9" x14ac:dyDescent="0.25">
      <c r="A575" s="23"/>
      <c r="B575" s="20">
        <f t="shared" si="8"/>
        <v>574</v>
      </c>
      <c r="C575" s="20">
        <v>5300749</v>
      </c>
      <c r="D575" s="19" t="s">
        <v>854</v>
      </c>
      <c r="E575" s="19" t="s">
        <v>896</v>
      </c>
      <c r="F575" s="19" t="s">
        <v>67</v>
      </c>
      <c r="G575" s="19" t="s">
        <v>68</v>
      </c>
      <c r="H575" s="19" t="s">
        <v>893</v>
      </c>
      <c r="I575" s="45">
        <v>179.52799999999999</v>
      </c>
    </row>
    <row r="576" spans="1:9" x14ac:dyDescent="0.25">
      <c r="A576" s="23"/>
      <c r="B576" s="20">
        <f t="shared" si="8"/>
        <v>575</v>
      </c>
      <c r="C576" s="20">
        <v>5139501</v>
      </c>
      <c r="D576" s="19" t="s">
        <v>350</v>
      </c>
      <c r="E576" s="19" t="s">
        <v>905</v>
      </c>
      <c r="F576" s="19" t="s">
        <v>71</v>
      </c>
      <c r="G576" s="19" t="s">
        <v>72</v>
      </c>
      <c r="H576" s="19" t="s">
        <v>893</v>
      </c>
      <c r="I576" s="45">
        <v>179.52799999999999</v>
      </c>
    </row>
    <row r="577" spans="1:9" x14ac:dyDescent="0.25">
      <c r="A577" s="23"/>
      <c r="B577" s="20">
        <f t="shared" si="8"/>
        <v>576</v>
      </c>
      <c r="C577" s="20">
        <v>5333000</v>
      </c>
      <c r="D577" s="19" t="s">
        <v>433</v>
      </c>
      <c r="E577" s="19" t="s">
        <v>903</v>
      </c>
      <c r="F577" s="19" t="s">
        <v>69</v>
      </c>
      <c r="G577" s="19" t="s">
        <v>70</v>
      </c>
      <c r="H577" s="19" t="s">
        <v>893</v>
      </c>
      <c r="I577" s="45">
        <v>656.45600000000002</v>
      </c>
    </row>
    <row r="578" spans="1:9" x14ac:dyDescent="0.25">
      <c r="A578" s="23"/>
      <c r="B578" s="20">
        <f t="shared" si="8"/>
        <v>577</v>
      </c>
      <c r="C578" s="20">
        <v>5296633</v>
      </c>
      <c r="D578" s="19" t="s">
        <v>507</v>
      </c>
      <c r="E578" s="19" t="s">
        <v>897</v>
      </c>
      <c r="F578" s="19" t="s">
        <v>63</v>
      </c>
      <c r="G578" s="19" t="s">
        <v>64</v>
      </c>
      <c r="H578" s="19" t="s">
        <v>893</v>
      </c>
      <c r="I578" s="45">
        <v>599.66</v>
      </c>
    </row>
    <row r="579" spans="1:9" x14ac:dyDescent="0.25">
      <c r="A579" s="23"/>
      <c r="B579" s="20">
        <f t="shared" si="8"/>
        <v>578</v>
      </c>
      <c r="C579" s="20">
        <v>5338337</v>
      </c>
      <c r="D579" s="19" t="s">
        <v>465</v>
      </c>
      <c r="E579" s="19" t="s">
        <v>897</v>
      </c>
      <c r="F579" s="19" t="s">
        <v>63</v>
      </c>
      <c r="G579" s="19" t="s">
        <v>64</v>
      </c>
      <c r="H579" s="19" t="s">
        <v>893</v>
      </c>
      <c r="I579" s="45">
        <v>419.06200000000001</v>
      </c>
    </row>
    <row r="580" spans="1:9" x14ac:dyDescent="0.25">
      <c r="A580" s="23"/>
      <c r="B580" s="20">
        <f t="shared" ref="B580:B643" si="9">+B579+1</f>
        <v>579</v>
      </c>
      <c r="C580" s="20">
        <v>5128394</v>
      </c>
      <c r="D580" s="19" t="s">
        <v>289</v>
      </c>
      <c r="E580" s="19" t="s">
        <v>902</v>
      </c>
      <c r="F580" s="19" t="s">
        <v>75</v>
      </c>
      <c r="G580" s="19" t="s">
        <v>76</v>
      </c>
      <c r="H580" s="19" t="s">
        <v>893</v>
      </c>
      <c r="I580" s="45">
        <v>238.464</v>
      </c>
    </row>
    <row r="581" spans="1:9" x14ac:dyDescent="0.25">
      <c r="A581" s="23"/>
      <c r="B581" s="20">
        <f t="shared" si="9"/>
        <v>580</v>
      </c>
      <c r="C581" s="20">
        <v>5129812</v>
      </c>
      <c r="D581" s="19" t="s">
        <v>855</v>
      </c>
      <c r="E581" s="19" t="s">
        <v>897</v>
      </c>
      <c r="F581" s="19" t="s">
        <v>63</v>
      </c>
      <c r="G581" s="19" t="s">
        <v>64</v>
      </c>
      <c r="H581" s="19" t="s">
        <v>893</v>
      </c>
      <c r="I581" s="45">
        <v>417.99200000000002</v>
      </c>
    </row>
    <row r="582" spans="1:9" x14ac:dyDescent="0.25">
      <c r="A582" s="23"/>
      <c r="B582" s="20">
        <f t="shared" si="9"/>
        <v>581</v>
      </c>
      <c r="C582" s="20">
        <v>5335776</v>
      </c>
      <c r="D582" s="19" t="s">
        <v>458</v>
      </c>
      <c r="E582" s="19" t="s">
        <v>914</v>
      </c>
      <c r="F582" s="19" t="s">
        <v>67</v>
      </c>
      <c r="G582" s="19" t="s">
        <v>68</v>
      </c>
      <c r="H582" s="19" t="s">
        <v>893</v>
      </c>
      <c r="I582" s="45">
        <v>842.471</v>
      </c>
    </row>
    <row r="583" spans="1:9" x14ac:dyDescent="0.25">
      <c r="A583" s="23"/>
      <c r="B583" s="20">
        <f t="shared" si="9"/>
        <v>582</v>
      </c>
      <c r="C583" s="20">
        <v>5300545</v>
      </c>
      <c r="D583" s="19" t="s">
        <v>856</v>
      </c>
      <c r="E583" s="19" t="s">
        <v>130</v>
      </c>
      <c r="F583" s="19" t="s">
        <v>65</v>
      </c>
      <c r="G583" s="19" t="s">
        <v>66</v>
      </c>
      <c r="H583" s="19" t="s">
        <v>893</v>
      </c>
      <c r="I583" s="45">
        <v>967.12</v>
      </c>
    </row>
    <row r="584" spans="1:9" x14ac:dyDescent="0.25">
      <c r="A584" s="23"/>
      <c r="B584" s="20">
        <f t="shared" si="9"/>
        <v>583</v>
      </c>
      <c r="C584" s="20">
        <v>5137316</v>
      </c>
      <c r="D584" s="19" t="s">
        <v>332</v>
      </c>
      <c r="E584" s="19" t="s">
        <v>902</v>
      </c>
      <c r="F584" s="19" t="s">
        <v>75</v>
      </c>
      <c r="G584" s="19" t="s">
        <v>76</v>
      </c>
      <c r="H584" s="19" t="s">
        <v>893</v>
      </c>
      <c r="I584" s="45">
        <v>599.66</v>
      </c>
    </row>
    <row r="585" spans="1:9" x14ac:dyDescent="0.25">
      <c r="A585" s="23"/>
      <c r="B585" s="20">
        <f t="shared" si="9"/>
        <v>584</v>
      </c>
      <c r="C585" s="20">
        <v>5331026</v>
      </c>
      <c r="D585" s="19" t="s">
        <v>857</v>
      </c>
      <c r="E585" s="19" t="s">
        <v>896</v>
      </c>
      <c r="F585" s="19" t="s">
        <v>67</v>
      </c>
      <c r="G585" s="19" t="s">
        <v>68</v>
      </c>
      <c r="H585" s="19" t="s">
        <v>893</v>
      </c>
      <c r="I585" s="45">
        <v>598.59</v>
      </c>
    </row>
    <row r="586" spans="1:9" x14ac:dyDescent="0.25">
      <c r="A586" s="23"/>
      <c r="B586" s="20">
        <f t="shared" si="9"/>
        <v>585</v>
      </c>
      <c r="C586" s="20">
        <v>5335970</v>
      </c>
      <c r="D586" s="19" t="s">
        <v>858</v>
      </c>
      <c r="E586" s="19" t="s">
        <v>907</v>
      </c>
      <c r="F586" s="19" t="s">
        <v>63</v>
      </c>
      <c r="G586" s="19" t="s">
        <v>64</v>
      </c>
      <c r="H586" s="19" t="s">
        <v>893</v>
      </c>
      <c r="I586" s="45">
        <v>779.18799999999999</v>
      </c>
    </row>
    <row r="587" spans="1:9" x14ac:dyDescent="0.25">
      <c r="A587" s="23"/>
      <c r="B587" s="20">
        <f t="shared" si="9"/>
        <v>586</v>
      </c>
      <c r="C587" s="20">
        <v>5339305</v>
      </c>
      <c r="D587" s="19" t="s">
        <v>859</v>
      </c>
      <c r="E587" s="19" t="s">
        <v>899</v>
      </c>
      <c r="F587" s="19" t="s">
        <v>75</v>
      </c>
      <c r="G587" s="19" t="s">
        <v>76</v>
      </c>
      <c r="H587" s="19" t="s">
        <v>893</v>
      </c>
      <c r="I587" s="45">
        <v>721.48900000000003</v>
      </c>
    </row>
    <row r="588" spans="1:9" x14ac:dyDescent="0.25">
      <c r="A588" s="23"/>
      <c r="B588" s="20">
        <f t="shared" si="9"/>
        <v>587</v>
      </c>
      <c r="C588" s="20">
        <v>5339426</v>
      </c>
      <c r="D588" s="19" t="s">
        <v>470</v>
      </c>
      <c r="E588" s="19" t="s">
        <v>896</v>
      </c>
      <c r="F588" s="19" t="s">
        <v>67</v>
      </c>
      <c r="G588" s="19" t="s">
        <v>68</v>
      </c>
      <c r="H588" s="19" t="s">
        <v>893</v>
      </c>
      <c r="I588" s="45">
        <v>179.52799999999999</v>
      </c>
    </row>
    <row r="589" spans="1:9" x14ac:dyDescent="0.25">
      <c r="A589" s="23"/>
      <c r="B589" s="20">
        <f t="shared" si="9"/>
        <v>588</v>
      </c>
      <c r="C589" s="20">
        <v>5300479</v>
      </c>
      <c r="D589" s="19" t="s">
        <v>420</v>
      </c>
      <c r="E589" s="19" t="s">
        <v>150</v>
      </c>
      <c r="F589" s="19" t="s">
        <v>75</v>
      </c>
      <c r="G589" s="19" t="s">
        <v>76</v>
      </c>
      <c r="H589" s="19" t="s">
        <v>893</v>
      </c>
      <c r="I589" s="45">
        <v>179.52799999999999</v>
      </c>
    </row>
    <row r="590" spans="1:9" x14ac:dyDescent="0.25">
      <c r="A590" s="23"/>
      <c r="B590" s="20">
        <f t="shared" si="9"/>
        <v>589</v>
      </c>
      <c r="C590" s="20">
        <v>5139549</v>
      </c>
      <c r="D590" s="19" t="s">
        <v>352</v>
      </c>
      <c r="E590" s="19" t="s">
        <v>150</v>
      </c>
      <c r="F590" s="19" t="s">
        <v>75</v>
      </c>
      <c r="G590" s="19" t="s">
        <v>76</v>
      </c>
      <c r="H590" s="19" t="s">
        <v>893</v>
      </c>
      <c r="I590" s="45">
        <v>360.12599999999998</v>
      </c>
    </row>
    <row r="591" spans="1:9" x14ac:dyDescent="0.25">
      <c r="A591" s="23"/>
      <c r="B591" s="20">
        <f t="shared" si="9"/>
        <v>590</v>
      </c>
      <c r="C591" s="20">
        <v>5271997</v>
      </c>
      <c r="D591" s="19" t="s">
        <v>368</v>
      </c>
      <c r="E591" s="19" t="s">
        <v>150</v>
      </c>
      <c r="F591" s="19" t="s">
        <v>75</v>
      </c>
      <c r="G591" s="19" t="s">
        <v>76</v>
      </c>
      <c r="H591" s="19" t="s">
        <v>893</v>
      </c>
      <c r="I591" s="45">
        <v>360.12599999999998</v>
      </c>
    </row>
    <row r="592" spans="1:9" x14ac:dyDescent="0.25">
      <c r="A592" s="23"/>
      <c r="B592" s="20">
        <f t="shared" si="9"/>
        <v>591</v>
      </c>
      <c r="C592" s="20">
        <v>5330944</v>
      </c>
      <c r="D592" s="19" t="s">
        <v>860</v>
      </c>
      <c r="E592" s="19" t="s">
        <v>907</v>
      </c>
      <c r="F592" s="19" t="s">
        <v>63</v>
      </c>
      <c r="G592" s="19" t="s">
        <v>64</v>
      </c>
      <c r="H592" s="19" t="s">
        <v>893</v>
      </c>
      <c r="I592" s="45">
        <v>179.52799999999999</v>
      </c>
    </row>
    <row r="593" spans="1:9" x14ac:dyDescent="0.25">
      <c r="A593" s="23"/>
      <c r="B593" s="20">
        <f t="shared" si="9"/>
        <v>592</v>
      </c>
      <c r="C593" s="20">
        <v>5132553</v>
      </c>
      <c r="D593" s="19" t="s">
        <v>621</v>
      </c>
      <c r="E593" s="19" t="s">
        <v>150</v>
      </c>
      <c r="F593" s="19" t="s">
        <v>75</v>
      </c>
      <c r="G593" s="19" t="s">
        <v>76</v>
      </c>
      <c r="H593" s="19" t="s">
        <v>893</v>
      </c>
      <c r="I593" s="45">
        <v>598.59</v>
      </c>
    </row>
    <row r="594" spans="1:9" x14ac:dyDescent="0.25">
      <c r="A594" s="23"/>
      <c r="B594" s="20">
        <f t="shared" si="9"/>
        <v>593</v>
      </c>
      <c r="C594" s="20">
        <v>5337466</v>
      </c>
      <c r="D594" s="19" t="s">
        <v>861</v>
      </c>
      <c r="E594" s="19" t="s">
        <v>141</v>
      </c>
      <c r="F594" s="19" t="s">
        <v>73</v>
      </c>
      <c r="G594" s="19" t="s">
        <v>74</v>
      </c>
      <c r="H594" s="19" t="s">
        <v>893</v>
      </c>
      <c r="I594" s="45">
        <v>417.99200000000002</v>
      </c>
    </row>
    <row r="595" spans="1:9" x14ac:dyDescent="0.25">
      <c r="A595" s="23"/>
      <c r="B595" s="20">
        <f t="shared" si="9"/>
        <v>594</v>
      </c>
      <c r="C595" s="20">
        <v>5292367</v>
      </c>
      <c r="D595" s="19" t="s">
        <v>549</v>
      </c>
      <c r="E595" s="19" t="s">
        <v>906</v>
      </c>
      <c r="F595" s="19" t="s">
        <v>60</v>
      </c>
      <c r="G595" s="19" t="s">
        <v>61</v>
      </c>
      <c r="H595" s="19" t="s">
        <v>893</v>
      </c>
      <c r="I595" s="45">
        <v>179.52799999999999</v>
      </c>
    </row>
    <row r="596" spans="1:9" x14ac:dyDescent="0.25">
      <c r="A596" s="23"/>
      <c r="B596" s="20">
        <f t="shared" si="9"/>
        <v>595</v>
      </c>
      <c r="C596" s="20">
        <v>5297386</v>
      </c>
      <c r="D596" s="19" t="s">
        <v>552</v>
      </c>
      <c r="E596" s="19" t="s">
        <v>910</v>
      </c>
      <c r="F596" s="19" t="s">
        <v>75</v>
      </c>
      <c r="G596" s="19" t="s">
        <v>76</v>
      </c>
      <c r="H596" s="19" t="s">
        <v>893</v>
      </c>
      <c r="I596" s="45">
        <v>360.12599999999998</v>
      </c>
    </row>
    <row r="597" spans="1:9" x14ac:dyDescent="0.25">
      <c r="A597" s="23"/>
      <c r="B597" s="20">
        <f t="shared" si="9"/>
        <v>596</v>
      </c>
      <c r="C597" s="20">
        <v>5138038</v>
      </c>
      <c r="D597" s="19" t="s">
        <v>339</v>
      </c>
      <c r="E597" s="19" t="s">
        <v>130</v>
      </c>
      <c r="F597" s="19" t="s">
        <v>65</v>
      </c>
      <c r="G597" s="19" t="s">
        <v>66</v>
      </c>
      <c r="H597" s="19" t="s">
        <v>893</v>
      </c>
      <c r="I597" s="45">
        <v>238.464</v>
      </c>
    </row>
    <row r="598" spans="1:9" x14ac:dyDescent="0.25">
      <c r="A598" s="23"/>
      <c r="B598" s="20">
        <f t="shared" si="9"/>
        <v>597</v>
      </c>
      <c r="C598" s="20">
        <v>5331628</v>
      </c>
      <c r="D598" s="19" t="s">
        <v>497</v>
      </c>
      <c r="E598" s="19" t="s">
        <v>900</v>
      </c>
      <c r="F598" s="19" t="s">
        <v>71</v>
      </c>
      <c r="G598" s="19" t="s">
        <v>72</v>
      </c>
      <c r="H598" s="19" t="s">
        <v>893</v>
      </c>
      <c r="I598" s="45">
        <v>484.09500000000003</v>
      </c>
    </row>
    <row r="599" spans="1:9" x14ac:dyDescent="0.25">
      <c r="A599" s="23"/>
      <c r="B599" s="20">
        <f t="shared" si="9"/>
        <v>598</v>
      </c>
      <c r="C599" s="20">
        <v>5332997</v>
      </c>
      <c r="D599" s="19" t="s">
        <v>862</v>
      </c>
      <c r="E599" s="19" t="s">
        <v>900</v>
      </c>
      <c r="F599" s="19" t="s">
        <v>71</v>
      </c>
      <c r="G599" s="19" t="s">
        <v>72</v>
      </c>
      <c r="H599" s="19" t="s">
        <v>893</v>
      </c>
      <c r="I599" s="45">
        <v>786.52200000000005</v>
      </c>
    </row>
    <row r="600" spans="1:9" x14ac:dyDescent="0.25">
      <c r="A600" s="23"/>
      <c r="B600" s="20">
        <f t="shared" si="9"/>
        <v>599</v>
      </c>
      <c r="C600" s="20">
        <v>5334061</v>
      </c>
      <c r="D600" s="19" t="s">
        <v>863</v>
      </c>
      <c r="E600" s="19" t="s">
        <v>896</v>
      </c>
      <c r="F600" s="19" t="s">
        <v>67</v>
      </c>
      <c r="G600" s="19" t="s">
        <v>68</v>
      </c>
      <c r="H600" s="19" t="s">
        <v>893</v>
      </c>
      <c r="I600" s="45">
        <v>180.59800000000001</v>
      </c>
    </row>
    <row r="601" spans="1:9" x14ac:dyDescent="0.25">
      <c r="A601" s="23"/>
      <c r="B601" s="20">
        <f t="shared" si="9"/>
        <v>600</v>
      </c>
      <c r="C601" s="20">
        <v>5273016</v>
      </c>
      <c r="D601" s="19" t="s">
        <v>538</v>
      </c>
      <c r="E601" s="19" t="s">
        <v>910</v>
      </c>
      <c r="F601" s="19" t="s">
        <v>75</v>
      </c>
      <c r="G601" s="19" t="s">
        <v>76</v>
      </c>
      <c r="H601" s="19" t="s">
        <v>893</v>
      </c>
      <c r="I601" s="45">
        <v>598.59</v>
      </c>
    </row>
    <row r="602" spans="1:9" x14ac:dyDescent="0.25">
      <c r="A602" s="23"/>
      <c r="B602" s="20">
        <f t="shared" si="9"/>
        <v>601</v>
      </c>
      <c r="C602" s="20">
        <v>5336007</v>
      </c>
      <c r="D602" s="19" t="s">
        <v>864</v>
      </c>
      <c r="E602" s="19" t="s">
        <v>908</v>
      </c>
      <c r="F602" s="19" t="s">
        <v>69</v>
      </c>
      <c r="G602" s="19" t="s">
        <v>70</v>
      </c>
      <c r="H602" s="19" t="s">
        <v>893</v>
      </c>
      <c r="I602" s="45">
        <v>360.12599999999998</v>
      </c>
    </row>
    <row r="603" spans="1:9" x14ac:dyDescent="0.25">
      <c r="A603" s="23"/>
      <c r="B603" s="20">
        <f t="shared" si="9"/>
        <v>602</v>
      </c>
      <c r="C603" s="20">
        <v>5333114</v>
      </c>
      <c r="D603" s="19" t="s">
        <v>442</v>
      </c>
      <c r="E603" s="19" t="s">
        <v>896</v>
      </c>
      <c r="F603" s="19" t="s">
        <v>67</v>
      </c>
      <c r="G603" s="19" t="s">
        <v>68</v>
      </c>
      <c r="H603" s="19" t="s">
        <v>893</v>
      </c>
      <c r="I603" s="45">
        <v>598.59</v>
      </c>
    </row>
    <row r="604" spans="1:9" x14ac:dyDescent="0.25">
      <c r="A604" s="23"/>
      <c r="B604" s="20">
        <f t="shared" si="9"/>
        <v>603</v>
      </c>
      <c r="C604" s="20">
        <v>5334829</v>
      </c>
      <c r="D604" s="19" t="s">
        <v>865</v>
      </c>
      <c r="E604" s="19" t="s">
        <v>908</v>
      </c>
      <c r="F604" s="19" t="s">
        <v>69</v>
      </c>
      <c r="G604" s="19" t="s">
        <v>70</v>
      </c>
      <c r="H604" s="19" t="s">
        <v>893</v>
      </c>
      <c r="I604" s="45">
        <v>417.99200000000002</v>
      </c>
    </row>
    <row r="605" spans="1:9" x14ac:dyDescent="0.25">
      <c r="A605" s="23"/>
      <c r="B605" s="20">
        <f t="shared" si="9"/>
        <v>604</v>
      </c>
      <c r="C605" s="20">
        <v>5135446</v>
      </c>
      <c r="D605" s="19" t="s">
        <v>322</v>
      </c>
      <c r="E605" s="19" t="s">
        <v>903</v>
      </c>
      <c r="F605" s="19" t="s">
        <v>69</v>
      </c>
      <c r="G605" s="19" t="s">
        <v>70</v>
      </c>
      <c r="H605" s="19" t="s">
        <v>893</v>
      </c>
      <c r="I605" s="45">
        <v>417.99200000000002</v>
      </c>
    </row>
    <row r="606" spans="1:9" x14ac:dyDescent="0.25">
      <c r="A606" s="23"/>
      <c r="B606" s="20">
        <f t="shared" si="9"/>
        <v>605</v>
      </c>
      <c r="C606" s="20">
        <v>5297393</v>
      </c>
      <c r="D606" s="19" t="s">
        <v>866</v>
      </c>
      <c r="E606" s="19" t="s">
        <v>903</v>
      </c>
      <c r="F606" s="19" t="s">
        <v>69</v>
      </c>
      <c r="G606" s="19" t="s">
        <v>70</v>
      </c>
      <c r="H606" s="19" t="s">
        <v>893</v>
      </c>
      <c r="I606" s="45">
        <v>419.06200000000001</v>
      </c>
    </row>
    <row r="607" spans="1:9" x14ac:dyDescent="0.25">
      <c r="A607" s="23"/>
      <c r="B607" s="20">
        <f t="shared" si="9"/>
        <v>606</v>
      </c>
      <c r="C607" s="20">
        <v>5339578</v>
      </c>
      <c r="D607" s="19" t="s">
        <v>472</v>
      </c>
      <c r="E607" s="19" t="s">
        <v>142</v>
      </c>
      <c r="F607" s="19" t="s">
        <v>67</v>
      </c>
      <c r="G607" s="19" t="s">
        <v>68</v>
      </c>
      <c r="H607" s="19" t="s">
        <v>893</v>
      </c>
      <c r="I607" s="45">
        <v>238.464</v>
      </c>
    </row>
    <row r="608" spans="1:9" x14ac:dyDescent="0.25">
      <c r="A608" s="23"/>
      <c r="B608" s="20">
        <f t="shared" si="9"/>
        <v>607</v>
      </c>
      <c r="C608" s="20">
        <v>5279117</v>
      </c>
      <c r="D608" s="19" t="s">
        <v>544</v>
      </c>
      <c r="E608" s="19" t="s">
        <v>910</v>
      </c>
      <c r="F608" s="19" t="s">
        <v>75</v>
      </c>
      <c r="G608" s="19" t="s">
        <v>76</v>
      </c>
      <c r="H608" s="19" t="s">
        <v>893</v>
      </c>
      <c r="I608" s="45">
        <v>417.99200000000002</v>
      </c>
    </row>
    <row r="609" spans="1:9" x14ac:dyDescent="0.25">
      <c r="A609" s="23"/>
      <c r="B609" s="20">
        <f t="shared" si="9"/>
        <v>608</v>
      </c>
      <c r="C609" s="20">
        <v>5279830</v>
      </c>
      <c r="D609" s="19" t="s">
        <v>391</v>
      </c>
      <c r="E609" s="19" t="s">
        <v>913</v>
      </c>
      <c r="F609" s="19" t="s">
        <v>65</v>
      </c>
      <c r="G609" s="19" t="s">
        <v>66</v>
      </c>
      <c r="H609" s="19" t="s">
        <v>893</v>
      </c>
      <c r="I609" s="45">
        <v>238.464</v>
      </c>
    </row>
    <row r="610" spans="1:9" x14ac:dyDescent="0.25">
      <c r="A610" s="23"/>
      <c r="B610" s="20">
        <f t="shared" si="9"/>
        <v>609</v>
      </c>
      <c r="C610" s="20">
        <v>5132290</v>
      </c>
      <c r="D610" s="19" t="s">
        <v>534</v>
      </c>
      <c r="E610" s="19" t="s">
        <v>903</v>
      </c>
      <c r="F610" s="19" t="s">
        <v>69</v>
      </c>
      <c r="G610" s="19" t="s">
        <v>70</v>
      </c>
      <c r="H610" s="19" t="s">
        <v>893</v>
      </c>
      <c r="I610" s="45">
        <v>180.59800000000001</v>
      </c>
    </row>
    <row r="611" spans="1:9" x14ac:dyDescent="0.25">
      <c r="A611" s="23"/>
      <c r="B611" s="20">
        <f t="shared" si="9"/>
        <v>610</v>
      </c>
      <c r="C611" s="20">
        <v>5290646</v>
      </c>
      <c r="D611" s="19" t="s">
        <v>396</v>
      </c>
      <c r="E611" s="19" t="s">
        <v>130</v>
      </c>
      <c r="F611" s="19" t="s">
        <v>65</v>
      </c>
      <c r="G611" s="19" t="s">
        <v>66</v>
      </c>
      <c r="H611" s="19" t="s">
        <v>893</v>
      </c>
      <c r="I611" s="45">
        <v>539.65499999999997</v>
      </c>
    </row>
    <row r="612" spans="1:9" x14ac:dyDescent="0.25">
      <c r="A612" s="23"/>
      <c r="B612" s="20">
        <f t="shared" si="9"/>
        <v>611</v>
      </c>
      <c r="C612" s="20">
        <v>5290947</v>
      </c>
      <c r="D612" s="19" t="s">
        <v>546</v>
      </c>
      <c r="E612" s="19" t="s">
        <v>142</v>
      </c>
      <c r="F612" s="19" t="s">
        <v>67</v>
      </c>
      <c r="G612" s="19" t="s">
        <v>68</v>
      </c>
      <c r="H612" s="19" t="s">
        <v>893</v>
      </c>
      <c r="I612" s="45">
        <v>180.59800000000001</v>
      </c>
    </row>
    <row r="613" spans="1:9" x14ac:dyDescent="0.25">
      <c r="A613" s="23"/>
      <c r="B613" s="20">
        <f t="shared" si="9"/>
        <v>612</v>
      </c>
      <c r="C613" s="20">
        <v>5299557</v>
      </c>
      <c r="D613" s="19" t="s">
        <v>555</v>
      </c>
      <c r="E613" s="19" t="s">
        <v>150</v>
      </c>
      <c r="F613" s="19" t="s">
        <v>75</v>
      </c>
      <c r="G613" s="19" t="s">
        <v>76</v>
      </c>
      <c r="H613" s="19" t="s">
        <v>893</v>
      </c>
      <c r="I613" s="45">
        <v>417.99200000000002</v>
      </c>
    </row>
    <row r="614" spans="1:9" x14ac:dyDescent="0.25">
      <c r="A614" s="23"/>
      <c r="B614" s="20">
        <f t="shared" si="9"/>
        <v>613</v>
      </c>
      <c r="C614" s="20">
        <v>5131606</v>
      </c>
      <c r="D614" s="19" t="s">
        <v>299</v>
      </c>
      <c r="E614" s="19" t="s">
        <v>150</v>
      </c>
      <c r="F614" s="19" t="s">
        <v>75</v>
      </c>
      <c r="G614" s="19" t="s">
        <v>76</v>
      </c>
      <c r="H614" s="19" t="s">
        <v>893</v>
      </c>
      <c r="I614" s="45">
        <v>179.52799999999999</v>
      </c>
    </row>
    <row r="615" spans="1:9" x14ac:dyDescent="0.25">
      <c r="A615" s="23"/>
      <c r="B615" s="20">
        <f t="shared" si="9"/>
        <v>614</v>
      </c>
      <c r="C615" s="20">
        <v>5336197</v>
      </c>
      <c r="D615" s="19" t="s">
        <v>867</v>
      </c>
      <c r="E615" s="19" t="s">
        <v>905</v>
      </c>
      <c r="F615" s="19" t="s">
        <v>71</v>
      </c>
      <c r="G615" s="19" t="s">
        <v>72</v>
      </c>
      <c r="H615" s="19" t="s">
        <v>893</v>
      </c>
      <c r="I615" s="45">
        <v>179.52799999999999</v>
      </c>
    </row>
    <row r="616" spans="1:9" x14ac:dyDescent="0.25">
      <c r="A616" s="23"/>
      <c r="B616" s="20">
        <f t="shared" si="9"/>
        <v>615</v>
      </c>
      <c r="C616" s="20">
        <v>5279131</v>
      </c>
      <c r="D616" s="19" t="s">
        <v>388</v>
      </c>
      <c r="E616" s="19" t="s">
        <v>130</v>
      </c>
      <c r="F616" s="19" t="s">
        <v>65</v>
      </c>
      <c r="G616" s="19" t="s">
        <v>66</v>
      </c>
      <c r="H616" s="19" t="s">
        <v>893</v>
      </c>
      <c r="I616" s="45">
        <v>598.59</v>
      </c>
    </row>
    <row r="617" spans="1:9" x14ac:dyDescent="0.25">
      <c r="A617" s="23"/>
      <c r="B617" s="20">
        <f t="shared" si="9"/>
        <v>616</v>
      </c>
      <c r="C617" s="20">
        <v>5337857</v>
      </c>
      <c r="D617" s="19" t="s">
        <v>868</v>
      </c>
      <c r="E617" s="19" t="s">
        <v>150</v>
      </c>
      <c r="F617" s="19" t="s">
        <v>75</v>
      </c>
      <c r="G617" s="19" t="s">
        <v>76</v>
      </c>
      <c r="H617" s="19" t="s">
        <v>893</v>
      </c>
      <c r="I617" s="45">
        <v>179.52799999999999</v>
      </c>
    </row>
    <row r="618" spans="1:9" x14ac:dyDescent="0.25">
      <c r="A618" s="23"/>
      <c r="B618" s="20">
        <f t="shared" si="9"/>
        <v>617</v>
      </c>
      <c r="C618" s="20">
        <v>5335482</v>
      </c>
      <c r="D618" s="19" t="s">
        <v>437</v>
      </c>
      <c r="E618" s="19" t="s">
        <v>913</v>
      </c>
      <c r="F618" s="19" t="s">
        <v>65</v>
      </c>
      <c r="G618" s="19" t="s">
        <v>66</v>
      </c>
      <c r="H618" s="19" t="s">
        <v>893</v>
      </c>
      <c r="I618" s="45">
        <v>179.52799999999999</v>
      </c>
    </row>
    <row r="619" spans="1:9" x14ac:dyDescent="0.25">
      <c r="A619" s="23"/>
      <c r="B619" s="20">
        <f t="shared" si="9"/>
        <v>618</v>
      </c>
      <c r="C619" s="20">
        <v>5339952</v>
      </c>
      <c r="D619" s="19" t="s">
        <v>869</v>
      </c>
      <c r="E619" s="19" t="s">
        <v>150</v>
      </c>
      <c r="F619" s="19" t="s">
        <v>75</v>
      </c>
      <c r="G619" s="19" t="s">
        <v>76</v>
      </c>
      <c r="H619" s="19" t="s">
        <v>893</v>
      </c>
      <c r="I619" s="45">
        <v>483.02499999999998</v>
      </c>
    </row>
    <row r="620" spans="1:9" x14ac:dyDescent="0.25">
      <c r="A620" s="23"/>
      <c r="B620" s="20">
        <f t="shared" si="9"/>
        <v>619</v>
      </c>
      <c r="C620" s="20">
        <v>5337729</v>
      </c>
      <c r="D620" s="19" t="s">
        <v>477</v>
      </c>
      <c r="E620" s="19" t="s">
        <v>897</v>
      </c>
      <c r="F620" s="19" t="s">
        <v>63</v>
      </c>
      <c r="G620" s="19" t="s">
        <v>64</v>
      </c>
      <c r="H620" s="19" t="s">
        <v>893</v>
      </c>
      <c r="I620" s="45">
        <v>417.99200000000002</v>
      </c>
    </row>
    <row r="621" spans="1:9" x14ac:dyDescent="0.25">
      <c r="A621" s="23"/>
      <c r="B621" s="20">
        <f t="shared" si="9"/>
        <v>620</v>
      </c>
      <c r="C621" s="20">
        <v>5291683</v>
      </c>
      <c r="D621" s="19" t="s">
        <v>400</v>
      </c>
      <c r="E621" s="19" t="s">
        <v>903</v>
      </c>
      <c r="F621" s="19" t="s">
        <v>69</v>
      </c>
      <c r="G621" s="19" t="s">
        <v>70</v>
      </c>
      <c r="H621" s="19" t="s">
        <v>893</v>
      </c>
      <c r="I621" s="45">
        <v>417.99200000000002</v>
      </c>
    </row>
    <row r="622" spans="1:9" x14ac:dyDescent="0.25">
      <c r="A622" s="23"/>
      <c r="B622" s="20">
        <f t="shared" si="9"/>
        <v>621</v>
      </c>
      <c r="C622" s="20">
        <v>5330951</v>
      </c>
      <c r="D622" s="19" t="s">
        <v>422</v>
      </c>
      <c r="E622" s="19" t="s">
        <v>150</v>
      </c>
      <c r="F622" s="19" t="s">
        <v>75</v>
      </c>
      <c r="G622" s="19" t="s">
        <v>76</v>
      </c>
      <c r="H622" s="19" t="s">
        <v>893</v>
      </c>
      <c r="I622" s="45">
        <v>417.99200000000002</v>
      </c>
    </row>
    <row r="623" spans="1:9" x14ac:dyDescent="0.25">
      <c r="A623" s="23"/>
      <c r="B623" s="20">
        <f t="shared" si="9"/>
        <v>622</v>
      </c>
      <c r="C623" s="20">
        <v>5334836</v>
      </c>
      <c r="D623" s="19" t="s">
        <v>560</v>
      </c>
      <c r="E623" s="19" t="s">
        <v>897</v>
      </c>
      <c r="F623" s="19" t="s">
        <v>63</v>
      </c>
      <c r="G623" s="19" t="s">
        <v>64</v>
      </c>
      <c r="H623" s="19" t="s">
        <v>893</v>
      </c>
      <c r="I623" s="45">
        <v>238.464</v>
      </c>
    </row>
    <row r="624" spans="1:9" x14ac:dyDescent="0.25">
      <c r="A624" s="23"/>
      <c r="B624" s="20">
        <f t="shared" si="9"/>
        <v>623</v>
      </c>
      <c r="C624" s="20">
        <v>5339651</v>
      </c>
      <c r="D624" s="19" t="s">
        <v>870</v>
      </c>
      <c r="E624" s="19" t="s">
        <v>905</v>
      </c>
      <c r="F624" s="19" t="s">
        <v>71</v>
      </c>
      <c r="G624" s="19" t="s">
        <v>72</v>
      </c>
      <c r="H624" s="19" t="s">
        <v>893</v>
      </c>
      <c r="I624" s="45">
        <v>541.96100000000001</v>
      </c>
    </row>
    <row r="625" spans="1:9" x14ac:dyDescent="0.25">
      <c r="A625" s="23"/>
      <c r="B625" s="20">
        <f t="shared" si="9"/>
        <v>624</v>
      </c>
      <c r="C625" s="20">
        <v>5124187</v>
      </c>
      <c r="D625" s="19" t="s">
        <v>277</v>
      </c>
      <c r="E625" s="19" t="s">
        <v>902</v>
      </c>
      <c r="F625" s="19" t="s">
        <v>75</v>
      </c>
      <c r="G625" s="19" t="s">
        <v>76</v>
      </c>
      <c r="H625" s="19" t="s">
        <v>893</v>
      </c>
      <c r="I625" s="45">
        <v>238.464</v>
      </c>
    </row>
    <row r="626" spans="1:9" x14ac:dyDescent="0.25">
      <c r="A626" s="23"/>
      <c r="B626" s="20">
        <f t="shared" si="9"/>
        <v>625</v>
      </c>
      <c r="C626" s="20">
        <v>5291711</v>
      </c>
      <c r="D626" s="19" t="s">
        <v>548</v>
      </c>
      <c r="E626" s="19" t="s">
        <v>913</v>
      </c>
      <c r="F626" s="19" t="s">
        <v>65</v>
      </c>
      <c r="G626" s="19" t="s">
        <v>66</v>
      </c>
      <c r="H626" s="19" t="s">
        <v>893</v>
      </c>
      <c r="I626" s="45">
        <v>656.45600000000002</v>
      </c>
    </row>
    <row r="627" spans="1:9" x14ac:dyDescent="0.25">
      <c r="A627" s="23"/>
      <c r="B627" s="20">
        <f t="shared" si="9"/>
        <v>626</v>
      </c>
      <c r="C627" s="20">
        <v>5135460</v>
      </c>
      <c r="D627" s="19" t="s">
        <v>323</v>
      </c>
      <c r="E627" s="19" t="s">
        <v>151</v>
      </c>
      <c r="F627" s="19" t="s">
        <v>60</v>
      </c>
      <c r="G627" s="19" t="s">
        <v>61</v>
      </c>
      <c r="H627" s="19" t="s">
        <v>893</v>
      </c>
      <c r="I627" s="45">
        <v>417.99200000000002</v>
      </c>
    </row>
    <row r="628" spans="1:9" x14ac:dyDescent="0.25">
      <c r="A628" s="23"/>
      <c r="B628" s="20">
        <f t="shared" si="9"/>
        <v>627</v>
      </c>
      <c r="C628" s="20">
        <v>5270147</v>
      </c>
      <c r="D628" s="19" t="s">
        <v>871</v>
      </c>
      <c r="E628" s="19" t="s">
        <v>902</v>
      </c>
      <c r="F628" s="19" t="s">
        <v>75</v>
      </c>
      <c r="G628" s="19" t="s">
        <v>76</v>
      </c>
      <c r="H628" s="19" t="s">
        <v>893</v>
      </c>
      <c r="I628" s="45">
        <v>419.06200000000001</v>
      </c>
    </row>
    <row r="629" spans="1:9" x14ac:dyDescent="0.25">
      <c r="A629" s="23"/>
      <c r="B629" s="20">
        <f t="shared" si="9"/>
        <v>628</v>
      </c>
      <c r="C629" s="20">
        <v>5299201</v>
      </c>
      <c r="D629" s="19" t="s">
        <v>412</v>
      </c>
      <c r="E629" s="19" t="s">
        <v>151</v>
      </c>
      <c r="F629" s="19" t="s">
        <v>60</v>
      </c>
      <c r="G629" s="19" t="s">
        <v>61</v>
      </c>
      <c r="H629" s="19" t="s">
        <v>893</v>
      </c>
      <c r="I629" s="45">
        <v>360.12599999999998</v>
      </c>
    </row>
    <row r="630" spans="1:9" x14ac:dyDescent="0.25">
      <c r="A630" s="23"/>
      <c r="B630" s="20">
        <f t="shared" si="9"/>
        <v>629</v>
      </c>
      <c r="C630" s="20">
        <v>5125096</v>
      </c>
      <c r="D630" s="19" t="s">
        <v>280</v>
      </c>
      <c r="E630" s="19" t="s">
        <v>903</v>
      </c>
      <c r="F630" s="19" t="s">
        <v>69</v>
      </c>
      <c r="G630" s="19" t="s">
        <v>70</v>
      </c>
      <c r="H630" s="19" t="s">
        <v>893</v>
      </c>
      <c r="I630" s="45">
        <v>238.464</v>
      </c>
    </row>
    <row r="631" spans="1:9" x14ac:dyDescent="0.25">
      <c r="A631" s="23"/>
      <c r="B631" s="20">
        <f t="shared" si="9"/>
        <v>630</v>
      </c>
      <c r="C631" s="20">
        <v>5292312</v>
      </c>
      <c r="D631" s="19" t="s">
        <v>403</v>
      </c>
      <c r="E631" s="19" t="s">
        <v>900</v>
      </c>
      <c r="F631" s="19" t="s">
        <v>71</v>
      </c>
      <c r="G631" s="19" t="s">
        <v>72</v>
      </c>
      <c r="H631" s="19" t="s">
        <v>893</v>
      </c>
      <c r="I631" s="45">
        <v>180.59800000000001</v>
      </c>
    </row>
    <row r="632" spans="1:9" x14ac:dyDescent="0.25">
      <c r="A632" s="23"/>
      <c r="B632" s="20">
        <f t="shared" si="9"/>
        <v>631</v>
      </c>
      <c r="C632" s="20">
        <v>5298600</v>
      </c>
      <c r="D632" s="19" t="s">
        <v>410</v>
      </c>
      <c r="E632" s="19" t="s">
        <v>903</v>
      </c>
      <c r="F632" s="19" t="s">
        <v>69</v>
      </c>
      <c r="G632" s="19" t="s">
        <v>70</v>
      </c>
      <c r="H632" s="19" t="s">
        <v>893</v>
      </c>
      <c r="I632" s="45">
        <v>179.52799999999999</v>
      </c>
    </row>
    <row r="633" spans="1:9" x14ac:dyDescent="0.25">
      <c r="A633" s="23"/>
      <c r="B633" s="20">
        <f t="shared" si="9"/>
        <v>632</v>
      </c>
      <c r="C633" s="20">
        <v>5278862</v>
      </c>
      <c r="D633" s="19" t="s">
        <v>382</v>
      </c>
      <c r="E633" s="19" t="s">
        <v>896</v>
      </c>
      <c r="F633" s="19" t="s">
        <v>67</v>
      </c>
      <c r="G633" s="19" t="s">
        <v>68</v>
      </c>
      <c r="H633" s="19" t="s">
        <v>893</v>
      </c>
      <c r="I633" s="45">
        <v>179.52799999999999</v>
      </c>
    </row>
    <row r="634" spans="1:9" x14ac:dyDescent="0.25">
      <c r="A634" s="23"/>
      <c r="B634" s="20">
        <f t="shared" si="9"/>
        <v>633</v>
      </c>
      <c r="C634" s="20">
        <v>5298309</v>
      </c>
      <c r="D634" s="19" t="s">
        <v>488</v>
      </c>
      <c r="E634" s="19" t="s">
        <v>151</v>
      </c>
      <c r="F634" s="19" t="s">
        <v>60</v>
      </c>
      <c r="G634" s="19" t="s">
        <v>61</v>
      </c>
      <c r="H634" s="19" t="s">
        <v>893</v>
      </c>
      <c r="I634" s="45">
        <v>179.52799999999999</v>
      </c>
    </row>
    <row r="635" spans="1:9" x14ac:dyDescent="0.25">
      <c r="A635" s="23"/>
      <c r="B635" s="20">
        <f t="shared" si="9"/>
        <v>634</v>
      </c>
      <c r="C635" s="20">
        <v>5301838</v>
      </c>
      <c r="D635" s="19" t="s">
        <v>872</v>
      </c>
      <c r="E635" s="19" t="s">
        <v>901</v>
      </c>
      <c r="F635" s="19" t="s">
        <v>73</v>
      </c>
      <c r="G635" s="19" t="s">
        <v>74</v>
      </c>
      <c r="H635" s="19" t="s">
        <v>893</v>
      </c>
      <c r="I635" s="45">
        <v>1053.836</v>
      </c>
    </row>
    <row r="636" spans="1:9" x14ac:dyDescent="0.25">
      <c r="A636" s="23"/>
      <c r="B636" s="20">
        <f t="shared" si="9"/>
        <v>635</v>
      </c>
      <c r="C636" s="20">
        <v>5291922</v>
      </c>
      <c r="D636" s="19" t="s">
        <v>601</v>
      </c>
      <c r="E636" s="19" t="s">
        <v>903</v>
      </c>
      <c r="F636" s="19" t="s">
        <v>69</v>
      </c>
      <c r="G636" s="19" t="s">
        <v>70</v>
      </c>
      <c r="H636" s="19" t="s">
        <v>893</v>
      </c>
      <c r="I636" s="45">
        <v>351.11799999999999</v>
      </c>
    </row>
    <row r="637" spans="1:9" x14ac:dyDescent="0.25">
      <c r="A637" s="23"/>
      <c r="B637" s="20">
        <f t="shared" si="9"/>
        <v>636</v>
      </c>
      <c r="C637" s="20">
        <v>5278530</v>
      </c>
      <c r="D637" s="19" t="s">
        <v>379</v>
      </c>
      <c r="E637" s="19" t="s">
        <v>904</v>
      </c>
      <c r="F637" s="19" t="s">
        <v>73</v>
      </c>
      <c r="G637" s="19" t="s">
        <v>74</v>
      </c>
      <c r="H637" s="19" t="s">
        <v>893</v>
      </c>
      <c r="I637" s="45">
        <v>179.52799999999999</v>
      </c>
    </row>
    <row r="638" spans="1:9" x14ac:dyDescent="0.25">
      <c r="A638" s="23"/>
      <c r="B638" s="20">
        <f t="shared" si="9"/>
        <v>637</v>
      </c>
      <c r="C638" s="20">
        <v>5139134</v>
      </c>
      <c r="D638" s="19" t="s">
        <v>873</v>
      </c>
      <c r="E638" s="19" t="s">
        <v>903</v>
      </c>
      <c r="F638" s="19" t="s">
        <v>69</v>
      </c>
      <c r="G638" s="19" t="s">
        <v>70</v>
      </c>
      <c r="H638" s="19" t="s">
        <v>893</v>
      </c>
      <c r="I638" s="45">
        <v>417.99200000000002</v>
      </c>
    </row>
    <row r="639" spans="1:9" x14ac:dyDescent="0.25">
      <c r="A639" s="23"/>
      <c r="B639" s="20">
        <f t="shared" si="9"/>
        <v>638</v>
      </c>
      <c r="C639" s="20">
        <v>5133303</v>
      </c>
      <c r="D639" s="19" t="s">
        <v>318</v>
      </c>
      <c r="E639" s="19" t="s">
        <v>914</v>
      </c>
      <c r="F639" s="19" t="s">
        <v>67</v>
      </c>
      <c r="G639" s="19" t="s">
        <v>68</v>
      </c>
      <c r="H639" s="19" t="s">
        <v>893</v>
      </c>
      <c r="I639" s="45">
        <v>238.464</v>
      </c>
    </row>
    <row r="640" spans="1:9" x14ac:dyDescent="0.25">
      <c r="A640" s="23"/>
      <c r="B640" s="20">
        <f t="shared" si="9"/>
        <v>639</v>
      </c>
      <c r="C640" s="20">
        <v>5333989</v>
      </c>
      <c r="D640" s="19" t="s">
        <v>440</v>
      </c>
      <c r="E640" s="19" t="s">
        <v>903</v>
      </c>
      <c r="F640" s="19" t="s">
        <v>69</v>
      </c>
      <c r="G640" s="19" t="s">
        <v>70</v>
      </c>
      <c r="H640" s="19" t="s">
        <v>893</v>
      </c>
      <c r="I640" s="45">
        <v>180.59800000000001</v>
      </c>
    </row>
    <row r="641" spans="1:9" x14ac:dyDescent="0.25">
      <c r="A641" s="23"/>
      <c r="B641" s="20">
        <f t="shared" si="9"/>
        <v>640</v>
      </c>
      <c r="C641" s="20">
        <v>5278239</v>
      </c>
      <c r="D641" s="19" t="s">
        <v>376</v>
      </c>
      <c r="E641" s="19" t="s">
        <v>903</v>
      </c>
      <c r="F641" s="19" t="s">
        <v>69</v>
      </c>
      <c r="G641" s="19" t="s">
        <v>70</v>
      </c>
      <c r="H641" s="19" t="s">
        <v>893</v>
      </c>
      <c r="I641" s="45">
        <v>180.59800000000001</v>
      </c>
    </row>
    <row r="642" spans="1:9" x14ac:dyDescent="0.25">
      <c r="A642" s="23"/>
      <c r="B642" s="20">
        <f t="shared" si="9"/>
        <v>641</v>
      </c>
      <c r="C642" s="20">
        <v>5332821</v>
      </c>
      <c r="D642" s="19" t="s">
        <v>874</v>
      </c>
      <c r="E642" s="19" t="s">
        <v>896</v>
      </c>
      <c r="F642" s="19" t="s">
        <v>67</v>
      </c>
      <c r="G642" s="19" t="s">
        <v>68</v>
      </c>
      <c r="H642" s="19" t="s">
        <v>893</v>
      </c>
      <c r="I642" s="45">
        <v>179.52799999999999</v>
      </c>
    </row>
    <row r="643" spans="1:9" x14ac:dyDescent="0.25">
      <c r="A643" s="23"/>
      <c r="B643" s="20">
        <f t="shared" si="9"/>
        <v>642</v>
      </c>
      <c r="C643" s="20">
        <v>5339727</v>
      </c>
      <c r="D643" s="19" t="s">
        <v>875</v>
      </c>
      <c r="E643" s="19" t="s">
        <v>905</v>
      </c>
      <c r="F643" s="19" t="s">
        <v>71</v>
      </c>
      <c r="G643" s="19" t="s">
        <v>72</v>
      </c>
      <c r="H643" s="19" t="s">
        <v>893</v>
      </c>
      <c r="I643" s="45">
        <v>417.99200000000002</v>
      </c>
    </row>
    <row r="644" spans="1:9" x14ac:dyDescent="0.25">
      <c r="A644" s="23"/>
      <c r="B644" s="20">
        <f t="shared" ref="B644:B706" si="10">+B643+1</f>
        <v>643</v>
      </c>
      <c r="C644" s="20">
        <v>5270130</v>
      </c>
      <c r="D644" s="19" t="s">
        <v>876</v>
      </c>
      <c r="E644" s="19" t="s">
        <v>905</v>
      </c>
      <c r="F644" s="19" t="s">
        <v>71</v>
      </c>
      <c r="G644" s="19" t="s">
        <v>72</v>
      </c>
      <c r="H644" s="19" t="s">
        <v>893</v>
      </c>
      <c r="I644" s="45">
        <v>179.52799999999999</v>
      </c>
    </row>
    <row r="645" spans="1:9" x14ac:dyDescent="0.25">
      <c r="A645" s="23"/>
      <c r="B645" s="20">
        <f t="shared" si="10"/>
        <v>644</v>
      </c>
      <c r="C645" s="20">
        <v>5131945</v>
      </c>
      <c r="D645" s="19" t="s">
        <v>304</v>
      </c>
      <c r="E645" s="19" t="s">
        <v>900</v>
      </c>
      <c r="F645" s="19" t="s">
        <v>71</v>
      </c>
      <c r="G645" s="19" t="s">
        <v>72</v>
      </c>
      <c r="H645" s="19" t="s">
        <v>893</v>
      </c>
      <c r="I645" s="45">
        <v>483.02499999999998</v>
      </c>
    </row>
    <row r="646" spans="1:9" x14ac:dyDescent="0.25">
      <c r="A646" s="23"/>
      <c r="B646" s="20">
        <f t="shared" si="10"/>
        <v>645</v>
      </c>
      <c r="C646" s="20">
        <v>5334995</v>
      </c>
      <c r="D646" s="19" t="s">
        <v>575</v>
      </c>
      <c r="E646" s="19" t="s">
        <v>911</v>
      </c>
      <c r="F646" s="19" t="s">
        <v>65</v>
      </c>
      <c r="G646" s="19" t="s">
        <v>66</v>
      </c>
      <c r="H646" s="19" t="s">
        <v>893</v>
      </c>
      <c r="I646" s="45">
        <v>417.99200000000002</v>
      </c>
    </row>
    <row r="647" spans="1:9" x14ac:dyDescent="0.25">
      <c r="A647" s="23"/>
      <c r="B647" s="20">
        <f t="shared" si="10"/>
        <v>646</v>
      </c>
      <c r="C647" s="20">
        <v>5332904</v>
      </c>
      <c r="D647" s="19" t="s">
        <v>432</v>
      </c>
      <c r="E647" s="19" t="s">
        <v>896</v>
      </c>
      <c r="F647" s="19" t="s">
        <v>67</v>
      </c>
      <c r="G647" s="19" t="s">
        <v>68</v>
      </c>
      <c r="H647" s="19" t="s">
        <v>893</v>
      </c>
      <c r="I647" s="45">
        <v>598.59</v>
      </c>
    </row>
    <row r="648" spans="1:9" x14ac:dyDescent="0.25">
      <c r="A648" s="23"/>
      <c r="B648" s="20">
        <f t="shared" si="10"/>
        <v>647</v>
      </c>
      <c r="C648" s="20">
        <v>5292350</v>
      </c>
      <c r="D648" s="19" t="s">
        <v>877</v>
      </c>
      <c r="E648" s="19" t="s">
        <v>897</v>
      </c>
      <c r="F648" s="19" t="s">
        <v>63</v>
      </c>
      <c r="G648" s="19" t="s">
        <v>64</v>
      </c>
      <c r="H648" s="19" t="s">
        <v>893</v>
      </c>
      <c r="I648" s="45">
        <v>179.52799999999999</v>
      </c>
    </row>
    <row r="649" spans="1:9" x14ac:dyDescent="0.25">
      <c r="A649" s="23"/>
      <c r="B649" s="20">
        <f t="shared" si="10"/>
        <v>648</v>
      </c>
      <c r="C649" s="20">
        <v>5300486</v>
      </c>
      <c r="D649" s="19" t="s">
        <v>878</v>
      </c>
      <c r="E649" s="19" t="s">
        <v>903</v>
      </c>
      <c r="F649" s="19" t="s">
        <v>69</v>
      </c>
      <c r="G649" s="19" t="s">
        <v>70</v>
      </c>
      <c r="H649" s="19" t="s">
        <v>893</v>
      </c>
      <c r="I649" s="45">
        <v>417.99200000000002</v>
      </c>
    </row>
    <row r="650" spans="1:9" x14ac:dyDescent="0.25">
      <c r="A650" s="23"/>
      <c r="B650" s="20">
        <f t="shared" si="10"/>
        <v>649</v>
      </c>
      <c r="C650" s="20">
        <v>5273009</v>
      </c>
      <c r="D650" s="19" t="s">
        <v>371</v>
      </c>
      <c r="E650" s="19" t="s">
        <v>908</v>
      </c>
      <c r="F650" s="19" t="s">
        <v>69</v>
      </c>
      <c r="G650" s="19" t="s">
        <v>70</v>
      </c>
      <c r="H650" s="19" t="s">
        <v>893</v>
      </c>
      <c r="I650" s="45">
        <v>417.99200000000002</v>
      </c>
    </row>
    <row r="651" spans="1:9" x14ac:dyDescent="0.25">
      <c r="A651" s="23"/>
      <c r="B651" s="20">
        <f t="shared" si="10"/>
        <v>650</v>
      </c>
      <c r="C651" s="20">
        <v>5334988</v>
      </c>
      <c r="D651" s="19" t="s">
        <v>879</v>
      </c>
      <c r="E651" s="19" t="s">
        <v>896</v>
      </c>
      <c r="F651" s="19" t="s">
        <v>67</v>
      </c>
      <c r="G651" s="19" t="s">
        <v>68</v>
      </c>
      <c r="H651" s="19" t="s">
        <v>893</v>
      </c>
      <c r="I651" s="45">
        <v>1205.5840000000001</v>
      </c>
    </row>
    <row r="652" spans="1:9" x14ac:dyDescent="0.25">
      <c r="A652" s="23"/>
      <c r="B652" s="20">
        <f t="shared" si="10"/>
        <v>651</v>
      </c>
      <c r="C652" s="20">
        <v>5135785</v>
      </c>
      <c r="D652" s="19" t="s">
        <v>324</v>
      </c>
      <c r="E652" s="19" t="s">
        <v>142</v>
      </c>
      <c r="F652" s="19" t="s">
        <v>67</v>
      </c>
      <c r="G652" s="19" t="s">
        <v>68</v>
      </c>
      <c r="H652" s="19" t="s">
        <v>893</v>
      </c>
      <c r="I652" s="45">
        <v>179.52799999999999</v>
      </c>
    </row>
    <row r="653" spans="1:9" x14ac:dyDescent="0.25">
      <c r="A653" s="23"/>
      <c r="B653" s="20">
        <f t="shared" si="10"/>
        <v>652</v>
      </c>
      <c r="C653" s="20">
        <v>5337314</v>
      </c>
      <c r="D653" s="19" t="s">
        <v>464</v>
      </c>
      <c r="E653" s="19" t="s">
        <v>905</v>
      </c>
      <c r="F653" s="19" t="s">
        <v>71</v>
      </c>
      <c r="G653" s="19" t="s">
        <v>72</v>
      </c>
      <c r="H653" s="19" t="s">
        <v>893</v>
      </c>
      <c r="I653" s="45">
        <v>179.52799999999999</v>
      </c>
    </row>
    <row r="654" spans="1:9" x14ac:dyDescent="0.25">
      <c r="A654" s="23"/>
      <c r="B654" s="20">
        <f t="shared" si="10"/>
        <v>653</v>
      </c>
      <c r="C654" s="20">
        <v>5299962</v>
      </c>
      <c r="D654" s="19" t="s">
        <v>880</v>
      </c>
      <c r="E654" s="19" t="s">
        <v>141</v>
      </c>
      <c r="F654" s="19" t="s">
        <v>73</v>
      </c>
      <c r="G654" s="19" t="s">
        <v>74</v>
      </c>
      <c r="H654" s="19" t="s">
        <v>893</v>
      </c>
      <c r="I654" s="45">
        <v>419.06200000000001</v>
      </c>
    </row>
    <row r="655" spans="1:9" x14ac:dyDescent="0.25">
      <c r="A655" s="23"/>
      <c r="B655" s="20">
        <f t="shared" si="10"/>
        <v>654</v>
      </c>
      <c r="C655" s="20">
        <v>5125342</v>
      </c>
      <c r="D655" s="19" t="s">
        <v>283</v>
      </c>
      <c r="E655" s="19" t="s">
        <v>900</v>
      </c>
      <c r="F655" s="19" t="s">
        <v>71</v>
      </c>
      <c r="G655" s="19" t="s">
        <v>72</v>
      </c>
      <c r="H655" s="19" t="s">
        <v>893</v>
      </c>
      <c r="I655" s="45">
        <v>238.464</v>
      </c>
    </row>
    <row r="656" spans="1:9" x14ac:dyDescent="0.25">
      <c r="A656" s="23"/>
      <c r="B656" s="20">
        <f t="shared" si="10"/>
        <v>655</v>
      </c>
      <c r="C656" s="20">
        <v>5139217</v>
      </c>
      <c r="D656" s="19" t="s">
        <v>349</v>
      </c>
      <c r="E656" s="19" t="s">
        <v>908</v>
      </c>
      <c r="F656" s="19" t="s">
        <v>69</v>
      </c>
      <c r="G656" s="19" t="s">
        <v>70</v>
      </c>
      <c r="H656" s="19" t="s">
        <v>893</v>
      </c>
      <c r="I656" s="45">
        <v>417.99200000000002</v>
      </c>
    </row>
    <row r="657" spans="1:9" x14ac:dyDescent="0.25">
      <c r="A657" s="23"/>
      <c r="B657" s="20">
        <f t="shared" si="10"/>
        <v>656</v>
      </c>
      <c r="C657" s="20">
        <v>5290781</v>
      </c>
      <c r="D657" s="19" t="s">
        <v>545</v>
      </c>
      <c r="E657" s="19" t="s">
        <v>151</v>
      </c>
      <c r="F657" s="19" t="s">
        <v>60</v>
      </c>
      <c r="G657" s="19" t="s">
        <v>61</v>
      </c>
      <c r="H657" s="19" t="s">
        <v>893</v>
      </c>
      <c r="I657" s="45">
        <v>243.881</v>
      </c>
    </row>
    <row r="658" spans="1:9" x14ac:dyDescent="0.25">
      <c r="A658" s="23"/>
      <c r="B658" s="20">
        <f t="shared" si="10"/>
        <v>657</v>
      </c>
      <c r="C658" s="20">
        <v>5278606</v>
      </c>
      <c r="D658" s="19" t="s">
        <v>381</v>
      </c>
      <c r="E658" s="19" t="s">
        <v>150</v>
      </c>
      <c r="F658" s="19" t="s">
        <v>75</v>
      </c>
      <c r="G658" s="19" t="s">
        <v>76</v>
      </c>
      <c r="H658" s="19" t="s">
        <v>893</v>
      </c>
      <c r="I658" s="45">
        <v>243.881</v>
      </c>
    </row>
    <row r="659" spans="1:9" x14ac:dyDescent="0.25">
      <c r="A659" s="23"/>
      <c r="B659" s="20">
        <f t="shared" si="10"/>
        <v>658</v>
      </c>
      <c r="C659" s="20">
        <v>5291164</v>
      </c>
      <c r="D659" s="19" t="s">
        <v>398</v>
      </c>
      <c r="E659" s="19" t="s">
        <v>903</v>
      </c>
      <c r="F659" s="19" t="s">
        <v>69</v>
      </c>
      <c r="G659" s="19" t="s">
        <v>70</v>
      </c>
      <c r="H659" s="19" t="s">
        <v>893</v>
      </c>
      <c r="I659" s="45">
        <v>243.881</v>
      </c>
    </row>
    <row r="660" spans="1:9" x14ac:dyDescent="0.25">
      <c r="A660" s="23"/>
      <c r="B660" s="20">
        <f t="shared" si="10"/>
        <v>659</v>
      </c>
      <c r="C660" s="20">
        <v>5331251</v>
      </c>
      <c r="D660" s="19" t="s">
        <v>881</v>
      </c>
      <c r="E660" s="19" t="s">
        <v>905</v>
      </c>
      <c r="F660" s="19" t="s">
        <v>71</v>
      </c>
      <c r="G660" s="19" t="s">
        <v>72</v>
      </c>
      <c r="H660" s="19" t="s">
        <v>893</v>
      </c>
      <c r="I660" s="45">
        <v>1026.056</v>
      </c>
    </row>
    <row r="661" spans="1:9" x14ac:dyDescent="0.25">
      <c r="A661" s="23"/>
      <c r="B661" s="20">
        <f t="shared" si="10"/>
        <v>660</v>
      </c>
      <c r="C661" s="20">
        <v>5294718</v>
      </c>
      <c r="D661" s="19" t="s">
        <v>486</v>
      </c>
      <c r="E661" s="19" t="s">
        <v>897</v>
      </c>
      <c r="F661" s="19" t="s">
        <v>63</v>
      </c>
      <c r="G661" s="19" t="s">
        <v>64</v>
      </c>
      <c r="H661" s="19" t="s">
        <v>893</v>
      </c>
      <c r="I661" s="45">
        <v>541.96100000000001</v>
      </c>
    </row>
    <row r="662" spans="1:9" x14ac:dyDescent="0.25">
      <c r="A662" s="23"/>
      <c r="B662" s="20">
        <f t="shared" si="10"/>
        <v>661</v>
      </c>
      <c r="C662" s="20">
        <v>5336661</v>
      </c>
      <c r="D662" s="19" t="s">
        <v>882</v>
      </c>
      <c r="E662" s="19" t="s">
        <v>900</v>
      </c>
      <c r="F662" s="19" t="s">
        <v>71</v>
      </c>
      <c r="G662" s="19" t="s">
        <v>72</v>
      </c>
      <c r="H662" s="19" t="s">
        <v>893</v>
      </c>
      <c r="I662" s="45">
        <v>303.49700000000001</v>
      </c>
    </row>
    <row r="663" spans="1:9" x14ac:dyDescent="0.25">
      <c r="A663" s="23"/>
      <c r="B663" s="20">
        <f t="shared" si="10"/>
        <v>662</v>
      </c>
      <c r="C663" s="20">
        <v>5334632</v>
      </c>
      <c r="D663" s="19" t="s">
        <v>883</v>
      </c>
      <c r="E663" s="19" t="s">
        <v>905</v>
      </c>
      <c r="F663" s="19" t="s">
        <v>71</v>
      </c>
      <c r="G663" s="19" t="s">
        <v>72</v>
      </c>
      <c r="H663" s="19" t="s">
        <v>893</v>
      </c>
      <c r="I663" s="45">
        <v>483.02499999999998</v>
      </c>
    </row>
    <row r="664" spans="1:9" x14ac:dyDescent="0.25">
      <c r="A664" s="23"/>
      <c r="B664" s="20">
        <f t="shared" si="10"/>
        <v>663</v>
      </c>
      <c r="C664" s="20">
        <v>5273504</v>
      </c>
      <c r="D664" s="19" t="s">
        <v>373</v>
      </c>
      <c r="E664" s="19" t="s">
        <v>907</v>
      </c>
      <c r="F664" s="19" t="s">
        <v>63</v>
      </c>
      <c r="G664" s="19" t="s">
        <v>64</v>
      </c>
      <c r="H664" s="19" t="s">
        <v>893</v>
      </c>
      <c r="I664" s="45">
        <v>180.59800000000001</v>
      </c>
    </row>
    <row r="665" spans="1:9" x14ac:dyDescent="0.25">
      <c r="A665" s="23"/>
      <c r="B665" s="20">
        <f t="shared" si="10"/>
        <v>664</v>
      </c>
      <c r="C665" s="20">
        <v>5330830</v>
      </c>
      <c r="D665" s="19" t="s">
        <v>425</v>
      </c>
      <c r="E665" s="19" t="s">
        <v>902</v>
      </c>
      <c r="F665" s="19" t="s">
        <v>75</v>
      </c>
      <c r="G665" s="19" t="s">
        <v>76</v>
      </c>
      <c r="H665" s="19" t="s">
        <v>893</v>
      </c>
      <c r="I665" s="45">
        <v>180.59800000000001</v>
      </c>
    </row>
    <row r="666" spans="1:9" x14ac:dyDescent="0.25">
      <c r="A666" s="23"/>
      <c r="B666" s="20">
        <f t="shared" si="10"/>
        <v>665</v>
      </c>
      <c r="C666" s="20">
        <v>5131578</v>
      </c>
      <c r="D666" s="19" t="s">
        <v>884</v>
      </c>
      <c r="E666" s="19" t="s">
        <v>896</v>
      </c>
      <c r="F666" s="19" t="s">
        <v>67</v>
      </c>
      <c r="G666" s="19" t="s">
        <v>68</v>
      </c>
      <c r="H666" s="19" t="s">
        <v>893</v>
      </c>
      <c r="I666" s="45">
        <v>539.65499999999997</v>
      </c>
    </row>
    <row r="667" spans="1:9" x14ac:dyDescent="0.25">
      <c r="A667" s="23"/>
      <c r="B667" s="20">
        <f t="shared" si="10"/>
        <v>666</v>
      </c>
      <c r="C667" s="20">
        <v>5335804</v>
      </c>
      <c r="D667" s="19" t="s">
        <v>461</v>
      </c>
      <c r="E667" s="19" t="s">
        <v>900</v>
      </c>
      <c r="F667" s="19" t="s">
        <v>71</v>
      </c>
      <c r="G667" s="19" t="s">
        <v>72</v>
      </c>
      <c r="H667" s="19" t="s">
        <v>893</v>
      </c>
      <c r="I667" s="45">
        <v>180.59800000000001</v>
      </c>
    </row>
    <row r="668" spans="1:9" x14ac:dyDescent="0.25">
      <c r="A668" s="23"/>
      <c r="B668" s="20">
        <f t="shared" si="10"/>
        <v>667</v>
      </c>
      <c r="C668" s="20">
        <v>5292343</v>
      </c>
      <c r="D668" s="19" t="s">
        <v>405</v>
      </c>
      <c r="E668" s="19" t="s">
        <v>897</v>
      </c>
      <c r="F668" s="19" t="s">
        <v>63</v>
      </c>
      <c r="G668" s="19" t="s">
        <v>64</v>
      </c>
      <c r="H668" s="19" t="s">
        <v>893</v>
      </c>
      <c r="I668" s="45">
        <v>360.12599999999998</v>
      </c>
    </row>
    <row r="669" spans="1:9" x14ac:dyDescent="0.25">
      <c r="A669" s="23"/>
      <c r="B669" s="20">
        <f t="shared" si="10"/>
        <v>668</v>
      </c>
      <c r="C669" s="20">
        <v>5135031</v>
      </c>
      <c r="D669" s="19" t="s">
        <v>535</v>
      </c>
      <c r="E669" s="19" t="s">
        <v>130</v>
      </c>
      <c r="F669" s="19" t="s">
        <v>65</v>
      </c>
      <c r="G669" s="19" t="s">
        <v>66</v>
      </c>
      <c r="H669" s="19" t="s">
        <v>893</v>
      </c>
      <c r="I669" s="45">
        <v>417.99200000000002</v>
      </c>
    </row>
    <row r="670" spans="1:9" x14ac:dyDescent="0.25">
      <c r="A670" s="23"/>
      <c r="B670" s="20">
        <f t="shared" si="10"/>
        <v>669</v>
      </c>
      <c r="C670" s="20">
        <v>5330968</v>
      </c>
      <c r="D670" s="19" t="s">
        <v>426</v>
      </c>
      <c r="E670" s="19" t="s">
        <v>130</v>
      </c>
      <c r="F670" s="19" t="s">
        <v>65</v>
      </c>
      <c r="G670" s="19" t="s">
        <v>66</v>
      </c>
      <c r="H670" s="19" t="s">
        <v>893</v>
      </c>
      <c r="I670" s="45">
        <v>179.52799999999999</v>
      </c>
    </row>
    <row r="671" spans="1:9" x14ac:dyDescent="0.25">
      <c r="A671" s="23"/>
      <c r="B671" s="20">
        <f t="shared" si="10"/>
        <v>670</v>
      </c>
      <c r="C671" s="20">
        <v>5291894</v>
      </c>
      <c r="D671" s="19" t="s">
        <v>885</v>
      </c>
      <c r="E671" s="19" t="s">
        <v>150</v>
      </c>
      <c r="F671" s="19" t="s">
        <v>75</v>
      </c>
      <c r="G671" s="19" t="s">
        <v>76</v>
      </c>
      <c r="H671" s="19" t="s">
        <v>893</v>
      </c>
      <c r="I671" s="45">
        <v>238.464</v>
      </c>
    </row>
    <row r="672" spans="1:9" x14ac:dyDescent="0.25">
      <c r="A672" s="23"/>
      <c r="B672" s="20">
        <f t="shared" si="10"/>
        <v>671</v>
      </c>
      <c r="C672" s="20">
        <v>5334843</v>
      </c>
      <c r="D672" s="19" t="s">
        <v>455</v>
      </c>
      <c r="E672" s="19" t="s">
        <v>897</v>
      </c>
      <c r="F672" s="19" t="s">
        <v>63</v>
      </c>
      <c r="G672" s="19" t="s">
        <v>64</v>
      </c>
      <c r="H672" s="19" t="s">
        <v>893</v>
      </c>
      <c r="I672" s="45">
        <v>238.464</v>
      </c>
    </row>
    <row r="673" spans="1:9" x14ac:dyDescent="0.25">
      <c r="A673" s="23"/>
      <c r="B673" s="20">
        <f t="shared" si="10"/>
        <v>672</v>
      </c>
      <c r="C673" s="20">
        <v>5298596</v>
      </c>
      <c r="D673" s="19" t="s">
        <v>487</v>
      </c>
      <c r="E673" s="19" t="s">
        <v>903</v>
      </c>
      <c r="F673" s="19" t="s">
        <v>69</v>
      </c>
      <c r="G673" s="19" t="s">
        <v>70</v>
      </c>
      <c r="H673" s="19" t="s">
        <v>893</v>
      </c>
      <c r="I673" s="45">
        <v>243.881</v>
      </c>
    </row>
    <row r="674" spans="1:9" x14ac:dyDescent="0.25">
      <c r="A674" s="23"/>
      <c r="B674" s="20">
        <f t="shared" si="10"/>
        <v>673</v>
      </c>
      <c r="C674" s="20">
        <v>5299391</v>
      </c>
      <c r="D674" s="19" t="s">
        <v>573</v>
      </c>
      <c r="E674" s="19" t="s">
        <v>913</v>
      </c>
      <c r="F674" s="19" t="s">
        <v>65</v>
      </c>
      <c r="G674" s="19" t="s">
        <v>66</v>
      </c>
      <c r="H674" s="19" t="s">
        <v>893</v>
      </c>
      <c r="I674" s="45">
        <v>179.52799999999999</v>
      </c>
    </row>
    <row r="675" spans="1:9" x14ac:dyDescent="0.25">
      <c r="A675" s="23"/>
      <c r="B675" s="20">
        <f t="shared" si="10"/>
        <v>674</v>
      </c>
      <c r="C675" s="20">
        <v>5335994</v>
      </c>
      <c r="D675" s="19" t="s">
        <v>886</v>
      </c>
      <c r="E675" s="19" t="s">
        <v>151</v>
      </c>
      <c r="F675" s="19" t="s">
        <v>60</v>
      </c>
      <c r="G675" s="19" t="s">
        <v>61</v>
      </c>
      <c r="H675" s="19" t="s">
        <v>893</v>
      </c>
      <c r="I675" s="45">
        <v>179.52799999999999</v>
      </c>
    </row>
    <row r="676" spans="1:9" x14ac:dyDescent="0.25">
      <c r="A676" s="23"/>
      <c r="B676" s="20">
        <f t="shared" si="10"/>
        <v>675</v>
      </c>
      <c r="C676" s="20">
        <v>5271966</v>
      </c>
      <c r="D676" s="19" t="s">
        <v>366</v>
      </c>
      <c r="E676" s="19" t="s">
        <v>130</v>
      </c>
      <c r="F676" s="19" t="s">
        <v>65</v>
      </c>
      <c r="G676" s="19" t="s">
        <v>66</v>
      </c>
      <c r="H676" s="19" t="s">
        <v>893</v>
      </c>
      <c r="I676" s="45">
        <v>417.99200000000002</v>
      </c>
    </row>
    <row r="677" spans="1:9" x14ac:dyDescent="0.25">
      <c r="A677" s="23"/>
      <c r="B677" s="20">
        <f t="shared" si="10"/>
        <v>676</v>
      </c>
      <c r="C677" s="20">
        <v>5278886</v>
      </c>
      <c r="D677" s="19" t="s">
        <v>887</v>
      </c>
      <c r="E677" s="19" t="s">
        <v>906</v>
      </c>
      <c r="F677" s="19" t="s">
        <v>60</v>
      </c>
      <c r="G677" s="19" t="s">
        <v>61</v>
      </c>
      <c r="H677" s="19" t="s">
        <v>893</v>
      </c>
      <c r="I677" s="45">
        <v>663.62300000000005</v>
      </c>
    </row>
    <row r="678" spans="1:9" x14ac:dyDescent="0.25">
      <c r="A678" s="23"/>
      <c r="B678" s="20">
        <f t="shared" si="10"/>
        <v>677</v>
      </c>
      <c r="C678" s="20">
        <v>5333183</v>
      </c>
      <c r="D678" s="19" t="s">
        <v>441</v>
      </c>
      <c r="E678" s="19" t="s">
        <v>913</v>
      </c>
      <c r="F678" s="19" t="s">
        <v>65</v>
      </c>
      <c r="G678" s="19" t="s">
        <v>66</v>
      </c>
      <c r="H678" s="19" t="s">
        <v>893</v>
      </c>
      <c r="I678" s="45">
        <v>238.464</v>
      </c>
    </row>
    <row r="679" spans="1:9" x14ac:dyDescent="0.25">
      <c r="A679" s="23"/>
      <c r="B679" s="20">
        <f t="shared" si="10"/>
        <v>678</v>
      </c>
      <c r="C679" s="20">
        <v>5295973</v>
      </c>
      <c r="D679" s="19" t="s">
        <v>572</v>
      </c>
      <c r="E679" s="19" t="s">
        <v>911</v>
      </c>
      <c r="F679" s="19" t="s">
        <v>65</v>
      </c>
      <c r="G679" s="19" t="s">
        <v>66</v>
      </c>
      <c r="H679" s="19" t="s">
        <v>893</v>
      </c>
      <c r="I679" s="45">
        <v>238.464</v>
      </c>
    </row>
    <row r="680" spans="1:9" x14ac:dyDescent="0.25">
      <c r="A680" s="23"/>
      <c r="B680" s="20">
        <f t="shared" si="10"/>
        <v>679</v>
      </c>
      <c r="C680" s="20">
        <v>5295506</v>
      </c>
      <c r="D680" s="19" t="s">
        <v>501</v>
      </c>
      <c r="E680" s="19" t="s">
        <v>896</v>
      </c>
      <c r="F680" s="19" t="s">
        <v>67</v>
      </c>
      <c r="G680" s="19" t="s">
        <v>68</v>
      </c>
      <c r="H680" s="19" t="s">
        <v>893</v>
      </c>
      <c r="I680" s="45">
        <v>238.464</v>
      </c>
    </row>
    <row r="681" spans="1:9" x14ac:dyDescent="0.25">
      <c r="A681" s="23"/>
      <c r="B681" s="20">
        <f t="shared" si="10"/>
        <v>680</v>
      </c>
      <c r="C681" s="20">
        <v>5339516</v>
      </c>
      <c r="D681" s="19" t="s">
        <v>496</v>
      </c>
      <c r="E681" s="19" t="s">
        <v>897</v>
      </c>
      <c r="F681" s="19" t="s">
        <v>63</v>
      </c>
      <c r="G681" s="19" t="s">
        <v>64</v>
      </c>
      <c r="H681" s="19" t="s">
        <v>893</v>
      </c>
      <c r="I681" s="45">
        <v>180.59800000000001</v>
      </c>
    </row>
    <row r="682" spans="1:9" x14ac:dyDescent="0.25">
      <c r="A682" s="23"/>
      <c r="B682" s="20">
        <f t="shared" si="10"/>
        <v>681</v>
      </c>
      <c r="C682" s="20">
        <v>5278246</v>
      </c>
      <c r="D682" s="19" t="s">
        <v>377</v>
      </c>
      <c r="E682" s="19" t="s">
        <v>896</v>
      </c>
      <c r="F682" s="19" t="s">
        <v>67</v>
      </c>
      <c r="G682" s="19" t="s">
        <v>68</v>
      </c>
      <c r="H682" s="19" t="s">
        <v>893</v>
      </c>
      <c r="I682" s="45">
        <v>180.59800000000001</v>
      </c>
    </row>
    <row r="683" spans="1:9" x14ac:dyDescent="0.25">
      <c r="A683" s="23"/>
      <c r="B683" s="20">
        <f t="shared" si="10"/>
        <v>682</v>
      </c>
      <c r="C683" s="20">
        <v>5292329</v>
      </c>
      <c r="D683" s="19" t="s">
        <v>404</v>
      </c>
      <c r="E683" s="19" t="s">
        <v>913</v>
      </c>
      <c r="F683" s="19" t="s">
        <v>65</v>
      </c>
      <c r="G683" s="19" t="s">
        <v>66</v>
      </c>
      <c r="H683" s="19" t="s">
        <v>893</v>
      </c>
      <c r="I683" s="45">
        <v>180.59800000000001</v>
      </c>
    </row>
    <row r="684" spans="1:9" x14ac:dyDescent="0.25">
      <c r="A684" s="23"/>
      <c r="B684" s="20">
        <f t="shared" si="10"/>
        <v>683</v>
      </c>
      <c r="C684" s="20">
        <v>5123029</v>
      </c>
      <c r="D684" s="19" t="s">
        <v>275</v>
      </c>
      <c r="E684" s="19" t="s">
        <v>130</v>
      </c>
      <c r="F684" s="19" t="s">
        <v>65</v>
      </c>
      <c r="G684" s="19" t="s">
        <v>66</v>
      </c>
      <c r="H684" s="19" t="s">
        <v>893</v>
      </c>
      <c r="I684" s="45">
        <v>361.19499999999999</v>
      </c>
    </row>
    <row r="685" spans="1:9" x14ac:dyDescent="0.25">
      <c r="A685" s="23"/>
      <c r="B685" s="20">
        <f t="shared" si="10"/>
        <v>684</v>
      </c>
      <c r="C685" s="20">
        <v>5290262</v>
      </c>
      <c r="D685" s="19" t="s">
        <v>395</v>
      </c>
      <c r="E685" s="19" t="s">
        <v>151</v>
      </c>
      <c r="F685" s="19" t="s">
        <v>60</v>
      </c>
      <c r="G685" s="19" t="s">
        <v>61</v>
      </c>
      <c r="H685" s="19" t="s">
        <v>893</v>
      </c>
      <c r="I685" s="45">
        <v>180.59800000000001</v>
      </c>
    </row>
    <row r="686" spans="1:9" x14ac:dyDescent="0.25">
      <c r="A686" s="23"/>
      <c r="B686" s="20">
        <f t="shared" si="10"/>
        <v>685</v>
      </c>
      <c r="C686" s="20">
        <v>5335354</v>
      </c>
      <c r="D686" s="19" t="s">
        <v>888</v>
      </c>
      <c r="E686" s="19" t="s">
        <v>896</v>
      </c>
      <c r="F686" s="19" t="s">
        <v>67</v>
      </c>
      <c r="G686" s="19" t="s">
        <v>68</v>
      </c>
      <c r="H686" s="19" t="s">
        <v>893</v>
      </c>
      <c r="I686" s="45">
        <v>238.464</v>
      </c>
    </row>
    <row r="687" spans="1:9" x14ac:dyDescent="0.25">
      <c r="A687" s="23"/>
      <c r="B687" s="20">
        <f t="shared" si="10"/>
        <v>686</v>
      </c>
      <c r="C687" s="20">
        <v>5279148</v>
      </c>
      <c r="D687" s="19" t="s">
        <v>389</v>
      </c>
      <c r="E687" s="19" t="s">
        <v>142</v>
      </c>
      <c r="F687" s="19" t="s">
        <v>67</v>
      </c>
      <c r="G687" s="19" t="s">
        <v>68</v>
      </c>
      <c r="H687" s="19" t="s">
        <v>893</v>
      </c>
      <c r="I687" s="45">
        <v>238.464</v>
      </c>
    </row>
    <row r="688" spans="1:9" x14ac:dyDescent="0.25">
      <c r="A688" s="23"/>
      <c r="B688" s="20">
        <f t="shared" si="10"/>
        <v>687</v>
      </c>
      <c r="C688" s="20">
        <v>5279854</v>
      </c>
      <c r="D688" s="19" t="s">
        <v>392</v>
      </c>
      <c r="E688" s="19" t="s">
        <v>899</v>
      </c>
      <c r="F688" s="19" t="s">
        <v>75</v>
      </c>
      <c r="G688" s="19" t="s">
        <v>76</v>
      </c>
      <c r="H688" s="19" t="s">
        <v>893</v>
      </c>
      <c r="I688" s="45">
        <v>179.52799999999999</v>
      </c>
    </row>
    <row r="689" spans="1:9" x14ac:dyDescent="0.25">
      <c r="A689" s="23"/>
      <c r="B689" s="20">
        <f t="shared" si="10"/>
        <v>688</v>
      </c>
      <c r="C689" s="20">
        <v>5292374</v>
      </c>
      <c r="D689" s="19" t="s">
        <v>406</v>
      </c>
      <c r="E689" s="19" t="s">
        <v>906</v>
      </c>
      <c r="F689" s="19" t="s">
        <v>60</v>
      </c>
      <c r="G689" s="19" t="s">
        <v>61</v>
      </c>
      <c r="H689" s="19" t="s">
        <v>893</v>
      </c>
      <c r="I689" s="45">
        <v>179.52799999999999</v>
      </c>
    </row>
    <row r="690" spans="1:9" x14ac:dyDescent="0.25">
      <c r="A690" s="23"/>
      <c r="B690" s="20">
        <f t="shared" si="10"/>
        <v>689</v>
      </c>
      <c r="C690" s="20">
        <v>5271513</v>
      </c>
      <c r="D690" s="19" t="s">
        <v>362</v>
      </c>
      <c r="E690" s="19" t="s">
        <v>902</v>
      </c>
      <c r="F690" s="19" t="s">
        <v>75</v>
      </c>
      <c r="G690" s="19" t="s">
        <v>76</v>
      </c>
      <c r="H690" s="19" t="s">
        <v>893</v>
      </c>
      <c r="I690" s="45">
        <v>238.464</v>
      </c>
    </row>
    <row r="691" spans="1:9" x14ac:dyDescent="0.25">
      <c r="A691" s="23"/>
      <c r="B691" s="20">
        <f t="shared" si="10"/>
        <v>690</v>
      </c>
      <c r="C691" s="20">
        <v>5129632</v>
      </c>
      <c r="D691" s="19" t="s">
        <v>294</v>
      </c>
      <c r="E691" s="19" t="s">
        <v>903</v>
      </c>
      <c r="F691" s="19" t="s">
        <v>69</v>
      </c>
      <c r="G691" s="19" t="s">
        <v>70</v>
      </c>
      <c r="H691" s="19" t="s">
        <v>893</v>
      </c>
      <c r="I691" s="45">
        <v>238.464</v>
      </c>
    </row>
    <row r="692" spans="1:9" x14ac:dyDescent="0.25">
      <c r="A692" s="23"/>
      <c r="B692" s="20">
        <f t="shared" si="10"/>
        <v>691</v>
      </c>
      <c r="C692" s="20">
        <v>5331358</v>
      </c>
      <c r="D692" s="19" t="s">
        <v>889</v>
      </c>
      <c r="E692" s="19" t="s">
        <v>902</v>
      </c>
      <c r="F692" s="19" t="s">
        <v>75</v>
      </c>
      <c r="G692" s="19" t="s">
        <v>76</v>
      </c>
      <c r="H692" s="19" t="s">
        <v>893</v>
      </c>
      <c r="I692" s="45">
        <v>238.464</v>
      </c>
    </row>
    <row r="693" spans="1:9" x14ac:dyDescent="0.25">
      <c r="A693" s="23"/>
      <c r="B693" s="20">
        <f t="shared" si="10"/>
        <v>692</v>
      </c>
      <c r="C693" s="20">
        <v>5132010</v>
      </c>
      <c r="D693" s="19" t="s">
        <v>307</v>
      </c>
      <c r="E693" s="19" t="s">
        <v>907</v>
      </c>
      <c r="F693" s="19" t="s">
        <v>63</v>
      </c>
      <c r="G693" s="19" t="s">
        <v>64</v>
      </c>
      <c r="H693" s="19" t="s">
        <v>893</v>
      </c>
      <c r="I693" s="45">
        <v>238.464</v>
      </c>
    </row>
    <row r="694" spans="1:9" x14ac:dyDescent="0.25">
      <c r="A694" s="23"/>
      <c r="B694" s="20">
        <f t="shared" si="10"/>
        <v>693</v>
      </c>
      <c r="C694" s="20">
        <v>5278921</v>
      </c>
      <c r="D694" s="19" t="s">
        <v>386</v>
      </c>
      <c r="E694" s="19" t="s">
        <v>903</v>
      </c>
      <c r="F694" s="19" t="s">
        <v>69</v>
      </c>
      <c r="G694" s="19" t="s">
        <v>70</v>
      </c>
      <c r="H694" s="19" t="s">
        <v>893</v>
      </c>
      <c r="I694" s="45">
        <v>238.464</v>
      </c>
    </row>
    <row r="695" spans="1:9" x14ac:dyDescent="0.25">
      <c r="A695" s="23"/>
      <c r="B695" s="20">
        <f t="shared" si="10"/>
        <v>694</v>
      </c>
      <c r="C695" s="20">
        <v>5137323</v>
      </c>
      <c r="D695" s="19" t="s">
        <v>890</v>
      </c>
      <c r="E695" s="19" t="s">
        <v>902</v>
      </c>
      <c r="F695" s="19" t="s">
        <v>75</v>
      </c>
      <c r="G695" s="19" t="s">
        <v>76</v>
      </c>
      <c r="H695" s="19" t="s">
        <v>893</v>
      </c>
      <c r="I695" s="45">
        <v>238.464</v>
      </c>
    </row>
    <row r="696" spans="1:9" x14ac:dyDescent="0.25">
      <c r="A696" s="23"/>
      <c r="B696" s="20">
        <f t="shared" si="10"/>
        <v>695</v>
      </c>
      <c r="C696" s="20">
        <v>5333754</v>
      </c>
      <c r="D696" s="19" t="s">
        <v>891</v>
      </c>
      <c r="E696" s="19" t="s">
        <v>910</v>
      </c>
      <c r="F696" s="19" t="s">
        <v>75</v>
      </c>
      <c r="G696" s="19" t="s">
        <v>76</v>
      </c>
      <c r="H696" s="19" t="s">
        <v>893</v>
      </c>
      <c r="I696" s="45">
        <v>238.464</v>
      </c>
    </row>
    <row r="697" spans="1:9" x14ac:dyDescent="0.25">
      <c r="A697" s="23"/>
      <c r="B697" s="20">
        <f t="shared" si="10"/>
        <v>696</v>
      </c>
      <c r="C697" s="20">
        <v>5298330</v>
      </c>
      <c r="D697" s="19" t="s">
        <v>493</v>
      </c>
      <c r="E697" s="19" t="s">
        <v>897</v>
      </c>
      <c r="F697" s="19" t="s">
        <v>63</v>
      </c>
      <c r="G697" s="19" t="s">
        <v>64</v>
      </c>
      <c r="H697" s="19" t="s">
        <v>893</v>
      </c>
      <c r="I697" s="45">
        <v>238.464</v>
      </c>
    </row>
    <row r="698" spans="1:9" x14ac:dyDescent="0.25">
      <c r="A698" s="23"/>
      <c r="B698" s="20">
        <f t="shared" si="10"/>
        <v>697</v>
      </c>
      <c r="C698" s="20">
        <v>5271779</v>
      </c>
      <c r="D698" s="19" t="s">
        <v>537</v>
      </c>
      <c r="E698" s="19" t="s">
        <v>896</v>
      </c>
      <c r="F698" s="19" t="s">
        <v>67</v>
      </c>
      <c r="G698" s="19" t="s">
        <v>68</v>
      </c>
      <c r="H698" s="19" t="s">
        <v>893</v>
      </c>
      <c r="I698" s="45">
        <v>180.59800000000001</v>
      </c>
    </row>
    <row r="699" spans="1:9" x14ac:dyDescent="0.25">
      <c r="A699" s="23"/>
      <c r="B699" s="20">
        <f t="shared" si="10"/>
        <v>698</v>
      </c>
      <c r="C699" s="20">
        <v>9184488</v>
      </c>
      <c r="D699" s="19" t="s">
        <v>462</v>
      </c>
      <c r="E699" s="19" t="s">
        <v>907</v>
      </c>
      <c r="F699" s="19" t="s">
        <v>63</v>
      </c>
      <c r="G699" s="19" t="s">
        <v>64</v>
      </c>
      <c r="H699" s="19" t="s">
        <v>893</v>
      </c>
      <c r="I699" s="45">
        <v>180.59800000000001</v>
      </c>
    </row>
    <row r="700" spans="1:9" x14ac:dyDescent="0.25">
      <c r="A700" s="23"/>
      <c r="B700" s="20">
        <f t="shared" si="10"/>
        <v>699</v>
      </c>
      <c r="C700" s="20">
        <v>5090143</v>
      </c>
      <c r="D700" s="19" t="s">
        <v>892</v>
      </c>
      <c r="E700" s="19" t="s">
        <v>900</v>
      </c>
      <c r="F700" s="19" t="s">
        <v>71</v>
      </c>
      <c r="G700" s="19" t="s">
        <v>72</v>
      </c>
      <c r="H700" s="19" t="s">
        <v>893</v>
      </c>
      <c r="I700" s="45">
        <v>344.08800000000002</v>
      </c>
    </row>
    <row r="701" spans="1:9" x14ac:dyDescent="0.25">
      <c r="A701" s="23"/>
      <c r="B701" s="20">
        <f t="shared" si="10"/>
        <v>700</v>
      </c>
      <c r="C701" s="20">
        <v>5090503</v>
      </c>
      <c r="D701" s="19" t="s">
        <v>94</v>
      </c>
      <c r="E701" s="19" t="s">
        <v>912</v>
      </c>
      <c r="F701" s="19" t="s">
        <v>60</v>
      </c>
      <c r="G701" s="19" t="s">
        <v>61</v>
      </c>
      <c r="H701" s="19" t="s">
        <v>893</v>
      </c>
      <c r="I701" s="45">
        <v>1477.0340000000001</v>
      </c>
    </row>
    <row r="702" spans="1:9" x14ac:dyDescent="0.25">
      <c r="A702" s="23"/>
      <c r="B702" s="20">
        <f t="shared" si="10"/>
        <v>701</v>
      </c>
      <c r="C702" s="20">
        <v>5090468</v>
      </c>
      <c r="D702" s="19" t="s">
        <v>407</v>
      </c>
      <c r="E702" s="19" t="s">
        <v>899</v>
      </c>
      <c r="F702" s="19" t="s">
        <v>75</v>
      </c>
      <c r="G702" s="19" t="s">
        <v>76</v>
      </c>
      <c r="H702" s="19" t="s">
        <v>893</v>
      </c>
      <c r="I702" s="45">
        <v>401.851</v>
      </c>
    </row>
    <row r="703" spans="1:9" x14ac:dyDescent="0.25">
      <c r="A703" s="23"/>
      <c r="B703" s="20">
        <f t="shared" si="10"/>
        <v>702</v>
      </c>
      <c r="C703" s="20">
        <v>5090330</v>
      </c>
      <c r="D703" s="19" t="s">
        <v>93</v>
      </c>
      <c r="E703" s="19" t="s">
        <v>141</v>
      </c>
      <c r="F703" s="19" t="s">
        <v>73</v>
      </c>
      <c r="G703" s="19" t="s">
        <v>74</v>
      </c>
      <c r="H703" s="19" t="s">
        <v>893</v>
      </c>
      <c r="I703" s="45">
        <v>344.08800000000002</v>
      </c>
    </row>
    <row r="704" spans="1:9" x14ac:dyDescent="0.25">
      <c r="A704" s="23"/>
      <c r="B704" s="20">
        <f t="shared" si="10"/>
        <v>703</v>
      </c>
      <c r="C704" s="20">
        <v>5090451</v>
      </c>
      <c r="D704" s="19" t="s">
        <v>96</v>
      </c>
      <c r="E704" s="19" t="s">
        <v>909</v>
      </c>
      <c r="F704" s="19" t="s">
        <v>73</v>
      </c>
      <c r="G704" s="19" t="s">
        <v>74</v>
      </c>
      <c r="H704" s="19" t="s">
        <v>893</v>
      </c>
      <c r="I704" s="45">
        <v>768.33699999999999</v>
      </c>
    </row>
    <row r="705" spans="1:9" x14ac:dyDescent="0.25">
      <c r="A705" s="23"/>
      <c r="B705" s="20">
        <f t="shared" si="10"/>
        <v>704</v>
      </c>
      <c r="C705" s="20">
        <v>5090077</v>
      </c>
      <c r="D705" s="19" t="s">
        <v>95</v>
      </c>
      <c r="E705" s="19" t="s">
        <v>900</v>
      </c>
      <c r="F705" s="19" t="s">
        <v>71</v>
      </c>
      <c r="G705" s="19" t="s">
        <v>72</v>
      </c>
      <c r="H705" s="19" t="s">
        <v>893</v>
      </c>
      <c r="I705" s="45">
        <v>1732.6859999999999</v>
      </c>
    </row>
    <row r="706" spans="1:9" x14ac:dyDescent="0.25">
      <c r="A706" s="23"/>
      <c r="B706" s="20">
        <f t="shared" si="10"/>
        <v>705</v>
      </c>
      <c r="C706" s="20">
        <v>5090309</v>
      </c>
      <c r="D706" s="19" t="s">
        <v>97</v>
      </c>
      <c r="E706" s="19" t="s">
        <v>901</v>
      </c>
      <c r="F706" s="19" t="s">
        <v>73</v>
      </c>
      <c r="G706" s="19" t="s">
        <v>74</v>
      </c>
      <c r="H706" s="19" t="s">
        <v>893</v>
      </c>
      <c r="I706" s="45">
        <v>754.77099999999996</v>
      </c>
    </row>
    <row r="707" spans="1:9" x14ac:dyDescent="0.25">
      <c r="A707" s="3" t="s">
        <v>602</v>
      </c>
      <c r="B707" s="20"/>
      <c r="C707" s="20"/>
      <c r="D707" s="23" t="s">
        <v>110</v>
      </c>
      <c r="E707" s="23"/>
      <c r="F707" s="23"/>
      <c r="G707" s="23"/>
      <c r="H707" s="23"/>
      <c r="I707" s="3">
        <f>+SUM(I1:I706)</f>
        <v>712797.28200000315</v>
      </c>
    </row>
    <row r="709" spans="1:9" x14ac:dyDescent="0.25">
      <c r="I709" s="16">
        <f>+I707+'HT_ALL ACC_DC'!I92</f>
        <v>4757923.1120800031</v>
      </c>
    </row>
    <row r="710" spans="1:9" x14ac:dyDescent="0.25">
      <c r="I710" s="26">
        <v>5319396.9780799998</v>
      </c>
    </row>
    <row r="711" spans="1:9" x14ac:dyDescent="0.25">
      <c r="I711" s="26">
        <f>+I710-I709</f>
        <v>561473.86599999666</v>
      </c>
    </row>
  </sheetData>
  <autoFilter ref="A1:I707" xr:uid="{D928F535-475C-4512-9DFA-5BA4DB791597}"/>
  <conditionalFormatting sqref="D16">
    <cfRule type="duplicateValues" dxfId="6" priority="3"/>
    <cfRule type="duplicateValues" dxfId="5" priority="4"/>
  </conditionalFormatting>
  <conditionalFormatting sqref="D178">
    <cfRule type="duplicateValues" dxfId="4" priority="1"/>
    <cfRule type="duplicateValues" dxfId="3" priority="2"/>
  </conditionalFormatting>
  <conditionalFormatting sqref="D179:D706 D17:D177 D9:D15">
    <cfRule type="duplicateValues" dxfId="2" priority="43"/>
    <cfRule type="duplicateValues" dxfId="1" priority="44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6"/>
  <sheetViews>
    <sheetView showGridLines="0" tabSelected="1" workbookViewId="0">
      <selection activeCell="E3" sqref="E3"/>
    </sheetView>
  </sheetViews>
  <sheetFormatPr defaultRowHeight="15" x14ac:dyDescent="0.25"/>
  <cols>
    <col min="1" max="1" width="12.140625" bestFit="1" customWidth="1"/>
    <col min="2" max="2" width="24.42578125" style="26" bestFit="1" customWidth="1"/>
    <col min="3" max="3" width="14.28515625" style="26" bestFit="1" customWidth="1"/>
    <col min="4" max="4" width="14.28515625" bestFit="1" customWidth="1"/>
    <col min="5" max="5" width="11.42578125" style="31" customWidth="1"/>
    <col min="7" max="7" width="25.85546875" style="31" bestFit="1" customWidth="1"/>
    <col min="8" max="8" width="13.28515625" bestFit="1" customWidth="1"/>
    <col min="9" max="9" width="20.140625" customWidth="1"/>
  </cols>
  <sheetData>
    <row r="1" spans="1:11" x14ac:dyDescent="0.25">
      <c r="A1" s="15" t="s">
        <v>670</v>
      </c>
    </row>
    <row r="2" spans="1:11" x14ac:dyDescent="0.25">
      <c r="A2" s="3" t="s">
        <v>53</v>
      </c>
      <c r="B2" s="3" t="s">
        <v>54</v>
      </c>
      <c r="C2" s="3" t="s">
        <v>519</v>
      </c>
      <c r="D2" s="3" t="s">
        <v>520</v>
      </c>
      <c r="E2" s="32" t="s">
        <v>521</v>
      </c>
    </row>
    <row r="3" spans="1:11" x14ac:dyDescent="0.25">
      <c r="A3" s="5" t="s">
        <v>655</v>
      </c>
      <c r="B3" s="5" t="s">
        <v>656</v>
      </c>
      <c r="C3" s="5">
        <v>3843155.7557302061</v>
      </c>
      <c r="D3" s="5">
        <v>3159725.8468739013</v>
      </c>
      <c r="E3" s="33">
        <f>+D3/C3</f>
        <v>0.82216960427968599</v>
      </c>
      <c r="G3" s="49"/>
      <c r="K3" s="28"/>
    </row>
    <row r="4" spans="1:11" x14ac:dyDescent="0.25">
      <c r="A4" s="5" t="s">
        <v>75</v>
      </c>
      <c r="B4" s="5" t="s">
        <v>76</v>
      </c>
      <c r="C4" s="5">
        <v>469012.69143544429</v>
      </c>
      <c r="D4" s="5">
        <f>(+SUMIFS('HT_ALL ACC_DC'!$I$11:$I$91,'HT_ALL ACC_DC'!$E$11:$E$91,'Huong Thuy_T7'!$A4)+SUMIFS('HT_ALL ACC CHI TIET'!$I$2:$I$706,'HT_ALL ACC CHI TIET'!$F$2:$F$706,'Huong Thuy_T7'!$A4))</f>
        <v>202241.66103952157</v>
      </c>
      <c r="E4" s="33">
        <f t="shared" ref="E4:E12" si="0">+D4/C4</f>
        <v>0.43120722473532141</v>
      </c>
      <c r="G4" s="46"/>
      <c r="I4" s="26"/>
      <c r="K4" s="28"/>
    </row>
    <row r="5" spans="1:11" x14ac:dyDescent="0.25">
      <c r="A5" s="5" t="s">
        <v>71</v>
      </c>
      <c r="B5" s="5" t="s">
        <v>72</v>
      </c>
      <c r="C5" s="5">
        <v>503989.61347224016</v>
      </c>
      <c r="D5" s="5">
        <f>(+SUMIFS('HT_ALL ACC_DC'!$I$11:$I$91,'HT_ALL ACC_DC'!$E$11:$E$91,'Huong Thuy_T7'!$A5)+SUMIFS('HT_ALL ACC CHI TIET'!$I$2:$I$706,'HT_ALL ACC CHI TIET'!$F$2:$F$706,'Huong Thuy_T7'!$A5))</f>
        <v>301885.76590268174</v>
      </c>
      <c r="E5" s="33">
        <f t="shared" si="0"/>
        <v>0.59899203839308812</v>
      </c>
      <c r="G5" s="46"/>
      <c r="I5" s="26"/>
      <c r="K5" s="28"/>
    </row>
    <row r="6" spans="1:11" x14ac:dyDescent="0.25">
      <c r="A6" s="5" t="s">
        <v>65</v>
      </c>
      <c r="B6" s="5" t="s">
        <v>66</v>
      </c>
      <c r="C6" s="5">
        <v>297247.49468251475</v>
      </c>
      <c r="D6" s="5">
        <f>(+SUMIFS('HT_ALL ACC_DC'!$I$11:$I$91,'HT_ALL ACC_DC'!$E$11:$E$91,'Huong Thuy_T7'!$A6)+SUMIFS('HT_ALL ACC CHI TIET'!$I$2:$I$706,'HT_ALL ACC CHI TIET'!$F$2:$F$706,'Huong Thuy_T7'!$A6))</f>
        <v>344708.85392175743</v>
      </c>
      <c r="E6" s="33">
        <f t="shared" si="0"/>
        <v>1.1596695013020559</v>
      </c>
      <c r="G6" s="46"/>
      <c r="I6" s="26"/>
      <c r="K6" s="28"/>
    </row>
    <row r="7" spans="1:11" x14ac:dyDescent="0.25">
      <c r="A7" s="5" t="s">
        <v>60</v>
      </c>
      <c r="B7" s="5" t="s">
        <v>61</v>
      </c>
      <c r="C7" s="5">
        <v>308360.37507205189</v>
      </c>
      <c r="D7" s="5">
        <f>(+SUMIFS('HT_ALL ACC_DC'!$I$11:$I$91,'HT_ALL ACC_DC'!$E$11:$E$91,'Huong Thuy_T7'!$A7)+SUMIFS('HT_ALL ACC CHI TIET'!$I$2:$I$706,'HT_ALL ACC CHI TIET'!$F$2:$F$706,'Huong Thuy_T7'!$A7))</f>
        <v>214309.4877849498</v>
      </c>
      <c r="E7" s="33">
        <f t="shared" si="0"/>
        <v>0.69499684495737812</v>
      </c>
      <c r="G7" s="46"/>
      <c r="I7" s="26"/>
      <c r="K7" s="28"/>
    </row>
    <row r="8" spans="1:11" x14ac:dyDescent="0.25">
      <c r="A8" s="5" t="s">
        <v>73</v>
      </c>
      <c r="B8" s="5" t="s">
        <v>74</v>
      </c>
      <c r="C8" s="5">
        <v>426429.79513270513</v>
      </c>
      <c r="D8" s="5">
        <f>(+SUMIFS('HT_ALL ACC_DC'!$I$11:$I$91,'HT_ALL ACC_DC'!$E$11:$E$91,'Huong Thuy_T7'!$A8)+SUMIFS('HT_ALL ACC CHI TIET'!$I$2:$I$706,'HT_ALL ACC CHI TIET'!$F$2:$F$706,'Huong Thuy_T7'!$A8))</f>
        <v>208346.04849654983</v>
      </c>
      <c r="E8" s="33">
        <f t="shared" si="0"/>
        <v>0.48858229625280397</v>
      </c>
      <c r="G8" s="46"/>
      <c r="I8" s="26"/>
      <c r="K8" s="28"/>
    </row>
    <row r="9" spans="1:11" x14ac:dyDescent="0.25">
      <c r="A9" s="5" t="s">
        <v>63</v>
      </c>
      <c r="B9" s="5" t="s">
        <v>64</v>
      </c>
      <c r="C9" s="5">
        <v>451096.52581209427</v>
      </c>
      <c r="D9" s="5">
        <f>(+SUMIFS('HT_ALL ACC_DC'!$I$11:$I$91,'HT_ALL ACC_DC'!$E$11:$E$91,'Huong Thuy_T7'!$A9)+SUMIFS('HT_ALL ACC CHI TIET'!$I$2:$I$706,'HT_ALL ACC CHI TIET'!$F$2:$F$706,'Huong Thuy_T7'!$A9))</f>
        <v>381316.53760628507</v>
      </c>
      <c r="E9" s="33">
        <f t="shared" si="0"/>
        <v>0.84531029566191718</v>
      </c>
      <c r="G9" s="46"/>
      <c r="I9" s="26"/>
      <c r="K9" s="28"/>
    </row>
    <row r="10" spans="1:11" x14ac:dyDescent="0.25">
      <c r="A10" s="5" t="s">
        <v>67</v>
      </c>
      <c r="B10" s="5" t="s">
        <v>68</v>
      </c>
      <c r="C10" s="5">
        <v>304607.57229205617</v>
      </c>
      <c r="D10" s="5">
        <f>(+SUMIFS('HT_ALL ACC_DC'!$I$11:$I$91,'HT_ALL ACC_DC'!$E$11:$E$91,'Huong Thuy_T7'!$A10)+SUMIFS('HT_ALL ACC CHI TIET'!$I$2:$I$706,'HT_ALL ACC CHI TIET'!$F$2:$F$706,'Huong Thuy_T7'!$A10))</f>
        <v>188677.29851231573</v>
      </c>
      <c r="E10" s="33">
        <f t="shared" si="0"/>
        <v>0.61941105761945048</v>
      </c>
      <c r="G10" s="46"/>
      <c r="I10" s="26"/>
      <c r="K10" s="28"/>
    </row>
    <row r="11" spans="1:11" x14ac:dyDescent="0.25">
      <c r="A11" s="5" t="s">
        <v>69</v>
      </c>
      <c r="B11" s="5" t="s">
        <v>70</v>
      </c>
      <c r="C11" s="5">
        <v>419126.18470774504</v>
      </c>
      <c r="D11" s="5">
        <f>(+SUMIFS('HT_ALL ACC_DC'!$I$11:$I$91,'HT_ALL ACC_DC'!$E$11:$E$91,'Huong Thuy_T7'!$A11)+SUMIFS('HT_ALL ACC CHI TIET'!$I$2:$I$706,'HT_ALL ACC CHI TIET'!$F$2:$F$706,'Huong Thuy_T7'!$A11))</f>
        <v>318185.47794203734</v>
      </c>
      <c r="E11" s="33">
        <f t="shared" si="0"/>
        <v>0.75916392139495359</v>
      </c>
      <c r="G11" s="46"/>
      <c r="I11" s="26"/>
      <c r="K11" s="28"/>
    </row>
    <row r="12" spans="1:11" x14ac:dyDescent="0.25">
      <c r="A12" s="52" t="s">
        <v>522</v>
      </c>
      <c r="B12" s="52"/>
      <c r="C12" s="3">
        <f>+SUM(C3:C11)</f>
        <v>7023026.0083370572</v>
      </c>
      <c r="D12" s="3">
        <f>+SUM(D3:D11)</f>
        <v>5319396.9780799998</v>
      </c>
      <c r="E12" s="34">
        <f t="shared" si="0"/>
        <v>0.75742236633686477</v>
      </c>
    </row>
    <row r="13" spans="1:11" x14ac:dyDescent="0.25">
      <c r="B13"/>
      <c r="C13"/>
    </row>
    <row r="14" spans="1:11" ht="18.75" x14ac:dyDescent="0.3">
      <c r="B14" s="48" t="s">
        <v>631</v>
      </c>
      <c r="C14" s="16">
        <v>7023026.0083370572</v>
      </c>
      <c r="D14" s="14">
        <v>5319396.9780799998</v>
      </c>
    </row>
    <row r="15" spans="1:11" x14ac:dyDescent="0.25">
      <c r="D15" s="28">
        <f>+D14-D12</f>
        <v>0</v>
      </c>
    </row>
    <row r="16" spans="1:11" x14ac:dyDescent="0.25">
      <c r="D16" s="28"/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T7</vt:lpstr>
      <vt:lpstr>HT_ALL ACC_DC</vt:lpstr>
      <vt:lpstr>HT_ALL ACC_DC (2)</vt:lpstr>
      <vt:lpstr>HT_ALL ACC CHI TIET</vt:lpstr>
      <vt:lpstr>Huong Thuy_T7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2024-08-15T04:13:39Z</dcterms:modified>
</cp:coreProperties>
</file>