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0.Post Plan\"/>
    </mc:Choice>
  </mc:AlternateContent>
  <xr:revisionPtr revIDLastSave="0" documentId="13_ncr:1_{B6D862A1-299E-428F-845D-8093D3817A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T" sheetId="1" r:id="rId1"/>
    <sheet name="Sheet2" sheetId="2" state="hidden" r:id="rId2"/>
  </sheets>
  <definedNames>
    <definedName name="_xlnm._FilterDatabase" localSheetId="0" hidden="1">MT!$B$7:$V$265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1" l="1"/>
  <c r="K42" i="1"/>
  <c r="K53" i="1"/>
  <c r="K59" i="1"/>
  <c r="H73" i="1"/>
  <c r="K73" i="1"/>
  <c r="K72" i="1"/>
  <c r="O72" i="1" s="1"/>
  <c r="H72" i="1"/>
  <c r="H66" i="1"/>
  <c r="H64" i="1"/>
  <c r="H68" i="1"/>
  <c r="K68" i="1"/>
  <c r="O68" i="1" s="1"/>
  <c r="K66" i="1"/>
  <c r="K64" i="1"/>
  <c r="O64" i="1" s="1"/>
  <c r="N49" i="1"/>
  <c r="N48" i="1"/>
  <c r="N47" i="1"/>
  <c r="N44" i="1"/>
  <c r="N43" i="1"/>
  <c r="N40" i="1"/>
  <c r="N56" i="1"/>
  <c r="N57" i="1"/>
  <c r="N60" i="1"/>
  <c r="O73" i="1"/>
  <c r="O71" i="1"/>
  <c r="O70" i="1"/>
  <c r="O69" i="1"/>
  <c r="O67" i="1"/>
  <c r="O66" i="1"/>
  <c r="O65" i="1"/>
  <c r="O63" i="1"/>
  <c r="O62" i="1" l="1"/>
  <c r="O61" i="1"/>
  <c r="O59" i="1"/>
  <c r="O55" i="1"/>
  <c r="O54" i="1"/>
  <c r="O53" i="1"/>
  <c r="O51" i="1"/>
  <c r="O50" i="1"/>
  <c r="O46" i="1"/>
  <c r="O45" i="1"/>
  <c r="O42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K58" i="1"/>
  <c r="O58" i="1" s="1"/>
  <c r="K52" i="1"/>
  <c r="O52" i="1" s="1"/>
  <c r="K41" i="1"/>
  <c r="O41" i="1" s="1"/>
  <c r="I265" i="1"/>
  <c r="M265" i="1" s="1"/>
  <c r="I264" i="1"/>
  <c r="M264" i="1" s="1"/>
  <c r="I263" i="1"/>
  <c r="M263" i="1" s="1"/>
  <c r="I262" i="1"/>
  <c r="M262" i="1" s="1"/>
  <c r="I261" i="1"/>
  <c r="M261" i="1" s="1"/>
  <c r="I260" i="1"/>
  <c r="M260" i="1" s="1"/>
  <c r="I259" i="1"/>
  <c r="M259" i="1" s="1"/>
  <c r="I258" i="1"/>
  <c r="M258" i="1" s="1"/>
  <c r="I257" i="1"/>
  <c r="M257" i="1" s="1"/>
  <c r="I256" i="1"/>
  <c r="M256" i="1" s="1"/>
  <c r="I255" i="1"/>
  <c r="M255" i="1" s="1"/>
  <c r="I254" i="1"/>
  <c r="M254" i="1" s="1"/>
  <c r="I253" i="1"/>
  <c r="M253" i="1" s="1"/>
  <c r="I252" i="1"/>
  <c r="M252" i="1" s="1"/>
  <c r="I251" i="1"/>
  <c r="M251" i="1" s="1"/>
  <c r="I250" i="1"/>
  <c r="M250" i="1" s="1"/>
  <c r="I249" i="1"/>
  <c r="M249" i="1" s="1"/>
  <c r="I248" i="1"/>
  <c r="M248" i="1" s="1"/>
  <c r="I247" i="1"/>
  <c r="M247" i="1" s="1"/>
  <c r="I246" i="1"/>
  <c r="M246" i="1" s="1"/>
  <c r="I245" i="1"/>
  <c r="M245" i="1" s="1"/>
  <c r="I244" i="1"/>
  <c r="M244" i="1" s="1"/>
  <c r="I243" i="1"/>
  <c r="M243" i="1" s="1"/>
  <c r="I242" i="1"/>
  <c r="M242" i="1" s="1"/>
  <c r="I241" i="1"/>
  <c r="M241" i="1" s="1"/>
  <c r="I240" i="1"/>
  <c r="M240" i="1" s="1"/>
  <c r="I239" i="1"/>
  <c r="M239" i="1" s="1"/>
  <c r="I238" i="1"/>
  <c r="M238" i="1" s="1"/>
  <c r="I237" i="1"/>
  <c r="M237" i="1" s="1"/>
  <c r="I236" i="1"/>
  <c r="M236" i="1" s="1"/>
  <c r="I235" i="1"/>
  <c r="M235" i="1" s="1"/>
  <c r="I234" i="1"/>
  <c r="M234" i="1" s="1"/>
  <c r="I233" i="1"/>
  <c r="M233" i="1" s="1"/>
  <c r="I232" i="1"/>
  <c r="M232" i="1" s="1"/>
  <c r="I231" i="1"/>
  <c r="M231" i="1" s="1"/>
  <c r="I230" i="1"/>
  <c r="M230" i="1" s="1"/>
  <c r="I229" i="1"/>
  <c r="M229" i="1" s="1"/>
  <c r="I228" i="1"/>
  <c r="M228" i="1" s="1"/>
  <c r="I227" i="1"/>
  <c r="M227" i="1" s="1"/>
  <c r="I226" i="1"/>
  <c r="M226" i="1" s="1"/>
  <c r="I225" i="1"/>
  <c r="M225" i="1" s="1"/>
  <c r="I224" i="1"/>
  <c r="M224" i="1" s="1"/>
  <c r="I223" i="1"/>
  <c r="M223" i="1" s="1"/>
  <c r="I222" i="1"/>
  <c r="M222" i="1" s="1"/>
  <c r="I221" i="1"/>
  <c r="M221" i="1" s="1"/>
  <c r="I220" i="1"/>
  <c r="M220" i="1" s="1"/>
  <c r="I219" i="1"/>
  <c r="M219" i="1" s="1"/>
  <c r="I218" i="1"/>
  <c r="M218" i="1" s="1"/>
  <c r="I217" i="1"/>
  <c r="M217" i="1" s="1"/>
  <c r="I216" i="1"/>
  <c r="M216" i="1" s="1"/>
  <c r="I215" i="1"/>
  <c r="M215" i="1" s="1"/>
  <c r="I214" i="1"/>
  <c r="M214" i="1" s="1"/>
  <c r="I213" i="1"/>
  <c r="M213" i="1" s="1"/>
  <c r="I212" i="1"/>
  <c r="M212" i="1" s="1"/>
  <c r="I211" i="1"/>
  <c r="M211" i="1" s="1"/>
  <c r="I210" i="1"/>
  <c r="M210" i="1" s="1"/>
  <c r="I209" i="1"/>
  <c r="M209" i="1" s="1"/>
  <c r="I208" i="1"/>
  <c r="M208" i="1" s="1"/>
  <c r="I207" i="1"/>
  <c r="M207" i="1" s="1"/>
  <c r="I206" i="1"/>
  <c r="M206" i="1" s="1"/>
  <c r="I205" i="1"/>
  <c r="M205" i="1" s="1"/>
  <c r="I204" i="1"/>
  <c r="M204" i="1" s="1"/>
  <c r="I203" i="1"/>
  <c r="M203" i="1" s="1"/>
  <c r="I202" i="1"/>
  <c r="M202" i="1" s="1"/>
  <c r="I201" i="1"/>
  <c r="M201" i="1" s="1"/>
  <c r="I200" i="1"/>
  <c r="M200" i="1" s="1"/>
  <c r="I199" i="1"/>
  <c r="M199" i="1" s="1"/>
  <c r="I198" i="1"/>
  <c r="M198" i="1" s="1"/>
  <c r="I197" i="1"/>
  <c r="M197" i="1" s="1"/>
  <c r="I196" i="1"/>
  <c r="M196" i="1" s="1"/>
  <c r="I195" i="1"/>
  <c r="M195" i="1" s="1"/>
  <c r="I194" i="1"/>
  <c r="M194" i="1" s="1"/>
  <c r="I193" i="1"/>
  <c r="M193" i="1" s="1"/>
  <c r="I192" i="1"/>
  <c r="M192" i="1" s="1"/>
  <c r="I191" i="1"/>
  <c r="M191" i="1" s="1"/>
  <c r="I190" i="1"/>
  <c r="M190" i="1" s="1"/>
  <c r="I189" i="1"/>
  <c r="M189" i="1" s="1"/>
  <c r="I188" i="1"/>
  <c r="M188" i="1" s="1"/>
  <c r="I187" i="1"/>
  <c r="M187" i="1" s="1"/>
  <c r="I186" i="1"/>
  <c r="M186" i="1" s="1"/>
  <c r="I185" i="1"/>
  <c r="M185" i="1" s="1"/>
  <c r="I184" i="1"/>
  <c r="M184" i="1" s="1"/>
  <c r="I183" i="1"/>
  <c r="M183" i="1" s="1"/>
  <c r="I182" i="1"/>
  <c r="M182" i="1" s="1"/>
  <c r="I181" i="1"/>
  <c r="M181" i="1" s="1"/>
  <c r="I180" i="1"/>
  <c r="M180" i="1" s="1"/>
  <c r="I179" i="1"/>
  <c r="M179" i="1" s="1"/>
  <c r="I178" i="1"/>
  <c r="M178" i="1" s="1"/>
  <c r="I177" i="1"/>
  <c r="M177" i="1" s="1"/>
  <c r="I176" i="1"/>
  <c r="M176" i="1" s="1"/>
  <c r="I175" i="1"/>
  <c r="M175" i="1" s="1"/>
  <c r="I174" i="1"/>
  <c r="M174" i="1" s="1"/>
  <c r="I173" i="1"/>
  <c r="M173" i="1" s="1"/>
  <c r="I172" i="1"/>
  <c r="M172" i="1" s="1"/>
  <c r="I171" i="1"/>
  <c r="M171" i="1" s="1"/>
  <c r="I170" i="1"/>
  <c r="M170" i="1" s="1"/>
  <c r="I169" i="1"/>
  <c r="M169" i="1" s="1"/>
  <c r="I168" i="1"/>
  <c r="M168" i="1" s="1"/>
  <c r="I167" i="1"/>
  <c r="M167" i="1" s="1"/>
  <c r="I166" i="1"/>
  <c r="M166" i="1" s="1"/>
  <c r="I165" i="1"/>
  <c r="M165" i="1" s="1"/>
  <c r="I164" i="1"/>
  <c r="M164" i="1" s="1"/>
  <c r="I163" i="1"/>
  <c r="M163" i="1" s="1"/>
  <c r="I162" i="1"/>
  <c r="M162" i="1" s="1"/>
  <c r="I161" i="1"/>
  <c r="M161" i="1" s="1"/>
  <c r="I160" i="1"/>
  <c r="M160" i="1" s="1"/>
  <c r="I159" i="1"/>
  <c r="M159" i="1" s="1"/>
  <c r="I158" i="1"/>
  <c r="M158" i="1" s="1"/>
  <c r="I157" i="1"/>
  <c r="M157" i="1" s="1"/>
  <c r="I156" i="1"/>
  <c r="M156" i="1" s="1"/>
  <c r="I155" i="1"/>
  <c r="M155" i="1" s="1"/>
  <c r="I154" i="1"/>
  <c r="M154" i="1" s="1"/>
  <c r="I153" i="1"/>
  <c r="M153" i="1" s="1"/>
  <c r="I152" i="1"/>
  <c r="M152" i="1" s="1"/>
  <c r="I151" i="1"/>
  <c r="M151" i="1" s="1"/>
  <c r="I150" i="1"/>
  <c r="M150" i="1" s="1"/>
  <c r="I149" i="1"/>
  <c r="M149" i="1" s="1"/>
  <c r="I148" i="1"/>
  <c r="M148" i="1" s="1"/>
  <c r="I147" i="1"/>
  <c r="M147" i="1" s="1"/>
  <c r="I146" i="1"/>
  <c r="M146" i="1" s="1"/>
  <c r="I145" i="1"/>
  <c r="M145" i="1" s="1"/>
  <c r="I144" i="1"/>
  <c r="M144" i="1" s="1"/>
  <c r="I143" i="1"/>
  <c r="M143" i="1" s="1"/>
  <c r="I142" i="1"/>
  <c r="M142" i="1" s="1"/>
  <c r="I141" i="1"/>
  <c r="M141" i="1" s="1"/>
  <c r="I140" i="1"/>
  <c r="M140" i="1" s="1"/>
  <c r="I139" i="1"/>
  <c r="M139" i="1" s="1"/>
  <c r="I138" i="1"/>
  <c r="M138" i="1" s="1"/>
  <c r="I137" i="1"/>
  <c r="M137" i="1" s="1"/>
  <c r="I136" i="1"/>
  <c r="M136" i="1" s="1"/>
  <c r="I135" i="1"/>
  <c r="M135" i="1" s="1"/>
  <c r="I134" i="1"/>
  <c r="M134" i="1" s="1"/>
  <c r="I133" i="1"/>
  <c r="M133" i="1" s="1"/>
  <c r="I132" i="1"/>
  <c r="M132" i="1" s="1"/>
  <c r="I131" i="1"/>
  <c r="M131" i="1" s="1"/>
  <c r="I130" i="1"/>
  <c r="M130" i="1" s="1"/>
  <c r="I129" i="1"/>
  <c r="M129" i="1" s="1"/>
  <c r="I128" i="1"/>
  <c r="M128" i="1" s="1"/>
  <c r="I127" i="1"/>
  <c r="M127" i="1" s="1"/>
  <c r="I126" i="1"/>
  <c r="M126" i="1" s="1"/>
  <c r="I125" i="1"/>
  <c r="M125" i="1" s="1"/>
  <c r="I124" i="1"/>
  <c r="M124" i="1" s="1"/>
  <c r="I123" i="1"/>
  <c r="M123" i="1" s="1"/>
  <c r="I122" i="1"/>
  <c r="M122" i="1" s="1"/>
  <c r="I121" i="1"/>
  <c r="M121" i="1" s="1"/>
  <c r="I120" i="1"/>
  <c r="M120" i="1" s="1"/>
  <c r="I119" i="1"/>
  <c r="M119" i="1" s="1"/>
  <c r="I118" i="1"/>
  <c r="M118" i="1" s="1"/>
  <c r="I117" i="1"/>
  <c r="M117" i="1" s="1"/>
  <c r="I116" i="1"/>
  <c r="M116" i="1" s="1"/>
  <c r="I115" i="1"/>
  <c r="M115" i="1" s="1"/>
  <c r="I114" i="1"/>
  <c r="M114" i="1" s="1"/>
  <c r="I113" i="1"/>
  <c r="M113" i="1" s="1"/>
  <c r="I112" i="1"/>
  <c r="M112" i="1" s="1"/>
  <c r="I111" i="1"/>
  <c r="M111" i="1" s="1"/>
  <c r="I110" i="1"/>
  <c r="M110" i="1" s="1"/>
  <c r="I109" i="1"/>
  <c r="M109" i="1" s="1"/>
  <c r="I108" i="1"/>
  <c r="M108" i="1" s="1"/>
  <c r="I107" i="1"/>
  <c r="M107" i="1" s="1"/>
  <c r="I106" i="1"/>
  <c r="M106" i="1" s="1"/>
  <c r="I105" i="1"/>
  <c r="M105" i="1" s="1"/>
  <c r="I104" i="1"/>
  <c r="M104" i="1" s="1"/>
  <c r="I103" i="1"/>
  <c r="M103" i="1" s="1"/>
  <c r="I102" i="1"/>
  <c r="M102" i="1" s="1"/>
  <c r="I101" i="1"/>
  <c r="M101" i="1" s="1"/>
  <c r="I100" i="1"/>
  <c r="M100" i="1" s="1"/>
  <c r="I99" i="1"/>
  <c r="M99" i="1" s="1"/>
  <c r="I98" i="1"/>
  <c r="M98" i="1" s="1"/>
  <c r="I97" i="1"/>
  <c r="M97" i="1" s="1"/>
  <c r="I96" i="1"/>
  <c r="M96" i="1" s="1"/>
  <c r="I95" i="1"/>
  <c r="M95" i="1" s="1"/>
  <c r="I94" i="1"/>
  <c r="M94" i="1" s="1"/>
  <c r="I93" i="1"/>
  <c r="M93" i="1" s="1"/>
  <c r="I92" i="1"/>
  <c r="M92" i="1" s="1"/>
  <c r="I91" i="1"/>
  <c r="M91" i="1" s="1"/>
  <c r="I90" i="1"/>
  <c r="M90" i="1" s="1"/>
  <c r="I89" i="1"/>
  <c r="M89" i="1" s="1"/>
  <c r="I88" i="1"/>
  <c r="M88" i="1" s="1"/>
  <c r="I87" i="1"/>
  <c r="M87" i="1" s="1"/>
  <c r="I86" i="1"/>
  <c r="M86" i="1" s="1"/>
  <c r="I85" i="1"/>
  <c r="M85" i="1" s="1"/>
  <c r="I84" i="1"/>
  <c r="M84" i="1" s="1"/>
  <c r="I83" i="1"/>
  <c r="M83" i="1" s="1"/>
  <c r="I82" i="1"/>
  <c r="M82" i="1" s="1"/>
  <c r="I81" i="1"/>
  <c r="M81" i="1" s="1"/>
  <c r="I80" i="1"/>
  <c r="M80" i="1" s="1"/>
  <c r="I79" i="1"/>
  <c r="M79" i="1" s="1"/>
  <c r="I78" i="1"/>
  <c r="M78" i="1" s="1"/>
  <c r="I77" i="1"/>
  <c r="M77" i="1" s="1"/>
  <c r="I76" i="1"/>
  <c r="M76" i="1" s="1"/>
  <c r="I75" i="1"/>
  <c r="M75" i="1" s="1"/>
  <c r="I74" i="1"/>
  <c r="M74" i="1" s="1"/>
  <c r="M73" i="1"/>
  <c r="M72" i="1"/>
  <c r="M71" i="1"/>
  <c r="M70" i="1"/>
  <c r="M69" i="1"/>
  <c r="M68" i="1"/>
  <c r="M67" i="1"/>
  <c r="M66" i="1"/>
  <c r="M65" i="1"/>
  <c r="M64" i="1"/>
  <c r="M63" i="1"/>
  <c r="I62" i="1"/>
  <c r="M62" i="1" s="1"/>
  <c r="I61" i="1"/>
  <c r="M61" i="1" s="1"/>
  <c r="I60" i="1"/>
  <c r="M60" i="1" s="1"/>
  <c r="I59" i="1"/>
  <c r="M59" i="1" s="1"/>
  <c r="I58" i="1"/>
  <c r="M58" i="1" s="1"/>
  <c r="I57" i="1"/>
  <c r="M57" i="1" s="1"/>
  <c r="I56" i="1"/>
  <c r="M56" i="1" s="1"/>
  <c r="I55" i="1"/>
  <c r="M55" i="1" s="1"/>
  <c r="I54" i="1"/>
  <c r="M54" i="1" s="1"/>
  <c r="I53" i="1"/>
  <c r="M53" i="1" s="1"/>
  <c r="I52" i="1"/>
  <c r="M52" i="1" s="1"/>
  <c r="I51" i="1"/>
  <c r="M51" i="1" s="1"/>
  <c r="I50" i="1"/>
  <c r="M50" i="1" s="1"/>
  <c r="I49" i="1"/>
  <c r="M49" i="1" s="1"/>
  <c r="I48" i="1"/>
  <c r="M48" i="1" s="1"/>
  <c r="I47" i="1"/>
  <c r="M47" i="1" s="1"/>
  <c r="I46" i="1"/>
  <c r="M46" i="1" s="1"/>
  <c r="I45" i="1"/>
  <c r="M45" i="1" s="1"/>
  <c r="I44" i="1"/>
  <c r="M44" i="1" s="1"/>
  <c r="I43" i="1"/>
  <c r="M43" i="1" s="1"/>
  <c r="I42" i="1"/>
  <c r="M42" i="1" s="1"/>
  <c r="I41" i="1"/>
  <c r="M41" i="1" s="1"/>
  <c r="I39" i="1"/>
  <c r="M39" i="1" s="1"/>
  <c r="I32" i="1" l="1"/>
  <c r="M32" i="1" s="1"/>
  <c r="I31" i="1"/>
  <c r="M31" i="1" s="1"/>
  <c r="I38" i="1" l="1"/>
  <c r="M38" i="1" s="1"/>
  <c r="I37" i="1"/>
  <c r="M37" i="1" s="1"/>
  <c r="I36" i="1"/>
  <c r="M36" i="1" s="1"/>
  <c r="I35" i="1"/>
  <c r="M35" i="1" s="1"/>
  <c r="I34" i="1"/>
  <c r="M34" i="1" s="1"/>
  <c r="I33" i="1"/>
  <c r="M33" i="1" s="1"/>
  <c r="I30" i="1"/>
  <c r="M30" i="1" s="1"/>
  <c r="I29" i="1"/>
  <c r="M29" i="1" s="1"/>
  <c r="I28" i="1" l="1"/>
  <c r="M28" i="1" s="1"/>
  <c r="I27" i="1"/>
  <c r="M27" i="1" s="1"/>
  <c r="I26" i="1"/>
  <c r="M26" i="1" s="1"/>
  <c r="I25" i="1" l="1"/>
  <c r="M25" i="1" s="1"/>
  <c r="I24" i="1"/>
  <c r="M24" i="1" s="1"/>
  <c r="I23" i="1"/>
  <c r="M23" i="1" s="1"/>
  <c r="I22" i="1"/>
  <c r="M22" i="1" s="1"/>
  <c r="I21" i="1"/>
  <c r="M21" i="1" s="1"/>
  <c r="I20" i="1"/>
  <c r="M20" i="1" s="1"/>
  <c r="I19" i="1"/>
  <c r="M19" i="1" s="1"/>
  <c r="I18" i="1"/>
  <c r="M18" i="1" s="1"/>
  <c r="I17" i="1"/>
  <c r="M17" i="1" s="1"/>
  <c r="I16" i="1"/>
  <c r="M16" i="1" s="1"/>
  <c r="I15" i="1"/>
  <c r="M15" i="1" s="1"/>
  <c r="I14" i="1"/>
  <c r="M14" i="1" s="1"/>
  <c r="I13" i="1"/>
  <c r="M13" i="1" s="1"/>
  <c r="I12" i="1"/>
  <c r="M12" i="1" s="1"/>
  <c r="I11" i="1"/>
  <c r="M11" i="1" s="1"/>
  <c r="I10" i="1"/>
  <c r="M10" i="1" s="1"/>
  <c r="I9" i="1"/>
  <c r="M9" i="1" s="1"/>
  <c r="I8" i="1"/>
  <c r="M8" i="1" s="1"/>
  <c r="O8" i="1" l="1"/>
  <c r="O265" i="1" l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G10" i="2" l="1"/>
  <c r="G12" i="2"/>
  <c r="G11" i="2"/>
</calcChain>
</file>

<file path=xl/sharedStrings.xml><?xml version="1.0" encoding="utf-8"?>
<sst xmlns="http://schemas.openxmlformats.org/spreadsheetml/2006/main" count="697" uniqueCount="164">
  <si>
    <t>Update:</t>
  </si>
  <si>
    <t>SẢN PHẨM BÁN</t>
  </si>
  <si>
    <t>SẢN PHẨM KHUYẾN MẠI</t>
  </si>
  <si>
    <t>THỜI GIAN NBT GIAO HÀNG</t>
  </si>
  <si>
    <t>THÁNG</t>
  </si>
  <si>
    <t>SỐ PROPOSAL</t>
  </si>
  <si>
    <t>ACC/NPP</t>
  </si>
  <si>
    <t>CHUỖI SIÊU THỊ</t>
  </si>
  <si>
    <t>CODE SKU</t>
  </si>
  <si>
    <t>SKU</t>
  </si>
  <si>
    <t>Giá nhập NPP
(-VAT)</t>
  </si>
  <si>
    <t>Số lượng</t>
  </si>
  <si>
    <t>SKU (hàng bán)</t>
  </si>
  <si>
    <t>Giá</t>
  </si>
  <si>
    <t>Cơ cấu khuyên mãi</t>
  </si>
  <si>
    <t>SKU (hàng tặng)</t>
  </si>
  <si>
    <t>FROM</t>
  </si>
  <si>
    <t>TO</t>
  </si>
  <si>
    <t>THỜI GIAN GIẢM GIÁ NTD/ST</t>
  </si>
  <si>
    <t xml:space="preserve">Post </t>
  </si>
  <si>
    <t>Ghi chú</t>
  </si>
  <si>
    <t>(Thùng)</t>
  </si>
  <si>
    <t>(VND)
 (-VAT)</t>
  </si>
  <si>
    <t>End</t>
  </si>
  <si>
    <t>BIG C</t>
  </si>
  <si>
    <t xml:space="preserve">thời vụ </t>
  </si>
  <si>
    <t>BANH XOP NABATI 3 VI</t>
  </si>
  <si>
    <t>BANH XOP NABATI PHU SOCOLA</t>
  </si>
  <si>
    <t>BANH QUY NABATI COOKIE</t>
  </si>
  <si>
    <t>Giá BigC cần chỉnh (thùng)</t>
  </si>
  <si>
    <t>Giá BigC cần chỉnh (kg)</t>
  </si>
  <si>
    <t>tì lệ KM</t>
  </si>
  <si>
    <t>Giá 1kg Sau KM (-VAT)</t>
  </si>
  <si>
    <t>Giá 1kg Trước KM (-VAT)</t>
  </si>
  <si>
    <t>Cookie</t>
  </si>
  <si>
    <t>Na17g</t>
  </si>
  <si>
    <t>Coated</t>
  </si>
  <si>
    <t>08.12</t>
  </si>
  <si>
    <t>15.12 - 31/01</t>
  </si>
  <si>
    <t>THỜI GIAN GIAO HÀNG</t>
  </si>
  <si>
    <t>THỜI GIAN KẾT THÚC</t>
  </si>
  <si>
    <t>On-post</t>
  </si>
  <si>
    <t>Richeese Big Roll's 14g</t>
  </si>
  <si>
    <t>Roll's Richoco 6g</t>
  </si>
  <si>
    <t>Richeese Wafer 6g</t>
  </si>
  <si>
    <t>Richoco Coated Wafer 14g</t>
  </si>
  <si>
    <t>Coconut Coated Wafer 14g</t>
  </si>
  <si>
    <t>Richeese Wafer 15g</t>
  </si>
  <si>
    <t>Richoco Wafer 15g</t>
  </si>
  <si>
    <t>Cookies and cream cookies 112g+ 24g</t>
  </si>
  <si>
    <t>Richoco cookies 112g+24g</t>
  </si>
  <si>
    <t>Richeese cookies 112g+ 24g</t>
  </si>
  <si>
    <t>Mua 2+1</t>
  </si>
  <si>
    <t>Richeese Ahh 9g</t>
  </si>
  <si>
    <t>CO.OP</t>
  </si>
  <si>
    <t>Richoco Timebreak 48g</t>
  </si>
  <si>
    <t>09/10</t>
  </si>
  <si>
    <t>23/10</t>
  </si>
  <si>
    <t>10/10-23/10</t>
  </si>
  <si>
    <t>EMART</t>
  </si>
  <si>
    <t>Wafer GGM 50g Promo</t>
  </si>
  <si>
    <t>Ahh GGM 9g Promo</t>
  </si>
  <si>
    <t>Promotion Update Post Plan NOV'24</t>
  </si>
  <si>
    <t xml:space="preserve">Richeese Wafer 15g* 20 </t>
  </si>
  <si>
    <t xml:space="preserve">Richoco Wafer 15g*20 </t>
  </si>
  <si>
    <t xml:space="preserve">Roll's Recheese 6g </t>
  </si>
  <si>
    <t xml:space="preserve">Roll's Richoco 6g </t>
  </si>
  <si>
    <t>Richoco Roll's 105g</t>
  </si>
  <si>
    <t>Cookies &amp; Cream Rolls 105g</t>
  </si>
  <si>
    <t>Richeese Roll's 105g</t>
  </si>
  <si>
    <t>Big Roll Richeese 14g</t>
  </si>
  <si>
    <t>10+11</t>
  </si>
  <si>
    <t>LOTTE</t>
  </si>
  <si>
    <t xml:space="preserve">Nabati Richeese Wafer Big Pack 330g </t>
  </si>
  <si>
    <t xml:space="preserve">Nabati Richoco Wafer Big Pack 330g </t>
  </si>
  <si>
    <t>Done</t>
  </si>
  <si>
    <t xml:space="preserve">Đề xuất Onpost </t>
  </si>
  <si>
    <t>Đề xuất Onpost - trưng ụ KM</t>
  </si>
  <si>
    <t>05/11</t>
  </si>
  <si>
    <t>23/10-05/11</t>
  </si>
  <si>
    <t>06/11</t>
  </si>
  <si>
    <t>03/12</t>
  </si>
  <si>
    <t>03/12-20/12</t>
  </si>
  <si>
    <t>20/11</t>
  </si>
  <si>
    <t>17/12</t>
  </si>
  <si>
    <t>04/12-17/12</t>
  </si>
  <si>
    <t>04/12</t>
  </si>
  <si>
    <t>31/12</t>
  </si>
  <si>
    <t>18/12-31/12</t>
  </si>
  <si>
    <t>AVR Monthly</t>
  </si>
  <si>
    <t>11+12</t>
  </si>
  <si>
    <t>do mới chỉ bán 3 tháng</t>
  </si>
  <si>
    <t>18/10</t>
  </si>
  <si>
    <t>13/11</t>
  </si>
  <si>
    <t>31/10-13/11</t>
  </si>
  <si>
    <t>C423</t>
  </si>
  <si>
    <t>C424</t>
  </si>
  <si>
    <t>C425</t>
  </si>
  <si>
    <t>TẾT</t>
  </si>
  <si>
    <t>01/11</t>
  </si>
  <si>
    <t>27/11</t>
  </si>
  <si>
    <t>14/11-27/11</t>
  </si>
  <si>
    <t>confirm</t>
  </si>
  <si>
    <t>Thực hiện POST C424</t>
  </si>
  <si>
    <t>Post C425</t>
  </si>
  <si>
    <t xml:space="preserve">CTKM + Trưng bày tết </t>
  </si>
  <si>
    <t>CTKM + Trưng bày tết</t>
  </si>
  <si>
    <t>14/11</t>
  </si>
  <si>
    <t>11/12</t>
  </si>
  <si>
    <t>28/11-11/12</t>
  </si>
  <si>
    <t>12/12</t>
  </si>
  <si>
    <t>Tết</t>
  </si>
  <si>
    <t>12/12-Tết</t>
  </si>
  <si>
    <t>TET</t>
  </si>
  <si>
    <t>Roll cheese 6g chưa vào</t>
  </si>
  <si>
    <t>Roll So 6g chưa vào</t>
  </si>
  <si>
    <t>Roll's Recheese 6g</t>
  </si>
  <si>
    <t>Big Roll's Richeese 14g</t>
  </si>
  <si>
    <t>Hàng TẾT - trưng ụ KM</t>
  </si>
  <si>
    <t>Forecast
(Thùng)</t>
  </si>
  <si>
    <t>43+44</t>
  </si>
  <si>
    <t>45+46+47</t>
  </si>
  <si>
    <t>48+49</t>
  </si>
  <si>
    <t xml:space="preserve">Goguma AHH hg10x9g </t>
  </si>
  <si>
    <t>19/11</t>
  </si>
  <si>
    <t>19/11-23/11</t>
  </si>
  <si>
    <t>03/10</t>
  </si>
  <si>
    <t>30/10</t>
  </si>
  <si>
    <t>17/10-30/10</t>
  </si>
  <si>
    <t>17/10</t>
  </si>
  <si>
    <t>Confirmed</t>
  </si>
  <si>
    <t>31/10-20/11</t>
  </si>
  <si>
    <t>07/11</t>
  </si>
  <si>
    <t>25/12</t>
  </si>
  <si>
    <t>08/01</t>
  </si>
  <si>
    <t>26/12-08/01</t>
  </si>
  <si>
    <t>12+1</t>
  </si>
  <si>
    <t>26/12</t>
  </si>
  <si>
    <t>Chưa bán Tết 2024</t>
  </si>
  <si>
    <t>30/11</t>
  </si>
  <si>
    <t>21/11-30/11</t>
  </si>
  <si>
    <t>50+51+52+01</t>
  </si>
  <si>
    <t>17/11</t>
  </si>
  <si>
    <t>01/12-12/12
13/12-25/12</t>
  </si>
  <si>
    <t>2+3</t>
  </si>
  <si>
    <t>4+5</t>
  </si>
  <si>
    <t>28/01</t>
  </si>
  <si>
    <t>09/01-28/01</t>
  </si>
  <si>
    <t>HUONG THUY_SOUTH</t>
  </si>
  <si>
    <t>Nabati WRAPZ GGM 192g (16g x 12)</t>
  </si>
  <si>
    <t>NABATI GGM Wafer 15g</t>
  </si>
  <si>
    <t>30/09</t>
  </si>
  <si>
    <t>14/10</t>
  </si>
  <si>
    <t>24/10-06/11</t>
  </si>
  <si>
    <t>28/10</t>
  </si>
  <si>
    <t>07/11-20/11</t>
  </si>
  <si>
    <t>09/12</t>
  </si>
  <si>
    <t>30/12</t>
  </si>
  <si>
    <t>19/12-30/12</t>
  </si>
  <si>
    <t>04/01</t>
  </si>
  <si>
    <t>27/01</t>
  </si>
  <si>
    <t>14/01-27/01</t>
  </si>
  <si>
    <t>09+10</t>
  </si>
  <si>
    <t>Mua 3+1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</si>
</sst>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??_-;_-@_-"/>
  </numFmts>
  <fonts count="2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2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0"/>
      <name val="Times New Roman"/>
      <family val="1"/>
    </font>
    <font>
      <b/>
      <sz val="8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sz val="9"/>
      <color theme="1" tint="4.9989318521683403E-2"/>
      <name val="Times New Roman"/>
      <family val="1"/>
    </font>
    <font>
      <sz val="8"/>
      <name val="Calibri"/>
      <family val="2"/>
      <charset val="163"/>
      <scheme val="minor"/>
    </font>
    <font>
      <sz val="10"/>
      <name val="Arial"/>
      <family val="2"/>
    </font>
    <font>
      <sz val="10"/>
      <color theme="1"/>
      <name val="Calibri Light"/>
      <family val="1"/>
      <scheme val="major"/>
    </font>
    <font>
      <sz val="10"/>
      <color theme="1" tint="4.9989318521683403E-2"/>
      <name val="Calibri Light"/>
      <family val="1"/>
      <scheme val="major"/>
    </font>
    <font>
      <sz val="10"/>
      <color theme="1"/>
      <name val="Calibri Light"/>
      <family val="2"/>
      <scheme val="major"/>
    </font>
    <font>
      <sz val="9"/>
      <color theme="1"/>
      <name val="Times New Roman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164" fontId="4" fillId="0" borderId="0" applyFont="0" applyFill="0" applyBorder="0" applyAlignment="0" applyProtection="0"/>
    <xf numFmtId="0" fontId="17" fillId="0" borderId="0"/>
    <xf numFmtId="9" fontId="1" fillId="0" borderId="0" applyFont="0" applyFill="0" applyBorder="0" applyAlignment="0" applyProtection="0"/>
    <xf numFmtId="0" fontId="21" fillId="0" borderId="0"/>
  </cellStyleXfs>
  <cellXfs count="10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5" fontId="3" fillId="0" borderId="0" xfId="1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2"/>
    <xf numFmtId="0" fontId="5" fillId="0" borderId="0" xfId="2" applyFont="1"/>
    <xf numFmtId="0" fontId="6" fillId="2" borderId="0" xfId="2" applyFont="1" applyFill="1"/>
    <xf numFmtId="0" fontId="5" fillId="0" borderId="0" xfId="2" applyFont="1" applyAlignment="1">
      <alignment horizontal="left"/>
    </xf>
    <xf numFmtId="0" fontId="5" fillId="0" borderId="0" xfId="2" applyFont="1" applyAlignment="1">
      <alignment wrapText="1"/>
    </xf>
    <xf numFmtId="165" fontId="5" fillId="0" borderId="0" xfId="1" applyNumberFormat="1" applyFont="1" applyAlignment="1">
      <alignment horizontal="right"/>
    </xf>
    <xf numFmtId="0" fontId="5" fillId="0" borderId="0" xfId="2" applyFont="1" applyAlignment="1">
      <alignment horizontal="center"/>
    </xf>
    <xf numFmtId="0" fontId="5" fillId="0" borderId="0" xfId="2" applyFont="1" applyAlignment="1">
      <alignment vertical="center" wrapText="1"/>
    </xf>
    <xf numFmtId="0" fontId="8" fillId="0" borderId="0" xfId="2" applyFont="1" applyAlignment="1">
      <alignment horizontal="right"/>
    </xf>
    <xf numFmtId="14" fontId="8" fillId="0" borderId="0" xfId="2" applyNumberFormat="1" applyFont="1" applyAlignment="1">
      <alignment horizontal="left"/>
    </xf>
    <xf numFmtId="14" fontId="8" fillId="0" borderId="0" xfId="2" applyNumberFormat="1" applyFont="1" applyAlignment="1">
      <alignment horizontal="left" wrapText="1"/>
    </xf>
    <xf numFmtId="0" fontId="9" fillId="0" borderId="0" xfId="2" applyFont="1"/>
    <xf numFmtId="0" fontId="9" fillId="0" borderId="0" xfId="2" applyFont="1" applyAlignment="1">
      <alignment horizontal="center"/>
    </xf>
    <xf numFmtId="0" fontId="8" fillId="0" borderId="0" xfId="2" applyFont="1"/>
    <xf numFmtId="0" fontId="9" fillId="0" borderId="0" xfId="2" applyFont="1" applyAlignment="1">
      <alignment vertical="center" wrapText="1"/>
    </xf>
    <xf numFmtId="0" fontId="5" fillId="2" borderId="0" xfId="2" applyFont="1" applyFill="1" applyAlignment="1">
      <alignment horizontal="center"/>
    </xf>
    <xf numFmtId="0" fontId="5" fillId="2" borderId="0" xfId="2" applyFont="1" applyFill="1"/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left" wrapText="1"/>
    </xf>
    <xf numFmtId="0" fontId="11" fillId="2" borderId="0" xfId="2" applyFont="1" applyFill="1" applyAlignment="1">
      <alignment horizontal="center"/>
    </xf>
    <xf numFmtId="0" fontId="7" fillId="6" borderId="5" xfId="2" applyFont="1" applyFill="1" applyBorder="1" applyAlignment="1">
      <alignment horizontal="center" vertical="center" wrapText="1"/>
    </xf>
    <xf numFmtId="0" fontId="7" fillId="6" borderId="5" xfId="2" applyFont="1" applyFill="1" applyBorder="1" applyAlignment="1">
      <alignment horizontal="left" vertical="center" wrapText="1"/>
    </xf>
    <xf numFmtId="165" fontId="7" fillId="7" borderId="5" xfId="1" applyNumberFormat="1" applyFont="1" applyFill="1" applyBorder="1" applyAlignment="1">
      <alignment horizontal="right" vertical="center" wrapText="1"/>
    </xf>
    <xf numFmtId="0" fontId="7" fillId="7" borderId="5" xfId="2" applyFont="1" applyFill="1" applyBorder="1" applyAlignment="1">
      <alignment horizontal="center" vertical="center" wrapText="1"/>
    </xf>
    <xf numFmtId="9" fontId="7" fillId="7" borderId="5" xfId="4" applyFont="1" applyFill="1" applyBorder="1" applyAlignment="1">
      <alignment horizontal="center" vertical="center" wrapText="1"/>
    </xf>
    <xf numFmtId="9" fontId="7" fillId="6" borderId="5" xfId="4" applyFont="1" applyFill="1" applyBorder="1" applyAlignment="1">
      <alignment horizontal="center" vertical="center" wrapText="1"/>
    </xf>
    <xf numFmtId="0" fontId="7" fillId="8" borderId="5" xfId="2" applyFont="1" applyFill="1" applyBorder="1" applyAlignment="1">
      <alignment horizontal="center" vertical="center" wrapText="1"/>
    </xf>
    <xf numFmtId="9" fontId="7" fillId="8" borderId="5" xfId="4" applyFont="1" applyFill="1" applyBorder="1" applyAlignment="1">
      <alignment horizontal="center" vertical="center" wrapText="1"/>
    </xf>
    <xf numFmtId="0" fontId="12" fillId="6" borderId="5" xfId="2" applyFont="1" applyFill="1" applyBorder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14" fillId="6" borderId="5" xfId="2" applyFont="1" applyFill="1" applyBorder="1" applyAlignment="1">
      <alignment horizontal="center" vertical="center" wrapText="1"/>
    </xf>
    <xf numFmtId="0" fontId="14" fillId="6" borderId="5" xfId="2" applyFont="1" applyFill="1" applyBorder="1" applyAlignment="1">
      <alignment horizontal="left" vertical="center" wrapText="1"/>
    </xf>
    <xf numFmtId="0" fontId="14" fillId="6" borderId="4" xfId="2" applyFont="1" applyFill="1" applyBorder="1" applyAlignment="1">
      <alignment horizontal="center" vertical="center" wrapText="1"/>
    </xf>
    <xf numFmtId="165" fontId="7" fillId="6" borderId="4" xfId="1" applyNumberFormat="1" applyFont="1" applyFill="1" applyBorder="1" applyAlignment="1">
      <alignment horizontal="right" vertical="center" wrapText="1"/>
    </xf>
    <xf numFmtId="9" fontId="14" fillId="6" borderId="5" xfId="4" applyFont="1" applyFill="1" applyBorder="1" applyAlignment="1">
      <alignment horizontal="center" vertical="center" wrapText="1"/>
    </xf>
    <xf numFmtId="0" fontId="15" fillId="6" borderId="5" xfId="2" applyFont="1" applyFill="1" applyBorder="1" applyAlignment="1">
      <alignment horizontal="center" vertical="center" wrapText="1"/>
    </xf>
    <xf numFmtId="0" fontId="5" fillId="0" borderId="5" xfId="2" applyFont="1" applyBorder="1" applyAlignment="1">
      <alignment vertical="center"/>
    </xf>
    <xf numFmtId="165" fontId="5" fillId="0" borderId="5" xfId="1" applyNumberFormat="1" applyFont="1" applyFill="1" applyBorder="1" applyAlignment="1">
      <alignment horizontal="center" vertical="center"/>
    </xf>
    <xf numFmtId="165" fontId="11" fillId="0" borderId="5" xfId="1" applyNumberFormat="1" applyFont="1" applyFill="1" applyBorder="1" applyAlignment="1">
      <alignment horizontal="center" vertical="center"/>
    </xf>
    <xf numFmtId="0" fontId="4" fillId="0" borderId="0" xfId="2" applyAlignment="1">
      <alignment vertical="center"/>
    </xf>
    <xf numFmtId="165" fontId="5" fillId="0" borderId="5" xfId="1" applyNumberFormat="1" applyFont="1" applyFill="1" applyBorder="1" applyAlignment="1">
      <alignment horizontal="center" vertical="center" wrapText="1"/>
    </xf>
    <xf numFmtId="0" fontId="18" fillId="0" borderId="5" xfId="2" applyFont="1" applyBorder="1" applyAlignment="1">
      <alignment vertical="center" wrapText="1"/>
    </xf>
    <xf numFmtId="165" fontId="18" fillId="0" borderId="5" xfId="1" applyNumberFormat="1" applyFont="1" applyFill="1" applyBorder="1" applyAlignment="1">
      <alignment horizontal="right" vertical="center"/>
    </xf>
    <xf numFmtId="0" fontId="18" fillId="0" borderId="5" xfId="2" applyFont="1" applyBorder="1" applyAlignment="1">
      <alignment horizontal="center" vertical="center"/>
    </xf>
    <xf numFmtId="0" fontId="18" fillId="0" borderId="5" xfId="2" applyFont="1" applyBorder="1" applyAlignment="1">
      <alignment horizontal="left" vertical="center" wrapText="1"/>
    </xf>
    <xf numFmtId="9" fontId="18" fillId="0" borderId="5" xfId="4" applyFont="1" applyFill="1" applyBorder="1" applyAlignment="1">
      <alignment horizontal="center" vertical="center" wrapText="1"/>
    </xf>
    <xf numFmtId="165" fontId="18" fillId="0" borderId="5" xfId="1" applyNumberFormat="1" applyFont="1" applyFill="1" applyBorder="1" applyAlignment="1">
      <alignment horizontal="center" vertical="center"/>
    </xf>
    <xf numFmtId="165" fontId="19" fillId="0" borderId="5" xfId="1" applyNumberFormat="1" applyFont="1" applyFill="1" applyBorder="1" applyAlignment="1">
      <alignment horizontal="center" vertical="center"/>
    </xf>
    <xf numFmtId="0" fontId="18" fillId="0" borderId="5" xfId="5" quotePrefix="1" applyFont="1" applyBorder="1" applyAlignment="1">
      <alignment horizontal="center" vertical="center"/>
    </xf>
    <xf numFmtId="0" fontId="18" fillId="0" borderId="5" xfId="0" applyFont="1" applyBorder="1" applyAlignment="1">
      <alignment horizontal="center"/>
    </xf>
    <xf numFmtId="0" fontId="18" fillId="0" borderId="5" xfId="0" quotePrefix="1" applyFont="1" applyBorder="1" applyAlignment="1">
      <alignment horizontal="center"/>
    </xf>
    <xf numFmtId="164" fontId="0" fillId="0" borderId="0" xfId="1" applyFont="1"/>
    <xf numFmtId="166" fontId="18" fillId="0" borderId="5" xfId="1" applyNumberFormat="1" applyFont="1" applyBorder="1"/>
    <xf numFmtId="0" fontId="18" fillId="0" borderId="5" xfId="0" applyFont="1" applyBorder="1"/>
    <xf numFmtId="0" fontId="18" fillId="0" borderId="5" xfId="2" applyFont="1" applyBorder="1" applyAlignment="1">
      <alignment horizontal="right" vertical="center"/>
    </xf>
    <xf numFmtId="0" fontId="18" fillId="0" borderId="5" xfId="0" applyFont="1" applyBorder="1" applyAlignment="1">
      <alignment horizontal="right"/>
    </xf>
    <xf numFmtId="0" fontId="5" fillId="2" borderId="5" xfId="2" applyFont="1" applyFill="1" applyBorder="1" applyAlignment="1">
      <alignment horizontal="left"/>
    </xf>
    <xf numFmtId="0" fontId="7" fillId="3" borderId="5" xfId="2" applyFont="1" applyFill="1" applyBorder="1" applyAlignment="1">
      <alignment horizontal="center"/>
    </xf>
    <xf numFmtId="0" fontId="9" fillId="0" borderId="5" xfId="2" applyFont="1" applyBorder="1" applyAlignment="1">
      <alignment vertical="center" wrapText="1"/>
    </xf>
    <xf numFmtId="0" fontId="11" fillId="2" borderId="5" xfId="2" applyFont="1" applyFill="1" applyBorder="1" applyAlignment="1">
      <alignment horizontal="center"/>
    </xf>
    <xf numFmtId="0" fontId="4" fillId="0" borderId="5" xfId="2" applyBorder="1"/>
    <xf numFmtId="0" fontId="13" fillId="0" borderId="5" xfId="2" applyFont="1" applyBorder="1" applyAlignment="1">
      <alignment vertical="center"/>
    </xf>
    <xf numFmtId="10" fontId="18" fillId="4" borderId="5" xfId="8" applyNumberFormat="1" applyFont="1" applyFill="1" applyBorder="1"/>
    <xf numFmtId="0" fontId="18" fillId="0" borderId="5" xfId="2" quotePrefix="1" applyFont="1" applyBorder="1" applyAlignment="1">
      <alignment horizontal="center" vertical="center"/>
    </xf>
    <xf numFmtId="0" fontId="18" fillId="0" borderId="5" xfId="2" applyFont="1" applyBorder="1" applyAlignment="1">
      <alignment horizontal="left" vertical="center"/>
    </xf>
    <xf numFmtId="0" fontId="5" fillId="0" borderId="5" xfId="5" quotePrefix="1" applyFont="1" applyBorder="1" applyAlignment="1">
      <alignment horizontal="center" vertical="center"/>
    </xf>
    <xf numFmtId="0" fontId="5" fillId="0" borderId="1" xfId="2" applyFont="1" applyBorder="1" applyAlignment="1">
      <alignment horizontal="left" vertical="center" wrapText="1"/>
    </xf>
    <xf numFmtId="166" fontId="5" fillId="0" borderId="5" xfId="1" applyNumberFormat="1" applyFont="1" applyFill="1" applyBorder="1" applyAlignment="1">
      <alignment horizontal="center" vertical="center" wrapText="1"/>
    </xf>
    <xf numFmtId="165" fontId="20" fillId="0" borderId="5" xfId="1" applyNumberFormat="1" applyFont="1" applyFill="1" applyBorder="1" applyAlignment="1">
      <alignment horizontal="right" vertical="center"/>
    </xf>
    <xf numFmtId="166" fontId="4" fillId="0" borderId="0" xfId="1" applyNumberFormat="1" applyFont="1"/>
    <xf numFmtId="14" fontId="18" fillId="0" borderId="5" xfId="0" quotePrefix="1" applyNumberFormat="1" applyFont="1" applyBorder="1" applyAlignment="1">
      <alignment horizontal="center" vertical="center"/>
    </xf>
    <xf numFmtId="0" fontId="18" fillId="0" borderId="5" xfId="0" quotePrefix="1" applyFont="1" applyBorder="1" applyAlignment="1">
      <alignment horizontal="center" vertical="center"/>
    </xf>
    <xf numFmtId="164" fontId="18" fillId="0" borderId="5" xfId="1" applyFont="1" applyFill="1" applyBorder="1" applyAlignment="1">
      <alignment horizontal="center" vertical="center"/>
    </xf>
    <xf numFmtId="14" fontId="18" fillId="4" borderId="5" xfId="0" quotePrefix="1" applyNumberFormat="1" applyFont="1" applyFill="1" applyBorder="1" applyAlignment="1">
      <alignment horizontal="center" vertical="center"/>
    </xf>
    <xf numFmtId="0" fontId="18" fillId="4" borderId="5" xfId="0" quotePrefix="1" applyFont="1" applyFill="1" applyBorder="1" applyAlignment="1">
      <alignment horizontal="center" vertical="center"/>
    </xf>
    <xf numFmtId="0" fontId="18" fillId="4" borderId="5" xfId="5" quotePrefix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" fontId="18" fillId="0" borderId="5" xfId="0" quotePrefix="1" applyNumberFormat="1" applyFont="1" applyBorder="1" applyAlignment="1">
      <alignment horizontal="center" vertical="center"/>
    </xf>
    <xf numFmtId="0" fontId="18" fillId="0" borderId="5" xfId="5" quotePrefix="1" applyFont="1" applyBorder="1" applyAlignment="1">
      <alignment horizontal="center" vertical="center" wrapText="1"/>
    </xf>
    <xf numFmtId="0" fontId="18" fillId="9" borderId="5" xfId="2" applyFont="1" applyFill="1" applyBorder="1" applyAlignment="1">
      <alignment horizontal="left" vertical="center"/>
    </xf>
    <xf numFmtId="16" fontId="18" fillId="0" borderId="5" xfId="2" quotePrefix="1" applyNumberFormat="1" applyFont="1" applyBorder="1" applyAlignment="1">
      <alignment horizontal="center" vertical="center"/>
    </xf>
    <xf numFmtId="0" fontId="4" fillId="0" borderId="7" xfId="2" applyBorder="1" applyAlignment="1">
      <alignment vertical="center"/>
    </xf>
    <xf numFmtId="0" fontId="13" fillId="0" borderId="7" xfId="2" applyFont="1" applyBorder="1" applyAlignment="1">
      <alignment vertical="center"/>
    </xf>
    <xf numFmtId="0" fontId="4" fillId="0" borderId="8" xfId="2" applyBorder="1" applyAlignment="1">
      <alignment vertical="center"/>
    </xf>
    <xf numFmtId="166" fontId="4" fillId="0" borderId="10" xfId="1" applyNumberFormat="1" applyFont="1" applyBorder="1" applyAlignment="1">
      <alignment vertical="center"/>
    </xf>
    <xf numFmtId="166" fontId="4" fillId="0" borderId="10" xfId="1" applyNumberFormat="1" applyFont="1" applyFill="1" applyBorder="1" applyAlignment="1">
      <alignment vertical="center"/>
    </xf>
    <xf numFmtId="166" fontId="4" fillId="0" borderId="9" xfId="1" applyNumberFormat="1" applyFont="1" applyFill="1" applyBorder="1" applyAlignment="1">
      <alignment vertical="center"/>
    </xf>
    <xf numFmtId="166" fontId="4" fillId="4" borderId="10" xfId="1" applyNumberFormat="1" applyFont="1" applyFill="1" applyBorder="1" applyAlignment="1">
      <alignment vertical="center"/>
    </xf>
    <xf numFmtId="166" fontId="4" fillId="9" borderId="10" xfId="1" applyNumberFormat="1" applyFont="1" applyFill="1" applyBorder="1" applyAlignment="1">
      <alignment vertical="center"/>
    </xf>
    <xf numFmtId="166" fontId="13" fillId="5" borderId="4" xfId="1" applyNumberFormat="1" applyFont="1" applyFill="1" applyBorder="1" applyAlignment="1">
      <alignment horizontal="center" vertical="center"/>
    </xf>
    <xf numFmtId="166" fontId="13" fillId="5" borderId="4" xfId="1" applyNumberFormat="1" applyFont="1" applyFill="1" applyBorder="1" applyAlignment="1">
      <alignment horizontal="center" vertical="center" wrapText="1"/>
    </xf>
    <xf numFmtId="0" fontId="13" fillId="5" borderId="6" xfId="2" applyFont="1" applyFill="1" applyBorder="1" applyAlignment="1">
      <alignment horizontal="center" vertical="center"/>
    </xf>
    <xf numFmtId="166" fontId="4" fillId="5" borderId="9" xfId="1" applyNumberFormat="1" applyFont="1" applyFill="1" applyBorder="1" applyAlignment="1">
      <alignment horizontal="center" vertical="center"/>
    </xf>
    <xf numFmtId="0" fontId="4" fillId="5" borderId="8" xfId="2" applyFill="1" applyBorder="1" applyAlignment="1">
      <alignment horizontal="center" vertical="center"/>
    </xf>
    <xf numFmtId="0" fontId="13" fillId="0" borderId="5" xfId="2" applyFont="1" applyBorder="1" applyAlignment="1">
      <alignment horizontal="left" vertical="center"/>
    </xf>
    <xf numFmtId="0" fontId="7" fillId="3" borderId="1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3" xfId="2" applyFont="1" applyFill="1" applyBorder="1" applyAlignment="1">
      <alignment horizontal="center"/>
    </xf>
    <xf numFmtId="165" fontId="10" fillId="4" borderId="4" xfId="3" applyNumberFormat="1" applyFont="1" applyFill="1" applyBorder="1" applyAlignment="1">
      <alignment horizontal="center" vertical="center"/>
    </xf>
    <xf numFmtId="0" fontId="7" fillId="3" borderId="5" xfId="2" applyFont="1" applyFill="1" applyBorder="1" applyAlignment="1">
      <alignment horizontal="center"/>
    </xf>
    <xf numFmtId="165" fontId="10" fillId="4" borderId="5" xfId="3" applyNumberFormat="1" applyFont="1" applyFill="1" applyBorder="1" applyAlignment="1">
      <alignment horizontal="center" vertical="center"/>
    </xf>
  </cellXfs>
  <cellStyles count="10">
    <cellStyle name="_x0007_" xfId="7" xr:uid="{00000000-0005-0000-0000-000000000000}"/>
    <cellStyle name="Comma" xfId="1" builtinId="3"/>
    <cellStyle name="Comma 10" xfId="3" xr:uid="{00000000-0005-0000-0000-000002000000}"/>
    <cellStyle name="Comma 2" xfId="6" xr:uid="{00000000-0005-0000-0000-000003000000}"/>
    <cellStyle name="Normal" xfId="0" builtinId="0"/>
    <cellStyle name="Normal 2" xfId="2" xr:uid="{00000000-0005-0000-0000-000005000000}"/>
    <cellStyle name="Normal 2 3" xfId="5" xr:uid="{00000000-0005-0000-0000-000006000000}"/>
    <cellStyle name="Normal 3" xfId="9" xr:uid="{AA4D12C0-1D92-44B0-A175-95A3F6A9005B}"/>
    <cellStyle name="Percent" xfId="8" builtinId="5"/>
    <cellStyle name="Percent 2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68"/>
  <sheetViews>
    <sheetView showGridLines="0" tabSelected="1" zoomScale="70" zoomScaleNormal="70" workbookViewId="0">
      <pane xSplit="6" ySplit="9" topLeftCell="J35" activePane="bottomRight" state="frozen"/>
      <selection pane="topRight" activeCell="G1" sqref="G1"/>
      <selection pane="bottomLeft" activeCell="A10" sqref="A10"/>
      <selection pane="bottomRight" activeCell="T37" sqref="T37"/>
    </sheetView>
  </sheetViews>
  <sheetFormatPr defaultColWidth="8.7109375" defaultRowHeight="15.75" outlineLevelRow="1" outlineLevelCol="1" x14ac:dyDescent="0.25"/>
  <cols>
    <col min="1" max="1" width="13.42578125" style="7" customWidth="1"/>
    <col min="2" max="2" width="12.42578125" style="8" customWidth="1"/>
    <col min="3" max="3" width="24.7109375" style="8" hidden="1" customWidth="1" outlineLevel="1"/>
    <col min="4" max="4" width="21.5703125" style="8" customWidth="1" collapsed="1"/>
    <col min="5" max="5" width="22" style="8" customWidth="1"/>
    <col min="6" max="6" width="12.42578125" style="10" customWidth="1" outlineLevel="1"/>
    <col min="7" max="7" width="37.42578125" style="11" customWidth="1" outlineLevel="1"/>
    <col min="8" max="8" width="11.85546875" style="11" customWidth="1" outlineLevel="1"/>
    <col min="9" max="9" width="10.85546875" style="12" customWidth="1"/>
    <col min="10" max="10" width="48.5703125" style="13" customWidth="1"/>
    <col min="11" max="11" width="15.5703125" style="8" customWidth="1"/>
    <col min="12" max="12" width="22" style="14" customWidth="1"/>
    <col min="13" max="13" width="13.28515625" style="8" customWidth="1"/>
    <col min="14" max="14" width="35.7109375" style="8" customWidth="1"/>
    <col min="15" max="15" width="12.5703125" style="8" customWidth="1"/>
    <col min="16" max="16" width="12.42578125" style="13" customWidth="1"/>
    <col min="17" max="17" width="14" style="13" customWidth="1"/>
    <col min="18" max="18" width="26.5703125" style="13" customWidth="1"/>
    <col min="19" max="19" width="15.7109375" style="7" customWidth="1"/>
    <col min="20" max="20" width="47.5703125" style="7" customWidth="1"/>
    <col min="21" max="21" width="19.5703125" style="76" bestFit="1" customWidth="1"/>
    <col min="22" max="22" width="25.7109375" style="76" bestFit="1" customWidth="1"/>
    <col min="23" max="23" width="33" style="7" bestFit="1" customWidth="1"/>
    <col min="24" max="16384" width="8.7109375" style="7"/>
  </cols>
  <sheetData>
    <row r="1" spans="2:23" x14ac:dyDescent="0.25">
      <c r="B1"/>
      <c r="C1"/>
      <c r="D1"/>
      <c r="E1"/>
      <c r="F1" s="1"/>
      <c r="G1" s="2"/>
      <c r="H1" s="2"/>
      <c r="I1" s="3"/>
      <c r="J1" s="4"/>
      <c r="K1" s="5"/>
      <c r="L1" s="6"/>
      <c r="M1" s="5"/>
      <c r="N1" s="5"/>
      <c r="O1"/>
      <c r="P1"/>
      <c r="Q1"/>
      <c r="R1"/>
    </row>
    <row r="2" spans="2:23" ht="25.5" x14ac:dyDescent="0.35">
      <c r="B2"/>
      <c r="D2" s="9" t="s">
        <v>62</v>
      </c>
      <c r="E2" s="9"/>
    </row>
    <row r="3" spans="2:23" x14ac:dyDescent="0.25">
      <c r="B3" s="7"/>
      <c r="D3" s="15" t="s">
        <v>0</v>
      </c>
      <c r="E3" s="15"/>
      <c r="F3" s="16"/>
      <c r="G3" s="17"/>
      <c r="H3" s="17"/>
      <c r="K3" s="18"/>
      <c r="O3" s="18"/>
      <c r="P3" s="19"/>
      <c r="Q3" s="19"/>
      <c r="R3" s="19"/>
    </row>
    <row r="4" spans="2:23" x14ac:dyDescent="0.25">
      <c r="B4" s="7"/>
      <c r="C4" s="20"/>
      <c r="K4" s="18"/>
      <c r="L4" s="21"/>
      <c r="O4" s="18"/>
      <c r="P4" s="19"/>
      <c r="Q4" s="19"/>
      <c r="R4" s="19"/>
    </row>
    <row r="5" spans="2:23" x14ac:dyDescent="0.25">
      <c r="B5" s="22"/>
      <c r="C5" s="23"/>
      <c r="D5" s="24"/>
      <c r="E5" s="24"/>
      <c r="F5" s="24"/>
      <c r="G5" s="25"/>
      <c r="H5" s="25"/>
      <c r="I5" s="102" t="s">
        <v>1</v>
      </c>
      <c r="J5" s="103"/>
      <c r="K5" s="104"/>
      <c r="L5" s="21"/>
      <c r="M5" s="102" t="s">
        <v>2</v>
      </c>
      <c r="N5" s="103"/>
      <c r="O5" s="104"/>
      <c r="P5" s="105" t="s">
        <v>3</v>
      </c>
      <c r="Q5" s="105"/>
      <c r="R5" s="26"/>
    </row>
    <row r="6" spans="2:23" s="36" customFormat="1" ht="38.25" x14ac:dyDescent="0.25">
      <c r="B6" s="27" t="s">
        <v>4</v>
      </c>
      <c r="C6" s="27" t="s">
        <v>5</v>
      </c>
      <c r="D6" s="28" t="s">
        <v>6</v>
      </c>
      <c r="E6" s="28" t="s">
        <v>7</v>
      </c>
      <c r="F6" s="28" t="s">
        <v>8</v>
      </c>
      <c r="G6" s="27" t="s">
        <v>9</v>
      </c>
      <c r="H6" s="27" t="s">
        <v>10</v>
      </c>
      <c r="I6" s="29" t="s">
        <v>11</v>
      </c>
      <c r="J6" s="30" t="s">
        <v>12</v>
      </c>
      <c r="K6" s="31" t="s">
        <v>13</v>
      </c>
      <c r="L6" s="32" t="s">
        <v>14</v>
      </c>
      <c r="M6" s="33" t="s">
        <v>11</v>
      </c>
      <c r="N6" s="33" t="s">
        <v>15</v>
      </c>
      <c r="O6" s="34" t="s">
        <v>13</v>
      </c>
      <c r="P6" s="27" t="s">
        <v>16</v>
      </c>
      <c r="Q6" s="27" t="s">
        <v>17</v>
      </c>
      <c r="R6" s="35" t="s">
        <v>18</v>
      </c>
      <c r="S6" s="35" t="s">
        <v>19</v>
      </c>
      <c r="T6" s="101" t="s">
        <v>20</v>
      </c>
      <c r="U6" s="96" t="s">
        <v>89</v>
      </c>
      <c r="V6" s="97" t="s">
        <v>119</v>
      </c>
      <c r="W6" s="98" t="s">
        <v>20</v>
      </c>
    </row>
    <row r="7" spans="2:23" s="36" customFormat="1" ht="27" customHeight="1" x14ac:dyDescent="0.25">
      <c r="B7" s="37"/>
      <c r="C7" s="37"/>
      <c r="D7" s="37"/>
      <c r="E7" s="37"/>
      <c r="F7" s="38"/>
      <c r="G7" s="37"/>
      <c r="H7" s="39"/>
      <c r="I7" s="40" t="s">
        <v>21</v>
      </c>
      <c r="J7" s="27"/>
      <c r="K7" s="32" t="s">
        <v>22</v>
      </c>
      <c r="L7" s="32"/>
      <c r="M7" s="27" t="s">
        <v>21</v>
      </c>
      <c r="N7" s="27"/>
      <c r="O7" s="41" t="s">
        <v>22</v>
      </c>
      <c r="P7" s="37"/>
      <c r="Q7" s="37"/>
      <c r="R7" s="42"/>
      <c r="S7" s="42"/>
      <c r="T7" s="101"/>
      <c r="U7" s="99"/>
      <c r="V7" s="99"/>
      <c r="W7" s="100"/>
    </row>
    <row r="8" spans="2:23" s="46" customFormat="1" ht="27" customHeight="1" x14ac:dyDescent="0.25">
      <c r="B8" s="70" t="s">
        <v>71</v>
      </c>
      <c r="C8" s="43"/>
      <c r="D8" s="71" t="s">
        <v>72</v>
      </c>
      <c r="E8" s="71" t="s">
        <v>72</v>
      </c>
      <c r="F8" s="71">
        <v>320108</v>
      </c>
      <c r="G8" s="48" t="s">
        <v>55</v>
      </c>
      <c r="H8" s="74"/>
      <c r="I8" s="49">
        <f>+V8</f>
        <v>50</v>
      </c>
      <c r="J8" s="48" t="s">
        <v>55</v>
      </c>
      <c r="K8" s="44">
        <v>319.90909090909088</v>
      </c>
      <c r="L8" s="52">
        <v>0.3</v>
      </c>
      <c r="M8" s="54">
        <f>+I8</f>
        <v>50</v>
      </c>
      <c r="N8" s="73"/>
      <c r="O8" s="83">
        <f t="shared" ref="O8:O42" si="0">+K8*(1-L8)</f>
        <v>223.93636363636361</v>
      </c>
      <c r="P8" s="77" t="s">
        <v>56</v>
      </c>
      <c r="Q8" s="78" t="s">
        <v>78</v>
      </c>
      <c r="R8" s="55" t="s">
        <v>79</v>
      </c>
      <c r="S8" s="72">
        <v>2422</v>
      </c>
      <c r="T8" s="48" t="s">
        <v>75</v>
      </c>
      <c r="U8" s="91">
        <v>30.333333333333332</v>
      </c>
      <c r="V8" s="91">
        <v>50</v>
      </c>
      <c r="W8" s="88"/>
    </row>
    <row r="9" spans="2:23" s="46" customFormat="1" x14ac:dyDescent="0.25">
      <c r="B9" s="70" t="s">
        <v>71</v>
      </c>
      <c r="C9" s="43"/>
      <c r="D9" s="71" t="s">
        <v>72</v>
      </c>
      <c r="E9" s="71" t="s">
        <v>72</v>
      </c>
      <c r="F9" s="71">
        <v>320023</v>
      </c>
      <c r="G9" s="48" t="s">
        <v>63</v>
      </c>
      <c r="H9" s="74"/>
      <c r="I9" s="49">
        <f t="shared" ref="I9:I62" si="1">+V9</f>
        <v>800</v>
      </c>
      <c r="J9" s="48" t="s">
        <v>63</v>
      </c>
      <c r="K9" s="44">
        <v>220.8</v>
      </c>
      <c r="L9" s="52">
        <v>0.2</v>
      </c>
      <c r="M9" s="54">
        <f t="shared" ref="M9:M69" si="2">+I9</f>
        <v>800</v>
      </c>
      <c r="N9" s="73"/>
      <c r="O9" s="83">
        <f t="shared" si="0"/>
        <v>176.64000000000001</v>
      </c>
      <c r="P9" s="77" t="s">
        <v>56</v>
      </c>
      <c r="Q9" s="78" t="s">
        <v>78</v>
      </c>
      <c r="R9" s="55" t="s">
        <v>79</v>
      </c>
      <c r="S9" s="72">
        <v>2422</v>
      </c>
      <c r="T9" s="48" t="s">
        <v>75</v>
      </c>
      <c r="U9" s="91">
        <v>729.77777777777783</v>
      </c>
      <c r="V9" s="91">
        <v>800</v>
      </c>
      <c r="W9" s="88"/>
    </row>
    <row r="10" spans="2:23" s="46" customFormat="1" x14ac:dyDescent="0.25">
      <c r="B10" s="70" t="s">
        <v>71</v>
      </c>
      <c r="C10" s="43"/>
      <c r="D10" s="71" t="s">
        <v>72</v>
      </c>
      <c r="E10" s="71" t="s">
        <v>72</v>
      </c>
      <c r="F10" s="71">
        <v>320118</v>
      </c>
      <c r="G10" s="48" t="s">
        <v>64</v>
      </c>
      <c r="H10" s="74"/>
      <c r="I10" s="49">
        <f t="shared" si="1"/>
        <v>300</v>
      </c>
      <c r="J10" s="48" t="s">
        <v>64</v>
      </c>
      <c r="K10" s="44">
        <v>210.833333333333</v>
      </c>
      <c r="L10" s="52">
        <v>0.2</v>
      </c>
      <c r="M10" s="54">
        <f t="shared" si="2"/>
        <v>300</v>
      </c>
      <c r="N10" s="73"/>
      <c r="O10" s="83">
        <f t="shared" si="0"/>
        <v>168.6666666666664</v>
      </c>
      <c r="P10" s="77" t="s">
        <v>56</v>
      </c>
      <c r="Q10" s="78" t="s">
        <v>78</v>
      </c>
      <c r="R10" s="55" t="s">
        <v>79</v>
      </c>
      <c r="S10" s="72">
        <v>2422</v>
      </c>
      <c r="T10" s="48" t="s">
        <v>75</v>
      </c>
      <c r="U10" s="91">
        <v>230.88888888888889</v>
      </c>
      <c r="V10" s="91">
        <v>300</v>
      </c>
      <c r="W10" s="88"/>
    </row>
    <row r="11" spans="2:23" s="46" customFormat="1" x14ac:dyDescent="0.25">
      <c r="B11" s="70" t="s">
        <v>71</v>
      </c>
      <c r="C11" s="43"/>
      <c r="D11" s="71" t="s">
        <v>72</v>
      </c>
      <c r="E11" s="71" t="s">
        <v>72</v>
      </c>
      <c r="F11" s="71">
        <v>324903</v>
      </c>
      <c r="G11" s="48" t="s">
        <v>61</v>
      </c>
      <c r="H11" s="74"/>
      <c r="I11" s="49">
        <f t="shared" si="1"/>
        <v>350</v>
      </c>
      <c r="J11" s="48" t="s">
        <v>61</v>
      </c>
      <c r="K11" s="44">
        <v>382.63600000000002</v>
      </c>
      <c r="L11" s="52">
        <v>0.2</v>
      </c>
      <c r="M11" s="54">
        <f t="shared" si="2"/>
        <v>350</v>
      </c>
      <c r="N11" s="73"/>
      <c r="O11" s="83">
        <f t="shared" si="0"/>
        <v>306.10880000000003</v>
      </c>
      <c r="P11" s="77" t="s">
        <v>56</v>
      </c>
      <c r="Q11" s="78" t="s">
        <v>78</v>
      </c>
      <c r="R11" s="55" t="s">
        <v>79</v>
      </c>
      <c r="S11" s="72">
        <v>2422</v>
      </c>
      <c r="T11" s="48" t="s">
        <v>75</v>
      </c>
      <c r="U11" s="91">
        <v>310</v>
      </c>
      <c r="V11" s="91">
        <v>350</v>
      </c>
      <c r="W11" s="89" t="s">
        <v>91</v>
      </c>
    </row>
    <row r="12" spans="2:23" s="46" customFormat="1" x14ac:dyDescent="0.25">
      <c r="B12" s="70">
        <v>11</v>
      </c>
      <c r="C12" s="43"/>
      <c r="D12" s="71" t="s">
        <v>72</v>
      </c>
      <c r="E12" s="71" t="s">
        <v>72</v>
      </c>
      <c r="F12" s="71">
        <v>322002</v>
      </c>
      <c r="G12" s="48" t="s">
        <v>65</v>
      </c>
      <c r="H12" s="74"/>
      <c r="I12" s="49">
        <f t="shared" si="1"/>
        <v>170</v>
      </c>
      <c r="J12" s="48" t="s">
        <v>65</v>
      </c>
      <c r="K12" s="44">
        <v>100.36363636363636</v>
      </c>
      <c r="L12" s="52">
        <v>0.25</v>
      </c>
      <c r="M12" s="54">
        <f t="shared" si="2"/>
        <v>170</v>
      </c>
      <c r="N12" s="73"/>
      <c r="O12" s="83">
        <f t="shared" si="0"/>
        <v>75.272727272727266</v>
      </c>
      <c r="P12" s="80" t="s">
        <v>80</v>
      </c>
      <c r="Q12" s="81" t="s">
        <v>124</v>
      </c>
      <c r="R12" s="82" t="s">
        <v>125</v>
      </c>
      <c r="S12" s="72">
        <v>2424</v>
      </c>
      <c r="T12" s="48" t="s">
        <v>75</v>
      </c>
      <c r="U12" s="91">
        <v>169</v>
      </c>
      <c r="V12" s="91">
        <v>170</v>
      </c>
      <c r="W12" s="89" t="s">
        <v>91</v>
      </c>
    </row>
    <row r="13" spans="2:23" s="46" customFormat="1" x14ac:dyDescent="0.25">
      <c r="B13" s="70">
        <v>11</v>
      </c>
      <c r="C13" s="43"/>
      <c r="D13" s="71" t="s">
        <v>72</v>
      </c>
      <c r="E13" s="71" t="s">
        <v>72</v>
      </c>
      <c r="F13" s="71">
        <v>322100</v>
      </c>
      <c r="G13" s="48" t="s">
        <v>66</v>
      </c>
      <c r="H13" s="74"/>
      <c r="I13" s="49">
        <f t="shared" si="1"/>
        <v>100</v>
      </c>
      <c r="J13" s="48" t="s">
        <v>66</v>
      </c>
      <c r="K13" s="44">
        <v>100.36363636363636</v>
      </c>
      <c r="L13" s="52">
        <v>0.25</v>
      </c>
      <c r="M13" s="54">
        <f t="shared" si="2"/>
        <v>100</v>
      </c>
      <c r="N13" s="73"/>
      <c r="O13" s="83">
        <f t="shared" si="0"/>
        <v>75.272727272727266</v>
      </c>
      <c r="P13" s="80" t="s">
        <v>80</v>
      </c>
      <c r="Q13" s="81" t="s">
        <v>124</v>
      </c>
      <c r="R13" s="82" t="s">
        <v>125</v>
      </c>
      <c r="S13" s="72">
        <v>2424</v>
      </c>
      <c r="T13" s="48" t="s">
        <v>75</v>
      </c>
      <c r="U13" s="91">
        <v>81.666666666666671</v>
      </c>
      <c r="V13" s="91">
        <v>100</v>
      </c>
      <c r="W13" s="89" t="s">
        <v>91</v>
      </c>
    </row>
    <row r="14" spans="2:23" s="46" customFormat="1" x14ac:dyDescent="0.25">
      <c r="B14" s="70" t="s">
        <v>90</v>
      </c>
      <c r="C14" s="43"/>
      <c r="D14" s="71" t="s">
        <v>72</v>
      </c>
      <c r="E14" s="71" t="s">
        <v>72</v>
      </c>
      <c r="F14" s="71">
        <v>322110</v>
      </c>
      <c r="G14" s="48" t="s">
        <v>67</v>
      </c>
      <c r="H14" s="74"/>
      <c r="I14" s="49">
        <f t="shared" si="1"/>
        <v>50</v>
      </c>
      <c r="J14" s="48" t="s">
        <v>67</v>
      </c>
      <c r="K14" s="44">
        <v>281.01818181818237</v>
      </c>
      <c r="L14" s="52">
        <v>0.15</v>
      </c>
      <c r="M14" s="54">
        <f t="shared" si="2"/>
        <v>50</v>
      </c>
      <c r="N14" s="73"/>
      <c r="O14" s="83">
        <f t="shared" si="0"/>
        <v>238.86545454545501</v>
      </c>
      <c r="P14" s="77" t="s">
        <v>80</v>
      </c>
      <c r="Q14" s="78" t="s">
        <v>81</v>
      </c>
      <c r="R14" s="55" t="s">
        <v>82</v>
      </c>
      <c r="S14" s="72">
        <v>2424</v>
      </c>
      <c r="T14" s="48" t="s">
        <v>76</v>
      </c>
      <c r="U14" s="91">
        <v>39</v>
      </c>
      <c r="V14" s="91">
        <v>50</v>
      </c>
      <c r="W14" s="88"/>
    </row>
    <row r="15" spans="2:23" s="46" customFormat="1" x14ac:dyDescent="0.25">
      <c r="B15" s="70" t="s">
        <v>90</v>
      </c>
      <c r="C15" s="43"/>
      <c r="D15" s="71" t="s">
        <v>72</v>
      </c>
      <c r="E15" s="71" t="s">
        <v>72</v>
      </c>
      <c r="F15" s="71">
        <v>322231</v>
      </c>
      <c r="G15" s="48" t="s">
        <v>68</v>
      </c>
      <c r="H15" s="74"/>
      <c r="I15" s="49">
        <f t="shared" si="1"/>
        <v>50</v>
      </c>
      <c r="J15" s="48" t="s">
        <v>68</v>
      </c>
      <c r="K15" s="44">
        <v>281.01818181818174</v>
      </c>
      <c r="L15" s="52">
        <v>0.15</v>
      </c>
      <c r="M15" s="54">
        <f t="shared" si="2"/>
        <v>50</v>
      </c>
      <c r="N15" s="73"/>
      <c r="O15" s="83">
        <f t="shared" si="0"/>
        <v>238.86545454545447</v>
      </c>
      <c r="P15" s="77" t="s">
        <v>80</v>
      </c>
      <c r="Q15" s="78" t="s">
        <v>81</v>
      </c>
      <c r="R15" s="55" t="s">
        <v>82</v>
      </c>
      <c r="S15" s="72">
        <v>2424</v>
      </c>
      <c r="T15" s="48" t="s">
        <v>76</v>
      </c>
      <c r="U15" s="91">
        <v>37.111111111111114</v>
      </c>
      <c r="V15" s="91">
        <v>50</v>
      </c>
      <c r="W15" s="88"/>
    </row>
    <row r="16" spans="2:23" s="46" customFormat="1" x14ac:dyDescent="0.25">
      <c r="B16" s="70" t="s">
        <v>90</v>
      </c>
      <c r="C16" s="43"/>
      <c r="D16" s="71" t="s">
        <v>72</v>
      </c>
      <c r="E16" s="71" t="s">
        <v>72</v>
      </c>
      <c r="F16" s="71">
        <v>322000</v>
      </c>
      <c r="G16" s="48" t="s">
        <v>69</v>
      </c>
      <c r="H16" s="74"/>
      <c r="I16" s="49">
        <f t="shared" si="1"/>
        <v>80</v>
      </c>
      <c r="J16" s="48" t="s">
        <v>69</v>
      </c>
      <c r="K16" s="44">
        <v>281.01818181818174</v>
      </c>
      <c r="L16" s="52">
        <v>0.15</v>
      </c>
      <c r="M16" s="54">
        <f t="shared" si="2"/>
        <v>80</v>
      </c>
      <c r="N16" s="73"/>
      <c r="O16" s="83">
        <f t="shared" si="0"/>
        <v>238.86545454545447</v>
      </c>
      <c r="P16" s="77" t="s">
        <v>80</v>
      </c>
      <c r="Q16" s="78" t="s">
        <v>81</v>
      </c>
      <c r="R16" s="55" t="s">
        <v>82</v>
      </c>
      <c r="S16" s="72">
        <v>2424</v>
      </c>
      <c r="T16" s="48" t="s">
        <v>76</v>
      </c>
      <c r="U16" s="91">
        <v>69.555555555555557</v>
      </c>
      <c r="V16" s="91">
        <v>80</v>
      </c>
      <c r="W16" s="88"/>
    </row>
    <row r="17" spans="2:24" s="46" customFormat="1" x14ac:dyDescent="0.25">
      <c r="B17" s="70" t="s">
        <v>90</v>
      </c>
      <c r="C17" s="43"/>
      <c r="D17" s="71" t="s">
        <v>72</v>
      </c>
      <c r="E17" s="71" t="s">
        <v>72</v>
      </c>
      <c r="F17" s="71">
        <v>324903</v>
      </c>
      <c r="G17" s="48" t="s">
        <v>61</v>
      </c>
      <c r="H17" s="74"/>
      <c r="I17" s="49">
        <f t="shared" si="1"/>
        <v>500</v>
      </c>
      <c r="J17" s="48" t="s">
        <v>61</v>
      </c>
      <c r="K17" s="44">
        <v>382.63600000000002</v>
      </c>
      <c r="L17" s="52">
        <v>0.15</v>
      </c>
      <c r="M17" s="54">
        <f t="shared" si="2"/>
        <v>500</v>
      </c>
      <c r="N17" s="73"/>
      <c r="O17" s="83">
        <f t="shared" si="0"/>
        <v>325.24060000000003</v>
      </c>
      <c r="P17" s="77" t="s">
        <v>83</v>
      </c>
      <c r="Q17" s="78" t="s">
        <v>84</v>
      </c>
      <c r="R17" s="55" t="s">
        <v>85</v>
      </c>
      <c r="S17" s="72">
        <v>2425</v>
      </c>
      <c r="T17" s="48" t="s">
        <v>77</v>
      </c>
      <c r="U17" s="91">
        <v>310</v>
      </c>
      <c r="V17" s="91">
        <v>500</v>
      </c>
      <c r="W17" s="88" t="s">
        <v>77</v>
      </c>
    </row>
    <row r="18" spans="2:24" s="46" customFormat="1" ht="38.25" customHeight="1" x14ac:dyDescent="0.25">
      <c r="B18" s="70" t="s">
        <v>90</v>
      </c>
      <c r="C18" s="43"/>
      <c r="D18" s="71" t="s">
        <v>72</v>
      </c>
      <c r="E18" s="71" t="s">
        <v>72</v>
      </c>
      <c r="F18" s="71">
        <v>324003</v>
      </c>
      <c r="G18" s="48" t="s">
        <v>53</v>
      </c>
      <c r="H18" s="74"/>
      <c r="I18" s="49">
        <f t="shared" si="1"/>
        <v>4000</v>
      </c>
      <c r="J18" s="48" t="s">
        <v>53</v>
      </c>
      <c r="K18" s="44">
        <v>366.66666666666663</v>
      </c>
      <c r="L18" s="52">
        <v>0.15</v>
      </c>
      <c r="M18" s="54">
        <f t="shared" si="2"/>
        <v>4000</v>
      </c>
      <c r="N18" s="73"/>
      <c r="O18" s="83">
        <f t="shared" si="0"/>
        <v>311.66666666666663</v>
      </c>
      <c r="P18" s="77" t="s">
        <v>83</v>
      </c>
      <c r="Q18" s="78" t="s">
        <v>84</v>
      </c>
      <c r="R18" s="55" t="s">
        <v>85</v>
      </c>
      <c r="S18" s="72">
        <v>2425</v>
      </c>
      <c r="T18" s="48" t="s">
        <v>77</v>
      </c>
      <c r="U18" s="91">
        <v>2872.2222222222222</v>
      </c>
      <c r="V18" s="91">
        <v>4000</v>
      </c>
      <c r="W18" s="88" t="s">
        <v>77</v>
      </c>
    </row>
    <row r="19" spans="2:24" s="46" customFormat="1" x14ac:dyDescent="0.25">
      <c r="B19" s="70" t="s">
        <v>90</v>
      </c>
      <c r="C19" s="43"/>
      <c r="D19" s="71" t="s">
        <v>72</v>
      </c>
      <c r="E19" s="71" t="s">
        <v>72</v>
      </c>
      <c r="F19" s="71">
        <v>320023</v>
      </c>
      <c r="G19" s="48" t="s">
        <v>63</v>
      </c>
      <c r="H19" s="74"/>
      <c r="I19" s="49">
        <f t="shared" si="1"/>
        <v>1000</v>
      </c>
      <c r="J19" s="48" t="s">
        <v>63</v>
      </c>
      <c r="K19" s="44">
        <v>220.8</v>
      </c>
      <c r="L19" s="52">
        <v>0.2</v>
      </c>
      <c r="M19" s="54">
        <f t="shared" si="2"/>
        <v>1000</v>
      </c>
      <c r="N19" s="73"/>
      <c r="O19" s="83">
        <f t="shared" si="0"/>
        <v>176.64000000000001</v>
      </c>
      <c r="P19" s="77" t="s">
        <v>83</v>
      </c>
      <c r="Q19" s="78" t="s">
        <v>84</v>
      </c>
      <c r="R19" s="55" t="s">
        <v>85</v>
      </c>
      <c r="S19" s="72">
        <v>2425</v>
      </c>
      <c r="T19" s="48" t="s">
        <v>77</v>
      </c>
      <c r="U19" s="91">
        <v>729.77777777777783</v>
      </c>
      <c r="V19" s="91">
        <v>1000</v>
      </c>
      <c r="W19" s="88" t="s">
        <v>77</v>
      </c>
    </row>
    <row r="20" spans="2:24" s="46" customFormat="1" x14ac:dyDescent="0.25">
      <c r="B20" s="70" t="s">
        <v>90</v>
      </c>
      <c r="C20" s="43"/>
      <c r="D20" s="71" t="s">
        <v>72</v>
      </c>
      <c r="E20" s="71" t="s">
        <v>72</v>
      </c>
      <c r="F20" s="71">
        <v>320118</v>
      </c>
      <c r="G20" s="48" t="s">
        <v>64</v>
      </c>
      <c r="H20" s="74"/>
      <c r="I20" s="49">
        <f t="shared" si="1"/>
        <v>400</v>
      </c>
      <c r="J20" s="48" t="s">
        <v>64</v>
      </c>
      <c r="K20" s="44">
        <v>210.833333333333</v>
      </c>
      <c r="L20" s="52">
        <v>0.2</v>
      </c>
      <c r="M20" s="54">
        <f t="shared" si="2"/>
        <v>400</v>
      </c>
      <c r="N20" s="73"/>
      <c r="O20" s="83">
        <f t="shared" si="0"/>
        <v>168.6666666666664</v>
      </c>
      <c r="P20" s="77" t="s">
        <v>83</v>
      </c>
      <c r="Q20" s="78" t="s">
        <v>84</v>
      </c>
      <c r="R20" s="55" t="s">
        <v>85</v>
      </c>
      <c r="S20" s="72">
        <v>2425</v>
      </c>
      <c r="T20" s="48" t="s">
        <v>77</v>
      </c>
      <c r="U20" s="91">
        <v>230.88888888888889</v>
      </c>
      <c r="V20" s="91">
        <v>400</v>
      </c>
      <c r="W20" s="88" t="s">
        <v>77</v>
      </c>
    </row>
    <row r="21" spans="2:24" s="46" customFormat="1" x14ac:dyDescent="0.25">
      <c r="B21" s="70">
        <v>12</v>
      </c>
      <c r="C21" s="43"/>
      <c r="D21" s="71" t="s">
        <v>72</v>
      </c>
      <c r="E21" s="71" t="s">
        <v>72</v>
      </c>
      <c r="F21" s="71">
        <v>322002</v>
      </c>
      <c r="G21" s="48" t="s">
        <v>65</v>
      </c>
      <c r="H21" s="47"/>
      <c r="I21" s="49">
        <f t="shared" si="1"/>
        <v>150</v>
      </c>
      <c r="J21" s="48" t="s">
        <v>65</v>
      </c>
      <c r="K21" s="44">
        <v>100.36363636363636</v>
      </c>
      <c r="L21" s="52">
        <v>0.15</v>
      </c>
      <c r="M21" s="54">
        <f t="shared" si="2"/>
        <v>150</v>
      </c>
      <c r="N21" s="73"/>
      <c r="O21" s="83">
        <f t="shared" si="0"/>
        <v>85.309090909090898</v>
      </c>
      <c r="P21" s="77" t="s">
        <v>86</v>
      </c>
      <c r="Q21" s="78" t="s">
        <v>87</v>
      </c>
      <c r="R21" s="55" t="s">
        <v>88</v>
      </c>
      <c r="S21" s="72">
        <v>2426</v>
      </c>
      <c r="T21" s="48" t="s">
        <v>77</v>
      </c>
      <c r="U21" s="92">
        <v>81.666666666666671</v>
      </c>
      <c r="V21" s="92">
        <v>150</v>
      </c>
      <c r="W21" s="88" t="s">
        <v>77</v>
      </c>
    </row>
    <row r="22" spans="2:24" s="46" customFormat="1" x14ac:dyDescent="0.25">
      <c r="B22" s="70">
        <v>12</v>
      </c>
      <c r="C22" s="43"/>
      <c r="D22" s="71" t="s">
        <v>72</v>
      </c>
      <c r="E22" s="71" t="s">
        <v>72</v>
      </c>
      <c r="F22" s="71">
        <v>322100</v>
      </c>
      <c r="G22" s="48" t="s">
        <v>66</v>
      </c>
      <c r="H22" s="47"/>
      <c r="I22" s="49">
        <f t="shared" si="1"/>
        <v>100</v>
      </c>
      <c r="J22" s="48" t="s">
        <v>66</v>
      </c>
      <c r="K22" s="44">
        <v>100.36363636363636</v>
      </c>
      <c r="L22" s="52">
        <v>0.15</v>
      </c>
      <c r="M22" s="54">
        <f t="shared" si="2"/>
        <v>100</v>
      </c>
      <c r="N22" s="73"/>
      <c r="O22" s="83">
        <f t="shared" si="0"/>
        <v>85.309090909090898</v>
      </c>
      <c r="P22" s="77" t="s">
        <v>86</v>
      </c>
      <c r="Q22" s="78" t="s">
        <v>87</v>
      </c>
      <c r="R22" s="55" t="s">
        <v>88</v>
      </c>
      <c r="S22" s="72">
        <v>2426</v>
      </c>
      <c r="T22" s="48" t="s">
        <v>77</v>
      </c>
      <c r="U22" s="92">
        <v>39</v>
      </c>
      <c r="V22" s="92">
        <v>100</v>
      </c>
      <c r="W22" s="88" t="s">
        <v>77</v>
      </c>
    </row>
    <row r="23" spans="2:24" s="46" customFormat="1" x14ac:dyDescent="0.25">
      <c r="B23" s="70">
        <v>12</v>
      </c>
      <c r="C23" s="43"/>
      <c r="D23" s="71" t="s">
        <v>72</v>
      </c>
      <c r="E23" s="71" t="s">
        <v>72</v>
      </c>
      <c r="F23" s="71">
        <v>322001</v>
      </c>
      <c r="G23" s="48" t="s">
        <v>70</v>
      </c>
      <c r="H23" s="47"/>
      <c r="I23" s="49">
        <f t="shared" si="1"/>
        <v>100</v>
      </c>
      <c r="J23" s="48" t="s">
        <v>70</v>
      </c>
      <c r="K23" s="44">
        <v>203.86363636363635</v>
      </c>
      <c r="L23" s="52">
        <v>0.15</v>
      </c>
      <c r="M23" s="54">
        <f t="shared" si="2"/>
        <v>100</v>
      </c>
      <c r="N23" s="73"/>
      <c r="O23" s="83">
        <f t="shared" si="0"/>
        <v>173.28409090909088</v>
      </c>
      <c r="P23" s="77" t="s">
        <v>86</v>
      </c>
      <c r="Q23" s="78" t="s">
        <v>87</v>
      </c>
      <c r="R23" s="55" t="s">
        <v>88</v>
      </c>
      <c r="S23" s="72">
        <v>2426</v>
      </c>
      <c r="T23" s="48" t="s">
        <v>77</v>
      </c>
      <c r="U23" s="92">
        <v>52.333333333333336</v>
      </c>
      <c r="V23" s="92">
        <v>100</v>
      </c>
      <c r="W23" s="88" t="s">
        <v>91</v>
      </c>
      <c r="X23" s="46" t="s">
        <v>77</v>
      </c>
    </row>
    <row r="24" spans="2:24" s="46" customFormat="1" x14ac:dyDescent="0.25">
      <c r="B24" s="70" t="s">
        <v>113</v>
      </c>
      <c r="C24" s="43"/>
      <c r="D24" s="71" t="s">
        <v>72</v>
      </c>
      <c r="E24" s="71" t="s">
        <v>72</v>
      </c>
      <c r="F24" s="71">
        <v>320029</v>
      </c>
      <c r="G24" s="48" t="s">
        <v>73</v>
      </c>
      <c r="H24" s="47"/>
      <c r="I24" s="49">
        <f t="shared" si="1"/>
        <v>0</v>
      </c>
      <c r="J24" s="48" t="s">
        <v>73</v>
      </c>
      <c r="K24" s="44">
        <v>255.55555555555557</v>
      </c>
      <c r="L24" s="52">
        <v>0.2</v>
      </c>
      <c r="M24" s="54">
        <f t="shared" si="2"/>
        <v>0</v>
      </c>
      <c r="N24" s="73"/>
      <c r="O24" s="83">
        <f t="shared" si="0"/>
        <v>204.44444444444446</v>
      </c>
      <c r="P24" s="77"/>
      <c r="Q24" s="78"/>
      <c r="R24" s="55"/>
      <c r="S24" s="72" t="s">
        <v>98</v>
      </c>
      <c r="T24" s="48" t="s">
        <v>118</v>
      </c>
      <c r="U24" s="92"/>
      <c r="V24" s="94"/>
      <c r="W24" s="88"/>
    </row>
    <row r="25" spans="2:24" s="46" customFormat="1" x14ac:dyDescent="0.25">
      <c r="B25" s="70" t="s">
        <v>113</v>
      </c>
      <c r="C25" s="43"/>
      <c r="D25" s="71" t="s">
        <v>72</v>
      </c>
      <c r="E25" s="71" t="s">
        <v>72</v>
      </c>
      <c r="F25" s="86"/>
      <c r="G25" s="48" t="s">
        <v>74</v>
      </c>
      <c r="H25" s="47"/>
      <c r="I25" s="49">
        <f t="shared" si="1"/>
        <v>0</v>
      </c>
      <c r="J25" s="48" t="s">
        <v>74</v>
      </c>
      <c r="K25" s="44">
        <v>255.55555555555557</v>
      </c>
      <c r="L25" s="52">
        <v>0.2</v>
      </c>
      <c r="M25" s="54">
        <f t="shared" si="2"/>
        <v>0</v>
      </c>
      <c r="N25" s="73"/>
      <c r="O25" s="83">
        <f t="shared" si="0"/>
        <v>204.44444444444446</v>
      </c>
      <c r="P25" s="77"/>
      <c r="Q25" s="78"/>
      <c r="R25" s="55"/>
      <c r="S25" s="72" t="s">
        <v>98</v>
      </c>
      <c r="T25" s="48" t="s">
        <v>118</v>
      </c>
      <c r="U25" s="92"/>
      <c r="V25" s="94"/>
      <c r="W25" s="88"/>
    </row>
    <row r="26" spans="2:24" s="46" customFormat="1" x14ac:dyDescent="0.25">
      <c r="B26" s="70" t="s">
        <v>71</v>
      </c>
      <c r="C26" s="43"/>
      <c r="D26" s="71" t="s">
        <v>24</v>
      </c>
      <c r="E26" s="71" t="s">
        <v>24</v>
      </c>
      <c r="F26" s="71">
        <v>323900</v>
      </c>
      <c r="G26" s="48" t="s">
        <v>49</v>
      </c>
      <c r="H26" s="47"/>
      <c r="I26" s="49">
        <f t="shared" si="1"/>
        <v>100</v>
      </c>
      <c r="J26" s="48" t="s">
        <v>49</v>
      </c>
      <c r="K26" s="44">
        <v>281.01799999999997</v>
      </c>
      <c r="L26" s="52">
        <v>0.25</v>
      </c>
      <c r="M26" s="54">
        <f t="shared" si="2"/>
        <v>100</v>
      </c>
      <c r="N26" s="73"/>
      <c r="O26" s="83">
        <f t="shared" si="0"/>
        <v>210.76349999999996</v>
      </c>
      <c r="P26" s="77" t="s">
        <v>92</v>
      </c>
      <c r="Q26" s="84" t="s">
        <v>93</v>
      </c>
      <c r="R26" s="55" t="s">
        <v>94</v>
      </c>
      <c r="S26" s="72" t="s">
        <v>95</v>
      </c>
      <c r="T26" s="48" t="s">
        <v>102</v>
      </c>
      <c r="U26" s="92">
        <v>62</v>
      </c>
      <c r="V26" s="92">
        <v>100</v>
      </c>
      <c r="W26" s="88"/>
    </row>
    <row r="27" spans="2:24" s="46" customFormat="1" x14ac:dyDescent="0.25">
      <c r="B27" s="70" t="s">
        <v>71</v>
      </c>
      <c r="C27" s="43"/>
      <c r="D27" s="71" t="s">
        <v>24</v>
      </c>
      <c r="E27" s="71" t="s">
        <v>24</v>
      </c>
      <c r="F27" s="71">
        <v>323103</v>
      </c>
      <c r="G27" s="48" t="s">
        <v>50</v>
      </c>
      <c r="H27" s="74"/>
      <c r="I27" s="49">
        <f t="shared" si="1"/>
        <v>150</v>
      </c>
      <c r="J27" s="48" t="s">
        <v>50</v>
      </c>
      <c r="K27" s="44">
        <v>281.01799999999997</v>
      </c>
      <c r="L27" s="52">
        <v>0.25</v>
      </c>
      <c r="M27" s="54">
        <f t="shared" si="2"/>
        <v>150</v>
      </c>
      <c r="N27" s="73"/>
      <c r="O27" s="83">
        <f t="shared" si="0"/>
        <v>210.76349999999996</v>
      </c>
      <c r="P27" s="77" t="s">
        <v>92</v>
      </c>
      <c r="Q27" s="84" t="s">
        <v>93</v>
      </c>
      <c r="R27" s="55" t="s">
        <v>94</v>
      </c>
      <c r="S27" s="72" t="s">
        <v>95</v>
      </c>
      <c r="T27" s="48" t="s">
        <v>102</v>
      </c>
      <c r="U27" s="91">
        <v>139.44444444444446</v>
      </c>
      <c r="V27" s="92">
        <v>150</v>
      </c>
      <c r="W27" s="88"/>
    </row>
    <row r="28" spans="2:24" s="46" customFormat="1" x14ac:dyDescent="0.25">
      <c r="B28" s="70" t="s">
        <v>71</v>
      </c>
      <c r="C28" s="43"/>
      <c r="D28" s="71" t="s">
        <v>24</v>
      </c>
      <c r="E28" s="71" t="s">
        <v>24</v>
      </c>
      <c r="F28" s="71">
        <v>323004</v>
      </c>
      <c r="G28" s="48" t="s">
        <v>51</v>
      </c>
      <c r="H28" s="74"/>
      <c r="I28" s="49">
        <f t="shared" si="1"/>
        <v>130</v>
      </c>
      <c r="J28" s="48" t="s">
        <v>51</v>
      </c>
      <c r="K28" s="44">
        <v>281.01799999999997</v>
      </c>
      <c r="L28" s="52">
        <v>0.25</v>
      </c>
      <c r="M28" s="54">
        <f t="shared" si="2"/>
        <v>130</v>
      </c>
      <c r="N28" s="73"/>
      <c r="O28" s="83">
        <f t="shared" si="0"/>
        <v>210.76349999999996</v>
      </c>
      <c r="P28" s="77" t="s">
        <v>92</v>
      </c>
      <c r="Q28" s="84" t="s">
        <v>93</v>
      </c>
      <c r="R28" s="55" t="s">
        <v>94</v>
      </c>
      <c r="S28" s="72" t="s">
        <v>95</v>
      </c>
      <c r="T28" s="48" t="s">
        <v>102</v>
      </c>
      <c r="U28" s="92">
        <v>111.22222222222223</v>
      </c>
      <c r="V28" s="92">
        <v>130</v>
      </c>
      <c r="W28" s="88"/>
    </row>
    <row r="29" spans="2:24" s="46" customFormat="1" x14ac:dyDescent="0.25">
      <c r="B29" s="70" t="s">
        <v>71</v>
      </c>
      <c r="C29" s="43"/>
      <c r="D29" s="71" t="s">
        <v>24</v>
      </c>
      <c r="E29" s="71" t="s">
        <v>24</v>
      </c>
      <c r="F29" s="71">
        <v>320015</v>
      </c>
      <c r="G29" s="48" t="s">
        <v>60</v>
      </c>
      <c r="H29" s="74"/>
      <c r="I29" s="75">
        <f t="shared" si="1"/>
        <v>100</v>
      </c>
      <c r="J29" s="48" t="s">
        <v>60</v>
      </c>
      <c r="K29" s="44">
        <v>332.45499999999998</v>
      </c>
      <c r="L29" s="52">
        <v>0.2</v>
      </c>
      <c r="M29" s="54">
        <f t="shared" si="2"/>
        <v>100</v>
      </c>
      <c r="N29" s="73"/>
      <c r="O29" s="83">
        <f t="shared" si="0"/>
        <v>265.964</v>
      </c>
      <c r="P29" s="77" t="s">
        <v>99</v>
      </c>
      <c r="Q29" s="78" t="s">
        <v>100</v>
      </c>
      <c r="R29" s="55" t="s">
        <v>101</v>
      </c>
      <c r="S29" s="72" t="s">
        <v>96</v>
      </c>
      <c r="T29" s="48" t="s">
        <v>103</v>
      </c>
      <c r="U29" s="92">
        <v>67</v>
      </c>
      <c r="V29" s="95">
        <v>100</v>
      </c>
      <c r="W29" s="88"/>
    </row>
    <row r="30" spans="2:24" s="46" customFormat="1" x14ac:dyDescent="0.25">
      <c r="B30" s="70" t="s">
        <v>71</v>
      </c>
      <c r="C30" s="43"/>
      <c r="D30" s="71" t="s">
        <v>24</v>
      </c>
      <c r="E30" s="71" t="s">
        <v>24</v>
      </c>
      <c r="F30" s="71">
        <v>324903</v>
      </c>
      <c r="G30" s="48" t="s">
        <v>61</v>
      </c>
      <c r="H30" s="74"/>
      <c r="I30" s="75">
        <f t="shared" si="1"/>
        <v>200</v>
      </c>
      <c r="J30" s="48" t="s">
        <v>61</v>
      </c>
      <c r="K30" s="44">
        <v>382.63600000000002</v>
      </c>
      <c r="L30" s="52">
        <v>0.15</v>
      </c>
      <c r="M30" s="54">
        <f t="shared" si="2"/>
        <v>200</v>
      </c>
      <c r="N30" s="73"/>
      <c r="O30" s="83">
        <f t="shared" si="0"/>
        <v>325.24060000000003</v>
      </c>
      <c r="P30" s="77" t="s">
        <v>99</v>
      </c>
      <c r="Q30" s="78" t="s">
        <v>100</v>
      </c>
      <c r="R30" s="55" t="s">
        <v>101</v>
      </c>
      <c r="S30" s="72" t="s">
        <v>96</v>
      </c>
      <c r="T30" s="48" t="s">
        <v>103</v>
      </c>
      <c r="U30" s="92">
        <v>75</v>
      </c>
      <c r="V30" s="95">
        <v>200</v>
      </c>
      <c r="W30" s="88"/>
    </row>
    <row r="31" spans="2:24" s="46" customFormat="1" x14ac:dyDescent="0.25">
      <c r="B31" s="70" t="s">
        <v>90</v>
      </c>
      <c r="C31" s="43"/>
      <c r="D31" s="71" t="s">
        <v>24</v>
      </c>
      <c r="E31" s="71" t="s">
        <v>24</v>
      </c>
      <c r="F31" s="71">
        <v>322002</v>
      </c>
      <c r="G31" s="48" t="s">
        <v>116</v>
      </c>
      <c r="H31" s="74"/>
      <c r="I31" s="75">
        <f t="shared" si="1"/>
        <v>0</v>
      </c>
      <c r="J31" s="48" t="s">
        <v>116</v>
      </c>
      <c r="K31" s="44"/>
      <c r="L31" s="52">
        <v>0.2</v>
      </c>
      <c r="M31" s="54">
        <f t="shared" si="2"/>
        <v>0</v>
      </c>
      <c r="N31" s="73"/>
      <c r="O31" s="83">
        <f t="shared" si="0"/>
        <v>0</v>
      </c>
      <c r="P31" s="77" t="s">
        <v>107</v>
      </c>
      <c r="Q31" s="78" t="s">
        <v>108</v>
      </c>
      <c r="R31" s="55" t="s">
        <v>109</v>
      </c>
      <c r="S31" s="72" t="s">
        <v>97</v>
      </c>
      <c r="T31" s="48" t="s">
        <v>104</v>
      </c>
      <c r="U31" s="92"/>
      <c r="V31" s="92"/>
      <c r="W31" s="88" t="s">
        <v>114</v>
      </c>
    </row>
    <row r="32" spans="2:24" s="46" customFormat="1" x14ac:dyDescent="0.25">
      <c r="B32" s="70" t="s">
        <v>90</v>
      </c>
      <c r="C32" s="43"/>
      <c r="D32" s="71" t="s">
        <v>24</v>
      </c>
      <c r="E32" s="71" t="s">
        <v>24</v>
      </c>
      <c r="F32" s="71">
        <v>322100</v>
      </c>
      <c r="G32" s="48" t="s">
        <v>43</v>
      </c>
      <c r="H32" s="74"/>
      <c r="I32" s="75">
        <f t="shared" si="1"/>
        <v>0</v>
      </c>
      <c r="J32" s="48" t="s">
        <v>43</v>
      </c>
      <c r="K32" s="44"/>
      <c r="L32" s="52">
        <v>0.2</v>
      </c>
      <c r="M32" s="54">
        <f t="shared" si="2"/>
        <v>0</v>
      </c>
      <c r="N32" s="73"/>
      <c r="O32" s="83">
        <f t="shared" si="0"/>
        <v>0</v>
      </c>
      <c r="P32" s="77" t="s">
        <v>107</v>
      </c>
      <c r="Q32" s="78" t="s">
        <v>108</v>
      </c>
      <c r="R32" s="55" t="s">
        <v>109</v>
      </c>
      <c r="S32" s="72" t="s">
        <v>97</v>
      </c>
      <c r="T32" s="48" t="s">
        <v>104</v>
      </c>
      <c r="U32" s="92"/>
      <c r="V32" s="92"/>
      <c r="W32" s="88" t="s">
        <v>115</v>
      </c>
    </row>
    <row r="33" spans="2:23" s="46" customFormat="1" x14ac:dyDescent="0.25">
      <c r="B33" s="70" t="s">
        <v>90</v>
      </c>
      <c r="C33" s="43"/>
      <c r="D33" s="71" t="s">
        <v>24</v>
      </c>
      <c r="E33" s="71" t="s">
        <v>24</v>
      </c>
      <c r="F33" s="71">
        <v>322001</v>
      </c>
      <c r="G33" s="48" t="s">
        <v>117</v>
      </c>
      <c r="H33" s="47"/>
      <c r="I33" s="75">
        <f t="shared" si="1"/>
        <v>120</v>
      </c>
      <c r="J33" s="48" t="s">
        <v>117</v>
      </c>
      <c r="K33" s="44">
        <v>203.864</v>
      </c>
      <c r="L33" s="52">
        <v>0.15</v>
      </c>
      <c r="M33" s="54">
        <f t="shared" si="2"/>
        <v>120</v>
      </c>
      <c r="N33" s="73"/>
      <c r="O33" s="83">
        <f t="shared" si="0"/>
        <v>173.28440000000001</v>
      </c>
      <c r="P33" s="77" t="s">
        <v>107</v>
      </c>
      <c r="Q33" s="78" t="s">
        <v>108</v>
      </c>
      <c r="R33" s="55" t="s">
        <v>109</v>
      </c>
      <c r="S33" s="72" t="s">
        <v>97</v>
      </c>
      <c r="T33" s="48" t="s">
        <v>104</v>
      </c>
      <c r="U33" s="92">
        <v>88</v>
      </c>
      <c r="V33" s="92">
        <v>120</v>
      </c>
      <c r="W33" s="88"/>
    </row>
    <row r="34" spans="2:23" s="46" customFormat="1" ht="33.75" customHeight="1" x14ac:dyDescent="0.25">
      <c r="B34" s="70" t="s">
        <v>113</v>
      </c>
      <c r="C34" s="43"/>
      <c r="D34" s="71" t="s">
        <v>24</v>
      </c>
      <c r="E34" s="71" t="s">
        <v>24</v>
      </c>
      <c r="F34" s="71">
        <v>324903</v>
      </c>
      <c r="G34" s="48" t="s">
        <v>61</v>
      </c>
      <c r="H34" s="47"/>
      <c r="I34" s="49">
        <f t="shared" si="1"/>
        <v>500</v>
      </c>
      <c r="J34" s="48" t="s">
        <v>61</v>
      </c>
      <c r="K34" s="44">
        <v>382.63600000000002</v>
      </c>
      <c r="L34" s="52">
        <v>0.15</v>
      </c>
      <c r="M34" s="54">
        <f t="shared" si="2"/>
        <v>500</v>
      </c>
      <c r="N34" s="73"/>
      <c r="O34" s="83">
        <f t="shared" si="0"/>
        <v>325.24060000000003</v>
      </c>
      <c r="P34" s="77" t="s">
        <v>110</v>
      </c>
      <c r="Q34" s="78" t="s">
        <v>111</v>
      </c>
      <c r="R34" s="55" t="s">
        <v>112</v>
      </c>
      <c r="S34" s="72" t="s">
        <v>98</v>
      </c>
      <c r="T34" s="48" t="s">
        <v>105</v>
      </c>
      <c r="U34" s="92"/>
      <c r="V34" s="92">
        <v>500</v>
      </c>
      <c r="W34" s="88"/>
    </row>
    <row r="35" spans="2:23" s="46" customFormat="1" x14ac:dyDescent="0.25">
      <c r="B35" s="70" t="s">
        <v>113</v>
      </c>
      <c r="C35" s="43"/>
      <c r="D35" s="71" t="s">
        <v>24</v>
      </c>
      <c r="E35" s="71" t="s">
        <v>24</v>
      </c>
      <c r="F35" s="71">
        <v>324003</v>
      </c>
      <c r="G35" s="48" t="s">
        <v>53</v>
      </c>
      <c r="H35" s="47"/>
      <c r="I35" s="49">
        <f t="shared" si="1"/>
        <v>500</v>
      </c>
      <c r="J35" s="48" t="s">
        <v>53</v>
      </c>
      <c r="K35" s="44">
        <v>383.33300000000003</v>
      </c>
      <c r="L35" s="52">
        <v>0.15</v>
      </c>
      <c r="M35" s="54">
        <f t="shared" si="2"/>
        <v>500</v>
      </c>
      <c r="N35" s="73"/>
      <c r="O35" s="83">
        <f t="shared" si="0"/>
        <v>325.83305000000001</v>
      </c>
      <c r="P35" s="77" t="s">
        <v>110</v>
      </c>
      <c r="Q35" s="78" t="s">
        <v>111</v>
      </c>
      <c r="R35" s="55" t="s">
        <v>112</v>
      </c>
      <c r="S35" s="72" t="s">
        <v>98</v>
      </c>
      <c r="T35" s="48" t="s">
        <v>106</v>
      </c>
      <c r="U35" s="92">
        <v>398.33333333333331</v>
      </c>
      <c r="V35" s="92">
        <v>500</v>
      </c>
      <c r="W35" s="88"/>
    </row>
    <row r="36" spans="2:23" s="46" customFormat="1" x14ac:dyDescent="0.25">
      <c r="B36" s="70" t="s">
        <v>113</v>
      </c>
      <c r="C36" s="43"/>
      <c r="D36" s="71" t="s">
        <v>24</v>
      </c>
      <c r="E36" s="71" t="s">
        <v>24</v>
      </c>
      <c r="F36" s="71">
        <v>320023</v>
      </c>
      <c r="G36" s="48" t="s">
        <v>63</v>
      </c>
      <c r="H36" s="47"/>
      <c r="I36" s="49">
        <f t="shared" si="1"/>
        <v>1500</v>
      </c>
      <c r="J36" s="48" t="s">
        <v>63</v>
      </c>
      <c r="K36" s="44">
        <v>220.417</v>
      </c>
      <c r="L36" s="52">
        <v>0.2</v>
      </c>
      <c r="M36" s="54">
        <f t="shared" si="2"/>
        <v>1500</v>
      </c>
      <c r="N36" s="73"/>
      <c r="O36" s="83">
        <f t="shared" si="0"/>
        <v>176.33360000000002</v>
      </c>
      <c r="P36" s="77" t="s">
        <v>110</v>
      </c>
      <c r="Q36" s="78" t="s">
        <v>111</v>
      </c>
      <c r="R36" s="55" t="s">
        <v>112</v>
      </c>
      <c r="S36" s="72" t="s">
        <v>98</v>
      </c>
      <c r="T36" s="48" t="s">
        <v>106</v>
      </c>
      <c r="U36" s="92">
        <v>1164.6666666666667</v>
      </c>
      <c r="V36" s="92">
        <v>1500</v>
      </c>
      <c r="W36" s="88"/>
    </row>
    <row r="37" spans="2:23" s="46" customFormat="1" x14ac:dyDescent="0.25">
      <c r="B37" s="70" t="s">
        <v>113</v>
      </c>
      <c r="C37" s="43"/>
      <c r="D37" s="71" t="s">
        <v>24</v>
      </c>
      <c r="E37" s="71" t="s">
        <v>24</v>
      </c>
      <c r="F37" s="71">
        <v>320118</v>
      </c>
      <c r="G37" s="48" t="s">
        <v>64</v>
      </c>
      <c r="H37" s="74"/>
      <c r="I37" s="49">
        <f t="shared" si="1"/>
        <v>600</v>
      </c>
      <c r="J37" s="48" t="s">
        <v>64</v>
      </c>
      <c r="K37" s="44">
        <v>220.417</v>
      </c>
      <c r="L37" s="52">
        <v>0.2</v>
      </c>
      <c r="M37" s="54">
        <f t="shared" si="2"/>
        <v>600</v>
      </c>
      <c r="N37" s="73"/>
      <c r="O37" s="83">
        <f t="shared" si="0"/>
        <v>176.33360000000002</v>
      </c>
      <c r="P37" s="77" t="s">
        <v>110</v>
      </c>
      <c r="Q37" s="78" t="s">
        <v>111</v>
      </c>
      <c r="R37" s="55" t="s">
        <v>112</v>
      </c>
      <c r="S37" s="72" t="s">
        <v>98</v>
      </c>
      <c r="T37" s="48" t="s">
        <v>106</v>
      </c>
      <c r="U37" s="92">
        <v>493.11111111111109</v>
      </c>
      <c r="V37" s="92">
        <v>600</v>
      </c>
      <c r="W37" s="88"/>
    </row>
    <row r="38" spans="2:23" s="46" customFormat="1" x14ac:dyDescent="0.25">
      <c r="B38" s="70" t="s">
        <v>113</v>
      </c>
      <c r="C38" s="43"/>
      <c r="D38" s="71" t="s">
        <v>24</v>
      </c>
      <c r="E38" s="71" t="s">
        <v>24</v>
      </c>
      <c r="F38" s="71">
        <v>322001</v>
      </c>
      <c r="G38" s="48" t="s">
        <v>117</v>
      </c>
      <c r="H38" s="74"/>
      <c r="I38" s="49">
        <f t="shared" si="1"/>
        <v>200</v>
      </c>
      <c r="J38" s="48" t="s">
        <v>117</v>
      </c>
      <c r="K38" s="44">
        <v>203.864</v>
      </c>
      <c r="L38" s="52">
        <v>0.15</v>
      </c>
      <c r="M38" s="54">
        <f t="shared" si="2"/>
        <v>200</v>
      </c>
      <c r="N38" s="73"/>
      <c r="O38" s="83">
        <f t="shared" si="0"/>
        <v>173.28440000000001</v>
      </c>
      <c r="P38" s="77" t="s">
        <v>110</v>
      </c>
      <c r="Q38" s="78" t="s">
        <v>111</v>
      </c>
      <c r="R38" s="55" t="s">
        <v>112</v>
      </c>
      <c r="S38" s="72" t="s">
        <v>98</v>
      </c>
      <c r="T38" s="48" t="s">
        <v>106</v>
      </c>
      <c r="U38" s="92">
        <v>88</v>
      </c>
      <c r="V38" s="92">
        <v>200</v>
      </c>
      <c r="W38" s="88"/>
    </row>
    <row r="39" spans="2:23" s="46" customFormat="1" x14ac:dyDescent="0.25">
      <c r="B39" s="70">
        <v>10</v>
      </c>
      <c r="C39" s="43"/>
      <c r="D39" s="71" t="s">
        <v>54</v>
      </c>
      <c r="E39" s="71" t="s">
        <v>54</v>
      </c>
      <c r="F39" s="71">
        <v>324903</v>
      </c>
      <c r="G39" s="48" t="s">
        <v>61</v>
      </c>
      <c r="H39" s="47"/>
      <c r="I39" s="49">
        <f t="shared" si="1"/>
        <v>300</v>
      </c>
      <c r="J39" s="48" t="s">
        <v>61</v>
      </c>
      <c r="K39" s="44">
        <v>382.63600000000002</v>
      </c>
      <c r="L39" s="52">
        <v>0.2</v>
      </c>
      <c r="M39" s="54">
        <f t="shared" si="2"/>
        <v>300</v>
      </c>
      <c r="N39" s="73"/>
      <c r="O39" s="83">
        <f t="shared" si="0"/>
        <v>306.10880000000003</v>
      </c>
      <c r="P39" s="77" t="s">
        <v>126</v>
      </c>
      <c r="Q39" s="78" t="s">
        <v>127</v>
      </c>
      <c r="R39" s="55" t="s">
        <v>128</v>
      </c>
      <c r="S39" s="72" t="s">
        <v>120</v>
      </c>
      <c r="T39" s="48" t="s">
        <v>130</v>
      </c>
      <c r="U39" s="92">
        <v>331</v>
      </c>
      <c r="V39" s="92">
        <v>300</v>
      </c>
      <c r="W39" s="88"/>
    </row>
    <row r="40" spans="2:23" s="46" customFormat="1" x14ac:dyDescent="0.25">
      <c r="B40" s="70" t="s">
        <v>71</v>
      </c>
      <c r="C40" s="43"/>
      <c r="D40" s="71" t="s">
        <v>54</v>
      </c>
      <c r="E40" s="71" t="s">
        <v>54</v>
      </c>
      <c r="F40" s="71">
        <v>320028</v>
      </c>
      <c r="G40" s="48" t="s">
        <v>44</v>
      </c>
      <c r="H40" s="47"/>
      <c r="I40" s="49">
        <v>1800</v>
      </c>
      <c r="J40" s="48" t="s">
        <v>44</v>
      </c>
      <c r="K40" s="44">
        <v>167.22200000000001</v>
      </c>
      <c r="L40" s="52" t="s">
        <v>163</v>
      </c>
      <c r="M40" s="54">
        <f>+I40/3</f>
        <v>600</v>
      </c>
      <c r="N40" s="73" t="str">
        <f>+J40</f>
        <v>Richeese Wafer 6g</v>
      </c>
      <c r="O40" s="83"/>
      <c r="P40" s="77" t="s">
        <v>129</v>
      </c>
      <c r="Q40" s="78" t="s">
        <v>83</v>
      </c>
      <c r="R40" s="55" t="s">
        <v>131</v>
      </c>
      <c r="S40" s="72" t="s">
        <v>121</v>
      </c>
      <c r="T40" s="48"/>
      <c r="U40" s="92">
        <v>1495</v>
      </c>
      <c r="V40" s="92">
        <v>1800</v>
      </c>
      <c r="W40" s="88"/>
    </row>
    <row r="41" spans="2:23" s="46" customFormat="1" x14ac:dyDescent="0.25">
      <c r="B41" s="70" t="s">
        <v>90</v>
      </c>
      <c r="C41" s="43"/>
      <c r="D41" s="71" t="s">
        <v>54</v>
      </c>
      <c r="E41" s="71" t="s">
        <v>54</v>
      </c>
      <c r="F41" s="71">
        <v>320029</v>
      </c>
      <c r="G41" s="48" t="s">
        <v>73</v>
      </c>
      <c r="H41" s="47"/>
      <c r="I41" s="49">
        <f t="shared" si="1"/>
        <v>500</v>
      </c>
      <c r="J41" s="48" t="s">
        <v>73</v>
      </c>
      <c r="K41" s="44">
        <f>255555.555555556/1000</f>
        <v>255.555555555556</v>
      </c>
      <c r="L41" s="52">
        <v>0.2</v>
      </c>
      <c r="M41" s="54">
        <f t="shared" si="2"/>
        <v>500</v>
      </c>
      <c r="N41" s="73"/>
      <c r="O41" s="83">
        <f t="shared" si="0"/>
        <v>204.4444444444448</v>
      </c>
      <c r="P41" s="77" t="s">
        <v>132</v>
      </c>
      <c r="Q41" s="78" t="s">
        <v>139</v>
      </c>
      <c r="R41" s="55" t="s">
        <v>140</v>
      </c>
      <c r="S41" s="72" t="s">
        <v>122</v>
      </c>
      <c r="T41" s="48"/>
      <c r="U41" s="92">
        <v>1660</v>
      </c>
      <c r="V41" s="92">
        <v>500</v>
      </c>
      <c r="W41" s="88"/>
    </row>
    <row r="42" spans="2:23" s="46" customFormat="1" x14ac:dyDescent="0.25">
      <c r="B42" s="70" t="s">
        <v>90</v>
      </c>
      <c r="C42" s="43"/>
      <c r="D42" s="71" t="s">
        <v>54</v>
      </c>
      <c r="E42" s="71" t="s">
        <v>54</v>
      </c>
      <c r="F42" s="86"/>
      <c r="G42" s="48" t="s">
        <v>74</v>
      </c>
      <c r="H42" s="47"/>
      <c r="I42" s="49">
        <f t="shared" si="1"/>
        <v>0</v>
      </c>
      <c r="J42" s="48" t="s">
        <v>74</v>
      </c>
      <c r="K42" s="44">
        <f>255555.555555556/1000</f>
        <v>255.555555555556</v>
      </c>
      <c r="L42" s="52">
        <v>0.2</v>
      </c>
      <c r="M42" s="54">
        <f t="shared" si="2"/>
        <v>0</v>
      </c>
      <c r="N42" s="73"/>
      <c r="O42" s="83">
        <f t="shared" si="0"/>
        <v>204.4444444444448</v>
      </c>
      <c r="P42" s="77" t="s">
        <v>132</v>
      </c>
      <c r="Q42" s="78" t="s">
        <v>139</v>
      </c>
      <c r="R42" s="55" t="s">
        <v>140</v>
      </c>
      <c r="S42" s="72" t="s">
        <v>122</v>
      </c>
      <c r="T42" s="48"/>
      <c r="U42" s="92"/>
      <c r="V42" s="92"/>
      <c r="W42" s="88" t="s">
        <v>138</v>
      </c>
    </row>
    <row r="43" spans="2:23" s="46" customFormat="1" x14ac:dyDescent="0.25">
      <c r="B43" s="70" t="s">
        <v>90</v>
      </c>
      <c r="C43" s="43"/>
      <c r="D43" s="71" t="s">
        <v>54</v>
      </c>
      <c r="E43" s="71" t="s">
        <v>54</v>
      </c>
      <c r="F43" s="71">
        <v>320400</v>
      </c>
      <c r="G43" s="48" t="s">
        <v>46</v>
      </c>
      <c r="H43" s="47"/>
      <c r="I43" s="49">
        <f t="shared" si="1"/>
        <v>360</v>
      </c>
      <c r="J43" s="48" t="s">
        <v>46</v>
      </c>
      <c r="K43" s="44">
        <v>225.81800000000001</v>
      </c>
      <c r="L43" s="52" t="s">
        <v>163</v>
      </c>
      <c r="M43" s="54">
        <f>+I43/3</f>
        <v>120</v>
      </c>
      <c r="N43" s="73" t="str">
        <f>+J43</f>
        <v>Coconut Coated Wafer 14g</v>
      </c>
      <c r="O43" s="53"/>
      <c r="P43" s="77" t="s">
        <v>132</v>
      </c>
      <c r="Q43" s="78" t="s">
        <v>139</v>
      </c>
      <c r="R43" s="55" t="s">
        <v>140</v>
      </c>
      <c r="S43" s="72" t="s">
        <v>122</v>
      </c>
      <c r="T43" s="48"/>
      <c r="U43" s="92">
        <v>299.22222222222223</v>
      </c>
      <c r="V43" s="92">
        <v>360</v>
      </c>
      <c r="W43" s="88"/>
    </row>
    <row r="44" spans="2:23" s="46" customFormat="1" x14ac:dyDescent="0.25">
      <c r="B44" s="70" t="s">
        <v>90</v>
      </c>
      <c r="C44" s="43"/>
      <c r="D44" s="71" t="s">
        <v>54</v>
      </c>
      <c r="E44" s="71" t="s">
        <v>54</v>
      </c>
      <c r="F44" s="71">
        <v>320100</v>
      </c>
      <c r="G44" s="48" t="s">
        <v>45</v>
      </c>
      <c r="H44" s="47"/>
      <c r="I44" s="49">
        <f t="shared" si="1"/>
        <v>360</v>
      </c>
      <c r="J44" s="48" t="s">
        <v>45</v>
      </c>
      <c r="K44" s="44">
        <v>225.81800000000001</v>
      </c>
      <c r="L44" s="52" t="s">
        <v>163</v>
      </c>
      <c r="M44" s="54">
        <f>+I44/3</f>
        <v>120</v>
      </c>
      <c r="N44" s="73" t="str">
        <f>+J44</f>
        <v>Richoco Coated Wafer 14g</v>
      </c>
      <c r="O44" s="53"/>
      <c r="P44" s="77" t="s">
        <v>132</v>
      </c>
      <c r="Q44" s="78" t="s">
        <v>139</v>
      </c>
      <c r="R44" s="55" t="s">
        <v>140</v>
      </c>
      <c r="S44" s="72" t="s">
        <v>122</v>
      </c>
      <c r="T44" s="48"/>
      <c r="U44" s="92">
        <v>311.55555555555554</v>
      </c>
      <c r="V44" s="92">
        <v>360</v>
      </c>
      <c r="W44" s="88"/>
    </row>
    <row r="45" spans="2:23" s="46" customFormat="1" ht="25.5" x14ac:dyDescent="0.25">
      <c r="B45" s="70" t="s">
        <v>90</v>
      </c>
      <c r="C45" s="43"/>
      <c r="D45" s="71" t="s">
        <v>54</v>
      </c>
      <c r="E45" s="71" t="s">
        <v>54</v>
      </c>
      <c r="F45" s="71">
        <v>324003</v>
      </c>
      <c r="G45" s="48" t="s">
        <v>53</v>
      </c>
      <c r="H45" s="47"/>
      <c r="I45" s="49">
        <f t="shared" si="1"/>
        <v>550</v>
      </c>
      <c r="J45" s="48" t="s">
        <v>53</v>
      </c>
      <c r="K45" s="44">
        <v>366.66699999999997</v>
      </c>
      <c r="L45" s="52">
        <v>0.15</v>
      </c>
      <c r="M45" s="54">
        <f t="shared" si="2"/>
        <v>550</v>
      </c>
      <c r="N45" s="73"/>
      <c r="O45" s="83">
        <f t="shared" ref="O45:O46" si="3">+K45*(1-L45)</f>
        <v>311.66694999999999</v>
      </c>
      <c r="P45" s="77" t="s">
        <v>142</v>
      </c>
      <c r="Q45" s="78" t="s">
        <v>133</v>
      </c>
      <c r="R45" s="85" t="s">
        <v>143</v>
      </c>
      <c r="S45" s="72" t="s">
        <v>141</v>
      </c>
      <c r="T45" s="48"/>
      <c r="U45" s="92">
        <v>469.44444444444446</v>
      </c>
      <c r="V45" s="92">
        <v>550</v>
      </c>
      <c r="W45" s="88"/>
    </row>
    <row r="46" spans="2:23" s="46" customFormat="1" ht="25.5" x14ac:dyDescent="0.25">
      <c r="B46" s="70" t="s">
        <v>90</v>
      </c>
      <c r="C46" s="43"/>
      <c r="D46" s="71" t="s">
        <v>54</v>
      </c>
      <c r="E46" s="71" t="s">
        <v>54</v>
      </c>
      <c r="F46" s="71">
        <v>324903</v>
      </c>
      <c r="G46" s="48" t="s">
        <v>61</v>
      </c>
      <c r="H46" s="47"/>
      <c r="I46" s="49">
        <f t="shared" si="1"/>
        <v>400</v>
      </c>
      <c r="J46" s="48" t="s">
        <v>123</v>
      </c>
      <c r="K46" s="44">
        <v>382.63600000000002</v>
      </c>
      <c r="L46" s="52">
        <v>0.15</v>
      </c>
      <c r="M46" s="54">
        <f t="shared" si="2"/>
        <v>400</v>
      </c>
      <c r="N46" s="73"/>
      <c r="O46" s="83">
        <f t="shared" si="3"/>
        <v>325.24060000000003</v>
      </c>
      <c r="P46" s="77" t="s">
        <v>142</v>
      </c>
      <c r="Q46" s="78" t="s">
        <v>133</v>
      </c>
      <c r="R46" s="85" t="s">
        <v>143</v>
      </c>
      <c r="S46" s="72" t="s">
        <v>141</v>
      </c>
      <c r="T46" s="48"/>
      <c r="U46" s="92">
        <v>331</v>
      </c>
      <c r="V46" s="92">
        <v>400</v>
      </c>
      <c r="W46" s="88"/>
    </row>
    <row r="47" spans="2:23" s="46" customFormat="1" ht="25.5" x14ac:dyDescent="0.25">
      <c r="B47" s="70" t="s">
        <v>90</v>
      </c>
      <c r="C47" s="43"/>
      <c r="D47" s="71" t="s">
        <v>54</v>
      </c>
      <c r="E47" s="71" t="s">
        <v>54</v>
      </c>
      <c r="F47" s="71">
        <v>323004</v>
      </c>
      <c r="G47" s="48" t="s">
        <v>51</v>
      </c>
      <c r="H47" s="47"/>
      <c r="I47" s="49">
        <f t="shared" si="1"/>
        <v>170</v>
      </c>
      <c r="J47" s="48" t="s">
        <v>51</v>
      </c>
      <c r="K47" s="44">
        <v>281.01799999999997</v>
      </c>
      <c r="L47" s="52" t="s">
        <v>52</v>
      </c>
      <c r="M47" s="54">
        <f>+I47/2</f>
        <v>85</v>
      </c>
      <c r="N47" s="73" t="str">
        <f>+J47</f>
        <v>Richeese cookies 112g+ 24g</v>
      </c>
      <c r="O47" s="53"/>
      <c r="P47" s="77" t="s">
        <v>142</v>
      </c>
      <c r="Q47" s="78" t="s">
        <v>133</v>
      </c>
      <c r="R47" s="85" t="s">
        <v>143</v>
      </c>
      <c r="S47" s="72" t="s">
        <v>141</v>
      </c>
      <c r="T47" s="48"/>
      <c r="U47" s="92">
        <v>149.11111111111111</v>
      </c>
      <c r="V47" s="92">
        <v>170</v>
      </c>
      <c r="W47" s="88"/>
    </row>
    <row r="48" spans="2:23" s="46" customFormat="1" ht="25.5" x14ac:dyDescent="0.25">
      <c r="B48" s="70" t="s">
        <v>90</v>
      </c>
      <c r="C48" s="43"/>
      <c r="D48" s="71" t="s">
        <v>54</v>
      </c>
      <c r="E48" s="71" t="s">
        <v>54</v>
      </c>
      <c r="F48" s="71">
        <v>323103</v>
      </c>
      <c r="G48" s="48" t="s">
        <v>50</v>
      </c>
      <c r="H48" s="47"/>
      <c r="I48" s="49">
        <f t="shared" si="1"/>
        <v>120</v>
      </c>
      <c r="J48" s="48" t="s">
        <v>50</v>
      </c>
      <c r="K48" s="44">
        <v>281.01799999999997</v>
      </c>
      <c r="L48" s="52" t="s">
        <v>52</v>
      </c>
      <c r="M48" s="54">
        <f>+I48/2</f>
        <v>60</v>
      </c>
      <c r="N48" s="73" t="str">
        <f>+J48</f>
        <v>Richoco cookies 112g+24g</v>
      </c>
      <c r="O48" s="53"/>
      <c r="P48" s="77" t="s">
        <v>142</v>
      </c>
      <c r="Q48" s="78" t="s">
        <v>133</v>
      </c>
      <c r="R48" s="85" t="s">
        <v>143</v>
      </c>
      <c r="S48" s="72" t="s">
        <v>141</v>
      </c>
      <c r="T48" s="48"/>
      <c r="U48" s="92">
        <v>98.222222222222229</v>
      </c>
      <c r="V48" s="92">
        <v>120</v>
      </c>
      <c r="W48" s="88"/>
    </row>
    <row r="49" spans="2:23" s="46" customFormat="1" ht="25.5" x14ac:dyDescent="0.25">
      <c r="B49" s="70" t="s">
        <v>90</v>
      </c>
      <c r="C49" s="43"/>
      <c r="D49" s="71" t="s">
        <v>54</v>
      </c>
      <c r="E49" s="71" t="s">
        <v>54</v>
      </c>
      <c r="F49" s="71">
        <v>323900</v>
      </c>
      <c r="G49" s="48" t="s">
        <v>49</v>
      </c>
      <c r="H49" s="47"/>
      <c r="I49" s="49">
        <f t="shared" si="1"/>
        <v>60</v>
      </c>
      <c r="J49" s="48" t="s">
        <v>49</v>
      </c>
      <c r="K49" s="44">
        <v>281.01799999999997</v>
      </c>
      <c r="L49" s="52" t="s">
        <v>52</v>
      </c>
      <c r="M49" s="54">
        <f>+I49/2</f>
        <v>30</v>
      </c>
      <c r="N49" s="73" t="str">
        <f>+J49</f>
        <v>Cookies and cream cookies 112g+ 24g</v>
      </c>
      <c r="O49" s="53"/>
      <c r="P49" s="77" t="s">
        <v>142</v>
      </c>
      <c r="Q49" s="78" t="s">
        <v>133</v>
      </c>
      <c r="R49" s="85" t="s">
        <v>143</v>
      </c>
      <c r="S49" s="72" t="s">
        <v>141</v>
      </c>
      <c r="T49" s="48"/>
      <c r="U49" s="92">
        <v>51.777777777777779</v>
      </c>
      <c r="V49" s="92">
        <v>60</v>
      </c>
      <c r="W49" s="88"/>
    </row>
    <row r="50" spans="2:23" s="46" customFormat="1" ht="25.5" x14ac:dyDescent="0.25">
      <c r="B50" s="70" t="s">
        <v>90</v>
      </c>
      <c r="C50" s="43"/>
      <c r="D50" s="71" t="s">
        <v>54</v>
      </c>
      <c r="E50" s="71" t="s">
        <v>54</v>
      </c>
      <c r="F50" s="71">
        <v>320023</v>
      </c>
      <c r="G50" s="48" t="s">
        <v>47</v>
      </c>
      <c r="H50" s="47"/>
      <c r="I50" s="49">
        <f t="shared" si="1"/>
        <v>3000</v>
      </c>
      <c r="J50" s="48" t="s">
        <v>47</v>
      </c>
      <c r="K50" s="44">
        <v>220.79999999999995</v>
      </c>
      <c r="L50" s="52">
        <v>0.15</v>
      </c>
      <c r="M50" s="54">
        <f t="shared" si="2"/>
        <v>3000</v>
      </c>
      <c r="N50" s="73"/>
      <c r="O50" s="83">
        <f t="shared" ref="O50:O55" si="4">+K50*(1-L50)</f>
        <v>187.67999999999995</v>
      </c>
      <c r="P50" s="77" t="s">
        <v>142</v>
      </c>
      <c r="Q50" s="78" t="s">
        <v>133</v>
      </c>
      <c r="R50" s="85" t="s">
        <v>143</v>
      </c>
      <c r="S50" s="72" t="s">
        <v>141</v>
      </c>
      <c r="T50" s="48"/>
      <c r="U50" s="92">
        <v>2139.4444444444443</v>
      </c>
      <c r="V50" s="92">
        <v>3000</v>
      </c>
      <c r="W50" s="88"/>
    </row>
    <row r="51" spans="2:23" s="46" customFormat="1" ht="25.5" x14ac:dyDescent="0.25">
      <c r="B51" s="70" t="s">
        <v>90</v>
      </c>
      <c r="C51" s="43"/>
      <c r="D51" s="71" t="s">
        <v>54</v>
      </c>
      <c r="E51" s="71" t="s">
        <v>54</v>
      </c>
      <c r="F51" s="71">
        <v>320118</v>
      </c>
      <c r="G51" s="48" t="s">
        <v>48</v>
      </c>
      <c r="H51" s="47"/>
      <c r="I51" s="49">
        <f t="shared" si="1"/>
        <v>1200</v>
      </c>
      <c r="J51" s="48" t="s">
        <v>48</v>
      </c>
      <c r="K51" s="44">
        <v>210.833</v>
      </c>
      <c r="L51" s="52">
        <v>0.15</v>
      </c>
      <c r="M51" s="54">
        <f t="shared" si="2"/>
        <v>1200</v>
      </c>
      <c r="N51" s="73"/>
      <c r="O51" s="83">
        <f t="shared" si="4"/>
        <v>179.20804999999999</v>
      </c>
      <c r="P51" s="77" t="s">
        <v>142</v>
      </c>
      <c r="Q51" s="78" t="s">
        <v>133</v>
      </c>
      <c r="R51" s="85" t="s">
        <v>143</v>
      </c>
      <c r="S51" s="72" t="s">
        <v>141</v>
      </c>
      <c r="T51" s="48"/>
      <c r="U51" s="92">
        <v>751.44444444444446</v>
      </c>
      <c r="V51" s="92">
        <v>1200</v>
      </c>
      <c r="W51" s="88"/>
    </row>
    <row r="52" spans="2:23" s="46" customFormat="1" x14ac:dyDescent="0.25">
      <c r="B52" s="70" t="s">
        <v>136</v>
      </c>
      <c r="C52" s="43"/>
      <c r="D52" s="71" t="s">
        <v>54</v>
      </c>
      <c r="E52" s="71" t="s">
        <v>54</v>
      </c>
      <c r="F52" s="71">
        <v>320029</v>
      </c>
      <c r="G52" s="48" t="s">
        <v>73</v>
      </c>
      <c r="H52" s="47"/>
      <c r="I52" s="49">
        <f t="shared" si="1"/>
        <v>1000</v>
      </c>
      <c r="J52" s="48" t="s">
        <v>73</v>
      </c>
      <c r="K52" s="44">
        <f>255555.555555556/1000</f>
        <v>255.555555555556</v>
      </c>
      <c r="L52" s="52">
        <v>0.2</v>
      </c>
      <c r="M52" s="54">
        <f t="shared" si="2"/>
        <v>1000</v>
      </c>
      <c r="N52" s="73"/>
      <c r="O52" s="83">
        <f t="shared" si="4"/>
        <v>204.4444444444448</v>
      </c>
      <c r="P52" s="77" t="s">
        <v>110</v>
      </c>
      <c r="Q52" s="84" t="s">
        <v>134</v>
      </c>
      <c r="R52" s="55" t="s">
        <v>135</v>
      </c>
      <c r="S52" s="72" t="s">
        <v>144</v>
      </c>
      <c r="T52" s="48"/>
      <c r="U52" s="92"/>
      <c r="V52" s="92">
        <v>1000</v>
      </c>
      <c r="W52" s="88"/>
    </row>
    <row r="53" spans="2:23" s="46" customFormat="1" x14ac:dyDescent="0.25">
      <c r="B53" s="70" t="s">
        <v>136</v>
      </c>
      <c r="C53" s="43"/>
      <c r="D53" s="71" t="s">
        <v>54</v>
      </c>
      <c r="E53" s="71" t="s">
        <v>54</v>
      </c>
      <c r="F53" s="86"/>
      <c r="G53" s="48" t="s">
        <v>74</v>
      </c>
      <c r="H53" s="47"/>
      <c r="I53" s="49">
        <f t="shared" si="1"/>
        <v>0</v>
      </c>
      <c r="J53" s="48" t="s">
        <v>74</v>
      </c>
      <c r="K53" s="44">
        <f>255555.555555556/1000</f>
        <v>255.555555555556</v>
      </c>
      <c r="L53" s="52">
        <v>0.2</v>
      </c>
      <c r="M53" s="54">
        <f t="shared" si="2"/>
        <v>0</v>
      </c>
      <c r="N53" s="73"/>
      <c r="O53" s="83">
        <f t="shared" si="4"/>
        <v>204.4444444444448</v>
      </c>
      <c r="P53" s="77" t="s">
        <v>110</v>
      </c>
      <c r="Q53" s="84" t="s">
        <v>134</v>
      </c>
      <c r="R53" s="55" t="s">
        <v>135</v>
      </c>
      <c r="S53" s="72" t="s">
        <v>144</v>
      </c>
      <c r="T53" s="48"/>
      <c r="U53" s="92"/>
      <c r="V53" s="92"/>
      <c r="W53" s="88" t="s">
        <v>138</v>
      </c>
    </row>
    <row r="54" spans="2:23" s="46" customFormat="1" x14ac:dyDescent="0.25">
      <c r="B54" s="70" t="s">
        <v>136</v>
      </c>
      <c r="C54" s="43"/>
      <c r="D54" s="71" t="s">
        <v>54</v>
      </c>
      <c r="E54" s="71" t="s">
        <v>54</v>
      </c>
      <c r="F54" s="71">
        <v>322001</v>
      </c>
      <c r="G54" s="48" t="s">
        <v>42</v>
      </c>
      <c r="H54" s="47"/>
      <c r="I54" s="49">
        <f t="shared" si="1"/>
        <v>200</v>
      </c>
      <c r="J54" s="48" t="s">
        <v>42</v>
      </c>
      <c r="K54" s="44">
        <v>203.864</v>
      </c>
      <c r="L54" s="52">
        <v>0.2</v>
      </c>
      <c r="M54" s="54">
        <f t="shared" si="2"/>
        <v>200</v>
      </c>
      <c r="N54" s="73"/>
      <c r="O54" s="83">
        <f t="shared" si="4"/>
        <v>163.09120000000001</v>
      </c>
      <c r="P54" s="77" t="s">
        <v>110</v>
      </c>
      <c r="Q54" s="84" t="s">
        <v>134</v>
      </c>
      <c r="R54" s="55" t="s">
        <v>135</v>
      </c>
      <c r="S54" s="72" t="s">
        <v>144</v>
      </c>
      <c r="T54" s="48"/>
      <c r="U54" s="92">
        <v>186.33333333333334</v>
      </c>
      <c r="V54" s="92">
        <v>200</v>
      </c>
      <c r="W54" s="88"/>
    </row>
    <row r="55" spans="2:23" s="46" customFormat="1" x14ac:dyDescent="0.25">
      <c r="B55" s="70" t="s">
        <v>136</v>
      </c>
      <c r="C55" s="43"/>
      <c r="D55" s="71" t="s">
        <v>54</v>
      </c>
      <c r="E55" s="71" t="s">
        <v>54</v>
      </c>
      <c r="F55" s="71">
        <v>322100</v>
      </c>
      <c r="G55" s="48" t="s">
        <v>43</v>
      </c>
      <c r="H55" s="47"/>
      <c r="I55" s="49">
        <f t="shared" si="1"/>
        <v>170</v>
      </c>
      <c r="J55" s="48" t="s">
        <v>43</v>
      </c>
      <c r="K55" s="44">
        <v>100.364</v>
      </c>
      <c r="L55" s="52">
        <v>0.2</v>
      </c>
      <c r="M55" s="54">
        <f t="shared" si="2"/>
        <v>170</v>
      </c>
      <c r="N55" s="73"/>
      <c r="O55" s="83">
        <f t="shared" si="4"/>
        <v>80.291200000000003</v>
      </c>
      <c r="P55" s="77" t="s">
        <v>110</v>
      </c>
      <c r="Q55" s="84" t="s">
        <v>134</v>
      </c>
      <c r="R55" s="55" t="s">
        <v>135</v>
      </c>
      <c r="S55" s="72" t="s">
        <v>144</v>
      </c>
      <c r="T55" s="48"/>
      <c r="U55" s="92">
        <v>164.55555555555554</v>
      </c>
      <c r="V55" s="92">
        <v>170</v>
      </c>
      <c r="W55" s="88"/>
    </row>
    <row r="56" spans="2:23" s="46" customFormat="1" x14ac:dyDescent="0.25">
      <c r="B56" s="70" t="s">
        <v>136</v>
      </c>
      <c r="C56" s="43"/>
      <c r="D56" s="71" t="s">
        <v>54</v>
      </c>
      <c r="E56" s="71" t="s">
        <v>54</v>
      </c>
      <c r="F56" s="71">
        <v>320400</v>
      </c>
      <c r="G56" s="48" t="s">
        <v>46</v>
      </c>
      <c r="H56" s="47"/>
      <c r="I56" s="49">
        <f t="shared" si="1"/>
        <v>350</v>
      </c>
      <c r="J56" s="48" t="s">
        <v>46</v>
      </c>
      <c r="K56" s="44">
        <v>225.81800000000001</v>
      </c>
      <c r="L56" s="52" t="s">
        <v>52</v>
      </c>
      <c r="M56" s="54">
        <f>+I56/2</f>
        <v>175</v>
      </c>
      <c r="N56" s="73" t="str">
        <f>+J56</f>
        <v>Coconut Coated Wafer 14g</v>
      </c>
      <c r="O56" s="53"/>
      <c r="P56" s="77" t="s">
        <v>110</v>
      </c>
      <c r="Q56" s="84" t="s">
        <v>134</v>
      </c>
      <c r="R56" s="55" t="s">
        <v>135</v>
      </c>
      <c r="S56" s="72" t="s">
        <v>144</v>
      </c>
      <c r="T56" s="48"/>
      <c r="U56" s="92">
        <v>299.22222222222223</v>
      </c>
      <c r="V56" s="92">
        <v>350</v>
      </c>
      <c r="W56" s="88"/>
    </row>
    <row r="57" spans="2:23" s="46" customFormat="1" x14ac:dyDescent="0.25">
      <c r="B57" s="70" t="s">
        <v>136</v>
      </c>
      <c r="C57" s="43"/>
      <c r="D57" s="71" t="s">
        <v>54</v>
      </c>
      <c r="E57" s="71" t="s">
        <v>54</v>
      </c>
      <c r="F57" s="71">
        <v>320100</v>
      </c>
      <c r="G57" s="48" t="s">
        <v>45</v>
      </c>
      <c r="H57" s="47"/>
      <c r="I57" s="49">
        <f t="shared" si="1"/>
        <v>350</v>
      </c>
      <c r="J57" s="48" t="s">
        <v>45</v>
      </c>
      <c r="K57" s="44">
        <v>225.81800000000001</v>
      </c>
      <c r="L57" s="52" t="s">
        <v>52</v>
      </c>
      <c r="M57" s="54">
        <f>+I57/2</f>
        <v>175</v>
      </c>
      <c r="N57" s="73" t="str">
        <f>+J57</f>
        <v>Richoco Coated Wafer 14g</v>
      </c>
      <c r="O57" s="53"/>
      <c r="P57" s="77" t="s">
        <v>110</v>
      </c>
      <c r="Q57" s="84" t="s">
        <v>134</v>
      </c>
      <c r="R57" s="55" t="s">
        <v>135</v>
      </c>
      <c r="S57" s="72" t="s">
        <v>144</v>
      </c>
      <c r="T57" s="48"/>
      <c r="U57" s="92">
        <v>311.55555555555554</v>
      </c>
      <c r="V57" s="92">
        <v>350</v>
      </c>
      <c r="W57" s="88"/>
    </row>
    <row r="58" spans="2:23" s="46" customFormat="1" x14ac:dyDescent="0.25">
      <c r="B58" s="70" t="s">
        <v>136</v>
      </c>
      <c r="C58" s="43"/>
      <c r="D58" s="71" t="s">
        <v>54</v>
      </c>
      <c r="E58" s="71" t="s">
        <v>54</v>
      </c>
      <c r="F58" s="71">
        <v>320029</v>
      </c>
      <c r="G58" s="48" t="s">
        <v>73</v>
      </c>
      <c r="H58" s="47"/>
      <c r="I58" s="49">
        <f t="shared" si="1"/>
        <v>500</v>
      </c>
      <c r="J58" s="48" t="s">
        <v>73</v>
      </c>
      <c r="K58" s="44">
        <f>255555.555555556/1000</f>
        <v>255.555555555556</v>
      </c>
      <c r="L58" s="52">
        <v>0.2</v>
      </c>
      <c r="M58" s="54">
        <f t="shared" si="2"/>
        <v>500</v>
      </c>
      <c r="N58" s="73"/>
      <c r="O58" s="83">
        <f t="shared" ref="O58:O59" si="5">+K58*(1-L58)</f>
        <v>204.4444444444448</v>
      </c>
      <c r="P58" s="77" t="s">
        <v>137</v>
      </c>
      <c r="Q58" s="84" t="s">
        <v>146</v>
      </c>
      <c r="R58" s="55" t="s">
        <v>147</v>
      </c>
      <c r="S58" s="72" t="s">
        <v>145</v>
      </c>
      <c r="T58" s="48"/>
      <c r="U58" s="92"/>
      <c r="V58" s="92">
        <v>500</v>
      </c>
      <c r="W58" s="88"/>
    </row>
    <row r="59" spans="2:23" s="46" customFormat="1" x14ac:dyDescent="0.25">
      <c r="B59" s="70" t="s">
        <v>136</v>
      </c>
      <c r="C59" s="43"/>
      <c r="D59" s="71" t="s">
        <v>54</v>
      </c>
      <c r="E59" s="71" t="s">
        <v>54</v>
      </c>
      <c r="F59" s="86"/>
      <c r="G59" s="48" t="s">
        <v>74</v>
      </c>
      <c r="H59" s="47"/>
      <c r="I59" s="49">
        <f t="shared" si="1"/>
        <v>0</v>
      </c>
      <c r="J59" s="48" t="s">
        <v>74</v>
      </c>
      <c r="K59" s="44">
        <f>255555.555555556/1000</f>
        <v>255.555555555556</v>
      </c>
      <c r="L59" s="52">
        <v>0.2</v>
      </c>
      <c r="M59" s="54">
        <f t="shared" si="2"/>
        <v>0</v>
      </c>
      <c r="N59" s="73"/>
      <c r="O59" s="83">
        <f t="shared" si="5"/>
        <v>204.4444444444448</v>
      </c>
      <c r="P59" s="77" t="s">
        <v>137</v>
      </c>
      <c r="Q59" s="84" t="s">
        <v>146</v>
      </c>
      <c r="R59" s="55" t="s">
        <v>147</v>
      </c>
      <c r="S59" s="72" t="s">
        <v>145</v>
      </c>
      <c r="T59" s="48"/>
      <c r="U59" s="92"/>
      <c r="V59" s="92"/>
      <c r="W59" s="88" t="s">
        <v>138</v>
      </c>
    </row>
    <row r="60" spans="2:23" s="46" customFormat="1" x14ac:dyDescent="0.25">
      <c r="B60" s="70" t="s">
        <v>136</v>
      </c>
      <c r="C60" s="43"/>
      <c r="D60" s="71" t="s">
        <v>54</v>
      </c>
      <c r="E60" s="71" t="s">
        <v>54</v>
      </c>
      <c r="F60" s="71">
        <v>320028</v>
      </c>
      <c r="G60" s="48" t="s">
        <v>44</v>
      </c>
      <c r="H60" s="47"/>
      <c r="I60" s="49">
        <f t="shared" si="1"/>
        <v>2000</v>
      </c>
      <c r="J60" s="48" t="s">
        <v>44</v>
      </c>
      <c r="K60" s="44">
        <v>167.22200000000001</v>
      </c>
      <c r="L60" s="52" t="s">
        <v>52</v>
      </c>
      <c r="M60" s="54">
        <f>+I60/2</f>
        <v>1000</v>
      </c>
      <c r="N60" s="73" t="str">
        <f>+J60</f>
        <v>Richeese Wafer 6g</v>
      </c>
      <c r="O60" s="53"/>
      <c r="P60" s="77" t="s">
        <v>137</v>
      </c>
      <c r="Q60" s="84" t="s">
        <v>146</v>
      </c>
      <c r="R60" s="55" t="s">
        <v>147</v>
      </c>
      <c r="S60" s="72" t="s">
        <v>145</v>
      </c>
      <c r="T60" s="48"/>
      <c r="U60" s="92">
        <v>1495</v>
      </c>
      <c r="V60" s="92">
        <v>2000</v>
      </c>
      <c r="W60" s="88"/>
    </row>
    <row r="61" spans="2:23" s="46" customFormat="1" x14ac:dyDescent="0.25">
      <c r="B61" s="70" t="s">
        <v>136</v>
      </c>
      <c r="C61" s="43"/>
      <c r="D61" s="71" t="s">
        <v>54</v>
      </c>
      <c r="E61" s="71" t="s">
        <v>54</v>
      </c>
      <c r="F61" s="71">
        <v>324003</v>
      </c>
      <c r="G61" s="48" t="s">
        <v>53</v>
      </c>
      <c r="H61" s="47"/>
      <c r="I61" s="49">
        <f t="shared" si="1"/>
        <v>500</v>
      </c>
      <c r="J61" s="48" t="s">
        <v>53</v>
      </c>
      <c r="K61" s="44">
        <v>366.66699999999997</v>
      </c>
      <c r="L61" s="52">
        <v>0.15</v>
      </c>
      <c r="M61" s="54">
        <f t="shared" si="2"/>
        <v>500</v>
      </c>
      <c r="N61" s="73"/>
      <c r="O61" s="83">
        <f t="shared" ref="O61:O73" si="6">+K61*(1-L61)</f>
        <v>311.66694999999999</v>
      </c>
      <c r="P61" s="77" t="s">
        <v>137</v>
      </c>
      <c r="Q61" s="84" t="s">
        <v>146</v>
      </c>
      <c r="R61" s="55" t="s">
        <v>147</v>
      </c>
      <c r="S61" s="72" t="s">
        <v>145</v>
      </c>
      <c r="T61" s="48"/>
      <c r="U61" s="92">
        <v>469.44444444444446</v>
      </c>
      <c r="V61" s="92">
        <v>500</v>
      </c>
      <c r="W61" s="88"/>
    </row>
    <row r="62" spans="2:23" s="46" customFormat="1" x14ac:dyDescent="0.25">
      <c r="B62" s="70" t="s">
        <v>136</v>
      </c>
      <c r="C62" s="43"/>
      <c r="D62" s="71" t="s">
        <v>54</v>
      </c>
      <c r="E62" s="71" t="s">
        <v>54</v>
      </c>
      <c r="F62" s="71">
        <v>324903</v>
      </c>
      <c r="G62" s="48" t="s">
        <v>61</v>
      </c>
      <c r="H62" s="47"/>
      <c r="I62" s="49">
        <f t="shared" si="1"/>
        <v>400</v>
      </c>
      <c r="J62" s="48" t="s">
        <v>61</v>
      </c>
      <c r="K62" s="44">
        <v>382.63600000000002</v>
      </c>
      <c r="L62" s="52">
        <v>0.15</v>
      </c>
      <c r="M62" s="54">
        <f t="shared" si="2"/>
        <v>400</v>
      </c>
      <c r="N62" s="73"/>
      <c r="O62" s="83">
        <f t="shared" si="6"/>
        <v>325.24060000000003</v>
      </c>
      <c r="P62" s="77" t="s">
        <v>137</v>
      </c>
      <c r="Q62" s="84" t="s">
        <v>146</v>
      </c>
      <c r="R62" s="55" t="s">
        <v>147</v>
      </c>
      <c r="S62" s="72" t="s">
        <v>145</v>
      </c>
      <c r="T62" s="48"/>
      <c r="U62" s="92">
        <v>331</v>
      </c>
      <c r="V62" s="92">
        <v>400</v>
      </c>
      <c r="W62" s="88"/>
    </row>
    <row r="63" spans="2:23" s="46" customFormat="1" x14ac:dyDescent="0.25">
      <c r="B63" s="87" t="s">
        <v>162</v>
      </c>
      <c r="C63" s="43"/>
      <c r="D63" s="71" t="s">
        <v>148</v>
      </c>
      <c r="E63" s="71" t="s">
        <v>59</v>
      </c>
      <c r="F63" s="71">
        <v>324903</v>
      </c>
      <c r="G63" s="48" t="s">
        <v>61</v>
      </c>
      <c r="H63" s="47">
        <v>348.19875999999999</v>
      </c>
      <c r="I63" s="49">
        <v>200</v>
      </c>
      <c r="J63" s="48" t="s">
        <v>61</v>
      </c>
      <c r="K63" s="44">
        <v>382.63600000000002</v>
      </c>
      <c r="L63" s="52">
        <v>0.2</v>
      </c>
      <c r="M63" s="54">
        <f t="shared" si="2"/>
        <v>200</v>
      </c>
      <c r="N63" s="73"/>
      <c r="O63" s="83">
        <f t="shared" si="6"/>
        <v>306.10880000000003</v>
      </c>
      <c r="P63" s="77" t="s">
        <v>151</v>
      </c>
      <c r="Q63" s="78" t="s">
        <v>57</v>
      </c>
      <c r="R63" s="55" t="s">
        <v>58</v>
      </c>
      <c r="S63" s="72">
        <v>2421</v>
      </c>
      <c r="T63" s="48"/>
      <c r="U63" s="92">
        <v>165</v>
      </c>
      <c r="V63" s="92"/>
      <c r="W63" s="88"/>
    </row>
    <row r="64" spans="2:23" s="46" customFormat="1" x14ac:dyDescent="0.25">
      <c r="B64" s="87" t="s">
        <v>162</v>
      </c>
      <c r="C64" s="43"/>
      <c r="D64" s="71" t="s">
        <v>148</v>
      </c>
      <c r="E64" s="71" t="s">
        <v>59</v>
      </c>
      <c r="F64" s="71">
        <v>320928</v>
      </c>
      <c r="G64" s="48" t="s">
        <v>149</v>
      </c>
      <c r="H64" s="47">
        <f>205494.38/1000</f>
        <v>205.49438000000001</v>
      </c>
      <c r="I64" s="49">
        <v>200</v>
      </c>
      <c r="J64" s="48" t="s">
        <v>149</v>
      </c>
      <c r="K64" s="44">
        <f>225818/1000</f>
        <v>225.81800000000001</v>
      </c>
      <c r="L64" s="52">
        <v>0.2</v>
      </c>
      <c r="M64" s="54">
        <f t="shared" si="2"/>
        <v>200</v>
      </c>
      <c r="N64" s="73"/>
      <c r="O64" s="83">
        <f t="shared" si="6"/>
        <v>180.65440000000001</v>
      </c>
      <c r="P64" s="77" t="s">
        <v>151</v>
      </c>
      <c r="Q64" s="78" t="s">
        <v>57</v>
      </c>
      <c r="R64" s="55" t="s">
        <v>58</v>
      </c>
      <c r="S64" s="72">
        <v>2421</v>
      </c>
      <c r="T64" s="48"/>
      <c r="U64" s="92">
        <v>91</v>
      </c>
      <c r="V64" s="92"/>
      <c r="W64" s="88"/>
    </row>
    <row r="65" spans="2:23" s="46" customFormat="1" x14ac:dyDescent="0.25">
      <c r="B65" s="70" t="s">
        <v>71</v>
      </c>
      <c r="C65" s="43"/>
      <c r="D65" s="71" t="s">
        <v>148</v>
      </c>
      <c r="E65" s="71" t="s">
        <v>59</v>
      </c>
      <c r="F65" s="71">
        <v>324903</v>
      </c>
      <c r="G65" s="48" t="s">
        <v>61</v>
      </c>
      <c r="H65" s="47">
        <v>348.19875999999999</v>
      </c>
      <c r="I65" s="49">
        <v>200</v>
      </c>
      <c r="J65" s="48" t="s">
        <v>61</v>
      </c>
      <c r="K65" s="44">
        <v>382.63600000000002</v>
      </c>
      <c r="L65" s="52">
        <v>0.2</v>
      </c>
      <c r="M65" s="54">
        <f t="shared" si="2"/>
        <v>200</v>
      </c>
      <c r="N65" s="73"/>
      <c r="O65" s="83">
        <f t="shared" si="6"/>
        <v>306.10880000000003</v>
      </c>
      <c r="P65" s="77" t="s">
        <v>152</v>
      </c>
      <c r="Q65" s="78" t="s">
        <v>80</v>
      </c>
      <c r="R65" s="55" t="s">
        <v>153</v>
      </c>
      <c r="S65" s="72">
        <v>2422</v>
      </c>
      <c r="T65" s="48"/>
      <c r="U65" s="92"/>
      <c r="V65" s="92"/>
      <c r="W65" s="88"/>
    </row>
    <row r="66" spans="2:23" s="46" customFormat="1" x14ac:dyDescent="0.25">
      <c r="B66" s="70" t="s">
        <v>71</v>
      </c>
      <c r="C66" s="43"/>
      <c r="D66" s="71" t="s">
        <v>148</v>
      </c>
      <c r="E66" s="71" t="s">
        <v>59</v>
      </c>
      <c r="F66" s="71">
        <v>320928</v>
      </c>
      <c r="G66" s="48" t="s">
        <v>149</v>
      </c>
      <c r="H66" s="47">
        <f>205494.38/1000</f>
        <v>205.49438000000001</v>
      </c>
      <c r="I66" s="49">
        <v>200</v>
      </c>
      <c r="J66" s="48" t="s">
        <v>149</v>
      </c>
      <c r="K66" s="44">
        <f>225818/1000</f>
        <v>225.81800000000001</v>
      </c>
      <c r="L66" s="52">
        <v>0.15</v>
      </c>
      <c r="M66" s="54">
        <f t="shared" si="2"/>
        <v>200</v>
      </c>
      <c r="N66" s="73"/>
      <c r="O66" s="83">
        <f t="shared" si="6"/>
        <v>191.9453</v>
      </c>
      <c r="P66" s="77" t="s">
        <v>152</v>
      </c>
      <c r="Q66" s="78" t="s">
        <v>80</v>
      </c>
      <c r="R66" s="55" t="s">
        <v>153</v>
      </c>
      <c r="S66" s="72">
        <v>2422</v>
      </c>
      <c r="T66" s="48"/>
      <c r="U66" s="92"/>
      <c r="V66" s="92"/>
      <c r="W66" s="88"/>
    </row>
    <row r="67" spans="2:23" s="46" customFormat="1" x14ac:dyDescent="0.25">
      <c r="B67" s="70" t="s">
        <v>71</v>
      </c>
      <c r="C67" s="43"/>
      <c r="D67" s="71" t="s">
        <v>148</v>
      </c>
      <c r="E67" s="71" t="s">
        <v>59</v>
      </c>
      <c r="F67" s="71">
        <v>324903</v>
      </c>
      <c r="G67" s="48" t="s">
        <v>61</v>
      </c>
      <c r="H67" s="47">
        <v>348.19875999999999</v>
      </c>
      <c r="I67" s="49">
        <v>200</v>
      </c>
      <c r="J67" s="48" t="s">
        <v>61</v>
      </c>
      <c r="K67" s="44">
        <v>382.63600000000002</v>
      </c>
      <c r="L67" s="52">
        <v>0.2</v>
      </c>
      <c r="M67" s="54">
        <f t="shared" si="2"/>
        <v>200</v>
      </c>
      <c r="N67" s="73"/>
      <c r="O67" s="83">
        <f t="shared" si="6"/>
        <v>306.10880000000003</v>
      </c>
      <c r="P67" s="77" t="s">
        <v>154</v>
      </c>
      <c r="Q67" s="78" t="s">
        <v>83</v>
      </c>
      <c r="R67" s="55" t="s">
        <v>155</v>
      </c>
      <c r="S67" s="72">
        <v>2423</v>
      </c>
      <c r="T67" s="48"/>
      <c r="U67" s="92"/>
      <c r="V67" s="92"/>
      <c r="W67" s="88"/>
    </row>
    <row r="68" spans="2:23" s="46" customFormat="1" x14ac:dyDescent="0.25">
      <c r="B68" s="70" t="s">
        <v>71</v>
      </c>
      <c r="C68" s="43"/>
      <c r="D68" s="71" t="s">
        <v>148</v>
      </c>
      <c r="E68" s="71" t="s">
        <v>59</v>
      </c>
      <c r="F68" s="71">
        <v>320928</v>
      </c>
      <c r="G68" s="48" t="s">
        <v>149</v>
      </c>
      <c r="H68" s="47">
        <f>205494.38/1000</f>
        <v>205.49438000000001</v>
      </c>
      <c r="I68" s="49">
        <v>200</v>
      </c>
      <c r="J68" s="48" t="s">
        <v>149</v>
      </c>
      <c r="K68" s="44">
        <f>225818/1000</f>
        <v>225.81800000000001</v>
      </c>
      <c r="L68" s="52">
        <v>0.15</v>
      </c>
      <c r="M68" s="54">
        <f t="shared" si="2"/>
        <v>200</v>
      </c>
      <c r="N68" s="73"/>
      <c r="O68" s="83">
        <f t="shared" si="6"/>
        <v>191.9453</v>
      </c>
      <c r="P68" s="77" t="s">
        <v>154</v>
      </c>
      <c r="Q68" s="78" t="s">
        <v>83</v>
      </c>
      <c r="R68" s="55" t="s">
        <v>155</v>
      </c>
      <c r="S68" s="72">
        <v>2423</v>
      </c>
      <c r="T68" s="48"/>
      <c r="U68" s="92"/>
      <c r="V68" s="92"/>
      <c r="W68" s="88"/>
    </row>
    <row r="69" spans="2:23" s="46" customFormat="1" x14ac:dyDescent="0.25">
      <c r="B69" s="70">
        <v>12</v>
      </c>
      <c r="C69" s="43"/>
      <c r="D69" s="71" t="s">
        <v>148</v>
      </c>
      <c r="E69" s="71" t="s">
        <v>59</v>
      </c>
      <c r="F69" s="71">
        <v>320023</v>
      </c>
      <c r="G69" s="48" t="s">
        <v>47</v>
      </c>
      <c r="H69" s="47">
        <v>200.928</v>
      </c>
      <c r="I69" s="49">
        <v>800</v>
      </c>
      <c r="J69" s="48" t="s">
        <v>47</v>
      </c>
      <c r="K69" s="44">
        <v>220.79999999999995</v>
      </c>
      <c r="L69" s="52">
        <v>0.2</v>
      </c>
      <c r="M69" s="54">
        <f t="shared" si="2"/>
        <v>800</v>
      </c>
      <c r="N69" s="73"/>
      <c r="O69" s="83">
        <f t="shared" si="6"/>
        <v>176.64</v>
      </c>
      <c r="P69" s="77" t="s">
        <v>156</v>
      </c>
      <c r="Q69" s="78" t="s">
        <v>157</v>
      </c>
      <c r="R69" s="55" t="s">
        <v>158</v>
      </c>
      <c r="S69" s="72">
        <v>2426</v>
      </c>
      <c r="T69" s="48"/>
      <c r="U69" s="92">
        <v>208.88888888888889</v>
      </c>
      <c r="V69" s="92"/>
      <c r="W69" s="88"/>
    </row>
    <row r="70" spans="2:23" s="46" customFormat="1" x14ac:dyDescent="0.25">
      <c r="B70" s="70">
        <v>12</v>
      </c>
      <c r="C70" s="43"/>
      <c r="D70" s="71" t="s">
        <v>148</v>
      </c>
      <c r="E70" s="71" t="s">
        <v>59</v>
      </c>
      <c r="F70" s="71">
        <v>320118</v>
      </c>
      <c r="G70" s="48" t="s">
        <v>48</v>
      </c>
      <c r="H70" s="47">
        <v>191.858</v>
      </c>
      <c r="I70" s="49">
        <v>200</v>
      </c>
      <c r="J70" s="48" t="s">
        <v>48</v>
      </c>
      <c r="K70" s="44">
        <v>210.83333333333331</v>
      </c>
      <c r="L70" s="52">
        <v>0.2</v>
      </c>
      <c r="M70" s="54">
        <f t="shared" ref="M70:M133" si="7">+I70</f>
        <v>200</v>
      </c>
      <c r="N70" s="73"/>
      <c r="O70" s="83">
        <f t="shared" si="6"/>
        <v>168.66666666666666</v>
      </c>
      <c r="P70" s="77" t="s">
        <v>156</v>
      </c>
      <c r="Q70" s="78" t="s">
        <v>157</v>
      </c>
      <c r="R70" s="55" t="s">
        <v>158</v>
      </c>
      <c r="S70" s="72">
        <v>2426</v>
      </c>
      <c r="T70" s="48"/>
      <c r="U70" s="92">
        <v>52</v>
      </c>
      <c r="V70" s="92"/>
      <c r="W70" s="88"/>
    </row>
    <row r="71" spans="2:23" s="46" customFormat="1" x14ac:dyDescent="0.25">
      <c r="B71" s="70">
        <v>1</v>
      </c>
      <c r="C71" s="43"/>
      <c r="D71" s="71" t="s">
        <v>148</v>
      </c>
      <c r="E71" s="71" t="s">
        <v>59</v>
      </c>
      <c r="F71" s="71">
        <v>320900</v>
      </c>
      <c r="G71" s="48" t="s">
        <v>150</v>
      </c>
      <c r="H71" s="47">
        <v>200.928</v>
      </c>
      <c r="I71" s="49">
        <v>800</v>
      </c>
      <c r="J71" s="48" t="s">
        <v>150</v>
      </c>
      <c r="K71" s="44">
        <v>220.79999999999995</v>
      </c>
      <c r="L71" s="52">
        <v>0.2</v>
      </c>
      <c r="M71" s="54">
        <f t="shared" si="7"/>
        <v>800</v>
      </c>
      <c r="N71" s="73"/>
      <c r="O71" s="83">
        <f t="shared" si="6"/>
        <v>176.64</v>
      </c>
      <c r="P71" s="77" t="s">
        <v>159</v>
      </c>
      <c r="Q71" s="78" t="s">
        <v>160</v>
      </c>
      <c r="R71" s="55" t="s">
        <v>161</v>
      </c>
      <c r="S71" s="72">
        <v>2502</v>
      </c>
      <c r="T71" s="48"/>
      <c r="U71" s="92"/>
      <c r="V71" s="92"/>
      <c r="W71" s="88"/>
    </row>
    <row r="72" spans="2:23" s="46" customFormat="1" x14ac:dyDescent="0.25">
      <c r="B72" s="70">
        <v>1</v>
      </c>
      <c r="C72" s="43"/>
      <c r="D72" s="71" t="s">
        <v>148</v>
      </c>
      <c r="E72" s="71" t="s">
        <v>59</v>
      </c>
      <c r="F72" s="71">
        <v>320029</v>
      </c>
      <c r="G72" s="48" t="s">
        <v>73</v>
      </c>
      <c r="H72" s="47">
        <f>232555.555555556/1000</f>
        <v>232.555555555556</v>
      </c>
      <c r="I72" s="49">
        <v>800</v>
      </c>
      <c r="J72" s="48" t="s">
        <v>73</v>
      </c>
      <c r="K72" s="44">
        <f>255555.555555556/1000</f>
        <v>255.555555555556</v>
      </c>
      <c r="L72" s="52">
        <v>0.2</v>
      </c>
      <c r="M72" s="54">
        <f t="shared" si="7"/>
        <v>800</v>
      </c>
      <c r="N72" s="73"/>
      <c r="O72" s="83">
        <f t="shared" si="6"/>
        <v>204.4444444444448</v>
      </c>
      <c r="P72" s="77" t="s">
        <v>159</v>
      </c>
      <c r="Q72" s="78" t="s">
        <v>160</v>
      </c>
      <c r="R72" s="55" t="s">
        <v>161</v>
      </c>
      <c r="S72" s="72">
        <v>2502</v>
      </c>
      <c r="T72" s="48"/>
      <c r="U72" s="92"/>
      <c r="V72" s="92"/>
      <c r="W72" s="88" t="s">
        <v>138</v>
      </c>
    </row>
    <row r="73" spans="2:23" s="46" customFormat="1" x14ac:dyDescent="0.25">
      <c r="B73" s="70">
        <v>1</v>
      </c>
      <c r="C73" s="43"/>
      <c r="D73" s="71" t="s">
        <v>148</v>
      </c>
      <c r="E73" s="71" t="s">
        <v>59</v>
      </c>
      <c r="F73" s="86"/>
      <c r="G73" s="48" t="s">
        <v>74</v>
      </c>
      <c r="H73" s="47">
        <f>232555.555555556/1000</f>
        <v>232.555555555556</v>
      </c>
      <c r="I73" s="49">
        <v>800</v>
      </c>
      <c r="J73" s="48" t="s">
        <v>74</v>
      </c>
      <c r="K73" s="44">
        <f>255555.555555556/1000</f>
        <v>255.555555555556</v>
      </c>
      <c r="L73" s="52">
        <v>0.2</v>
      </c>
      <c r="M73" s="54">
        <f t="shared" si="7"/>
        <v>800</v>
      </c>
      <c r="N73" s="73"/>
      <c r="O73" s="83">
        <f t="shared" si="6"/>
        <v>204.4444444444448</v>
      </c>
      <c r="P73" s="77" t="s">
        <v>159</v>
      </c>
      <c r="Q73" s="78" t="s">
        <v>160</v>
      </c>
      <c r="R73" s="55" t="s">
        <v>161</v>
      </c>
      <c r="S73" s="72">
        <v>2502</v>
      </c>
      <c r="T73" s="48"/>
      <c r="U73" s="92"/>
      <c r="V73" s="92"/>
      <c r="W73" s="88" t="s">
        <v>138</v>
      </c>
    </row>
    <row r="74" spans="2:23" s="46" customFormat="1" x14ac:dyDescent="0.25">
      <c r="B74" s="70"/>
      <c r="C74" s="43"/>
      <c r="D74" s="71"/>
      <c r="E74" s="71"/>
      <c r="F74" s="71"/>
      <c r="G74" s="48"/>
      <c r="H74" s="47"/>
      <c r="I74" s="49">
        <f t="shared" ref="I74:I133" si="8">+V74</f>
        <v>0</v>
      </c>
      <c r="J74" s="48"/>
      <c r="K74" s="44"/>
      <c r="L74" s="52"/>
      <c r="M74" s="54">
        <f t="shared" si="7"/>
        <v>0</v>
      </c>
      <c r="N74" s="73"/>
      <c r="O74" s="53"/>
      <c r="P74" s="77"/>
      <c r="Q74" s="78"/>
      <c r="R74" s="55"/>
      <c r="S74" s="72"/>
      <c r="T74" s="48"/>
      <c r="U74" s="92"/>
      <c r="V74" s="92"/>
      <c r="W74" s="88"/>
    </row>
    <row r="75" spans="2:23" s="46" customFormat="1" outlineLevel="1" x14ac:dyDescent="0.25">
      <c r="B75" s="70"/>
      <c r="C75" s="43"/>
      <c r="D75" s="71"/>
      <c r="E75" s="71"/>
      <c r="F75" s="71"/>
      <c r="G75" s="48"/>
      <c r="H75" s="47"/>
      <c r="I75" s="49">
        <f t="shared" si="8"/>
        <v>0</v>
      </c>
      <c r="J75" s="48"/>
      <c r="K75" s="44"/>
      <c r="L75" s="52"/>
      <c r="M75" s="54">
        <f t="shared" si="7"/>
        <v>0</v>
      </c>
      <c r="N75" s="73"/>
      <c r="O75" s="53"/>
      <c r="P75" s="77"/>
      <c r="Q75" s="78"/>
      <c r="R75" s="55"/>
      <c r="S75" s="72"/>
      <c r="T75" s="48"/>
      <c r="U75" s="92"/>
      <c r="V75" s="92"/>
      <c r="W75" s="88"/>
    </row>
    <row r="76" spans="2:23" s="46" customFormat="1" outlineLevel="1" x14ac:dyDescent="0.25">
      <c r="B76" s="70"/>
      <c r="C76" s="43"/>
      <c r="D76" s="71"/>
      <c r="E76" s="71"/>
      <c r="F76" s="71"/>
      <c r="G76" s="48"/>
      <c r="H76" s="47"/>
      <c r="I76" s="49">
        <f t="shared" si="8"/>
        <v>0</v>
      </c>
      <c r="J76" s="48"/>
      <c r="K76" s="44"/>
      <c r="L76" s="52"/>
      <c r="M76" s="54">
        <f t="shared" si="7"/>
        <v>0</v>
      </c>
      <c r="N76" s="73"/>
      <c r="O76" s="53"/>
      <c r="P76" s="77"/>
      <c r="Q76" s="78"/>
      <c r="R76" s="55"/>
      <c r="S76" s="72"/>
      <c r="T76" s="48"/>
      <c r="U76" s="92"/>
      <c r="V76" s="92"/>
      <c r="W76" s="88"/>
    </row>
    <row r="77" spans="2:23" s="46" customFormat="1" outlineLevel="1" x14ac:dyDescent="0.25">
      <c r="B77" s="70"/>
      <c r="C77" s="43"/>
      <c r="D77" s="71"/>
      <c r="E77" s="71"/>
      <c r="F77" s="71"/>
      <c r="G77" s="48"/>
      <c r="H77" s="47"/>
      <c r="I77" s="49">
        <f t="shared" si="8"/>
        <v>0</v>
      </c>
      <c r="J77" s="48"/>
      <c r="K77" s="44"/>
      <c r="L77" s="52"/>
      <c r="M77" s="54">
        <f t="shared" si="7"/>
        <v>0</v>
      </c>
      <c r="N77" s="73"/>
      <c r="O77" s="53"/>
      <c r="P77" s="77"/>
      <c r="Q77" s="78"/>
      <c r="R77" s="55"/>
      <c r="S77" s="72"/>
      <c r="T77" s="48"/>
      <c r="U77" s="92"/>
      <c r="V77" s="92"/>
      <c r="W77" s="88"/>
    </row>
    <row r="78" spans="2:23" s="46" customFormat="1" outlineLevel="1" x14ac:dyDescent="0.25">
      <c r="B78" s="70"/>
      <c r="C78" s="43"/>
      <c r="D78" s="71"/>
      <c r="E78" s="71"/>
      <c r="F78" s="71"/>
      <c r="G78" s="48"/>
      <c r="H78" s="47"/>
      <c r="I78" s="49">
        <f t="shared" si="8"/>
        <v>0</v>
      </c>
      <c r="J78" s="48"/>
      <c r="K78" s="44"/>
      <c r="L78" s="52"/>
      <c r="M78" s="54">
        <f t="shared" si="7"/>
        <v>0</v>
      </c>
      <c r="N78" s="73"/>
      <c r="O78" s="53"/>
      <c r="P78" s="77"/>
      <c r="Q78" s="78"/>
      <c r="R78" s="55"/>
      <c r="S78" s="72"/>
      <c r="T78" s="48"/>
      <c r="U78" s="92"/>
      <c r="V78" s="92"/>
      <c r="W78" s="88"/>
    </row>
    <row r="79" spans="2:23" s="46" customFormat="1" outlineLevel="1" x14ac:dyDescent="0.25">
      <c r="B79" s="70"/>
      <c r="C79" s="43"/>
      <c r="D79" s="71"/>
      <c r="E79" s="71"/>
      <c r="F79" s="71"/>
      <c r="G79" s="48"/>
      <c r="H79" s="47"/>
      <c r="I79" s="49">
        <f t="shared" si="8"/>
        <v>0</v>
      </c>
      <c r="J79" s="48"/>
      <c r="K79" s="44"/>
      <c r="L79" s="52"/>
      <c r="M79" s="54">
        <f t="shared" si="7"/>
        <v>0</v>
      </c>
      <c r="N79" s="73"/>
      <c r="O79" s="53"/>
      <c r="P79" s="77"/>
      <c r="Q79" s="78"/>
      <c r="R79" s="55"/>
      <c r="S79" s="72"/>
      <c r="T79" s="48"/>
      <c r="U79" s="92"/>
      <c r="V79" s="92"/>
      <c r="W79" s="88"/>
    </row>
    <row r="80" spans="2:23" s="46" customFormat="1" outlineLevel="1" x14ac:dyDescent="0.25">
      <c r="B80" s="70"/>
      <c r="C80" s="43"/>
      <c r="D80" s="71"/>
      <c r="E80" s="71"/>
      <c r="F80" s="71"/>
      <c r="G80" s="48"/>
      <c r="H80" s="47"/>
      <c r="I80" s="49">
        <f t="shared" si="8"/>
        <v>0</v>
      </c>
      <c r="J80" s="48"/>
      <c r="K80" s="44"/>
      <c r="L80" s="52"/>
      <c r="M80" s="54">
        <f t="shared" si="7"/>
        <v>0</v>
      </c>
      <c r="N80" s="73"/>
      <c r="O80" s="53"/>
      <c r="P80" s="77"/>
      <c r="Q80" s="78"/>
      <c r="R80" s="55"/>
      <c r="S80" s="72"/>
      <c r="T80" s="48"/>
      <c r="U80" s="92"/>
      <c r="V80" s="92"/>
      <c r="W80" s="88"/>
    </row>
    <row r="81" spans="2:23" s="46" customFormat="1" outlineLevel="1" x14ac:dyDescent="0.25">
      <c r="B81" s="70"/>
      <c r="C81" s="43"/>
      <c r="D81" s="71"/>
      <c r="E81" s="71"/>
      <c r="F81" s="71"/>
      <c r="G81" s="48"/>
      <c r="H81" s="47"/>
      <c r="I81" s="49">
        <f t="shared" si="8"/>
        <v>0</v>
      </c>
      <c r="J81" s="48"/>
      <c r="K81" s="44"/>
      <c r="L81" s="52"/>
      <c r="M81" s="54">
        <f t="shared" si="7"/>
        <v>0</v>
      </c>
      <c r="N81" s="73"/>
      <c r="O81" s="53"/>
      <c r="P81" s="77"/>
      <c r="Q81" s="78"/>
      <c r="R81" s="55"/>
      <c r="S81" s="72"/>
      <c r="T81" s="48"/>
      <c r="U81" s="92"/>
      <c r="V81" s="92"/>
      <c r="W81" s="88"/>
    </row>
    <row r="82" spans="2:23" s="46" customFormat="1" outlineLevel="1" x14ac:dyDescent="0.25">
      <c r="B82" s="70"/>
      <c r="C82" s="43"/>
      <c r="D82" s="71"/>
      <c r="E82" s="71"/>
      <c r="F82" s="71"/>
      <c r="G82" s="48"/>
      <c r="H82" s="47"/>
      <c r="I82" s="49">
        <f t="shared" si="8"/>
        <v>0</v>
      </c>
      <c r="J82" s="48"/>
      <c r="K82" s="44"/>
      <c r="L82" s="52"/>
      <c r="M82" s="54">
        <f t="shared" si="7"/>
        <v>0</v>
      </c>
      <c r="N82" s="73"/>
      <c r="O82" s="53"/>
      <c r="P82" s="77"/>
      <c r="Q82" s="78"/>
      <c r="R82" s="55"/>
      <c r="S82" s="72"/>
      <c r="T82" s="48"/>
      <c r="U82" s="92"/>
      <c r="V82" s="92"/>
      <c r="W82" s="88"/>
    </row>
    <row r="83" spans="2:23" s="46" customFormat="1" outlineLevel="1" x14ac:dyDescent="0.25">
      <c r="B83" s="70"/>
      <c r="C83" s="43"/>
      <c r="D83" s="71"/>
      <c r="E83" s="71"/>
      <c r="F83" s="71"/>
      <c r="G83" s="48"/>
      <c r="H83" s="47"/>
      <c r="I83" s="49">
        <f t="shared" si="8"/>
        <v>0</v>
      </c>
      <c r="J83" s="48"/>
      <c r="K83" s="44"/>
      <c r="L83" s="52"/>
      <c r="M83" s="54">
        <f t="shared" si="7"/>
        <v>0</v>
      </c>
      <c r="N83" s="73"/>
      <c r="O83" s="53"/>
      <c r="P83" s="77"/>
      <c r="Q83" s="78"/>
      <c r="R83" s="55"/>
      <c r="S83" s="72"/>
      <c r="T83" s="48"/>
      <c r="U83" s="92"/>
      <c r="V83" s="92"/>
      <c r="W83" s="88"/>
    </row>
    <row r="84" spans="2:23" s="46" customFormat="1" outlineLevel="1" x14ac:dyDescent="0.25">
      <c r="B84" s="70"/>
      <c r="C84" s="43"/>
      <c r="D84" s="71"/>
      <c r="E84" s="71"/>
      <c r="F84" s="71"/>
      <c r="G84" s="48"/>
      <c r="H84" s="47"/>
      <c r="I84" s="49">
        <f t="shared" si="8"/>
        <v>0</v>
      </c>
      <c r="J84" s="48"/>
      <c r="K84" s="44"/>
      <c r="L84" s="52"/>
      <c r="M84" s="54">
        <f t="shared" si="7"/>
        <v>0</v>
      </c>
      <c r="N84" s="73"/>
      <c r="O84" s="53"/>
      <c r="P84" s="77"/>
      <c r="Q84" s="78"/>
      <c r="R84" s="55"/>
      <c r="S84" s="72"/>
      <c r="T84" s="48"/>
      <c r="U84" s="92"/>
      <c r="V84" s="92"/>
      <c r="W84" s="88"/>
    </row>
    <row r="85" spans="2:23" s="46" customFormat="1" outlineLevel="1" x14ac:dyDescent="0.25">
      <c r="B85" s="70"/>
      <c r="C85" s="43"/>
      <c r="D85" s="71"/>
      <c r="E85" s="71"/>
      <c r="F85" s="71"/>
      <c r="G85" s="48"/>
      <c r="H85" s="47"/>
      <c r="I85" s="49">
        <f t="shared" si="8"/>
        <v>0</v>
      </c>
      <c r="J85" s="48"/>
      <c r="K85" s="44"/>
      <c r="L85" s="52"/>
      <c r="M85" s="54">
        <f t="shared" si="7"/>
        <v>0</v>
      </c>
      <c r="N85" s="73"/>
      <c r="O85" s="53"/>
      <c r="P85" s="77"/>
      <c r="Q85" s="78"/>
      <c r="R85" s="55"/>
      <c r="S85" s="72"/>
      <c r="T85" s="48"/>
      <c r="U85" s="92"/>
      <c r="V85" s="92"/>
      <c r="W85" s="88"/>
    </row>
    <row r="86" spans="2:23" s="46" customFormat="1" outlineLevel="1" x14ac:dyDescent="0.25">
      <c r="B86" s="70"/>
      <c r="C86" s="43"/>
      <c r="D86" s="71"/>
      <c r="E86" s="71"/>
      <c r="F86" s="71"/>
      <c r="G86" s="48"/>
      <c r="H86" s="47"/>
      <c r="I86" s="49">
        <f t="shared" si="8"/>
        <v>0</v>
      </c>
      <c r="J86" s="48"/>
      <c r="K86" s="44"/>
      <c r="L86" s="52"/>
      <c r="M86" s="54">
        <f t="shared" si="7"/>
        <v>0</v>
      </c>
      <c r="N86" s="73"/>
      <c r="O86" s="53"/>
      <c r="P86" s="77"/>
      <c r="Q86" s="78"/>
      <c r="R86" s="55"/>
      <c r="S86" s="72"/>
      <c r="T86" s="48"/>
      <c r="U86" s="92"/>
      <c r="V86" s="92"/>
      <c r="W86" s="88"/>
    </row>
    <row r="87" spans="2:23" s="46" customFormat="1" outlineLevel="1" x14ac:dyDescent="0.25">
      <c r="B87" s="70"/>
      <c r="C87" s="43"/>
      <c r="D87" s="71"/>
      <c r="E87" s="71"/>
      <c r="F87" s="71"/>
      <c r="G87" s="48"/>
      <c r="H87" s="47"/>
      <c r="I87" s="49">
        <f t="shared" si="8"/>
        <v>0</v>
      </c>
      <c r="J87" s="48"/>
      <c r="K87" s="44"/>
      <c r="L87" s="52"/>
      <c r="M87" s="54">
        <f t="shared" si="7"/>
        <v>0</v>
      </c>
      <c r="N87" s="73"/>
      <c r="O87" s="53"/>
      <c r="P87" s="77"/>
      <c r="Q87" s="78"/>
      <c r="R87" s="55"/>
      <c r="S87" s="72"/>
      <c r="T87" s="48"/>
      <c r="U87" s="92"/>
      <c r="V87" s="92"/>
      <c r="W87" s="88"/>
    </row>
    <row r="88" spans="2:23" s="46" customFormat="1" outlineLevel="1" x14ac:dyDescent="0.25">
      <c r="B88" s="70"/>
      <c r="C88" s="43"/>
      <c r="D88" s="71"/>
      <c r="E88" s="71"/>
      <c r="F88" s="71"/>
      <c r="G88" s="48"/>
      <c r="H88" s="47"/>
      <c r="I88" s="49">
        <f t="shared" si="8"/>
        <v>0</v>
      </c>
      <c r="J88" s="48"/>
      <c r="K88" s="44"/>
      <c r="L88" s="52"/>
      <c r="M88" s="54">
        <f t="shared" si="7"/>
        <v>0</v>
      </c>
      <c r="N88" s="73"/>
      <c r="O88" s="53"/>
      <c r="P88" s="77"/>
      <c r="Q88" s="78"/>
      <c r="R88" s="55"/>
      <c r="S88" s="72"/>
      <c r="T88" s="48"/>
      <c r="U88" s="92"/>
      <c r="V88" s="92"/>
      <c r="W88" s="88"/>
    </row>
    <row r="89" spans="2:23" s="46" customFormat="1" outlineLevel="1" x14ac:dyDescent="0.25">
      <c r="B89" s="70"/>
      <c r="C89" s="43"/>
      <c r="D89" s="71"/>
      <c r="E89" s="71"/>
      <c r="F89" s="71"/>
      <c r="G89" s="48"/>
      <c r="H89" s="47"/>
      <c r="I89" s="49">
        <f t="shared" si="8"/>
        <v>0</v>
      </c>
      <c r="J89" s="48"/>
      <c r="K89" s="44"/>
      <c r="L89" s="52"/>
      <c r="M89" s="54">
        <f t="shared" si="7"/>
        <v>0</v>
      </c>
      <c r="N89" s="73"/>
      <c r="O89" s="53"/>
      <c r="P89" s="77"/>
      <c r="Q89" s="78"/>
      <c r="R89" s="55"/>
      <c r="S89" s="72"/>
      <c r="T89" s="48"/>
      <c r="U89" s="92"/>
      <c r="V89" s="92"/>
      <c r="W89" s="88"/>
    </row>
    <row r="90" spans="2:23" s="46" customFormat="1" outlineLevel="1" x14ac:dyDescent="0.25">
      <c r="B90" s="70"/>
      <c r="C90" s="43"/>
      <c r="D90" s="71"/>
      <c r="E90" s="71"/>
      <c r="F90" s="71"/>
      <c r="G90" s="48"/>
      <c r="H90" s="47"/>
      <c r="I90" s="49">
        <f t="shared" si="8"/>
        <v>0</v>
      </c>
      <c r="J90" s="48"/>
      <c r="K90" s="44"/>
      <c r="L90" s="52"/>
      <c r="M90" s="54">
        <f t="shared" si="7"/>
        <v>0</v>
      </c>
      <c r="N90" s="73"/>
      <c r="O90" s="53"/>
      <c r="P90" s="77"/>
      <c r="Q90" s="78"/>
      <c r="R90" s="55"/>
      <c r="S90" s="72"/>
      <c r="T90" s="48"/>
      <c r="U90" s="92"/>
      <c r="V90" s="92"/>
      <c r="W90" s="88"/>
    </row>
    <row r="91" spans="2:23" s="46" customFormat="1" outlineLevel="1" x14ac:dyDescent="0.25">
      <c r="B91" s="70"/>
      <c r="C91" s="43"/>
      <c r="D91" s="71"/>
      <c r="E91" s="71"/>
      <c r="F91" s="71"/>
      <c r="G91" s="48"/>
      <c r="H91" s="47"/>
      <c r="I91" s="49">
        <f t="shared" si="8"/>
        <v>0</v>
      </c>
      <c r="J91" s="48"/>
      <c r="K91" s="44"/>
      <c r="L91" s="52"/>
      <c r="M91" s="54">
        <f t="shared" si="7"/>
        <v>0</v>
      </c>
      <c r="N91" s="73"/>
      <c r="O91" s="53"/>
      <c r="P91" s="77"/>
      <c r="Q91" s="78"/>
      <c r="R91" s="55"/>
      <c r="S91" s="72"/>
      <c r="T91" s="48"/>
      <c r="U91" s="92"/>
      <c r="V91" s="92"/>
      <c r="W91" s="88"/>
    </row>
    <row r="92" spans="2:23" s="46" customFormat="1" outlineLevel="1" x14ac:dyDescent="0.25">
      <c r="B92" s="70"/>
      <c r="C92" s="43"/>
      <c r="D92" s="71"/>
      <c r="E92" s="71"/>
      <c r="F92" s="71"/>
      <c r="G92" s="48"/>
      <c r="H92" s="47"/>
      <c r="I92" s="49">
        <f t="shared" si="8"/>
        <v>0</v>
      </c>
      <c r="J92" s="48"/>
      <c r="K92" s="44"/>
      <c r="L92" s="52"/>
      <c r="M92" s="54">
        <f t="shared" si="7"/>
        <v>0</v>
      </c>
      <c r="N92" s="73"/>
      <c r="O92" s="53"/>
      <c r="P92" s="77"/>
      <c r="Q92" s="78"/>
      <c r="R92" s="55"/>
      <c r="S92" s="72"/>
      <c r="T92" s="48"/>
      <c r="U92" s="92"/>
      <c r="V92" s="92"/>
      <c r="W92" s="88"/>
    </row>
    <row r="93" spans="2:23" s="46" customFormat="1" outlineLevel="1" x14ac:dyDescent="0.25">
      <c r="B93" s="70"/>
      <c r="C93" s="43"/>
      <c r="D93" s="71"/>
      <c r="E93" s="71"/>
      <c r="F93" s="71"/>
      <c r="G93" s="48"/>
      <c r="H93" s="47"/>
      <c r="I93" s="49">
        <f t="shared" si="8"/>
        <v>0</v>
      </c>
      <c r="J93" s="48"/>
      <c r="K93" s="44"/>
      <c r="L93" s="52"/>
      <c r="M93" s="54">
        <f t="shared" si="7"/>
        <v>0</v>
      </c>
      <c r="N93" s="73"/>
      <c r="O93" s="53"/>
      <c r="P93" s="77"/>
      <c r="Q93" s="78"/>
      <c r="R93" s="55"/>
      <c r="S93" s="72"/>
      <c r="T93" s="48"/>
      <c r="U93" s="92"/>
      <c r="V93" s="92"/>
      <c r="W93" s="88"/>
    </row>
    <row r="94" spans="2:23" s="46" customFormat="1" outlineLevel="1" x14ac:dyDescent="0.25">
      <c r="B94" s="70"/>
      <c r="C94" s="43"/>
      <c r="D94" s="71"/>
      <c r="E94" s="71"/>
      <c r="F94" s="71"/>
      <c r="G94" s="48"/>
      <c r="H94" s="47"/>
      <c r="I94" s="49">
        <f t="shared" si="8"/>
        <v>0</v>
      </c>
      <c r="J94" s="48"/>
      <c r="K94" s="44"/>
      <c r="L94" s="52"/>
      <c r="M94" s="54">
        <f t="shared" si="7"/>
        <v>0</v>
      </c>
      <c r="N94" s="73"/>
      <c r="O94" s="53"/>
      <c r="P94" s="77"/>
      <c r="Q94" s="78"/>
      <c r="R94" s="55"/>
      <c r="S94" s="72"/>
      <c r="T94" s="48"/>
      <c r="U94" s="92"/>
      <c r="V94" s="92"/>
      <c r="W94" s="88"/>
    </row>
    <row r="95" spans="2:23" s="46" customFormat="1" outlineLevel="1" x14ac:dyDescent="0.25">
      <c r="B95" s="70"/>
      <c r="C95" s="43"/>
      <c r="D95" s="71"/>
      <c r="E95" s="71"/>
      <c r="F95" s="71"/>
      <c r="G95" s="48"/>
      <c r="H95" s="47"/>
      <c r="I95" s="49">
        <f t="shared" si="8"/>
        <v>0</v>
      </c>
      <c r="J95" s="48"/>
      <c r="K95" s="44"/>
      <c r="L95" s="52"/>
      <c r="M95" s="54">
        <f t="shared" si="7"/>
        <v>0</v>
      </c>
      <c r="N95" s="73"/>
      <c r="O95" s="53"/>
      <c r="P95" s="77"/>
      <c r="Q95" s="78"/>
      <c r="R95" s="55"/>
      <c r="S95" s="72"/>
      <c r="T95" s="48"/>
      <c r="U95" s="92"/>
      <c r="V95" s="92"/>
      <c r="W95" s="88"/>
    </row>
    <row r="96" spans="2:23" s="46" customFormat="1" outlineLevel="1" x14ac:dyDescent="0.25">
      <c r="B96" s="70"/>
      <c r="C96" s="43"/>
      <c r="D96" s="71"/>
      <c r="E96" s="71"/>
      <c r="F96" s="71"/>
      <c r="G96" s="48"/>
      <c r="H96" s="47"/>
      <c r="I96" s="49">
        <f t="shared" si="8"/>
        <v>0</v>
      </c>
      <c r="J96" s="48"/>
      <c r="K96" s="44"/>
      <c r="L96" s="52"/>
      <c r="M96" s="54">
        <f t="shared" si="7"/>
        <v>0</v>
      </c>
      <c r="N96" s="73"/>
      <c r="O96" s="53"/>
      <c r="P96" s="77"/>
      <c r="Q96" s="78"/>
      <c r="R96" s="55"/>
      <c r="S96" s="72"/>
      <c r="T96" s="48"/>
      <c r="U96" s="92"/>
      <c r="V96" s="92"/>
      <c r="W96" s="88"/>
    </row>
    <row r="97" spans="2:23" s="46" customFormat="1" outlineLevel="1" x14ac:dyDescent="0.25">
      <c r="B97" s="70"/>
      <c r="C97" s="43"/>
      <c r="D97" s="71"/>
      <c r="E97" s="71"/>
      <c r="F97" s="71"/>
      <c r="G97" s="48"/>
      <c r="H97" s="47"/>
      <c r="I97" s="49">
        <f t="shared" si="8"/>
        <v>0</v>
      </c>
      <c r="J97" s="48"/>
      <c r="K97" s="44"/>
      <c r="L97" s="52"/>
      <c r="M97" s="54">
        <f t="shared" si="7"/>
        <v>0</v>
      </c>
      <c r="N97" s="73"/>
      <c r="O97" s="53"/>
      <c r="P97" s="77"/>
      <c r="Q97" s="78"/>
      <c r="R97" s="55"/>
      <c r="S97" s="72"/>
      <c r="T97" s="48"/>
      <c r="U97" s="92"/>
      <c r="V97" s="92"/>
      <c r="W97" s="88"/>
    </row>
    <row r="98" spans="2:23" s="46" customFormat="1" outlineLevel="1" x14ac:dyDescent="0.25">
      <c r="B98" s="70"/>
      <c r="C98" s="43"/>
      <c r="D98" s="71"/>
      <c r="E98" s="71"/>
      <c r="F98" s="71"/>
      <c r="G98" s="48"/>
      <c r="H98" s="47"/>
      <c r="I98" s="49">
        <f t="shared" si="8"/>
        <v>0</v>
      </c>
      <c r="J98" s="48"/>
      <c r="K98" s="44"/>
      <c r="L98" s="52"/>
      <c r="M98" s="54">
        <f t="shared" si="7"/>
        <v>0</v>
      </c>
      <c r="N98" s="73"/>
      <c r="O98" s="53"/>
      <c r="P98" s="77"/>
      <c r="Q98" s="78"/>
      <c r="R98" s="55"/>
      <c r="S98" s="72"/>
      <c r="T98" s="48"/>
      <c r="U98" s="92"/>
      <c r="V98" s="92"/>
      <c r="W98" s="88"/>
    </row>
    <row r="99" spans="2:23" s="46" customFormat="1" outlineLevel="1" x14ac:dyDescent="0.25">
      <c r="B99" s="70"/>
      <c r="C99" s="43"/>
      <c r="D99" s="71"/>
      <c r="E99" s="71"/>
      <c r="F99" s="71"/>
      <c r="G99" s="48"/>
      <c r="H99" s="47"/>
      <c r="I99" s="49">
        <f t="shared" si="8"/>
        <v>0</v>
      </c>
      <c r="J99" s="48"/>
      <c r="K99" s="44"/>
      <c r="L99" s="52"/>
      <c r="M99" s="54">
        <f t="shared" si="7"/>
        <v>0</v>
      </c>
      <c r="N99" s="73"/>
      <c r="O99" s="53"/>
      <c r="P99" s="77"/>
      <c r="Q99" s="78"/>
      <c r="R99" s="55"/>
      <c r="S99" s="72"/>
      <c r="T99" s="48"/>
      <c r="U99" s="92"/>
      <c r="V99" s="92"/>
      <c r="W99" s="88"/>
    </row>
    <row r="100" spans="2:23" s="46" customFormat="1" outlineLevel="1" x14ac:dyDescent="0.25">
      <c r="B100" s="70"/>
      <c r="C100" s="43"/>
      <c r="D100" s="71"/>
      <c r="E100" s="71"/>
      <c r="F100" s="71"/>
      <c r="G100" s="48"/>
      <c r="H100" s="47"/>
      <c r="I100" s="49">
        <f t="shared" si="8"/>
        <v>0</v>
      </c>
      <c r="J100" s="48"/>
      <c r="K100" s="44"/>
      <c r="L100" s="52"/>
      <c r="M100" s="54">
        <f t="shared" si="7"/>
        <v>0</v>
      </c>
      <c r="N100" s="73"/>
      <c r="O100" s="53"/>
      <c r="P100" s="77"/>
      <c r="Q100" s="78"/>
      <c r="R100" s="55"/>
      <c r="S100" s="72"/>
      <c r="T100" s="48"/>
      <c r="U100" s="92"/>
      <c r="V100" s="92"/>
      <c r="W100" s="88"/>
    </row>
    <row r="101" spans="2:23" s="46" customFormat="1" outlineLevel="1" x14ac:dyDescent="0.25">
      <c r="B101" s="70"/>
      <c r="C101" s="43"/>
      <c r="D101" s="71"/>
      <c r="E101" s="71"/>
      <c r="F101" s="71"/>
      <c r="G101" s="48"/>
      <c r="H101" s="47"/>
      <c r="I101" s="49">
        <f t="shared" si="8"/>
        <v>0</v>
      </c>
      <c r="J101" s="48"/>
      <c r="K101" s="44"/>
      <c r="L101" s="52"/>
      <c r="M101" s="54">
        <f t="shared" si="7"/>
        <v>0</v>
      </c>
      <c r="N101" s="73"/>
      <c r="O101" s="53"/>
      <c r="P101" s="77"/>
      <c r="Q101" s="78"/>
      <c r="R101" s="55"/>
      <c r="S101" s="72"/>
      <c r="T101" s="48"/>
      <c r="U101" s="92"/>
      <c r="V101" s="92"/>
      <c r="W101" s="88"/>
    </row>
    <row r="102" spans="2:23" s="46" customFormat="1" outlineLevel="1" x14ac:dyDescent="0.25">
      <c r="B102" s="70"/>
      <c r="C102" s="43"/>
      <c r="D102" s="71"/>
      <c r="E102" s="71"/>
      <c r="F102" s="71"/>
      <c r="G102" s="48"/>
      <c r="H102" s="47"/>
      <c r="I102" s="49">
        <f t="shared" si="8"/>
        <v>0</v>
      </c>
      <c r="J102" s="48"/>
      <c r="K102" s="44"/>
      <c r="L102" s="52"/>
      <c r="M102" s="54">
        <f t="shared" si="7"/>
        <v>0</v>
      </c>
      <c r="N102" s="73"/>
      <c r="O102" s="53"/>
      <c r="P102" s="77"/>
      <c r="Q102" s="78"/>
      <c r="R102" s="55"/>
      <c r="S102" s="72"/>
      <c r="T102" s="48"/>
      <c r="U102" s="92"/>
      <c r="V102" s="92"/>
      <c r="W102" s="88"/>
    </row>
    <row r="103" spans="2:23" s="46" customFormat="1" outlineLevel="1" x14ac:dyDescent="0.25">
      <c r="B103" s="70"/>
      <c r="C103" s="43"/>
      <c r="D103" s="71"/>
      <c r="E103" s="71"/>
      <c r="F103" s="71"/>
      <c r="G103" s="48"/>
      <c r="H103" s="47"/>
      <c r="I103" s="49">
        <f t="shared" si="8"/>
        <v>0</v>
      </c>
      <c r="J103" s="48"/>
      <c r="K103" s="44"/>
      <c r="L103" s="52"/>
      <c r="M103" s="54">
        <f t="shared" si="7"/>
        <v>0</v>
      </c>
      <c r="N103" s="73"/>
      <c r="O103" s="53"/>
      <c r="P103" s="77"/>
      <c r="Q103" s="78"/>
      <c r="R103" s="55"/>
      <c r="S103" s="72"/>
      <c r="T103" s="48"/>
      <c r="U103" s="92"/>
      <c r="V103" s="92"/>
      <c r="W103" s="88"/>
    </row>
    <row r="104" spans="2:23" s="46" customFormat="1" outlineLevel="1" x14ac:dyDescent="0.25">
      <c r="B104" s="70"/>
      <c r="C104" s="43"/>
      <c r="D104" s="71"/>
      <c r="E104" s="71"/>
      <c r="F104" s="71"/>
      <c r="G104" s="48"/>
      <c r="H104" s="47"/>
      <c r="I104" s="49">
        <f t="shared" si="8"/>
        <v>0</v>
      </c>
      <c r="J104" s="48"/>
      <c r="K104" s="44"/>
      <c r="L104" s="52"/>
      <c r="M104" s="54">
        <f t="shared" si="7"/>
        <v>0</v>
      </c>
      <c r="N104" s="73"/>
      <c r="O104" s="53"/>
      <c r="P104" s="77"/>
      <c r="Q104" s="78"/>
      <c r="R104" s="55"/>
      <c r="S104" s="72"/>
      <c r="T104" s="48"/>
      <c r="U104" s="92"/>
      <c r="V104" s="92"/>
      <c r="W104" s="88"/>
    </row>
    <row r="105" spans="2:23" s="46" customFormat="1" outlineLevel="1" x14ac:dyDescent="0.25">
      <c r="B105" s="70"/>
      <c r="C105" s="43"/>
      <c r="D105" s="71"/>
      <c r="E105" s="71"/>
      <c r="F105" s="71"/>
      <c r="G105" s="48"/>
      <c r="H105" s="47"/>
      <c r="I105" s="49">
        <f t="shared" si="8"/>
        <v>0</v>
      </c>
      <c r="J105" s="48"/>
      <c r="K105" s="44"/>
      <c r="L105" s="52"/>
      <c r="M105" s="54">
        <f t="shared" si="7"/>
        <v>0</v>
      </c>
      <c r="N105" s="73"/>
      <c r="O105" s="53"/>
      <c r="P105" s="77"/>
      <c r="Q105" s="78"/>
      <c r="R105" s="55"/>
      <c r="S105" s="72"/>
      <c r="T105" s="48"/>
      <c r="U105" s="92"/>
      <c r="V105" s="92"/>
      <c r="W105" s="88"/>
    </row>
    <row r="106" spans="2:23" s="46" customFormat="1" outlineLevel="1" x14ac:dyDescent="0.25">
      <c r="B106" s="70"/>
      <c r="C106" s="43"/>
      <c r="D106" s="71"/>
      <c r="E106" s="71"/>
      <c r="F106" s="71"/>
      <c r="G106" s="48"/>
      <c r="H106" s="47"/>
      <c r="I106" s="49">
        <f t="shared" si="8"/>
        <v>0</v>
      </c>
      <c r="J106" s="48"/>
      <c r="K106" s="44"/>
      <c r="L106" s="52"/>
      <c r="M106" s="54">
        <f t="shared" si="7"/>
        <v>0</v>
      </c>
      <c r="N106" s="73"/>
      <c r="O106" s="53"/>
      <c r="P106" s="77"/>
      <c r="Q106" s="78"/>
      <c r="R106" s="55"/>
      <c r="S106" s="72"/>
      <c r="T106" s="48"/>
      <c r="U106" s="92"/>
      <c r="V106" s="92"/>
      <c r="W106" s="88"/>
    </row>
    <row r="107" spans="2:23" s="46" customFormat="1" outlineLevel="1" x14ac:dyDescent="0.25">
      <c r="B107" s="70"/>
      <c r="C107" s="43"/>
      <c r="D107" s="71"/>
      <c r="E107" s="71"/>
      <c r="F107" s="71"/>
      <c r="G107" s="48"/>
      <c r="H107" s="47"/>
      <c r="I107" s="49">
        <f t="shared" si="8"/>
        <v>0</v>
      </c>
      <c r="J107" s="48"/>
      <c r="K107" s="44"/>
      <c r="L107" s="52"/>
      <c r="M107" s="54">
        <f t="shared" si="7"/>
        <v>0</v>
      </c>
      <c r="N107" s="73"/>
      <c r="O107" s="53"/>
      <c r="P107" s="77"/>
      <c r="Q107" s="78"/>
      <c r="R107" s="55"/>
      <c r="S107" s="72"/>
      <c r="T107" s="48"/>
      <c r="U107" s="92"/>
      <c r="V107" s="92"/>
      <c r="W107" s="88"/>
    </row>
    <row r="108" spans="2:23" s="46" customFormat="1" outlineLevel="1" x14ac:dyDescent="0.25">
      <c r="B108" s="70"/>
      <c r="C108" s="43"/>
      <c r="D108" s="71"/>
      <c r="E108" s="71"/>
      <c r="F108" s="71"/>
      <c r="G108" s="48"/>
      <c r="H108" s="47"/>
      <c r="I108" s="49">
        <f t="shared" si="8"/>
        <v>0</v>
      </c>
      <c r="J108" s="48"/>
      <c r="K108" s="44"/>
      <c r="L108" s="52"/>
      <c r="M108" s="54">
        <f t="shared" si="7"/>
        <v>0</v>
      </c>
      <c r="N108" s="73"/>
      <c r="O108" s="53"/>
      <c r="P108" s="77"/>
      <c r="Q108" s="78"/>
      <c r="R108" s="55"/>
      <c r="S108" s="72"/>
      <c r="T108" s="48"/>
      <c r="U108" s="92"/>
      <c r="V108" s="92"/>
      <c r="W108" s="88"/>
    </row>
    <row r="109" spans="2:23" s="46" customFormat="1" outlineLevel="1" x14ac:dyDescent="0.25">
      <c r="B109" s="70"/>
      <c r="C109" s="43"/>
      <c r="D109" s="71"/>
      <c r="E109" s="71"/>
      <c r="F109" s="71"/>
      <c r="G109" s="48"/>
      <c r="H109" s="47"/>
      <c r="I109" s="49">
        <f t="shared" si="8"/>
        <v>0</v>
      </c>
      <c r="J109" s="48"/>
      <c r="K109" s="44"/>
      <c r="L109" s="52"/>
      <c r="M109" s="54">
        <f t="shared" si="7"/>
        <v>0</v>
      </c>
      <c r="N109" s="73"/>
      <c r="O109" s="53"/>
      <c r="P109" s="77"/>
      <c r="Q109" s="78"/>
      <c r="R109" s="55"/>
      <c r="S109" s="72"/>
      <c r="T109" s="48"/>
      <c r="U109" s="92"/>
      <c r="V109" s="92"/>
      <c r="W109" s="88"/>
    </row>
    <row r="110" spans="2:23" s="46" customFormat="1" outlineLevel="1" x14ac:dyDescent="0.25">
      <c r="B110" s="70"/>
      <c r="C110" s="43"/>
      <c r="D110" s="71"/>
      <c r="E110" s="71"/>
      <c r="F110" s="71"/>
      <c r="G110" s="48"/>
      <c r="H110" s="47"/>
      <c r="I110" s="49">
        <f t="shared" si="8"/>
        <v>0</v>
      </c>
      <c r="J110" s="48"/>
      <c r="K110" s="44"/>
      <c r="L110" s="52"/>
      <c r="M110" s="54">
        <f t="shared" si="7"/>
        <v>0</v>
      </c>
      <c r="N110" s="73"/>
      <c r="O110" s="53"/>
      <c r="P110" s="77"/>
      <c r="Q110" s="78"/>
      <c r="R110" s="55"/>
      <c r="S110" s="72"/>
      <c r="T110" s="48"/>
      <c r="U110" s="92"/>
      <c r="V110" s="92"/>
      <c r="W110" s="88"/>
    </row>
    <row r="111" spans="2:23" s="46" customFormat="1" outlineLevel="1" x14ac:dyDescent="0.25">
      <c r="B111" s="70"/>
      <c r="C111" s="43"/>
      <c r="D111" s="71"/>
      <c r="E111" s="71"/>
      <c r="F111" s="71"/>
      <c r="G111" s="48"/>
      <c r="H111" s="47"/>
      <c r="I111" s="49">
        <f t="shared" si="8"/>
        <v>0</v>
      </c>
      <c r="J111" s="48"/>
      <c r="K111" s="44"/>
      <c r="L111" s="52"/>
      <c r="M111" s="54">
        <f t="shared" si="7"/>
        <v>0</v>
      </c>
      <c r="N111" s="73"/>
      <c r="O111" s="53"/>
      <c r="P111" s="77"/>
      <c r="Q111" s="78"/>
      <c r="R111" s="55"/>
      <c r="S111" s="72"/>
      <c r="T111" s="48"/>
      <c r="U111" s="92"/>
      <c r="V111" s="92"/>
      <c r="W111" s="88"/>
    </row>
    <row r="112" spans="2:23" s="46" customFormat="1" outlineLevel="1" x14ac:dyDescent="0.25">
      <c r="B112" s="70"/>
      <c r="C112" s="43"/>
      <c r="D112" s="71"/>
      <c r="E112" s="71"/>
      <c r="F112" s="71"/>
      <c r="G112" s="48"/>
      <c r="H112" s="47"/>
      <c r="I112" s="49">
        <f t="shared" si="8"/>
        <v>0</v>
      </c>
      <c r="J112" s="48"/>
      <c r="K112" s="44"/>
      <c r="L112" s="52"/>
      <c r="M112" s="54">
        <f t="shared" si="7"/>
        <v>0</v>
      </c>
      <c r="N112" s="73"/>
      <c r="O112" s="53"/>
      <c r="P112" s="77"/>
      <c r="Q112" s="78"/>
      <c r="R112" s="55"/>
      <c r="S112" s="72"/>
      <c r="T112" s="48"/>
      <c r="U112" s="92"/>
      <c r="V112" s="92"/>
      <c r="W112" s="88"/>
    </row>
    <row r="113" spans="2:23" s="46" customFormat="1" outlineLevel="1" x14ac:dyDescent="0.25">
      <c r="B113" s="70"/>
      <c r="C113" s="43"/>
      <c r="D113" s="71"/>
      <c r="E113" s="71"/>
      <c r="F113" s="71"/>
      <c r="G113" s="48"/>
      <c r="H113" s="47"/>
      <c r="I113" s="49">
        <f t="shared" si="8"/>
        <v>0</v>
      </c>
      <c r="J113" s="48"/>
      <c r="K113" s="44"/>
      <c r="L113" s="52"/>
      <c r="M113" s="54">
        <f t="shared" si="7"/>
        <v>0</v>
      </c>
      <c r="N113" s="73"/>
      <c r="O113" s="53"/>
      <c r="P113" s="77"/>
      <c r="Q113" s="78"/>
      <c r="R113" s="55"/>
      <c r="S113" s="72"/>
      <c r="T113" s="48"/>
      <c r="U113" s="92"/>
      <c r="V113" s="92"/>
      <c r="W113" s="88"/>
    </row>
    <row r="114" spans="2:23" s="46" customFormat="1" outlineLevel="1" x14ac:dyDescent="0.25">
      <c r="B114" s="70"/>
      <c r="C114" s="43"/>
      <c r="D114" s="71"/>
      <c r="E114" s="71"/>
      <c r="F114" s="71"/>
      <c r="G114" s="48"/>
      <c r="H114" s="47"/>
      <c r="I114" s="49">
        <f t="shared" si="8"/>
        <v>0</v>
      </c>
      <c r="J114" s="48"/>
      <c r="K114" s="44"/>
      <c r="L114" s="52"/>
      <c r="M114" s="54">
        <f t="shared" si="7"/>
        <v>0</v>
      </c>
      <c r="N114" s="73"/>
      <c r="O114" s="53"/>
      <c r="P114" s="77"/>
      <c r="Q114" s="78"/>
      <c r="R114" s="55"/>
      <c r="S114" s="72"/>
      <c r="T114" s="48"/>
      <c r="U114" s="92"/>
      <c r="V114" s="92"/>
      <c r="W114" s="88"/>
    </row>
    <row r="115" spans="2:23" s="46" customFormat="1" outlineLevel="1" x14ac:dyDescent="0.25">
      <c r="B115" s="70"/>
      <c r="C115" s="43"/>
      <c r="D115" s="71"/>
      <c r="E115" s="71"/>
      <c r="F115" s="71"/>
      <c r="G115" s="48"/>
      <c r="H115" s="47"/>
      <c r="I115" s="49">
        <f t="shared" si="8"/>
        <v>0</v>
      </c>
      <c r="J115" s="48"/>
      <c r="K115" s="44"/>
      <c r="L115" s="52"/>
      <c r="M115" s="54">
        <f t="shared" si="7"/>
        <v>0</v>
      </c>
      <c r="N115" s="73"/>
      <c r="O115" s="53"/>
      <c r="P115" s="77"/>
      <c r="Q115" s="78"/>
      <c r="R115" s="55"/>
      <c r="S115" s="72"/>
      <c r="T115" s="48"/>
      <c r="U115" s="92"/>
      <c r="V115" s="92"/>
      <c r="W115" s="88"/>
    </row>
    <row r="116" spans="2:23" s="46" customFormat="1" outlineLevel="1" x14ac:dyDescent="0.25">
      <c r="B116" s="70"/>
      <c r="C116" s="43"/>
      <c r="D116" s="71"/>
      <c r="E116" s="71"/>
      <c r="F116" s="71"/>
      <c r="G116" s="48"/>
      <c r="H116" s="47"/>
      <c r="I116" s="49">
        <f t="shared" si="8"/>
        <v>0</v>
      </c>
      <c r="J116" s="48"/>
      <c r="K116" s="44"/>
      <c r="L116" s="52"/>
      <c r="M116" s="54">
        <f t="shared" si="7"/>
        <v>0</v>
      </c>
      <c r="N116" s="73"/>
      <c r="O116" s="53"/>
      <c r="P116" s="77"/>
      <c r="Q116" s="78"/>
      <c r="R116" s="55"/>
      <c r="S116" s="72"/>
      <c r="T116" s="48"/>
      <c r="U116" s="92"/>
      <c r="V116" s="92"/>
      <c r="W116" s="88"/>
    </row>
    <row r="117" spans="2:23" s="46" customFormat="1" outlineLevel="1" x14ac:dyDescent="0.25">
      <c r="B117" s="70"/>
      <c r="C117" s="43"/>
      <c r="D117" s="71"/>
      <c r="E117" s="71"/>
      <c r="F117" s="71"/>
      <c r="G117" s="48"/>
      <c r="H117" s="47"/>
      <c r="I117" s="49">
        <f t="shared" si="8"/>
        <v>0</v>
      </c>
      <c r="J117" s="48"/>
      <c r="K117" s="44"/>
      <c r="L117" s="52"/>
      <c r="M117" s="54">
        <f t="shared" si="7"/>
        <v>0</v>
      </c>
      <c r="N117" s="73"/>
      <c r="O117" s="53"/>
      <c r="P117" s="77"/>
      <c r="Q117" s="78"/>
      <c r="R117" s="55"/>
      <c r="S117" s="72"/>
      <c r="T117" s="48"/>
      <c r="U117" s="92"/>
      <c r="V117" s="92"/>
      <c r="W117" s="88"/>
    </row>
    <row r="118" spans="2:23" s="46" customFormat="1" outlineLevel="1" x14ac:dyDescent="0.25">
      <c r="B118" s="70"/>
      <c r="C118" s="43"/>
      <c r="D118" s="71"/>
      <c r="E118" s="71"/>
      <c r="F118" s="71"/>
      <c r="G118" s="48"/>
      <c r="H118" s="47"/>
      <c r="I118" s="49">
        <f t="shared" si="8"/>
        <v>0</v>
      </c>
      <c r="J118" s="48"/>
      <c r="K118" s="44"/>
      <c r="L118" s="52"/>
      <c r="M118" s="54">
        <f t="shared" si="7"/>
        <v>0</v>
      </c>
      <c r="N118" s="73"/>
      <c r="O118" s="53"/>
      <c r="P118" s="77"/>
      <c r="Q118" s="78"/>
      <c r="R118" s="55"/>
      <c r="S118" s="72"/>
      <c r="T118" s="48"/>
      <c r="U118" s="92"/>
      <c r="V118" s="92"/>
      <c r="W118" s="88"/>
    </row>
    <row r="119" spans="2:23" s="46" customFormat="1" outlineLevel="1" x14ac:dyDescent="0.25">
      <c r="B119" s="70"/>
      <c r="C119" s="43"/>
      <c r="D119" s="71"/>
      <c r="E119" s="71"/>
      <c r="F119" s="71"/>
      <c r="G119" s="48"/>
      <c r="H119" s="47"/>
      <c r="I119" s="49">
        <f t="shared" si="8"/>
        <v>0</v>
      </c>
      <c r="J119" s="48"/>
      <c r="K119" s="44"/>
      <c r="L119" s="52"/>
      <c r="M119" s="54">
        <f t="shared" si="7"/>
        <v>0</v>
      </c>
      <c r="N119" s="73"/>
      <c r="O119" s="53"/>
      <c r="P119" s="77"/>
      <c r="Q119" s="78"/>
      <c r="R119" s="55"/>
      <c r="S119" s="72"/>
      <c r="T119" s="48"/>
      <c r="U119" s="92"/>
      <c r="V119" s="92"/>
      <c r="W119" s="88"/>
    </row>
    <row r="120" spans="2:23" s="46" customFormat="1" outlineLevel="1" x14ac:dyDescent="0.25">
      <c r="B120" s="70"/>
      <c r="C120" s="43"/>
      <c r="D120" s="71"/>
      <c r="E120" s="71"/>
      <c r="F120" s="71"/>
      <c r="G120" s="48"/>
      <c r="H120" s="47"/>
      <c r="I120" s="49">
        <f t="shared" si="8"/>
        <v>0</v>
      </c>
      <c r="J120" s="48"/>
      <c r="K120" s="44"/>
      <c r="L120" s="52"/>
      <c r="M120" s="54">
        <f t="shared" si="7"/>
        <v>0</v>
      </c>
      <c r="N120" s="73"/>
      <c r="O120" s="53"/>
      <c r="P120" s="77"/>
      <c r="Q120" s="78"/>
      <c r="R120" s="55"/>
      <c r="S120" s="72"/>
      <c r="T120" s="48"/>
      <c r="U120" s="92"/>
      <c r="V120" s="92"/>
      <c r="W120" s="88"/>
    </row>
    <row r="121" spans="2:23" s="46" customFormat="1" outlineLevel="1" x14ac:dyDescent="0.25">
      <c r="B121" s="70"/>
      <c r="C121" s="43"/>
      <c r="D121" s="71"/>
      <c r="E121" s="71"/>
      <c r="F121" s="71"/>
      <c r="G121" s="48"/>
      <c r="H121" s="47"/>
      <c r="I121" s="49">
        <f t="shared" si="8"/>
        <v>0</v>
      </c>
      <c r="J121" s="48"/>
      <c r="K121" s="44"/>
      <c r="L121" s="52"/>
      <c r="M121" s="54">
        <f t="shared" si="7"/>
        <v>0</v>
      </c>
      <c r="N121" s="73"/>
      <c r="O121" s="53"/>
      <c r="P121" s="77"/>
      <c r="Q121" s="78"/>
      <c r="R121" s="55"/>
      <c r="S121" s="72"/>
      <c r="T121" s="48"/>
      <c r="U121" s="92"/>
      <c r="V121" s="92"/>
      <c r="W121" s="88"/>
    </row>
    <row r="122" spans="2:23" s="46" customFormat="1" outlineLevel="1" x14ac:dyDescent="0.25">
      <c r="B122" s="70"/>
      <c r="C122" s="43"/>
      <c r="D122" s="71"/>
      <c r="E122" s="71"/>
      <c r="F122" s="71"/>
      <c r="G122" s="48"/>
      <c r="H122" s="47"/>
      <c r="I122" s="49">
        <f t="shared" si="8"/>
        <v>0</v>
      </c>
      <c r="J122" s="48"/>
      <c r="K122" s="44"/>
      <c r="L122" s="52"/>
      <c r="M122" s="54">
        <f t="shared" si="7"/>
        <v>0</v>
      </c>
      <c r="N122" s="73"/>
      <c r="O122" s="53"/>
      <c r="P122" s="77"/>
      <c r="Q122" s="78"/>
      <c r="R122" s="55"/>
      <c r="S122" s="72"/>
      <c r="T122" s="48"/>
      <c r="U122" s="92"/>
      <c r="V122" s="92"/>
      <c r="W122" s="88"/>
    </row>
    <row r="123" spans="2:23" s="46" customFormat="1" outlineLevel="1" x14ac:dyDescent="0.25">
      <c r="B123" s="70"/>
      <c r="C123" s="43"/>
      <c r="D123" s="71"/>
      <c r="E123" s="71"/>
      <c r="F123" s="71"/>
      <c r="G123" s="48"/>
      <c r="H123" s="47"/>
      <c r="I123" s="49">
        <f t="shared" si="8"/>
        <v>0</v>
      </c>
      <c r="J123" s="48"/>
      <c r="K123" s="44"/>
      <c r="L123" s="52"/>
      <c r="M123" s="54">
        <f t="shared" si="7"/>
        <v>0</v>
      </c>
      <c r="N123" s="73"/>
      <c r="O123" s="53"/>
      <c r="P123" s="77"/>
      <c r="Q123" s="78"/>
      <c r="R123" s="55"/>
      <c r="S123" s="72"/>
      <c r="T123" s="48"/>
      <c r="U123" s="92"/>
      <c r="V123" s="92"/>
      <c r="W123" s="88"/>
    </row>
    <row r="124" spans="2:23" s="46" customFormat="1" outlineLevel="1" x14ac:dyDescent="0.25">
      <c r="B124" s="70"/>
      <c r="C124" s="43"/>
      <c r="D124" s="71"/>
      <c r="E124" s="71"/>
      <c r="F124" s="71"/>
      <c r="G124" s="48"/>
      <c r="H124" s="47"/>
      <c r="I124" s="49">
        <f t="shared" si="8"/>
        <v>0</v>
      </c>
      <c r="J124" s="48"/>
      <c r="K124" s="44"/>
      <c r="L124" s="52"/>
      <c r="M124" s="54">
        <f t="shared" si="7"/>
        <v>0</v>
      </c>
      <c r="N124" s="73"/>
      <c r="O124" s="53"/>
      <c r="P124" s="77"/>
      <c r="Q124" s="78"/>
      <c r="R124" s="55"/>
      <c r="S124" s="72"/>
      <c r="T124" s="48"/>
      <c r="U124" s="92"/>
      <c r="V124" s="92"/>
      <c r="W124" s="88"/>
    </row>
    <row r="125" spans="2:23" s="46" customFormat="1" outlineLevel="1" x14ac:dyDescent="0.25">
      <c r="B125" s="70"/>
      <c r="C125" s="43"/>
      <c r="D125" s="71"/>
      <c r="E125" s="71"/>
      <c r="F125" s="71"/>
      <c r="G125" s="48"/>
      <c r="H125" s="47"/>
      <c r="I125" s="49">
        <f t="shared" si="8"/>
        <v>0</v>
      </c>
      <c r="J125" s="48"/>
      <c r="K125" s="44"/>
      <c r="L125" s="52"/>
      <c r="M125" s="54">
        <f t="shared" si="7"/>
        <v>0</v>
      </c>
      <c r="N125" s="73"/>
      <c r="O125" s="53"/>
      <c r="P125" s="77"/>
      <c r="Q125" s="78"/>
      <c r="R125" s="55"/>
      <c r="S125" s="72"/>
      <c r="T125" s="48"/>
      <c r="U125" s="92"/>
      <c r="V125" s="92"/>
      <c r="W125" s="88"/>
    </row>
    <row r="126" spans="2:23" s="46" customFormat="1" outlineLevel="1" x14ac:dyDescent="0.25">
      <c r="B126" s="70"/>
      <c r="C126" s="43"/>
      <c r="D126" s="71"/>
      <c r="E126" s="71"/>
      <c r="F126" s="71"/>
      <c r="G126" s="48"/>
      <c r="H126" s="47"/>
      <c r="I126" s="49">
        <f t="shared" si="8"/>
        <v>0</v>
      </c>
      <c r="J126" s="48"/>
      <c r="K126" s="44"/>
      <c r="L126" s="52"/>
      <c r="M126" s="54">
        <f t="shared" si="7"/>
        <v>0</v>
      </c>
      <c r="N126" s="73"/>
      <c r="O126" s="53"/>
      <c r="P126" s="77"/>
      <c r="Q126" s="78"/>
      <c r="R126" s="55"/>
      <c r="S126" s="72"/>
      <c r="T126" s="48"/>
      <c r="U126" s="92"/>
      <c r="V126" s="92"/>
      <c r="W126" s="88"/>
    </row>
    <row r="127" spans="2:23" s="46" customFormat="1" outlineLevel="1" x14ac:dyDescent="0.25">
      <c r="B127" s="70"/>
      <c r="C127" s="43"/>
      <c r="D127" s="71"/>
      <c r="E127" s="71"/>
      <c r="F127" s="71"/>
      <c r="G127" s="48"/>
      <c r="H127" s="47"/>
      <c r="I127" s="49">
        <f t="shared" si="8"/>
        <v>0</v>
      </c>
      <c r="J127" s="48"/>
      <c r="K127" s="44"/>
      <c r="L127" s="52"/>
      <c r="M127" s="54">
        <f t="shared" si="7"/>
        <v>0</v>
      </c>
      <c r="N127" s="73"/>
      <c r="O127" s="53"/>
      <c r="P127" s="77"/>
      <c r="Q127" s="78"/>
      <c r="R127" s="55"/>
      <c r="S127" s="72"/>
      <c r="T127" s="48"/>
      <c r="U127" s="92"/>
      <c r="V127" s="92"/>
      <c r="W127" s="88"/>
    </row>
    <row r="128" spans="2:23" s="46" customFormat="1" outlineLevel="1" x14ac:dyDescent="0.25">
      <c r="B128" s="70"/>
      <c r="C128" s="43"/>
      <c r="D128" s="71"/>
      <c r="E128" s="71"/>
      <c r="F128" s="71"/>
      <c r="G128" s="48"/>
      <c r="H128" s="47"/>
      <c r="I128" s="49">
        <f t="shared" si="8"/>
        <v>0</v>
      </c>
      <c r="J128" s="48"/>
      <c r="K128" s="44"/>
      <c r="L128" s="52"/>
      <c r="M128" s="54">
        <f t="shared" si="7"/>
        <v>0</v>
      </c>
      <c r="N128" s="73"/>
      <c r="O128" s="53"/>
      <c r="P128" s="77"/>
      <c r="Q128" s="78"/>
      <c r="R128" s="55"/>
      <c r="S128" s="72"/>
      <c r="T128" s="48"/>
      <c r="U128" s="92"/>
      <c r="V128" s="92"/>
      <c r="W128" s="88"/>
    </row>
    <row r="129" spans="2:23" s="46" customFormat="1" outlineLevel="1" x14ac:dyDescent="0.25">
      <c r="B129" s="70"/>
      <c r="C129" s="43"/>
      <c r="D129" s="71"/>
      <c r="E129" s="71"/>
      <c r="F129" s="71"/>
      <c r="G129" s="48"/>
      <c r="H129" s="47"/>
      <c r="I129" s="49">
        <f t="shared" si="8"/>
        <v>0</v>
      </c>
      <c r="J129" s="48"/>
      <c r="K129" s="44"/>
      <c r="L129" s="52"/>
      <c r="M129" s="54">
        <f t="shared" si="7"/>
        <v>0</v>
      </c>
      <c r="N129" s="73"/>
      <c r="O129" s="53"/>
      <c r="P129" s="77"/>
      <c r="Q129" s="78"/>
      <c r="R129" s="55"/>
      <c r="S129" s="72"/>
      <c r="T129" s="48"/>
      <c r="U129" s="92"/>
      <c r="V129" s="92"/>
      <c r="W129" s="88"/>
    </row>
    <row r="130" spans="2:23" s="46" customFormat="1" outlineLevel="1" x14ac:dyDescent="0.25">
      <c r="B130" s="70"/>
      <c r="C130" s="43"/>
      <c r="D130" s="71"/>
      <c r="E130" s="71"/>
      <c r="F130" s="71"/>
      <c r="G130" s="48"/>
      <c r="H130" s="47"/>
      <c r="I130" s="49">
        <f t="shared" si="8"/>
        <v>0</v>
      </c>
      <c r="J130" s="48"/>
      <c r="K130" s="44"/>
      <c r="L130" s="52"/>
      <c r="M130" s="54">
        <f t="shared" si="7"/>
        <v>0</v>
      </c>
      <c r="N130" s="73"/>
      <c r="O130" s="53"/>
      <c r="P130" s="77"/>
      <c r="Q130" s="78"/>
      <c r="R130" s="55"/>
      <c r="S130" s="72"/>
      <c r="T130" s="48"/>
      <c r="U130" s="92"/>
      <c r="V130" s="92"/>
      <c r="W130" s="88"/>
    </row>
    <row r="131" spans="2:23" s="46" customFormat="1" outlineLevel="1" x14ac:dyDescent="0.25">
      <c r="B131" s="70"/>
      <c r="C131" s="43"/>
      <c r="D131" s="71"/>
      <c r="E131" s="71"/>
      <c r="F131" s="71"/>
      <c r="G131" s="48"/>
      <c r="H131" s="47"/>
      <c r="I131" s="49">
        <f t="shared" si="8"/>
        <v>0</v>
      </c>
      <c r="J131" s="48"/>
      <c r="K131" s="44"/>
      <c r="L131" s="52"/>
      <c r="M131" s="54">
        <f t="shared" si="7"/>
        <v>0</v>
      </c>
      <c r="N131" s="73"/>
      <c r="O131" s="53"/>
      <c r="P131" s="77"/>
      <c r="Q131" s="78"/>
      <c r="R131" s="55"/>
      <c r="S131" s="72"/>
      <c r="T131" s="48"/>
      <c r="U131" s="92"/>
      <c r="V131" s="92"/>
      <c r="W131" s="88"/>
    </row>
    <row r="132" spans="2:23" s="46" customFormat="1" outlineLevel="1" x14ac:dyDescent="0.25">
      <c r="B132" s="70"/>
      <c r="C132" s="43"/>
      <c r="D132" s="71"/>
      <c r="E132" s="71"/>
      <c r="F132" s="71"/>
      <c r="G132" s="48"/>
      <c r="H132" s="47"/>
      <c r="I132" s="49">
        <f t="shared" si="8"/>
        <v>0</v>
      </c>
      <c r="J132" s="48"/>
      <c r="K132" s="44"/>
      <c r="L132" s="52"/>
      <c r="M132" s="54">
        <f t="shared" si="7"/>
        <v>0</v>
      </c>
      <c r="N132" s="73"/>
      <c r="O132" s="53"/>
      <c r="P132" s="77"/>
      <c r="Q132" s="78"/>
      <c r="R132" s="55"/>
      <c r="S132" s="72"/>
      <c r="T132" s="48"/>
      <c r="U132" s="92"/>
      <c r="V132" s="92"/>
      <c r="W132" s="88"/>
    </row>
    <row r="133" spans="2:23" s="46" customFormat="1" outlineLevel="1" x14ac:dyDescent="0.25">
      <c r="B133" s="70"/>
      <c r="C133" s="43"/>
      <c r="D133" s="71"/>
      <c r="E133" s="71"/>
      <c r="F133" s="71"/>
      <c r="G133" s="48"/>
      <c r="H133" s="47"/>
      <c r="I133" s="49">
        <f t="shared" si="8"/>
        <v>0</v>
      </c>
      <c r="J133" s="48"/>
      <c r="K133" s="44"/>
      <c r="L133" s="52"/>
      <c r="M133" s="54">
        <f t="shared" si="7"/>
        <v>0</v>
      </c>
      <c r="N133" s="73"/>
      <c r="O133" s="53"/>
      <c r="P133" s="77"/>
      <c r="Q133" s="78"/>
      <c r="R133" s="55"/>
      <c r="S133" s="72"/>
      <c r="T133" s="48"/>
      <c r="U133" s="92"/>
      <c r="V133" s="92"/>
      <c r="W133" s="88"/>
    </row>
    <row r="134" spans="2:23" s="46" customFormat="1" outlineLevel="1" x14ac:dyDescent="0.25">
      <c r="B134" s="70"/>
      <c r="C134" s="43"/>
      <c r="D134" s="71"/>
      <c r="E134" s="71"/>
      <c r="F134" s="71"/>
      <c r="G134" s="48"/>
      <c r="H134" s="47"/>
      <c r="I134" s="49">
        <f t="shared" ref="I134:I197" si="9">+V134</f>
        <v>0</v>
      </c>
      <c r="J134" s="48"/>
      <c r="K134" s="44"/>
      <c r="L134" s="52"/>
      <c r="M134" s="54">
        <f t="shared" ref="M134:M197" si="10">+I134</f>
        <v>0</v>
      </c>
      <c r="N134" s="73"/>
      <c r="O134" s="53"/>
      <c r="P134" s="77"/>
      <c r="Q134" s="78"/>
      <c r="R134" s="55"/>
      <c r="S134" s="72"/>
      <c r="T134" s="48"/>
      <c r="U134" s="92"/>
      <c r="V134" s="92"/>
      <c r="W134" s="88"/>
    </row>
    <row r="135" spans="2:23" s="46" customFormat="1" outlineLevel="1" x14ac:dyDescent="0.25">
      <c r="B135" s="70"/>
      <c r="C135" s="43"/>
      <c r="D135" s="71"/>
      <c r="E135" s="71"/>
      <c r="F135" s="71"/>
      <c r="G135" s="48"/>
      <c r="H135" s="47"/>
      <c r="I135" s="49">
        <f t="shared" si="9"/>
        <v>0</v>
      </c>
      <c r="J135" s="48"/>
      <c r="K135" s="44"/>
      <c r="L135" s="52"/>
      <c r="M135" s="54">
        <f t="shared" si="10"/>
        <v>0</v>
      </c>
      <c r="N135" s="73"/>
      <c r="O135" s="53"/>
      <c r="P135" s="77"/>
      <c r="Q135" s="78"/>
      <c r="R135" s="55"/>
      <c r="S135" s="72"/>
      <c r="T135" s="48"/>
      <c r="U135" s="92"/>
      <c r="V135" s="92"/>
      <c r="W135" s="88"/>
    </row>
    <row r="136" spans="2:23" s="46" customFormat="1" outlineLevel="1" x14ac:dyDescent="0.25">
      <c r="B136" s="70"/>
      <c r="C136" s="43"/>
      <c r="D136" s="71"/>
      <c r="E136" s="71"/>
      <c r="F136" s="71"/>
      <c r="G136" s="48"/>
      <c r="H136" s="47"/>
      <c r="I136" s="49">
        <f t="shared" si="9"/>
        <v>0</v>
      </c>
      <c r="J136" s="48"/>
      <c r="K136" s="44"/>
      <c r="L136" s="52"/>
      <c r="M136" s="54">
        <f t="shared" si="10"/>
        <v>0</v>
      </c>
      <c r="N136" s="73"/>
      <c r="O136" s="53"/>
      <c r="P136" s="77"/>
      <c r="Q136" s="78"/>
      <c r="R136" s="55"/>
      <c r="S136" s="72"/>
      <c r="T136" s="48"/>
      <c r="U136" s="92"/>
      <c r="V136" s="92"/>
      <c r="W136" s="88"/>
    </row>
    <row r="137" spans="2:23" s="46" customFormat="1" outlineLevel="1" x14ac:dyDescent="0.25">
      <c r="B137" s="70"/>
      <c r="C137" s="43"/>
      <c r="D137" s="71"/>
      <c r="E137" s="71"/>
      <c r="F137" s="71"/>
      <c r="G137" s="48"/>
      <c r="H137" s="47"/>
      <c r="I137" s="49">
        <f t="shared" si="9"/>
        <v>0</v>
      </c>
      <c r="J137" s="48"/>
      <c r="K137" s="44"/>
      <c r="L137" s="52"/>
      <c r="M137" s="54">
        <f t="shared" si="10"/>
        <v>0</v>
      </c>
      <c r="N137" s="73"/>
      <c r="O137" s="53"/>
      <c r="P137" s="77"/>
      <c r="Q137" s="78"/>
      <c r="R137" s="55"/>
      <c r="S137" s="72"/>
      <c r="T137" s="48"/>
      <c r="U137" s="92"/>
      <c r="V137" s="92"/>
      <c r="W137" s="88"/>
    </row>
    <row r="138" spans="2:23" s="46" customFormat="1" outlineLevel="1" x14ac:dyDescent="0.25">
      <c r="B138" s="70"/>
      <c r="C138" s="43"/>
      <c r="D138" s="71"/>
      <c r="E138" s="71"/>
      <c r="F138" s="71"/>
      <c r="G138" s="48"/>
      <c r="H138" s="47"/>
      <c r="I138" s="49">
        <f t="shared" si="9"/>
        <v>0</v>
      </c>
      <c r="J138" s="48"/>
      <c r="K138" s="44"/>
      <c r="L138" s="52"/>
      <c r="M138" s="54">
        <f t="shared" si="10"/>
        <v>0</v>
      </c>
      <c r="N138" s="73"/>
      <c r="O138" s="53"/>
      <c r="P138" s="77"/>
      <c r="Q138" s="78"/>
      <c r="R138" s="55"/>
      <c r="S138" s="72"/>
      <c r="T138" s="48"/>
      <c r="U138" s="92"/>
      <c r="V138" s="92"/>
      <c r="W138" s="88"/>
    </row>
    <row r="139" spans="2:23" s="46" customFormat="1" outlineLevel="1" x14ac:dyDescent="0.25">
      <c r="B139" s="70"/>
      <c r="C139" s="43"/>
      <c r="D139" s="71"/>
      <c r="E139" s="71"/>
      <c r="F139" s="71"/>
      <c r="G139" s="48"/>
      <c r="H139" s="47"/>
      <c r="I139" s="49">
        <f t="shared" si="9"/>
        <v>0</v>
      </c>
      <c r="J139" s="48"/>
      <c r="K139" s="44"/>
      <c r="L139" s="52"/>
      <c r="M139" s="54">
        <f t="shared" si="10"/>
        <v>0</v>
      </c>
      <c r="N139" s="73"/>
      <c r="O139" s="53"/>
      <c r="P139" s="77"/>
      <c r="Q139" s="78"/>
      <c r="R139" s="55"/>
      <c r="S139" s="72"/>
      <c r="T139" s="48"/>
      <c r="U139" s="92"/>
      <c r="V139" s="92"/>
      <c r="W139" s="88"/>
    </row>
    <row r="140" spans="2:23" s="46" customFormat="1" outlineLevel="1" x14ac:dyDescent="0.25">
      <c r="B140" s="70"/>
      <c r="C140" s="43"/>
      <c r="D140" s="71"/>
      <c r="E140" s="71"/>
      <c r="F140" s="71"/>
      <c r="G140" s="48"/>
      <c r="H140" s="47"/>
      <c r="I140" s="49">
        <f t="shared" si="9"/>
        <v>0</v>
      </c>
      <c r="J140" s="48"/>
      <c r="K140" s="44"/>
      <c r="L140" s="52"/>
      <c r="M140" s="54">
        <f t="shared" si="10"/>
        <v>0</v>
      </c>
      <c r="N140" s="73"/>
      <c r="O140" s="53"/>
      <c r="P140" s="77"/>
      <c r="Q140" s="78"/>
      <c r="R140" s="55"/>
      <c r="S140" s="72"/>
      <c r="T140" s="48"/>
      <c r="U140" s="92"/>
      <c r="V140" s="92"/>
      <c r="W140" s="88"/>
    </row>
    <row r="141" spans="2:23" s="46" customFormat="1" outlineLevel="1" x14ac:dyDescent="0.25">
      <c r="B141" s="70"/>
      <c r="C141" s="43"/>
      <c r="D141" s="71"/>
      <c r="E141" s="71"/>
      <c r="F141" s="71"/>
      <c r="G141" s="48"/>
      <c r="H141" s="47"/>
      <c r="I141" s="49">
        <f t="shared" si="9"/>
        <v>0</v>
      </c>
      <c r="J141" s="48"/>
      <c r="K141" s="44"/>
      <c r="L141" s="52"/>
      <c r="M141" s="54">
        <f t="shared" si="10"/>
        <v>0</v>
      </c>
      <c r="N141" s="73"/>
      <c r="O141" s="53"/>
      <c r="P141" s="77"/>
      <c r="Q141" s="78"/>
      <c r="R141" s="55"/>
      <c r="S141" s="72"/>
      <c r="T141" s="48"/>
      <c r="U141" s="92"/>
      <c r="V141" s="92"/>
      <c r="W141" s="88"/>
    </row>
    <row r="142" spans="2:23" s="46" customFormat="1" outlineLevel="1" x14ac:dyDescent="0.25">
      <c r="B142" s="70"/>
      <c r="C142" s="43"/>
      <c r="D142" s="71"/>
      <c r="E142" s="71"/>
      <c r="F142" s="71"/>
      <c r="G142" s="48"/>
      <c r="H142" s="47"/>
      <c r="I142" s="49">
        <f t="shared" si="9"/>
        <v>0</v>
      </c>
      <c r="J142" s="48"/>
      <c r="K142" s="44"/>
      <c r="L142" s="52"/>
      <c r="M142" s="54">
        <f t="shared" si="10"/>
        <v>0</v>
      </c>
      <c r="N142" s="73"/>
      <c r="O142" s="53"/>
      <c r="P142" s="77"/>
      <c r="Q142" s="78"/>
      <c r="R142" s="55"/>
      <c r="S142" s="72"/>
      <c r="T142" s="48"/>
      <c r="U142" s="92"/>
      <c r="V142" s="92"/>
      <c r="W142" s="88"/>
    </row>
    <row r="143" spans="2:23" s="46" customFormat="1" outlineLevel="1" x14ac:dyDescent="0.25">
      <c r="B143" s="70"/>
      <c r="C143" s="43"/>
      <c r="D143" s="71"/>
      <c r="E143" s="71"/>
      <c r="F143" s="71"/>
      <c r="G143" s="48"/>
      <c r="H143" s="47"/>
      <c r="I143" s="49">
        <f t="shared" si="9"/>
        <v>0</v>
      </c>
      <c r="J143" s="48"/>
      <c r="K143" s="44"/>
      <c r="L143" s="52"/>
      <c r="M143" s="54">
        <f t="shared" si="10"/>
        <v>0</v>
      </c>
      <c r="N143" s="73"/>
      <c r="O143" s="53"/>
      <c r="P143" s="77"/>
      <c r="Q143" s="78"/>
      <c r="R143" s="55"/>
      <c r="S143" s="72"/>
      <c r="T143" s="48"/>
      <c r="U143" s="92"/>
      <c r="V143" s="92"/>
      <c r="W143" s="88"/>
    </row>
    <row r="144" spans="2:23" s="46" customFormat="1" outlineLevel="1" x14ac:dyDescent="0.25">
      <c r="B144" s="70"/>
      <c r="C144" s="43"/>
      <c r="D144" s="71"/>
      <c r="E144" s="71"/>
      <c r="F144" s="71"/>
      <c r="G144" s="48"/>
      <c r="H144" s="47"/>
      <c r="I144" s="49">
        <f t="shared" si="9"/>
        <v>0</v>
      </c>
      <c r="J144" s="48"/>
      <c r="K144" s="44"/>
      <c r="L144" s="52"/>
      <c r="M144" s="54">
        <f t="shared" si="10"/>
        <v>0</v>
      </c>
      <c r="N144" s="73"/>
      <c r="O144" s="53"/>
      <c r="P144" s="77"/>
      <c r="Q144" s="78"/>
      <c r="R144" s="55"/>
      <c r="S144" s="72"/>
      <c r="T144" s="48"/>
      <c r="U144" s="92"/>
      <c r="V144" s="92"/>
      <c r="W144" s="88"/>
    </row>
    <row r="145" spans="2:23" s="46" customFormat="1" outlineLevel="1" x14ac:dyDescent="0.25">
      <c r="B145" s="70"/>
      <c r="C145" s="43"/>
      <c r="D145" s="71"/>
      <c r="E145" s="71"/>
      <c r="F145" s="71"/>
      <c r="G145" s="48"/>
      <c r="H145" s="47"/>
      <c r="I145" s="49">
        <f t="shared" si="9"/>
        <v>0</v>
      </c>
      <c r="J145" s="48"/>
      <c r="K145" s="44"/>
      <c r="L145" s="52"/>
      <c r="M145" s="54">
        <f t="shared" si="10"/>
        <v>0</v>
      </c>
      <c r="N145" s="73"/>
      <c r="O145" s="53"/>
      <c r="P145" s="77"/>
      <c r="Q145" s="78"/>
      <c r="R145" s="55"/>
      <c r="S145" s="72"/>
      <c r="T145" s="48"/>
      <c r="U145" s="92"/>
      <c r="V145" s="92"/>
      <c r="W145" s="88"/>
    </row>
    <row r="146" spans="2:23" s="46" customFormat="1" outlineLevel="1" x14ac:dyDescent="0.25">
      <c r="B146" s="70"/>
      <c r="C146" s="43"/>
      <c r="D146" s="71"/>
      <c r="E146" s="71"/>
      <c r="F146" s="71"/>
      <c r="G146" s="48"/>
      <c r="H146" s="47"/>
      <c r="I146" s="49">
        <f t="shared" si="9"/>
        <v>0</v>
      </c>
      <c r="J146" s="48"/>
      <c r="K146" s="44"/>
      <c r="L146" s="52"/>
      <c r="M146" s="54">
        <f t="shared" si="10"/>
        <v>0</v>
      </c>
      <c r="N146" s="73"/>
      <c r="O146" s="53"/>
      <c r="P146" s="77"/>
      <c r="Q146" s="78"/>
      <c r="R146" s="55"/>
      <c r="S146" s="72"/>
      <c r="T146" s="48"/>
      <c r="U146" s="92"/>
      <c r="V146" s="92"/>
      <c r="W146" s="88"/>
    </row>
    <row r="147" spans="2:23" s="46" customFormat="1" outlineLevel="1" x14ac:dyDescent="0.25">
      <c r="B147" s="70"/>
      <c r="C147" s="43"/>
      <c r="D147" s="71"/>
      <c r="E147" s="71"/>
      <c r="F147" s="71"/>
      <c r="G147" s="48"/>
      <c r="H147" s="47"/>
      <c r="I147" s="49">
        <f t="shared" si="9"/>
        <v>0</v>
      </c>
      <c r="J147" s="48"/>
      <c r="K147" s="44"/>
      <c r="L147" s="52"/>
      <c r="M147" s="54">
        <f t="shared" si="10"/>
        <v>0</v>
      </c>
      <c r="N147" s="73"/>
      <c r="O147" s="53"/>
      <c r="P147" s="77"/>
      <c r="Q147" s="78"/>
      <c r="R147" s="55"/>
      <c r="S147" s="72"/>
      <c r="T147" s="48"/>
      <c r="U147" s="92"/>
      <c r="V147" s="92"/>
      <c r="W147" s="88"/>
    </row>
    <row r="148" spans="2:23" s="46" customFormat="1" outlineLevel="1" x14ac:dyDescent="0.25">
      <c r="B148" s="70"/>
      <c r="C148" s="43"/>
      <c r="D148" s="71"/>
      <c r="E148" s="71"/>
      <c r="F148" s="71"/>
      <c r="G148" s="48"/>
      <c r="H148" s="47"/>
      <c r="I148" s="49">
        <f t="shared" si="9"/>
        <v>0</v>
      </c>
      <c r="J148" s="48"/>
      <c r="K148" s="44"/>
      <c r="L148" s="52"/>
      <c r="M148" s="54">
        <f t="shared" si="10"/>
        <v>0</v>
      </c>
      <c r="N148" s="73"/>
      <c r="O148" s="53"/>
      <c r="P148" s="77"/>
      <c r="Q148" s="78"/>
      <c r="R148" s="55"/>
      <c r="S148" s="72"/>
      <c r="T148" s="48"/>
      <c r="U148" s="92"/>
      <c r="V148" s="92"/>
      <c r="W148" s="88"/>
    </row>
    <row r="149" spans="2:23" s="46" customFormat="1" outlineLevel="1" x14ac:dyDescent="0.25">
      <c r="B149" s="70"/>
      <c r="C149" s="43"/>
      <c r="D149" s="71"/>
      <c r="E149" s="71"/>
      <c r="F149" s="71"/>
      <c r="G149" s="48"/>
      <c r="H149" s="47"/>
      <c r="I149" s="49">
        <f t="shared" si="9"/>
        <v>0</v>
      </c>
      <c r="J149" s="48"/>
      <c r="K149" s="44"/>
      <c r="L149" s="52"/>
      <c r="M149" s="54">
        <f t="shared" si="10"/>
        <v>0</v>
      </c>
      <c r="N149" s="73"/>
      <c r="O149" s="53"/>
      <c r="P149" s="77"/>
      <c r="Q149" s="78"/>
      <c r="R149" s="55"/>
      <c r="S149" s="72"/>
      <c r="T149" s="48"/>
      <c r="U149" s="92"/>
      <c r="V149" s="92"/>
      <c r="W149" s="88"/>
    </row>
    <row r="150" spans="2:23" s="46" customFormat="1" outlineLevel="1" x14ac:dyDescent="0.25">
      <c r="B150" s="70"/>
      <c r="C150" s="43"/>
      <c r="D150" s="71"/>
      <c r="E150" s="71"/>
      <c r="F150" s="71"/>
      <c r="G150" s="48"/>
      <c r="H150" s="47"/>
      <c r="I150" s="49">
        <f t="shared" si="9"/>
        <v>0</v>
      </c>
      <c r="J150" s="48"/>
      <c r="K150" s="44"/>
      <c r="L150" s="52"/>
      <c r="M150" s="54">
        <f t="shared" si="10"/>
        <v>0</v>
      </c>
      <c r="N150" s="73"/>
      <c r="O150" s="53"/>
      <c r="P150" s="77"/>
      <c r="Q150" s="78"/>
      <c r="R150" s="55"/>
      <c r="S150" s="72"/>
      <c r="T150" s="48"/>
      <c r="U150" s="92"/>
      <c r="V150" s="92"/>
      <c r="W150" s="88"/>
    </row>
    <row r="151" spans="2:23" s="46" customFormat="1" outlineLevel="1" x14ac:dyDescent="0.25">
      <c r="B151" s="70"/>
      <c r="C151" s="43"/>
      <c r="D151" s="71"/>
      <c r="E151" s="71"/>
      <c r="F151" s="71"/>
      <c r="G151" s="48"/>
      <c r="H151" s="47"/>
      <c r="I151" s="49">
        <f t="shared" si="9"/>
        <v>0</v>
      </c>
      <c r="J151" s="48"/>
      <c r="K151" s="44"/>
      <c r="L151" s="52"/>
      <c r="M151" s="54">
        <f t="shared" si="10"/>
        <v>0</v>
      </c>
      <c r="N151" s="73"/>
      <c r="O151" s="53"/>
      <c r="P151" s="77"/>
      <c r="Q151" s="78"/>
      <c r="R151" s="55"/>
      <c r="S151" s="72"/>
      <c r="T151" s="48"/>
      <c r="U151" s="92"/>
      <c r="V151" s="92"/>
      <c r="W151" s="88"/>
    </row>
    <row r="152" spans="2:23" s="46" customFormat="1" outlineLevel="1" x14ac:dyDescent="0.25">
      <c r="B152" s="70"/>
      <c r="C152" s="43"/>
      <c r="D152" s="71"/>
      <c r="E152" s="71"/>
      <c r="F152" s="71"/>
      <c r="G152" s="48"/>
      <c r="H152" s="47"/>
      <c r="I152" s="49">
        <f t="shared" si="9"/>
        <v>0</v>
      </c>
      <c r="J152" s="48"/>
      <c r="K152" s="44"/>
      <c r="L152" s="52"/>
      <c r="M152" s="54">
        <f t="shared" si="10"/>
        <v>0</v>
      </c>
      <c r="N152" s="73"/>
      <c r="O152" s="53"/>
      <c r="P152" s="77"/>
      <c r="Q152" s="78"/>
      <c r="R152" s="55"/>
      <c r="S152" s="72"/>
      <c r="T152" s="48"/>
      <c r="U152" s="92"/>
      <c r="V152" s="92"/>
      <c r="W152" s="88"/>
    </row>
    <row r="153" spans="2:23" s="46" customFormat="1" outlineLevel="1" x14ac:dyDescent="0.25">
      <c r="B153" s="70"/>
      <c r="C153" s="43"/>
      <c r="D153" s="71"/>
      <c r="E153" s="71"/>
      <c r="F153" s="71"/>
      <c r="G153" s="48"/>
      <c r="H153" s="47"/>
      <c r="I153" s="49">
        <f t="shared" si="9"/>
        <v>0</v>
      </c>
      <c r="J153" s="48"/>
      <c r="K153" s="44"/>
      <c r="L153" s="52"/>
      <c r="M153" s="54">
        <f t="shared" si="10"/>
        <v>0</v>
      </c>
      <c r="N153" s="73"/>
      <c r="O153" s="53"/>
      <c r="P153" s="77"/>
      <c r="Q153" s="78"/>
      <c r="R153" s="55"/>
      <c r="S153" s="72"/>
      <c r="T153" s="48"/>
      <c r="U153" s="92"/>
      <c r="V153" s="92"/>
      <c r="W153" s="88"/>
    </row>
    <row r="154" spans="2:23" s="46" customFormat="1" outlineLevel="1" x14ac:dyDescent="0.25">
      <c r="B154" s="70"/>
      <c r="C154" s="43"/>
      <c r="D154" s="71"/>
      <c r="E154" s="71"/>
      <c r="F154" s="71"/>
      <c r="G154" s="48"/>
      <c r="H154" s="47"/>
      <c r="I154" s="49">
        <f t="shared" si="9"/>
        <v>0</v>
      </c>
      <c r="J154" s="48"/>
      <c r="K154" s="44"/>
      <c r="L154" s="52"/>
      <c r="M154" s="54">
        <f t="shared" si="10"/>
        <v>0</v>
      </c>
      <c r="N154" s="73"/>
      <c r="O154" s="53"/>
      <c r="P154" s="77"/>
      <c r="Q154" s="78"/>
      <c r="R154" s="55"/>
      <c r="S154" s="72"/>
      <c r="T154" s="48"/>
      <c r="U154" s="92"/>
      <c r="V154" s="92"/>
      <c r="W154" s="88"/>
    </row>
    <row r="155" spans="2:23" s="46" customFormat="1" outlineLevel="1" x14ac:dyDescent="0.25">
      <c r="B155" s="70"/>
      <c r="C155" s="43"/>
      <c r="D155" s="71"/>
      <c r="E155" s="71"/>
      <c r="F155" s="71"/>
      <c r="G155" s="48"/>
      <c r="H155" s="47"/>
      <c r="I155" s="49">
        <f t="shared" si="9"/>
        <v>0</v>
      </c>
      <c r="J155" s="48"/>
      <c r="K155" s="44"/>
      <c r="L155" s="52"/>
      <c r="M155" s="54">
        <f t="shared" si="10"/>
        <v>0</v>
      </c>
      <c r="N155" s="73"/>
      <c r="O155" s="53"/>
      <c r="P155" s="77"/>
      <c r="Q155" s="78"/>
      <c r="R155" s="55"/>
      <c r="S155" s="72"/>
      <c r="T155" s="48"/>
      <c r="U155" s="92"/>
      <c r="V155" s="92"/>
      <c r="W155" s="88"/>
    </row>
    <row r="156" spans="2:23" s="46" customFormat="1" outlineLevel="1" x14ac:dyDescent="0.25">
      <c r="B156" s="70"/>
      <c r="C156" s="43"/>
      <c r="D156" s="71"/>
      <c r="E156" s="71"/>
      <c r="F156" s="71"/>
      <c r="G156" s="48"/>
      <c r="H156" s="47"/>
      <c r="I156" s="49">
        <f t="shared" si="9"/>
        <v>0</v>
      </c>
      <c r="J156" s="48"/>
      <c r="K156" s="44"/>
      <c r="L156" s="52"/>
      <c r="M156" s="54">
        <f t="shared" si="10"/>
        <v>0</v>
      </c>
      <c r="N156" s="73"/>
      <c r="O156" s="53"/>
      <c r="P156" s="77"/>
      <c r="Q156" s="78"/>
      <c r="R156" s="55"/>
      <c r="S156" s="72"/>
      <c r="T156" s="48"/>
      <c r="U156" s="92"/>
      <c r="V156" s="92"/>
      <c r="W156" s="88"/>
    </row>
    <row r="157" spans="2:23" s="46" customFormat="1" outlineLevel="1" x14ac:dyDescent="0.25">
      <c r="B157" s="70"/>
      <c r="C157" s="43"/>
      <c r="D157" s="71"/>
      <c r="E157" s="71"/>
      <c r="F157" s="71"/>
      <c r="G157" s="48"/>
      <c r="H157" s="47"/>
      <c r="I157" s="49">
        <f t="shared" si="9"/>
        <v>0</v>
      </c>
      <c r="J157" s="48"/>
      <c r="K157" s="44"/>
      <c r="L157" s="52"/>
      <c r="M157" s="54">
        <f t="shared" si="10"/>
        <v>0</v>
      </c>
      <c r="N157" s="73"/>
      <c r="O157" s="53"/>
      <c r="P157" s="77"/>
      <c r="Q157" s="78"/>
      <c r="R157" s="55"/>
      <c r="S157" s="72"/>
      <c r="T157" s="48"/>
      <c r="U157" s="92"/>
      <c r="V157" s="92"/>
      <c r="W157" s="88"/>
    </row>
    <row r="158" spans="2:23" s="46" customFormat="1" outlineLevel="1" x14ac:dyDescent="0.25">
      <c r="B158" s="70"/>
      <c r="C158" s="43"/>
      <c r="D158" s="71"/>
      <c r="E158" s="71"/>
      <c r="F158" s="71"/>
      <c r="G158" s="48"/>
      <c r="H158" s="47"/>
      <c r="I158" s="49">
        <f t="shared" si="9"/>
        <v>0</v>
      </c>
      <c r="J158" s="48"/>
      <c r="K158" s="44"/>
      <c r="L158" s="52"/>
      <c r="M158" s="54">
        <f t="shared" si="10"/>
        <v>0</v>
      </c>
      <c r="N158" s="73"/>
      <c r="O158" s="53"/>
      <c r="P158" s="77"/>
      <c r="Q158" s="78"/>
      <c r="R158" s="55"/>
      <c r="S158" s="72"/>
      <c r="T158" s="48"/>
      <c r="U158" s="92"/>
      <c r="V158" s="92"/>
      <c r="W158" s="88"/>
    </row>
    <row r="159" spans="2:23" s="46" customFormat="1" outlineLevel="1" x14ac:dyDescent="0.25">
      <c r="B159" s="70"/>
      <c r="C159" s="43"/>
      <c r="D159" s="71"/>
      <c r="E159" s="71"/>
      <c r="F159" s="71"/>
      <c r="G159" s="48"/>
      <c r="H159" s="47"/>
      <c r="I159" s="49">
        <f t="shared" si="9"/>
        <v>0</v>
      </c>
      <c r="J159" s="48"/>
      <c r="K159" s="44"/>
      <c r="L159" s="52"/>
      <c r="M159" s="54">
        <f t="shared" si="10"/>
        <v>0</v>
      </c>
      <c r="N159" s="73"/>
      <c r="O159" s="53"/>
      <c r="P159" s="77"/>
      <c r="Q159" s="78"/>
      <c r="R159" s="55"/>
      <c r="S159" s="72"/>
      <c r="T159" s="48"/>
      <c r="U159" s="92"/>
      <c r="V159" s="92"/>
      <c r="W159" s="88"/>
    </row>
    <row r="160" spans="2:23" s="46" customFormat="1" outlineLevel="1" x14ac:dyDescent="0.25">
      <c r="B160" s="70"/>
      <c r="C160" s="43"/>
      <c r="D160" s="71"/>
      <c r="E160" s="71"/>
      <c r="F160" s="71"/>
      <c r="G160" s="48"/>
      <c r="H160" s="47"/>
      <c r="I160" s="49">
        <f t="shared" si="9"/>
        <v>0</v>
      </c>
      <c r="J160" s="48"/>
      <c r="K160" s="44"/>
      <c r="L160" s="52"/>
      <c r="M160" s="54">
        <f t="shared" si="10"/>
        <v>0</v>
      </c>
      <c r="N160" s="73"/>
      <c r="O160" s="53"/>
      <c r="P160" s="77"/>
      <c r="Q160" s="78"/>
      <c r="R160" s="55"/>
      <c r="S160" s="72"/>
      <c r="T160" s="48"/>
      <c r="U160" s="92"/>
      <c r="V160" s="92"/>
      <c r="W160" s="88"/>
    </row>
    <row r="161" spans="2:23" s="46" customFormat="1" outlineLevel="1" x14ac:dyDescent="0.25">
      <c r="B161" s="70"/>
      <c r="C161" s="43"/>
      <c r="D161" s="71"/>
      <c r="E161" s="71"/>
      <c r="F161" s="71"/>
      <c r="G161" s="48"/>
      <c r="H161" s="47"/>
      <c r="I161" s="49">
        <f t="shared" si="9"/>
        <v>0</v>
      </c>
      <c r="J161" s="48"/>
      <c r="K161" s="44"/>
      <c r="L161" s="52"/>
      <c r="M161" s="54">
        <f t="shared" si="10"/>
        <v>0</v>
      </c>
      <c r="N161" s="73"/>
      <c r="O161" s="53"/>
      <c r="P161" s="77"/>
      <c r="Q161" s="78"/>
      <c r="R161" s="55"/>
      <c r="S161" s="72"/>
      <c r="T161" s="48"/>
      <c r="U161" s="92"/>
      <c r="V161" s="92"/>
      <c r="W161" s="88"/>
    </row>
    <row r="162" spans="2:23" s="46" customFormat="1" outlineLevel="1" x14ac:dyDescent="0.25">
      <c r="B162" s="70"/>
      <c r="C162" s="43"/>
      <c r="D162" s="71"/>
      <c r="E162" s="71"/>
      <c r="F162" s="71"/>
      <c r="G162" s="48"/>
      <c r="H162" s="47"/>
      <c r="I162" s="49">
        <f t="shared" si="9"/>
        <v>0</v>
      </c>
      <c r="J162" s="48"/>
      <c r="K162" s="44"/>
      <c r="L162" s="52"/>
      <c r="M162" s="54">
        <f t="shared" si="10"/>
        <v>0</v>
      </c>
      <c r="N162" s="73"/>
      <c r="O162" s="53"/>
      <c r="P162" s="77"/>
      <c r="Q162" s="78"/>
      <c r="R162" s="55"/>
      <c r="S162" s="72"/>
      <c r="T162" s="48"/>
      <c r="U162" s="92"/>
      <c r="V162" s="92"/>
      <c r="W162" s="88"/>
    </row>
    <row r="163" spans="2:23" s="46" customFormat="1" outlineLevel="1" x14ac:dyDescent="0.25">
      <c r="B163" s="70"/>
      <c r="C163" s="43"/>
      <c r="D163" s="71"/>
      <c r="E163" s="71"/>
      <c r="F163" s="71"/>
      <c r="G163" s="48"/>
      <c r="H163" s="47"/>
      <c r="I163" s="49">
        <f t="shared" si="9"/>
        <v>0</v>
      </c>
      <c r="J163" s="48"/>
      <c r="K163" s="44"/>
      <c r="L163" s="52"/>
      <c r="M163" s="54">
        <f t="shared" si="10"/>
        <v>0</v>
      </c>
      <c r="N163" s="73"/>
      <c r="O163" s="53"/>
      <c r="P163" s="77"/>
      <c r="Q163" s="78"/>
      <c r="R163" s="55"/>
      <c r="S163" s="72"/>
      <c r="T163" s="48"/>
      <c r="U163" s="92"/>
      <c r="V163" s="92"/>
      <c r="W163" s="88"/>
    </row>
    <row r="164" spans="2:23" s="46" customFormat="1" outlineLevel="1" x14ac:dyDescent="0.25">
      <c r="B164" s="70"/>
      <c r="C164" s="43"/>
      <c r="D164" s="71"/>
      <c r="E164" s="71"/>
      <c r="F164" s="71"/>
      <c r="G164" s="48"/>
      <c r="H164" s="47"/>
      <c r="I164" s="49">
        <f t="shared" si="9"/>
        <v>0</v>
      </c>
      <c r="J164" s="48"/>
      <c r="K164" s="44"/>
      <c r="L164" s="52"/>
      <c r="M164" s="54">
        <f t="shared" si="10"/>
        <v>0</v>
      </c>
      <c r="N164" s="73"/>
      <c r="O164" s="53"/>
      <c r="P164" s="77"/>
      <c r="Q164" s="78"/>
      <c r="R164" s="55"/>
      <c r="S164" s="72"/>
      <c r="T164" s="48"/>
      <c r="U164" s="92"/>
      <c r="V164" s="92"/>
      <c r="W164" s="88"/>
    </row>
    <row r="165" spans="2:23" s="46" customFormat="1" outlineLevel="1" x14ac:dyDescent="0.25">
      <c r="B165" s="70"/>
      <c r="C165" s="43"/>
      <c r="D165" s="71"/>
      <c r="E165" s="71"/>
      <c r="F165" s="71"/>
      <c r="G165" s="48"/>
      <c r="H165" s="47"/>
      <c r="I165" s="49">
        <f t="shared" si="9"/>
        <v>0</v>
      </c>
      <c r="J165" s="48"/>
      <c r="K165" s="44"/>
      <c r="L165" s="52"/>
      <c r="M165" s="54">
        <f t="shared" si="10"/>
        <v>0</v>
      </c>
      <c r="N165" s="73"/>
      <c r="O165" s="53"/>
      <c r="P165" s="77"/>
      <c r="Q165" s="78"/>
      <c r="R165" s="55"/>
      <c r="S165" s="72"/>
      <c r="T165" s="48"/>
      <c r="U165" s="92"/>
      <c r="V165" s="92"/>
      <c r="W165" s="88"/>
    </row>
    <row r="166" spans="2:23" s="46" customFormat="1" outlineLevel="1" x14ac:dyDescent="0.25">
      <c r="B166" s="70"/>
      <c r="C166" s="43"/>
      <c r="D166" s="71"/>
      <c r="E166" s="71"/>
      <c r="F166" s="71"/>
      <c r="G166" s="48"/>
      <c r="H166" s="47"/>
      <c r="I166" s="49">
        <f t="shared" si="9"/>
        <v>0</v>
      </c>
      <c r="J166" s="48"/>
      <c r="K166" s="44"/>
      <c r="L166" s="52"/>
      <c r="M166" s="54">
        <f t="shared" si="10"/>
        <v>0</v>
      </c>
      <c r="N166" s="73"/>
      <c r="O166" s="53"/>
      <c r="P166" s="77"/>
      <c r="Q166" s="78"/>
      <c r="R166" s="55"/>
      <c r="S166" s="72"/>
      <c r="T166" s="48"/>
      <c r="U166" s="92"/>
      <c r="V166" s="92"/>
      <c r="W166" s="88"/>
    </row>
    <row r="167" spans="2:23" s="46" customFormat="1" outlineLevel="1" x14ac:dyDescent="0.25">
      <c r="B167" s="70"/>
      <c r="C167" s="43"/>
      <c r="D167" s="71"/>
      <c r="E167" s="71"/>
      <c r="F167" s="71"/>
      <c r="G167" s="48"/>
      <c r="H167" s="47"/>
      <c r="I167" s="49">
        <f t="shared" si="9"/>
        <v>0</v>
      </c>
      <c r="J167" s="48"/>
      <c r="K167" s="44"/>
      <c r="L167" s="52"/>
      <c r="M167" s="54">
        <f t="shared" si="10"/>
        <v>0</v>
      </c>
      <c r="N167" s="73"/>
      <c r="O167" s="53"/>
      <c r="P167" s="77"/>
      <c r="Q167" s="78"/>
      <c r="R167" s="55"/>
      <c r="S167" s="72"/>
      <c r="T167" s="48"/>
      <c r="U167" s="92"/>
      <c r="V167" s="92"/>
      <c r="W167" s="88"/>
    </row>
    <row r="168" spans="2:23" s="46" customFormat="1" outlineLevel="1" x14ac:dyDescent="0.25">
      <c r="B168" s="70"/>
      <c r="C168" s="43"/>
      <c r="D168" s="71"/>
      <c r="E168" s="71"/>
      <c r="F168" s="71"/>
      <c r="G168" s="48"/>
      <c r="H168" s="47"/>
      <c r="I168" s="49">
        <f t="shared" si="9"/>
        <v>0</v>
      </c>
      <c r="J168" s="48"/>
      <c r="K168" s="44"/>
      <c r="L168" s="52"/>
      <c r="M168" s="54">
        <f t="shared" si="10"/>
        <v>0</v>
      </c>
      <c r="N168" s="73"/>
      <c r="O168" s="53"/>
      <c r="P168" s="77"/>
      <c r="Q168" s="78"/>
      <c r="R168" s="55"/>
      <c r="S168" s="72"/>
      <c r="T168" s="48"/>
      <c r="U168" s="92"/>
      <c r="V168" s="92"/>
      <c r="W168" s="88"/>
    </row>
    <row r="169" spans="2:23" s="46" customFormat="1" outlineLevel="1" x14ac:dyDescent="0.25">
      <c r="B169" s="70"/>
      <c r="C169" s="43"/>
      <c r="D169" s="71"/>
      <c r="E169" s="71"/>
      <c r="F169" s="71"/>
      <c r="G169" s="48"/>
      <c r="H169" s="47"/>
      <c r="I169" s="49">
        <f t="shared" si="9"/>
        <v>0</v>
      </c>
      <c r="J169" s="48"/>
      <c r="K169" s="44"/>
      <c r="L169" s="52"/>
      <c r="M169" s="54">
        <f t="shared" si="10"/>
        <v>0</v>
      </c>
      <c r="N169" s="73"/>
      <c r="O169" s="53"/>
      <c r="P169" s="77"/>
      <c r="Q169" s="78"/>
      <c r="R169" s="55"/>
      <c r="S169" s="72"/>
      <c r="T169" s="48"/>
      <c r="U169" s="92"/>
      <c r="V169" s="92"/>
      <c r="W169" s="88"/>
    </row>
    <row r="170" spans="2:23" s="46" customFormat="1" outlineLevel="1" x14ac:dyDescent="0.25">
      <c r="B170" s="70"/>
      <c r="C170" s="43"/>
      <c r="D170" s="71"/>
      <c r="E170" s="71"/>
      <c r="F170" s="71"/>
      <c r="G170" s="48"/>
      <c r="H170" s="47"/>
      <c r="I170" s="49">
        <f t="shared" si="9"/>
        <v>0</v>
      </c>
      <c r="J170" s="48"/>
      <c r="K170" s="44"/>
      <c r="L170" s="52"/>
      <c r="M170" s="54">
        <f t="shared" si="10"/>
        <v>0</v>
      </c>
      <c r="N170" s="73"/>
      <c r="O170" s="53"/>
      <c r="P170" s="77"/>
      <c r="Q170" s="78"/>
      <c r="R170" s="55"/>
      <c r="S170" s="72"/>
      <c r="T170" s="48"/>
      <c r="U170" s="92"/>
      <c r="V170" s="92"/>
      <c r="W170" s="88"/>
    </row>
    <row r="171" spans="2:23" s="46" customFormat="1" outlineLevel="1" x14ac:dyDescent="0.25">
      <c r="B171" s="70"/>
      <c r="C171" s="43"/>
      <c r="D171" s="71"/>
      <c r="E171" s="71"/>
      <c r="F171" s="71"/>
      <c r="G171" s="48"/>
      <c r="H171" s="47"/>
      <c r="I171" s="49">
        <f t="shared" si="9"/>
        <v>0</v>
      </c>
      <c r="J171" s="48"/>
      <c r="K171" s="44"/>
      <c r="L171" s="52"/>
      <c r="M171" s="54">
        <f t="shared" si="10"/>
        <v>0</v>
      </c>
      <c r="N171" s="73"/>
      <c r="O171" s="53"/>
      <c r="P171" s="77"/>
      <c r="Q171" s="78"/>
      <c r="R171" s="55"/>
      <c r="S171" s="72"/>
      <c r="T171" s="48"/>
      <c r="U171" s="92"/>
      <c r="V171" s="92"/>
      <c r="W171" s="88"/>
    </row>
    <row r="172" spans="2:23" s="46" customFormat="1" outlineLevel="1" x14ac:dyDescent="0.25">
      <c r="B172" s="70"/>
      <c r="C172" s="43"/>
      <c r="D172" s="71"/>
      <c r="E172" s="71"/>
      <c r="F172" s="71"/>
      <c r="G172" s="48"/>
      <c r="H172" s="47"/>
      <c r="I172" s="49">
        <f t="shared" si="9"/>
        <v>0</v>
      </c>
      <c r="J172" s="48"/>
      <c r="K172" s="44"/>
      <c r="L172" s="52"/>
      <c r="M172" s="54">
        <f t="shared" si="10"/>
        <v>0</v>
      </c>
      <c r="N172" s="73"/>
      <c r="O172" s="53"/>
      <c r="P172" s="77"/>
      <c r="Q172" s="78"/>
      <c r="R172" s="55"/>
      <c r="S172" s="72"/>
      <c r="T172" s="48"/>
      <c r="U172" s="92"/>
      <c r="V172" s="92"/>
      <c r="W172" s="88"/>
    </row>
    <row r="173" spans="2:23" s="46" customFormat="1" outlineLevel="1" x14ac:dyDescent="0.25">
      <c r="B173" s="70"/>
      <c r="C173" s="43"/>
      <c r="D173" s="71"/>
      <c r="E173" s="71"/>
      <c r="F173" s="71"/>
      <c r="G173" s="48"/>
      <c r="H173" s="47"/>
      <c r="I173" s="49">
        <f t="shared" si="9"/>
        <v>0</v>
      </c>
      <c r="J173" s="48"/>
      <c r="K173" s="44"/>
      <c r="L173" s="52"/>
      <c r="M173" s="54">
        <f t="shared" si="10"/>
        <v>0</v>
      </c>
      <c r="N173" s="73"/>
      <c r="O173" s="53"/>
      <c r="P173" s="77"/>
      <c r="Q173" s="78"/>
      <c r="R173" s="55"/>
      <c r="S173" s="72"/>
      <c r="T173" s="48"/>
      <c r="U173" s="92"/>
      <c r="V173" s="92"/>
      <c r="W173" s="88"/>
    </row>
    <row r="174" spans="2:23" s="46" customFormat="1" outlineLevel="1" x14ac:dyDescent="0.25">
      <c r="B174" s="70"/>
      <c r="C174" s="43"/>
      <c r="D174" s="71"/>
      <c r="E174" s="71"/>
      <c r="F174" s="71"/>
      <c r="G174" s="48"/>
      <c r="H174" s="47"/>
      <c r="I174" s="49">
        <f t="shared" si="9"/>
        <v>0</v>
      </c>
      <c r="J174" s="48"/>
      <c r="K174" s="44"/>
      <c r="L174" s="52"/>
      <c r="M174" s="54">
        <f t="shared" si="10"/>
        <v>0</v>
      </c>
      <c r="N174" s="73"/>
      <c r="O174" s="53"/>
      <c r="P174" s="77"/>
      <c r="Q174" s="78"/>
      <c r="R174" s="55"/>
      <c r="S174" s="72"/>
      <c r="T174" s="48"/>
      <c r="U174" s="92"/>
      <c r="V174" s="92"/>
      <c r="W174" s="88"/>
    </row>
    <row r="175" spans="2:23" s="46" customFormat="1" outlineLevel="1" x14ac:dyDescent="0.25">
      <c r="B175" s="70"/>
      <c r="C175" s="43"/>
      <c r="D175" s="71"/>
      <c r="E175" s="71"/>
      <c r="F175" s="71"/>
      <c r="G175" s="48"/>
      <c r="H175" s="47"/>
      <c r="I175" s="49">
        <f t="shared" si="9"/>
        <v>0</v>
      </c>
      <c r="J175" s="48"/>
      <c r="K175" s="44"/>
      <c r="L175" s="52"/>
      <c r="M175" s="54">
        <f t="shared" si="10"/>
        <v>0</v>
      </c>
      <c r="N175" s="73"/>
      <c r="O175" s="53"/>
      <c r="P175" s="77"/>
      <c r="Q175" s="78"/>
      <c r="R175" s="55"/>
      <c r="S175" s="72"/>
      <c r="T175" s="48"/>
      <c r="U175" s="92"/>
      <c r="V175" s="92"/>
      <c r="W175" s="88"/>
    </row>
    <row r="176" spans="2:23" s="46" customFormat="1" outlineLevel="1" x14ac:dyDescent="0.25">
      <c r="B176" s="70"/>
      <c r="C176" s="43"/>
      <c r="D176" s="71"/>
      <c r="E176" s="71"/>
      <c r="F176" s="71"/>
      <c r="G176" s="48"/>
      <c r="H176" s="47"/>
      <c r="I176" s="49">
        <f t="shared" si="9"/>
        <v>0</v>
      </c>
      <c r="J176" s="48"/>
      <c r="K176" s="44"/>
      <c r="L176" s="52"/>
      <c r="M176" s="54">
        <f t="shared" si="10"/>
        <v>0</v>
      </c>
      <c r="N176" s="73"/>
      <c r="O176" s="53"/>
      <c r="P176" s="77"/>
      <c r="Q176" s="78"/>
      <c r="R176" s="55"/>
      <c r="S176" s="72"/>
      <c r="T176" s="48"/>
      <c r="U176" s="92"/>
      <c r="V176" s="92"/>
      <c r="W176" s="88"/>
    </row>
    <row r="177" spans="2:23" s="46" customFormat="1" outlineLevel="1" x14ac:dyDescent="0.25">
      <c r="B177" s="70"/>
      <c r="C177" s="43"/>
      <c r="D177" s="71"/>
      <c r="E177" s="71"/>
      <c r="F177" s="71"/>
      <c r="G177" s="48"/>
      <c r="H177" s="47"/>
      <c r="I177" s="49">
        <f t="shared" si="9"/>
        <v>0</v>
      </c>
      <c r="J177" s="48"/>
      <c r="K177" s="44"/>
      <c r="L177" s="52"/>
      <c r="M177" s="54">
        <f t="shared" si="10"/>
        <v>0</v>
      </c>
      <c r="N177" s="73"/>
      <c r="O177" s="53"/>
      <c r="P177" s="77"/>
      <c r="Q177" s="78"/>
      <c r="R177" s="55"/>
      <c r="S177" s="72"/>
      <c r="T177" s="48"/>
      <c r="U177" s="92"/>
      <c r="V177" s="92"/>
      <c r="W177" s="88"/>
    </row>
    <row r="178" spans="2:23" s="46" customFormat="1" outlineLevel="1" x14ac:dyDescent="0.25">
      <c r="B178" s="70"/>
      <c r="C178" s="43"/>
      <c r="D178" s="71"/>
      <c r="E178" s="71"/>
      <c r="F178" s="71"/>
      <c r="G178" s="48"/>
      <c r="H178" s="47"/>
      <c r="I178" s="49">
        <f t="shared" si="9"/>
        <v>0</v>
      </c>
      <c r="J178" s="48"/>
      <c r="K178" s="44"/>
      <c r="L178" s="52"/>
      <c r="M178" s="54">
        <f t="shared" si="10"/>
        <v>0</v>
      </c>
      <c r="N178" s="73"/>
      <c r="O178" s="53"/>
      <c r="P178" s="77"/>
      <c r="Q178" s="78"/>
      <c r="R178" s="55"/>
      <c r="S178" s="72"/>
      <c r="T178" s="48"/>
      <c r="U178" s="92"/>
      <c r="V178" s="92"/>
      <c r="W178" s="88"/>
    </row>
    <row r="179" spans="2:23" s="46" customFormat="1" outlineLevel="1" x14ac:dyDescent="0.25">
      <c r="B179" s="70"/>
      <c r="C179" s="43"/>
      <c r="D179" s="71"/>
      <c r="E179" s="71"/>
      <c r="F179" s="71"/>
      <c r="G179" s="48"/>
      <c r="H179" s="47"/>
      <c r="I179" s="49">
        <f t="shared" si="9"/>
        <v>0</v>
      </c>
      <c r="J179" s="48"/>
      <c r="K179" s="44"/>
      <c r="L179" s="52"/>
      <c r="M179" s="54">
        <f t="shared" si="10"/>
        <v>0</v>
      </c>
      <c r="N179" s="73"/>
      <c r="O179" s="53"/>
      <c r="P179" s="77"/>
      <c r="Q179" s="78"/>
      <c r="R179" s="55"/>
      <c r="S179" s="72"/>
      <c r="T179" s="48"/>
      <c r="U179" s="92"/>
      <c r="V179" s="92"/>
      <c r="W179" s="88"/>
    </row>
    <row r="180" spans="2:23" s="46" customFormat="1" outlineLevel="1" x14ac:dyDescent="0.25">
      <c r="B180" s="70"/>
      <c r="C180" s="43"/>
      <c r="D180" s="71"/>
      <c r="E180" s="71"/>
      <c r="F180" s="71"/>
      <c r="G180" s="48"/>
      <c r="H180" s="47"/>
      <c r="I180" s="49">
        <f t="shared" si="9"/>
        <v>0</v>
      </c>
      <c r="J180" s="48"/>
      <c r="K180" s="44"/>
      <c r="L180" s="52"/>
      <c r="M180" s="54">
        <f t="shared" si="10"/>
        <v>0</v>
      </c>
      <c r="N180" s="73"/>
      <c r="O180" s="53"/>
      <c r="P180" s="77"/>
      <c r="Q180" s="78"/>
      <c r="R180" s="55"/>
      <c r="S180" s="72"/>
      <c r="T180" s="48"/>
      <c r="U180" s="92"/>
      <c r="V180" s="92"/>
      <c r="W180" s="88"/>
    </row>
    <row r="181" spans="2:23" s="46" customFormat="1" outlineLevel="1" x14ac:dyDescent="0.25">
      <c r="B181" s="70"/>
      <c r="C181" s="43"/>
      <c r="D181" s="71"/>
      <c r="E181" s="71"/>
      <c r="F181" s="71"/>
      <c r="G181" s="48"/>
      <c r="H181" s="47"/>
      <c r="I181" s="49">
        <f t="shared" si="9"/>
        <v>0</v>
      </c>
      <c r="J181" s="48"/>
      <c r="K181" s="44"/>
      <c r="L181" s="52"/>
      <c r="M181" s="54">
        <f t="shared" si="10"/>
        <v>0</v>
      </c>
      <c r="N181" s="73"/>
      <c r="O181" s="53"/>
      <c r="P181" s="77"/>
      <c r="Q181" s="78"/>
      <c r="R181" s="55"/>
      <c r="S181" s="72"/>
      <c r="T181" s="48"/>
      <c r="U181" s="92"/>
      <c r="V181" s="92"/>
      <c r="W181" s="88"/>
    </row>
    <row r="182" spans="2:23" s="46" customFormat="1" outlineLevel="1" x14ac:dyDescent="0.25">
      <c r="B182" s="70"/>
      <c r="C182" s="43"/>
      <c r="D182" s="71"/>
      <c r="E182" s="71"/>
      <c r="F182" s="71"/>
      <c r="G182" s="48"/>
      <c r="H182" s="47"/>
      <c r="I182" s="49">
        <f t="shared" si="9"/>
        <v>0</v>
      </c>
      <c r="J182" s="48"/>
      <c r="K182" s="44"/>
      <c r="L182" s="52"/>
      <c r="M182" s="54">
        <f t="shared" si="10"/>
        <v>0</v>
      </c>
      <c r="N182" s="73"/>
      <c r="O182" s="53"/>
      <c r="P182" s="77"/>
      <c r="Q182" s="78"/>
      <c r="R182" s="55"/>
      <c r="S182" s="72"/>
      <c r="T182" s="48"/>
      <c r="U182" s="92"/>
      <c r="V182" s="92"/>
      <c r="W182" s="88"/>
    </row>
    <row r="183" spans="2:23" s="46" customFormat="1" outlineLevel="1" x14ac:dyDescent="0.25">
      <c r="B183" s="70"/>
      <c r="C183" s="43"/>
      <c r="D183" s="71"/>
      <c r="E183" s="71"/>
      <c r="F183" s="71"/>
      <c r="G183" s="48"/>
      <c r="H183" s="47"/>
      <c r="I183" s="49">
        <f t="shared" si="9"/>
        <v>0</v>
      </c>
      <c r="J183" s="48"/>
      <c r="K183" s="44"/>
      <c r="L183" s="52"/>
      <c r="M183" s="54">
        <f t="shared" si="10"/>
        <v>0</v>
      </c>
      <c r="N183" s="73"/>
      <c r="O183" s="53"/>
      <c r="P183" s="77"/>
      <c r="Q183" s="78"/>
      <c r="R183" s="55"/>
      <c r="S183" s="72"/>
      <c r="T183" s="48"/>
      <c r="U183" s="92"/>
      <c r="V183" s="92"/>
      <c r="W183" s="88"/>
    </row>
    <row r="184" spans="2:23" s="46" customFormat="1" outlineLevel="1" x14ac:dyDescent="0.25">
      <c r="B184" s="70"/>
      <c r="C184" s="43"/>
      <c r="D184" s="71"/>
      <c r="E184" s="71"/>
      <c r="F184" s="71"/>
      <c r="G184" s="48"/>
      <c r="H184" s="47"/>
      <c r="I184" s="49">
        <f t="shared" si="9"/>
        <v>0</v>
      </c>
      <c r="J184" s="48"/>
      <c r="K184" s="44"/>
      <c r="L184" s="52"/>
      <c r="M184" s="54">
        <f t="shared" si="10"/>
        <v>0</v>
      </c>
      <c r="N184" s="73"/>
      <c r="O184" s="53"/>
      <c r="P184" s="77"/>
      <c r="Q184" s="78"/>
      <c r="R184" s="55"/>
      <c r="S184" s="72"/>
      <c r="T184" s="48"/>
      <c r="U184" s="92"/>
      <c r="V184" s="92"/>
      <c r="W184" s="88"/>
    </row>
    <row r="185" spans="2:23" s="46" customFormat="1" outlineLevel="1" x14ac:dyDescent="0.25">
      <c r="B185" s="70"/>
      <c r="C185" s="43"/>
      <c r="D185" s="71"/>
      <c r="E185" s="71"/>
      <c r="F185" s="71"/>
      <c r="G185" s="48"/>
      <c r="H185" s="47"/>
      <c r="I185" s="49">
        <f t="shared" si="9"/>
        <v>0</v>
      </c>
      <c r="J185" s="48"/>
      <c r="K185" s="44"/>
      <c r="L185" s="52"/>
      <c r="M185" s="54">
        <f t="shared" si="10"/>
        <v>0</v>
      </c>
      <c r="N185" s="73"/>
      <c r="O185" s="53"/>
      <c r="P185" s="77"/>
      <c r="Q185" s="78"/>
      <c r="R185" s="55"/>
      <c r="S185" s="72"/>
      <c r="T185" s="48"/>
      <c r="U185" s="92"/>
      <c r="V185" s="92"/>
      <c r="W185" s="88"/>
    </row>
    <row r="186" spans="2:23" s="46" customFormat="1" outlineLevel="1" x14ac:dyDescent="0.25">
      <c r="B186" s="70"/>
      <c r="C186" s="43"/>
      <c r="D186" s="71"/>
      <c r="E186" s="71"/>
      <c r="F186" s="71"/>
      <c r="G186" s="48"/>
      <c r="H186" s="47"/>
      <c r="I186" s="49">
        <f t="shared" si="9"/>
        <v>0</v>
      </c>
      <c r="J186" s="48"/>
      <c r="K186" s="44"/>
      <c r="L186" s="52"/>
      <c r="M186" s="54">
        <f t="shared" si="10"/>
        <v>0</v>
      </c>
      <c r="N186" s="73"/>
      <c r="O186" s="53"/>
      <c r="P186" s="77"/>
      <c r="Q186" s="78"/>
      <c r="R186" s="55"/>
      <c r="S186" s="72"/>
      <c r="T186" s="48"/>
      <c r="U186" s="92"/>
      <c r="V186" s="92"/>
      <c r="W186" s="88"/>
    </row>
    <row r="187" spans="2:23" s="46" customFormat="1" outlineLevel="1" x14ac:dyDescent="0.25">
      <c r="B187" s="70"/>
      <c r="C187" s="43"/>
      <c r="D187" s="71"/>
      <c r="E187" s="71"/>
      <c r="F187" s="71"/>
      <c r="G187" s="48"/>
      <c r="H187" s="47"/>
      <c r="I187" s="49">
        <f t="shared" si="9"/>
        <v>0</v>
      </c>
      <c r="J187" s="48"/>
      <c r="K187" s="44"/>
      <c r="L187" s="52"/>
      <c r="M187" s="54">
        <f t="shared" si="10"/>
        <v>0</v>
      </c>
      <c r="N187" s="73"/>
      <c r="O187" s="53"/>
      <c r="P187" s="77"/>
      <c r="Q187" s="78"/>
      <c r="R187" s="55"/>
      <c r="S187" s="72"/>
      <c r="T187" s="48"/>
      <c r="U187" s="92"/>
      <c r="V187" s="92"/>
      <c r="W187" s="88"/>
    </row>
    <row r="188" spans="2:23" s="46" customFormat="1" outlineLevel="1" x14ac:dyDescent="0.25">
      <c r="B188" s="70"/>
      <c r="C188" s="43"/>
      <c r="D188" s="71"/>
      <c r="E188" s="71"/>
      <c r="F188" s="71"/>
      <c r="G188" s="48"/>
      <c r="H188" s="47"/>
      <c r="I188" s="49">
        <f t="shared" si="9"/>
        <v>0</v>
      </c>
      <c r="J188" s="48"/>
      <c r="K188" s="44"/>
      <c r="L188" s="52"/>
      <c r="M188" s="54">
        <f t="shared" si="10"/>
        <v>0</v>
      </c>
      <c r="N188" s="73"/>
      <c r="O188" s="53"/>
      <c r="P188" s="77"/>
      <c r="Q188" s="78"/>
      <c r="R188" s="55"/>
      <c r="S188" s="72"/>
      <c r="T188" s="48"/>
      <c r="U188" s="92"/>
      <c r="V188" s="92"/>
      <c r="W188" s="88"/>
    </row>
    <row r="189" spans="2:23" s="46" customFormat="1" outlineLevel="1" x14ac:dyDescent="0.25">
      <c r="B189" s="70"/>
      <c r="C189" s="43"/>
      <c r="D189" s="71"/>
      <c r="E189" s="71"/>
      <c r="F189" s="71"/>
      <c r="G189" s="48"/>
      <c r="H189" s="47"/>
      <c r="I189" s="49">
        <f t="shared" si="9"/>
        <v>0</v>
      </c>
      <c r="J189" s="48"/>
      <c r="K189" s="44"/>
      <c r="L189" s="52"/>
      <c r="M189" s="54">
        <f t="shared" si="10"/>
        <v>0</v>
      </c>
      <c r="N189" s="73"/>
      <c r="O189" s="53"/>
      <c r="P189" s="77"/>
      <c r="Q189" s="78"/>
      <c r="R189" s="55"/>
      <c r="S189" s="72"/>
      <c r="T189" s="48"/>
      <c r="U189" s="92"/>
      <c r="V189" s="92"/>
      <c r="W189" s="88"/>
    </row>
    <row r="190" spans="2:23" s="46" customFormat="1" outlineLevel="1" x14ac:dyDescent="0.25">
      <c r="B190" s="70"/>
      <c r="C190" s="43"/>
      <c r="D190" s="71"/>
      <c r="E190" s="71"/>
      <c r="F190" s="71"/>
      <c r="G190" s="48"/>
      <c r="H190" s="47"/>
      <c r="I190" s="49">
        <f t="shared" si="9"/>
        <v>0</v>
      </c>
      <c r="J190" s="48"/>
      <c r="K190" s="44"/>
      <c r="L190" s="52"/>
      <c r="M190" s="54">
        <f t="shared" si="10"/>
        <v>0</v>
      </c>
      <c r="N190" s="73"/>
      <c r="O190" s="53"/>
      <c r="P190" s="77"/>
      <c r="Q190" s="78"/>
      <c r="R190" s="55"/>
      <c r="S190" s="72"/>
      <c r="T190" s="48"/>
      <c r="U190" s="92"/>
      <c r="V190" s="92"/>
      <c r="W190" s="88"/>
    </row>
    <row r="191" spans="2:23" s="46" customFormat="1" outlineLevel="1" x14ac:dyDescent="0.25">
      <c r="B191" s="70"/>
      <c r="C191" s="43"/>
      <c r="D191" s="71"/>
      <c r="E191" s="71"/>
      <c r="F191" s="71"/>
      <c r="G191" s="48"/>
      <c r="H191" s="47"/>
      <c r="I191" s="49">
        <f t="shared" si="9"/>
        <v>0</v>
      </c>
      <c r="J191" s="48"/>
      <c r="K191" s="44"/>
      <c r="L191" s="52"/>
      <c r="M191" s="54">
        <f t="shared" si="10"/>
        <v>0</v>
      </c>
      <c r="N191" s="73"/>
      <c r="O191" s="53"/>
      <c r="P191" s="77"/>
      <c r="Q191" s="78"/>
      <c r="R191" s="55"/>
      <c r="S191" s="72"/>
      <c r="T191" s="48"/>
      <c r="U191" s="92"/>
      <c r="V191" s="92"/>
      <c r="W191" s="88"/>
    </row>
    <row r="192" spans="2:23" s="46" customFormat="1" outlineLevel="1" x14ac:dyDescent="0.25">
      <c r="B192" s="70"/>
      <c r="C192" s="43"/>
      <c r="D192" s="71"/>
      <c r="E192" s="71"/>
      <c r="F192" s="71"/>
      <c r="G192" s="48"/>
      <c r="H192" s="47"/>
      <c r="I192" s="49">
        <f t="shared" si="9"/>
        <v>0</v>
      </c>
      <c r="J192" s="48"/>
      <c r="K192" s="44"/>
      <c r="L192" s="52"/>
      <c r="M192" s="54">
        <f t="shared" si="10"/>
        <v>0</v>
      </c>
      <c r="N192" s="73"/>
      <c r="O192" s="53"/>
      <c r="P192" s="77"/>
      <c r="Q192" s="78"/>
      <c r="R192" s="55"/>
      <c r="S192" s="72"/>
      <c r="T192" s="48"/>
      <c r="U192" s="92"/>
      <c r="V192" s="92"/>
      <c r="W192" s="88"/>
    </row>
    <row r="193" spans="2:23" s="46" customFormat="1" outlineLevel="1" x14ac:dyDescent="0.25">
      <c r="B193" s="70"/>
      <c r="C193" s="43"/>
      <c r="D193" s="71"/>
      <c r="E193" s="71"/>
      <c r="F193" s="71"/>
      <c r="G193" s="48"/>
      <c r="H193" s="47"/>
      <c r="I193" s="49">
        <f t="shared" si="9"/>
        <v>0</v>
      </c>
      <c r="J193" s="48"/>
      <c r="K193" s="44"/>
      <c r="L193" s="52"/>
      <c r="M193" s="54">
        <f t="shared" si="10"/>
        <v>0</v>
      </c>
      <c r="N193" s="73"/>
      <c r="O193" s="53"/>
      <c r="P193" s="77"/>
      <c r="Q193" s="78"/>
      <c r="R193" s="55"/>
      <c r="S193" s="72"/>
      <c r="T193" s="48"/>
      <c r="U193" s="92"/>
      <c r="V193" s="92"/>
      <c r="W193" s="88"/>
    </row>
    <row r="194" spans="2:23" s="46" customFormat="1" outlineLevel="1" x14ac:dyDescent="0.25">
      <c r="B194" s="70"/>
      <c r="C194" s="43"/>
      <c r="D194" s="71"/>
      <c r="E194" s="71"/>
      <c r="F194" s="71"/>
      <c r="G194" s="48"/>
      <c r="H194" s="47"/>
      <c r="I194" s="49">
        <f t="shared" si="9"/>
        <v>0</v>
      </c>
      <c r="J194" s="48"/>
      <c r="K194" s="44"/>
      <c r="L194" s="52"/>
      <c r="M194" s="54">
        <f t="shared" si="10"/>
        <v>0</v>
      </c>
      <c r="N194" s="73"/>
      <c r="O194" s="53"/>
      <c r="P194" s="77"/>
      <c r="Q194" s="78"/>
      <c r="R194" s="55"/>
      <c r="S194" s="72"/>
      <c r="T194" s="48"/>
      <c r="U194" s="92"/>
      <c r="V194" s="92"/>
      <c r="W194" s="88"/>
    </row>
    <row r="195" spans="2:23" s="46" customFormat="1" outlineLevel="1" x14ac:dyDescent="0.25">
      <c r="B195" s="70"/>
      <c r="C195" s="43"/>
      <c r="D195" s="71"/>
      <c r="E195" s="71"/>
      <c r="F195" s="71"/>
      <c r="G195" s="48"/>
      <c r="H195" s="47"/>
      <c r="I195" s="49">
        <f t="shared" si="9"/>
        <v>0</v>
      </c>
      <c r="J195" s="48"/>
      <c r="K195" s="44"/>
      <c r="L195" s="52"/>
      <c r="M195" s="54">
        <f t="shared" si="10"/>
        <v>0</v>
      </c>
      <c r="N195" s="73"/>
      <c r="O195" s="53"/>
      <c r="P195" s="77"/>
      <c r="Q195" s="78"/>
      <c r="R195" s="55"/>
      <c r="S195" s="72"/>
      <c r="T195" s="48"/>
      <c r="U195" s="92"/>
      <c r="V195" s="92"/>
      <c r="W195" s="88"/>
    </row>
    <row r="196" spans="2:23" s="46" customFormat="1" outlineLevel="1" x14ac:dyDescent="0.25">
      <c r="B196" s="70"/>
      <c r="C196" s="43"/>
      <c r="D196" s="71"/>
      <c r="E196" s="71"/>
      <c r="F196" s="71"/>
      <c r="G196" s="48"/>
      <c r="H196" s="47"/>
      <c r="I196" s="49">
        <f t="shared" si="9"/>
        <v>0</v>
      </c>
      <c r="J196" s="48"/>
      <c r="K196" s="44"/>
      <c r="L196" s="52"/>
      <c r="M196" s="54">
        <f t="shared" si="10"/>
        <v>0</v>
      </c>
      <c r="N196" s="73"/>
      <c r="O196" s="53"/>
      <c r="P196" s="77"/>
      <c r="Q196" s="78"/>
      <c r="R196" s="55"/>
      <c r="S196" s="72"/>
      <c r="T196" s="48"/>
      <c r="U196" s="92"/>
      <c r="V196" s="92"/>
      <c r="W196" s="88"/>
    </row>
    <row r="197" spans="2:23" s="46" customFormat="1" outlineLevel="1" x14ac:dyDescent="0.25">
      <c r="B197" s="70"/>
      <c r="C197" s="43"/>
      <c r="D197" s="71"/>
      <c r="E197" s="71"/>
      <c r="F197" s="71"/>
      <c r="G197" s="48"/>
      <c r="H197" s="47"/>
      <c r="I197" s="49">
        <f t="shared" si="9"/>
        <v>0</v>
      </c>
      <c r="J197" s="48"/>
      <c r="K197" s="44"/>
      <c r="L197" s="52"/>
      <c r="M197" s="54">
        <f t="shared" si="10"/>
        <v>0</v>
      </c>
      <c r="N197" s="73"/>
      <c r="O197" s="53"/>
      <c r="P197" s="77"/>
      <c r="Q197" s="78"/>
      <c r="R197" s="55"/>
      <c r="S197" s="72"/>
      <c r="T197" s="48"/>
      <c r="U197" s="92"/>
      <c r="V197" s="92"/>
      <c r="W197" s="88"/>
    </row>
    <row r="198" spans="2:23" s="46" customFormat="1" outlineLevel="1" x14ac:dyDescent="0.25">
      <c r="B198" s="70"/>
      <c r="C198" s="43"/>
      <c r="D198" s="71"/>
      <c r="E198" s="71"/>
      <c r="F198" s="71"/>
      <c r="G198" s="48"/>
      <c r="H198" s="47"/>
      <c r="I198" s="49">
        <f t="shared" ref="I198:I261" si="11">+V198</f>
        <v>0</v>
      </c>
      <c r="J198" s="48"/>
      <c r="K198" s="44"/>
      <c r="L198" s="52"/>
      <c r="M198" s="54">
        <f t="shared" ref="M198:M261" si="12">+I198</f>
        <v>0</v>
      </c>
      <c r="N198" s="73"/>
      <c r="O198" s="53"/>
      <c r="P198" s="77"/>
      <c r="Q198" s="78"/>
      <c r="R198" s="55"/>
      <c r="S198" s="72"/>
      <c r="T198" s="48"/>
      <c r="U198" s="92"/>
      <c r="V198" s="92"/>
      <c r="W198" s="88"/>
    </row>
    <row r="199" spans="2:23" s="46" customFormat="1" outlineLevel="1" x14ac:dyDescent="0.25">
      <c r="B199" s="70"/>
      <c r="C199" s="43"/>
      <c r="D199" s="71"/>
      <c r="E199" s="71"/>
      <c r="F199" s="71"/>
      <c r="G199" s="48"/>
      <c r="H199" s="47"/>
      <c r="I199" s="49">
        <f t="shared" si="11"/>
        <v>0</v>
      </c>
      <c r="J199" s="48"/>
      <c r="K199" s="44"/>
      <c r="L199" s="52"/>
      <c r="M199" s="54">
        <f t="shared" si="12"/>
        <v>0</v>
      </c>
      <c r="N199" s="73"/>
      <c r="O199" s="53"/>
      <c r="P199" s="77"/>
      <c r="Q199" s="78"/>
      <c r="R199" s="55"/>
      <c r="S199" s="72"/>
      <c r="T199" s="48"/>
      <c r="U199" s="92"/>
      <c r="V199" s="92"/>
      <c r="W199" s="88"/>
    </row>
    <row r="200" spans="2:23" s="46" customFormat="1" outlineLevel="1" x14ac:dyDescent="0.25">
      <c r="B200" s="70"/>
      <c r="C200" s="43"/>
      <c r="D200" s="71"/>
      <c r="E200" s="71"/>
      <c r="F200" s="71"/>
      <c r="G200" s="48"/>
      <c r="H200" s="47"/>
      <c r="I200" s="49">
        <f t="shared" si="11"/>
        <v>0</v>
      </c>
      <c r="J200" s="48"/>
      <c r="K200" s="44"/>
      <c r="L200" s="52"/>
      <c r="M200" s="54">
        <f t="shared" si="12"/>
        <v>0</v>
      </c>
      <c r="N200" s="73"/>
      <c r="O200" s="53"/>
      <c r="P200" s="77"/>
      <c r="Q200" s="78"/>
      <c r="R200" s="55"/>
      <c r="S200" s="72"/>
      <c r="T200" s="48"/>
      <c r="U200" s="92"/>
      <c r="V200" s="92"/>
      <c r="W200" s="88"/>
    </row>
    <row r="201" spans="2:23" s="46" customFormat="1" outlineLevel="1" x14ac:dyDescent="0.25">
      <c r="B201" s="70"/>
      <c r="C201" s="43"/>
      <c r="D201" s="71"/>
      <c r="E201" s="71"/>
      <c r="F201" s="71"/>
      <c r="G201" s="48"/>
      <c r="H201" s="47"/>
      <c r="I201" s="49">
        <f t="shared" si="11"/>
        <v>0</v>
      </c>
      <c r="J201" s="48"/>
      <c r="K201" s="44"/>
      <c r="L201" s="52"/>
      <c r="M201" s="54">
        <f t="shared" si="12"/>
        <v>0</v>
      </c>
      <c r="N201" s="73"/>
      <c r="O201" s="53"/>
      <c r="P201" s="77"/>
      <c r="Q201" s="78"/>
      <c r="R201" s="55"/>
      <c r="S201" s="72"/>
      <c r="T201" s="48"/>
      <c r="U201" s="92"/>
      <c r="V201" s="92"/>
      <c r="W201" s="88"/>
    </row>
    <row r="202" spans="2:23" s="46" customFormat="1" outlineLevel="1" x14ac:dyDescent="0.25">
      <c r="B202" s="70"/>
      <c r="C202" s="43"/>
      <c r="D202" s="71"/>
      <c r="E202" s="71"/>
      <c r="F202" s="71"/>
      <c r="G202" s="48"/>
      <c r="H202" s="47"/>
      <c r="I202" s="49">
        <f t="shared" si="11"/>
        <v>0</v>
      </c>
      <c r="J202" s="48"/>
      <c r="K202" s="44"/>
      <c r="L202" s="52"/>
      <c r="M202" s="54">
        <f t="shared" si="12"/>
        <v>0</v>
      </c>
      <c r="N202" s="73"/>
      <c r="O202" s="53"/>
      <c r="P202" s="77"/>
      <c r="Q202" s="78"/>
      <c r="R202" s="55"/>
      <c r="S202" s="72"/>
      <c r="T202" s="48"/>
      <c r="U202" s="92"/>
      <c r="V202" s="92"/>
      <c r="W202" s="88"/>
    </row>
    <row r="203" spans="2:23" s="46" customFormat="1" outlineLevel="1" x14ac:dyDescent="0.25">
      <c r="B203" s="70"/>
      <c r="C203" s="43"/>
      <c r="D203" s="71"/>
      <c r="E203" s="71"/>
      <c r="F203" s="71"/>
      <c r="G203" s="48"/>
      <c r="H203" s="47"/>
      <c r="I203" s="49">
        <f t="shared" si="11"/>
        <v>0</v>
      </c>
      <c r="J203" s="48"/>
      <c r="K203" s="44"/>
      <c r="L203" s="52"/>
      <c r="M203" s="54">
        <f t="shared" si="12"/>
        <v>0</v>
      </c>
      <c r="N203" s="73"/>
      <c r="O203" s="53"/>
      <c r="P203" s="77"/>
      <c r="Q203" s="78"/>
      <c r="R203" s="55"/>
      <c r="S203" s="72"/>
      <c r="T203" s="48"/>
      <c r="U203" s="92"/>
      <c r="V203" s="92"/>
      <c r="W203" s="88"/>
    </row>
    <row r="204" spans="2:23" s="46" customFormat="1" outlineLevel="1" x14ac:dyDescent="0.25">
      <c r="B204" s="70"/>
      <c r="C204" s="43"/>
      <c r="D204" s="71"/>
      <c r="E204" s="71"/>
      <c r="F204" s="71"/>
      <c r="G204" s="48"/>
      <c r="H204" s="47"/>
      <c r="I204" s="49">
        <f t="shared" si="11"/>
        <v>0</v>
      </c>
      <c r="J204" s="48"/>
      <c r="K204" s="44"/>
      <c r="L204" s="52"/>
      <c r="M204" s="54">
        <f t="shared" si="12"/>
        <v>0</v>
      </c>
      <c r="N204" s="73"/>
      <c r="O204" s="53"/>
      <c r="P204" s="77"/>
      <c r="Q204" s="78"/>
      <c r="R204" s="55"/>
      <c r="S204" s="72"/>
      <c r="T204" s="48"/>
      <c r="U204" s="92"/>
      <c r="V204" s="92"/>
      <c r="W204" s="88"/>
    </row>
    <row r="205" spans="2:23" s="46" customFormat="1" outlineLevel="1" x14ac:dyDescent="0.25">
      <c r="B205" s="70"/>
      <c r="C205" s="43"/>
      <c r="D205" s="71"/>
      <c r="E205" s="71"/>
      <c r="F205" s="71"/>
      <c r="G205" s="48"/>
      <c r="H205" s="47"/>
      <c r="I205" s="49">
        <f t="shared" si="11"/>
        <v>0</v>
      </c>
      <c r="J205" s="48"/>
      <c r="K205" s="44"/>
      <c r="L205" s="52"/>
      <c r="M205" s="54">
        <f t="shared" si="12"/>
        <v>0</v>
      </c>
      <c r="N205" s="73"/>
      <c r="O205" s="53"/>
      <c r="P205" s="77"/>
      <c r="Q205" s="78"/>
      <c r="R205" s="55"/>
      <c r="S205" s="72"/>
      <c r="T205" s="48"/>
      <c r="U205" s="92"/>
      <c r="V205" s="92"/>
      <c r="W205" s="88"/>
    </row>
    <row r="206" spans="2:23" s="46" customFormat="1" outlineLevel="1" x14ac:dyDescent="0.25">
      <c r="B206" s="70"/>
      <c r="C206" s="43"/>
      <c r="D206" s="71"/>
      <c r="E206" s="71"/>
      <c r="F206" s="71"/>
      <c r="G206" s="48"/>
      <c r="H206" s="47"/>
      <c r="I206" s="49">
        <f t="shared" si="11"/>
        <v>0</v>
      </c>
      <c r="J206" s="48"/>
      <c r="K206" s="44"/>
      <c r="L206" s="52"/>
      <c r="M206" s="54">
        <f t="shared" si="12"/>
        <v>0</v>
      </c>
      <c r="N206" s="73"/>
      <c r="O206" s="53"/>
      <c r="P206" s="77"/>
      <c r="Q206" s="78"/>
      <c r="R206" s="55"/>
      <c r="S206" s="72"/>
      <c r="T206" s="48"/>
      <c r="U206" s="92"/>
      <c r="V206" s="92"/>
      <c r="W206" s="88"/>
    </row>
    <row r="207" spans="2:23" s="46" customFormat="1" outlineLevel="1" x14ac:dyDescent="0.25">
      <c r="B207" s="70"/>
      <c r="C207" s="43"/>
      <c r="D207" s="71"/>
      <c r="E207" s="71"/>
      <c r="F207" s="71"/>
      <c r="G207" s="48"/>
      <c r="H207" s="47"/>
      <c r="I207" s="49">
        <f t="shared" si="11"/>
        <v>0</v>
      </c>
      <c r="J207" s="48"/>
      <c r="K207" s="44"/>
      <c r="L207" s="52"/>
      <c r="M207" s="54">
        <f t="shared" si="12"/>
        <v>0</v>
      </c>
      <c r="N207" s="73"/>
      <c r="O207" s="53"/>
      <c r="P207" s="77"/>
      <c r="Q207" s="78"/>
      <c r="R207" s="55"/>
      <c r="S207" s="72"/>
      <c r="T207" s="48"/>
      <c r="U207" s="92"/>
      <c r="V207" s="92"/>
      <c r="W207" s="88"/>
    </row>
    <row r="208" spans="2:23" s="46" customFormat="1" outlineLevel="1" x14ac:dyDescent="0.25">
      <c r="B208" s="70"/>
      <c r="C208" s="43"/>
      <c r="D208" s="71"/>
      <c r="E208" s="71"/>
      <c r="F208" s="71"/>
      <c r="G208" s="48"/>
      <c r="H208" s="47"/>
      <c r="I208" s="49">
        <f t="shared" si="11"/>
        <v>0</v>
      </c>
      <c r="J208" s="48"/>
      <c r="K208" s="44"/>
      <c r="L208" s="52"/>
      <c r="M208" s="54">
        <f t="shared" si="12"/>
        <v>0</v>
      </c>
      <c r="N208" s="73"/>
      <c r="O208" s="53"/>
      <c r="P208" s="77"/>
      <c r="Q208" s="78"/>
      <c r="R208" s="55"/>
      <c r="S208" s="72"/>
      <c r="T208" s="48"/>
      <c r="U208" s="92"/>
      <c r="V208" s="92"/>
      <c r="W208" s="88"/>
    </row>
    <row r="209" spans="2:23" s="46" customFormat="1" outlineLevel="1" x14ac:dyDescent="0.25">
      <c r="B209" s="70"/>
      <c r="C209" s="43"/>
      <c r="D209" s="71"/>
      <c r="E209" s="71"/>
      <c r="F209" s="71"/>
      <c r="G209" s="48"/>
      <c r="H209" s="47"/>
      <c r="I209" s="49">
        <f t="shared" si="11"/>
        <v>0</v>
      </c>
      <c r="J209" s="48"/>
      <c r="K209" s="44"/>
      <c r="L209" s="52"/>
      <c r="M209" s="54">
        <f t="shared" si="12"/>
        <v>0</v>
      </c>
      <c r="N209" s="73"/>
      <c r="O209" s="53"/>
      <c r="P209" s="77"/>
      <c r="Q209" s="78"/>
      <c r="R209" s="55"/>
      <c r="S209" s="72"/>
      <c r="T209" s="48"/>
      <c r="U209" s="92"/>
      <c r="V209" s="92"/>
      <c r="W209" s="88"/>
    </row>
    <row r="210" spans="2:23" s="46" customFormat="1" outlineLevel="1" x14ac:dyDescent="0.25">
      <c r="B210" s="70"/>
      <c r="C210" s="43"/>
      <c r="D210" s="71"/>
      <c r="E210" s="71"/>
      <c r="F210" s="71"/>
      <c r="G210" s="48"/>
      <c r="H210" s="47"/>
      <c r="I210" s="49">
        <f t="shared" si="11"/>
        <v>0</v>
      </c>
      <c r="J210" s="48"/>
      <c r="K210" s="44"/>
      <c r="L210" s="52"/>
      <c r="M210" s="54">
        <f t="shared" si="12"/>
        <v>0</v>
      </c>
      <c r="N210" s="73"/>
      <c r="O210" s="53"/>
      <c r="P210" s="77"/>
      <c r="Q210" s="78"/>
      <c r="R210" s="55"/>
      <c r="S210" s="72"/>
      <c r="T210" s="48"/>
      <c r="U210" s="92"/>
      <c r="V210" s="92"/>
      <c r="W210" s="88"/>
    </row>
    <row r="211" spans="2:23" s="46" customFormat="1" outlineLevel="1" x14ac:dyDescent="0.25">
      <c r="B211" s="70"/>
      <c r="C211" s="43"/>
      <c r="D211" s="71"/>
      <c r="E211" s="71"/>
      <c r="F211" s="71"/>
      <c r="G211" s="48"/>
      <c r="H211" s="47"/>
      <c r="I211" s="49">
        <f t="shared" si="11"/>
        <v>0</v>
      </c>
      <c r="J211" s="48"/>
      <c r="K211" s="44"/>
      <c r="L211" s="52"/>
      <c r="M211" s="54">
        <f t="shared" si="12"/>
        <v>0</v>
      </c>
      <c r="N211" s="73"/>
      <c r="O211" s="53"/>
      <c r="P211" s="77"/>
      <c r="Q211" s="78"/>
      <c r="R211" s="55"/>
      <c r="S211" s="72"/>
      <c r="T211" s="48"/>
      <c r="U211" s="92"/>
      <c r="V211" s="92"/>
      <c r="W211" s="88"/>
    </row>
    <row r="212" spans="2:23" s="46" customFormat="1" outlineLevel="1" x14ac:dyDescent="0.25">
      <c r="B212" s="70"/>
      <c r="C212" s="43"/>
      <c r="D212" s="71"/>
      <c r="E212" s="71"/>
      <c r="F212" s="71"/>
      <c r="G212" s="48"/>
      <c r="H212" s="47"/>
      <c r="I212" s="49">
        <f t="shared" si="11"/>
        <v>0</v>
      </c>
      <c r="J212" s="48"/>
      <c r="K212" s="44"/>
      <c r="L212" s="52"/>
      <c r="M212" s="54">
        <f t="shared" si="12"/>
        <v>0</v>
      </c>
      <c r="N212" s="73"/>
      <c r="O212" s="53"/>
      <c r="P212" s="77"/>
      <c r="Q212" s="78"/>
      <c r="R212" s="55"/>
      <c r="S212" s="72"/>
      <c r="T212" s="48"/>
      <c r="U212" s="92"/>
      <c r="V212" s="92"/>
      <c r="W212" s="88"/>
    </row>
    <row r="213" spans="2:23" s="46" customFormat="1" outlineLevel="1" x14ac:dyDescent="0.25">
      <c r="B213" s="70"/>
      <c r="C213" s="43"/>
      <c r="D213" s="71"/>
      <c r="E213" s="71"/>
      <c r="F213" s="71"/>
      <c r="G213" s="48"/>
      <c r="H213" s="47"/>
      <c r="I213" s="49">
        <f t="shared" si="11"/>
        <v>0</v>
      </c>
      <c r="J213" s="48"/>
      <c r="K213" s="44"/>
      <c r="L213" s="52"/>
      <c r="M213" s="54">
        <f t="shared" si="12"/>
        <v>0</v>
      </c>
      <c r="N213" s="73"/>
      <c r="O213" s="53"/>
      <c r="P213" s="77"/>
      <c r="Q213" s="78"/>
      <c r="R213" s="55"/>
      <c r="S213" s="72"/>
      <c r="T213" s="48"/>
      <c r="U213" s="92"/>
      <c r="V213" s="92"/>
      <c r="W213" s="88"/>
    </row>
    <row r="214" spans="2:23" s="46" customFormat="1" outlineLevel="1" x14ac:dyDescent="0.25">
      <c r="B214" s="70"/>
      <c r="C214" s="43"/>
      <c r="D214" s="71"/>
      <c r="E214" s="71"/>
      <c r="F214" s="71"/>
      <c r="G214" s="48"/>
      <c r="H214" s="47"/>
      <c r="I214" s="49">
        <f t="shared" si="11"/>
        <v>0</v>
      </c>
      <c r="J214" s="48"/>
      <c r="K214" s="44"/>
      <c r="L214" s="52"/>
      <c r="M214" s="54">
        <f t="shared" si="12"/>
        <v>0</v>
      </c>
      <c r="N214" s="73"/>
      <c r="O214" s="53"/>
      <c r="P214" s="77"/>
      <c r="Q214" s="78"/>
      <c r="R214" s="55"/>
      <c r="S214" s="72"/>
      <c r="T214" s="48"/>
      <c r="U214" s="92"/>
      <c r="V214" s="92"/>
      <c r="W214" s="88"/>
    </row>
    <row r="215" spans="2:23" s="46" customFormat="1" outlineLevel="1" x14ac:dyDescent="0.25">
      <c r="B215" s="70"/>
      <c r="C215" s="43"/>
      <c r="D215" s="71"/>
      <c r="E215" s="71"/>
      <c r="F215" s="71"/>
      <c r="G215" s="48"/>
      <c r="H215" s="47"/>
      <c r="I215" s="49">
        <f t="shared" si="11"/>
        <v>0</v>
      </c>
      <c r="J215" s="48"/>
      <c r="K215" s="44"/>
      <c r="L215" s="52"/>
      <c r="M215" s="54">
        <f t="shared" si="12"/>
        <v>0</v>
      </c>
      <c r="N215" s="73"/>
      <c r="O215" s="53"/>
      <c r="P215" s="77"/>
      <c r="Q215" s="78"/>
      <c r="R215" s="55"/>
      <c r="S215" s="72"/>
      <c r="T215" s="48"/>
      <c r="U215" s="92"/>
      <c r="V215" s="92"/>
      <c r="W215" s="88"/>
    </row>
    <row r="216" spans="2:23" s="46" customFormat="1" outlineLevel="1" x14ac:dyDescent="0.25">
      <c r="B216" s="70"/>
      <c r="C216" s="43"/>
      <c r="D216" s="71"/>
      <c r="E216" s="71"/>
      <c r="F216" s="71"/>
      <c r="G216" s="48"/>
      <c r="H216" s="47"/>
      <c r="I216" s="49">
        <f t="shared" si="11"/>
        <v>0</v>
      </c>
      <c r="J216" s="48"/>
      <c r="K216" s="44"/>
      <c r="L216" s="52"/>
      <c r="M216" s="54">
        <f t="shared" si="12"/>
        <v>0</v>
      </c>
      <c r="N216" s="73"/>
      <c r="O216" s="53"/>
      <c r="P216" s="77"/>
      <c r="Q216" s="78"/>
      <c r="R216" s="55"/>
      <c r="S216" s="72"/>
      <c r="T216" s="48"/>
      <c r="U216" s="92"/>
      <c r="V216" s="92"/>
      <c r="W216" s="88"/>
    </row>
    <row r="217" spans="2:23" s="46" customFormat="1" outlineLevel="1" x14ac:dyDescent="0.25">
      <c r="B217" s="70"/>
      <c r="C217" s="43"/>
      <c r="D217" s="71"/>
      <c r="E217" s="71"/>
      <c r="F217" s="71"/>
      <c r="G217" s="48"/>
      <c r="H217" s="47"/>
      <c r="I217" s="49">
        <f t="shared" si="11"/>
        <v>0</v>
      </c>
      <c r="J217" s="48"/>
      <c r="K217" s="44"/>
      <c r="L217" s="52"/>
      <c r="M217" s="54">
        <f t="shared" si="12"/>
        <v>0</v>
      </c>
      <c r="N217" s="73"/>
      <c r="O217" s="53"/>
      <c r="P217" s="77"/>
      <c r="Q217" s="78"/>
      <c r="R217" s="55"/>
      <c r="S217" s="72"/>
      <c r="T217" s="48"/>
      <c r="U217" s="92"/>
      <c r="V217" s="92"/>
      <c r="W217" s="88"/>
    </row>
    <row r="218" spans="2:23" s="46" customFormat="1" outlineLevel="1" x14ac:dyDescent="0.25">
      <c r="B218" s="70"/>
      <c r="C218" s="43"/>
      <c r="D218" s="71"/>
      <c r="E218" s="71"/>
      <c r="F218" s="71"/>
      <c r="G218" s="48"/>
      <c r="H218" s="47"/>
      <c r="I218" s="49">
        <f t="shared" si="11"/>
        <v>0</v>
      </c>
      <c r="J218" s="48"/>
      <c r="K218" s="44"/>
      <c r="L218" s="52"/>
      <c r="M218" s="54">
        <f t="shared" si="12"/>
        <v>0</v>
      </c>
      <c r="N218" s="73"/>
      <c r="O218" s="53"/>
      <c r="P218" s="77"/>
      <c r="Q218" s="78"/>
      <c r="R218" s="55"/>
      <c r="S218" s="72"/>
      <c r="T218" s="48"/>
      <c r="U218" s="92"/>
      <c r="V218" s="92"/>
      <c r="W218" s="88"/>
    </row>
    <row r="219" spans="2:23" s="46" customFormat="1" outlineLevel="1" x14ac:dyDescent="0.25">
      <c r="B219" s="70"/>
      <c r="C219" s="43"/>
      <c r="D219" s="71"/>
      <c r="E219" s="71"/>
      <c r="F219" s="71"/>
      <c r="G219" s="48"/>
      <c r="H219" s="47"/>
      <c r="I219" s="49">
        <f t="shared" si="11"/>
        <v>0</v>
      </c>
      <c r="J219" s="48"/>
      <c r="K219" s="44"/>
      <c r="L219" s="52"/>
      <c r="M219" s="54">
        <f t="shared" si="12"/>
        <v>0</v>
      </c>
      <c r="N219" s="73"/>
      <c r="O219" s="53"/>
      <c r="P219" s="77"/>
      <c r="Q219" s="78"/>
      <c r="R219" s="55"/>
      <c r="S219" s="72"/>
      <c r="T219" s="48"/>
      <c r="U219" s="92"/>
      <c r="V219" s="92"/>
      <c r="W219" s="88"/>
    </row>
    <row r="220" spans="2:23" s="46" customFormat="1" outlineLevel="1" x14ac:dyDescent="0.25">
      <c r="B220" s="70"/>
      <c r="C220" s="43"/>
      <c r="D220" s="71"/>
      <c r="E220" s="71"/>
      <c r="F220" s="71"/>
      <c r="G220" s="48"/>
      <c r="H220" s="47"/>
      <c r="I220" s="49">
        <f t="shared" si="11"/>
        <v>0</v>
      </c>
      <c r="J220" s="48"/>
      <c r="K220" s="44"/>
      <c r="L220" s="52"/>
      <c r="M220" s="54">
        <f t="shared" si="12"/>
        <v>0</v>
      </c>
      <c r="N220" s="73"/>
      <c r="O220" s="53"/>
      <c r="P220" s="77"/>
      <c r="Q220" s="78"/>
      <c r="R220" s="55"/>
      <c r="S220" s="72"/>
      <c r="T220" s="48"/>
      <c r="U220" s="92"/>
      <c r="V220" s="92"/>
      <c r="W220" s="88"/>
    </row>
    <row r="221" spans="2:23" s="46" customFormat="1" outlineLevel="1" x14ac:dyDescent="0.25">
      <c r="B221" s="70"/>
      <c r="C221" s="43"/>
      <c r="D221" s="71"/>
      <c r="E221" s="71"/>
      <c r="F221" s="71"/>
      <c r="G221" s="48"/>
      <c r="H221" s="47"/>
      <c r="I221" s="49">
        <f t="shared" si="11"/>
        <v>0</v>
      </c>
      <c r="J221" s="48"/>
      <c r="K221" s="44"/>
      <c r="L221" s="52"/>
      <c r="M221" s="54">
        <f t="shared" si="12"/>
        <v>0</v>
      </c>
      <c r="N221" s="73"/>
      <c r="O221" s="53"/>
      <c r="P221" s="77"/>
      <c r="Q221" s="78"/>
      <c r="R221" s="55"/>
      <c r="S221" s="72"/>
      <c r="T221" s="48"/>
      <c r="U221" s="92"/>
      <c r="V221" s="92"/>
      <c r="W221" s="88"/>
    </row>
    <row r="222" spans="2:23" s="46" customFormat="1" outlineLevel="1" x14ac:dyDescent="0.25">
      <c r="B222" s="70"/>
      <c r="C222" s="43"/>
      <c r="D222" s="71"/>
      <c r="E222" s="71"/>
      <c r="F222" s="71"/>
      <c r="G222" s="48"/>
      <c r="H222" s="47"/>
      <c r="I222" s="49">
        <f t="shared" si="11"/>
        <v>0</v>
      </c>
      <c r="J222" s="48"/>
      <c r="K222" s="44"/>
      <c r="L222" s="52"/>
      <c r="M222" s="54">
        <f t="shared" si="12"/>
        <v>0</v>
      </c>
      <c r="N222" s="73"/>
      <c r="O222" s="53"/>
      <c r="P222" s="77"/>
      <c r="Q222" s="78"/>
      <c r="R222" s="55"/>
      <c r="S222" s="72"/>
      <c r="T222" s="48"/>
      <c r="U222" s="92"/>
      <c r="V222" s="92"/>
      <c r="W222" s="88"/>
    </row>
    <row r="223" spans="2:23" s="46" customFormat="1" outlineLevel="1" x14ac:dyDescent="0.25">
      <c r="B223" s="70"/>
      <c r="C223" s="43"/>
      <c r="D223" s="71"/>
      <c r="E223" s="71"/>
      <c r="F223" s="71"/>
      <c r="G223" s="48"/>
      <c r="H223" s="47"/>
      <c r="I223" s="49">
        <f t="shared" si="11"/>
        <v>0</v>
      </c>
      <c r="J223" s="48"/>
      <c r="K223" s="44"/>
      <c r="L223" s="52"/>
      <c r="M223" s="54">
        <f t="shared" si="12"/>
        <v>0</v>
      </c>
      <c r="N223" s="73"/>
      <c r="O223" s="53"/>
      <c r="P223" s="77"/>
      <c r="Q223" s="78"/>
      <c r="R223" s="55"/>
      <c r="S223" s="72"/>
      <c r="T223" s="48"/>
      <c r="U223" s="92"/>
      <c r="V223" s="92"/>
      <c r="W223" s="88"/>
    </row>
    <row r="224" spans="2:23" s="46" customFormat="1" outlineLevel="1" x14ac:dyDescent="0.25">
      <c r="B224" s="70"/>
      <c r="C224" s="43"/>
      <c r="D224" s="71"/>
      <c r="E224" s="71"/>
      <c r="F224" s="71"/>
      <c r="G224" s="48"/>
      <c r="H224" s="47"/>
      <c r="I224" s="49">
        <f t="shared" si="11"/>
        <v>0</v>
      </c>
      <c r="J224" s="48"/>
      <c r="K224" s="44"/>
      <c r="L224" s="52"/>
      <c r="M224" s="54">
        <f t="shared" si="12"/>
        <v>0</v>
      </c>
      <c r="N224" s="73"/>
      <c r="O224" s="53"/>
      <c r="P224" s="77"/>
      <c r="Q224" s="78"/>
      <c r="R224" s="55"/>
      <c r="S224" s="72"/>
      <c r="T224" s="48"/>
      <c r="U224" s="92"/>
      <c r="V224" s="92"/>
      <c r="W224" s="88"/>
    </row>
    <row r="225" spans="2:23" s="46" customFormat="1" outlineLevel="1" x14ac:dyDescent="0.25">
      <c r="B225" s="70"/>
      <c r="C225" s="43"/>
      <c r="D225" s="71"/>
      <c r="E225" s="71"/>
      <c r="F225" s="71"/>
      <c r="G225" s="48"/>
      <c r="H225" s="47"/>
      <c r="I225" s="49">
        <f t="shared" si="11"/>
        <v>0</v>
      </c>
      <c r="J225" s="48"/>
      <c r="K225" s="44"/>
      <c r="L225" s="52"/>
      <c r="M225" s="54">
        <f t="shared" si="12"/>
        <v>0</v>
      </c>
      <c r="N225" s="73"/>
      <c r="O225" s="53"/>
      <c r="P225" s="77"/>
      <c r="Q225" s="78"/>
      <c r="R225" s="55"/>
      <c r="S225" s="72"/>
      <c r="T225" s="48"/>
      <c r="U225" s="92"/>
      <c r="V225" s="92"/>
      <c r="W225" s="88"/>
    </row>
    <row r="226" spans="2:23" s="46" customFormat="1" outlineLevel="1" x14ac:dyDescent="0.25">
      <c r="B226" s="70"/>
      <c r="C226" s="43"/>
      <c r="D226" s="71"/>
      <c r="E226" s="71"/>
      <c r="F226" s="71"/>
      <c r="G226" s="48"/>
      <c r="H226" s="47"/>
      <c r="I226" s="49">
        <f t="shared" si="11"/>
        <v>0</v>
      </c>
      <c r="J226" s="48"/>
      <c r="K226" s="44"/>
      <c r="L226" s="52"/>
      <c r="M226" s="54">
        <f t="shared" si="12"/>
        <v>0</v>
      </c>
      <c r="N226" s="73"/>
      <c r="O226" s="53"/>
      <c r="P226" s="77"/>
      <c r="Q226" s="78"/>
      <c r="R226" s="55"/>
      <c r="S226" s="72"/>
      <c r="T226" s="48"/>
      <c r="U226" s="92"/>
      <c r="V226" s="92"/>
      <c r="W226" s="88"/>
    </row>
    <row r="227" spans="2:23" s="46" customFormat="1" outlineLevel="1" x14ac:dyDescent="0.25">
      <c r="B227" s="70"/>
      <c r="C227" s="43"/>
      <c r="D227" s="71"/>
      <c r="E227" s="71"/>
      <c r="F227" s="71"/>
      <c r="G227" s="48"/>
      <c r="H227" s="47"/>
      <c r="I227" s="49">
        <f t="shared" si="11"/>
        <v>0</v>
      </c>
      <c r="J227" s="48"/>
      <c r="K227" s="44"/>
      <c r="L227" s="52"/>
      <c r="M227" s="54">
        <f t="shared" si="12"/>
        <v>0</v>
      </c>
      <c r="N227" s="73"/>
      <c r="O227" s="53"/>
      <c r="P227" s="77"/>
      <c r="Q227" s="78"/>
      <c r="R227" s="55"/>
      <c r="S227" s="72"/>
      <c r="T227" s="48"/>
      <c r="U227" s="92"/>
      <c r="V227" s="92"/>
      <c r="W227" s="88"/>
    </row>
    <row r="228" spans="2:23" s="46" customFormat="1" outlineLevel="1" x14ac:dyDescent="0.25">
      <c r="B228" s="70"/>
      <c r="C228" s="43"/>
      <c r="D228" s="71"/>
      <c r="E228" s="71"/>
      <c r="F228" s="71"/>
      <c r="G228" s="48"/>
      <c r="H228" s="47"/>
      <c r="I228" s="49">
        <f t="shared" si="11"/>
        <v>0</v>
      </c>
      <c r="J228" s="48"/>
      <c r="K228" s="44"/>
      <c r="L228" s="52"/>
      <c r="M228" s="54">
        <f t="shared" si="12"/>
        <v>0</v>
      </c>
      <c r="N228" s="73"/>
      <c r="O228" s="53"/>
      <c r="P228" s="77"/>
      <c r="Q228" s="78"/>
      <c r="R228" s="55"/>
      <c r="S228" s="72"/>
      <c r="T228" s="48"/>
      <c r="U228" s="92"/>
      <c r="V228" s="92"/>
      <c r="W228" s="88"/>
    </row>
    <row r="229" spans="2:23" s="46" customFormat="1" outlineLevel="1" x14ac:dyDescent="0.25">
      <c r="B229" s="70"/>
      <c r="C229" s="43"/>
      <c r="D229" s="71"/>
      <c r="E229" s="71"/>
      <c r="F229" s="71"/>
      <c r="G229" s="48"/>
      <c r="H229" s="47"/>
      <c r="I229" s="49">
        <f t="shared" si="11"/>
        <v>0</v>
      </c>
      <c r="J229" s="48"/>
      <c r="K229" s="44"/>
      <c r="L229" s="52"/>
      <c r="M229" s="54">
        <f t="shared" si="12"/>
        <v>0</v>
      </c>
      <c r="N229" s="73"/>
      <c r="O229" s="53"/>
      <c r="P229" s="77"/>
      <c r="Q229" s="78"/>
      <c r="R229" s="55"/>
      <c r="S229" s="72"/>
      <c r="T229" s="48"/>
      <c r="U229" s="92"/>
      <c r="V229" s="92"/>
      <c r="W229" s="88"/>
    </row>
    <row r="230" spans="2:23" s="46" customFormat="1" outlineLevel="1" x14ac:dyDescent="0.25">
      <c r="B230" s="70"/>
      <c r="C230" s="43"/>
      <c r="D230" s="71"/>
      <c r="E230" s="71"/>
      <c r="F230" s="71"/>
      <c r="G230" s="48"/>
      <c r="H230" s="47"/>
      <c r="I230" s="49">
        <f t="shared" si="11"/>
        <v>0</v>
      </c>
      <c r="J230" s="48"/>
      <c r="K230" s="44"/>
      <c r="L230" s="52"/>
      <c r="M230" s="54">
        <f t="shared" si="12"/>
        <v>0</v>
      </c>
      <c r="N230" s="73"/>
      <c r="O230" s="53"/>
      <c r="P230" s="77"/>
      <c r="Q230" s="78"/>
      <c r="R230" s="55"/>
      <c r="S230" s="72"/>
      <c r="T230" s="48"/>
      <c r="U230" s="92"/>
      <c r="V230" s="92"/>
      <c r="W230" s="88"/>
    </row>
    <row r="231" spans="2:23" s="46" customFormat="1" outlineLevel="1" x14ac:dyDescent="0.25">
      <c r="B231" s="70"/>
      <c r="C231" s="43"/>
      <c r="D231" s="71"/>
      <c r="E231" s="71"/>
      <c r="F231" s="71"/>
      <c r="G231" s="48"/>
      <c r="H231" s="47"/>
      <c r="I231" s="49">
        <f t="shared" si="11"/>
        <v>0</v>
      </c>
      <c r="J231" s="48"/>
      <c r="K231" s="44"/>
      <c r="L231" s="52"/>
      <c r="M231" s="54">
        <f t="shared" si="12"/>
        <v>0</v>
      </c>
      <c r="N231" s="73"/>
      <c r="O231" s="53"/>
      <c r="P231" s="77"/>
      <c r="Q231" s="78"/>
      <c r="R231" s="55"/>
      <c r="S231" s="72"/>
      <c r="T231" s="48"/>
      <c r="U231" s="92"/>
      <c r="V231" s="92"/>
      <c r="W231" s="88"/>
    </row>
    <row r="232" spans="2:23" s="46" customFormat="1" outlineLevel="1" x14ac:dyDescent="0.25">
      <c r="B232" s="70"/>
      <c r="C232" s="43"/>
      <c r="D232" s="71"/>
      <c r="E232" s="71"/>
      <c r="F232" s="71"/>
      <c r="G232" s="48"/>
      <c r="H232" s="47"/>
      <c r="I232" s="49">
        <f t="shared" si="11"/>
        <v>0</v>
      </c>
      <c r="J232" s="48"/>
      <c r="K232" s="44"/>
      <c r="L232" s="52"/>
      <c r="M232" s="54">
        <f t="shared" si="12"/>
        <v>0</v>
      </c>
      <c r="N232" s="73"/>
      <c r="O232" s="53"/>
      <c r="P232" s="77"/>
      <c r="Q232" s="78"/>
      <c r="R232" s="55"/>
      <c r="S232" s="72"/>
      <c r="T232" s="48"/>
      <c r="U232" s="92"/>
      <c r="V232" s="92"/>
      <c r="W232" s="88"/>
    </row>
    <row r="233" spans="2:23" s="46" customFormat="1" outlineLevel="1" x14ac:dyDescent="0.25">
      <c r="B233" s="70"/>
      <c r="C233" s="43"/>
      <c r="D233" s="71"/>
      <c r="E233" s="71"/>
      <c r="F233" s="71"/>
      <c r="G233" s="48"/>
      <c r="H233" s="47"/>
      <c r="I233" s="49">
        <f t="shared" si="11"/>
        <v>0</v>
      </c>
      <c r="J233" s="48"/>
      <c r="K233" s="44"/>
      <c r="L233" s="52"/>
      <c r="M233" s="54">
        <f t="shared" si="12"/>
        <v>0</v>
      </c>
      <c r="N233" s="73"/>
      <c r="O233" s="53"/>
      <c r="P233" s="77"/>
      <c r="Q233" s="78"/>
      <c r="R233" s="55"/>
      <c r="S233" s="72"/>
      <c r="T233" s="48"/>
      <c r="U233" s="92"/>
      <c r="V233" s="92"/>
      <c r="W233" s="88"/>
    </row>
    <row r="234" spans="2:23" s="46" customFormat="1" outlineLevel="1" x14ac:dyDescent="0.25">
      <c r="B234" s="70"/>
      <c r="C234" s="43"/>
      <c r="D234" s="71"/>
      <c r="E234" s="71"/>
      <c r="F234" s="71"/>
      <c r="G234" s="48"/>
      <c r="H234" s="47"/>
      <c r="I234" s="49">
        <f t="shared" si="11"/>
        <v>0</v>
      </c>
      <c r="J234" s="48"/>
      <c r="K234" s="44"/>
      <c r="L234" s="52"/>
      <c r="M234" s="54">
        <f t="shared" si="12"/>
        <v>0</v>
      </c>
      <c r="N234" s="73"/>
      <c r="O234" s="53"/>
      <c r="P234" s="77"/>
      <c r="Q234" s="78"/>
      <c r="R234" s="55"/>
      <c r="S234" s="72"/>
      <c r="T234" s="48"/>
      <c r="U234" s="92"/>
      <c r="V234" s="92"/>
      <c r="W234" s="88"/>
    </row>
    <row r="235" spans="2:23" s="46" customFormat="1" outlineLevel="1" x14ac:dyDescent="0.25">
      <c r="B235" s="70"/>
      <c r="C235" s="43"/>
      <c r="D235" s="71"/>
      <c r="E235" s="71"/>
      <c r="F235" s="71"/>
      <c r="G235" s="48"/>
      <c r="H235" s="47"/>
      <c r="I235" s="49">
        <f t="shared" si="11"/>
        <v>0</v>
      </c>
      <c r="J235" s="48"/>
      <c r="K235" s="44"/>
      <c r="L235" s="52"/>
      <c r="M235" s="54">
        <f t="shared" si="12"/>
        <v>0</v>
      </c>
      <c r="N235" s="73"/>
      <c r="O235" s="53"/>
      <c r="P235" s="77"/>
      <c r="Q235" s="78"/>
      <c r="R235" s="55"/>
      <c r="S235" s="72"/>
      <c r="T235" s="48"/>
      <c r="U235" s="92"/>
      <c r="V235" s="92"/>
      <c r="W235" s="88"/>
    </row>
    <row r="236" spans="2:23" s="46" customFormat="1" outlineLevel="1" x14ac:dyDescent="0.25">
      <c r="B236" s="70"/>
      <c r="C236" s="43"/>
      <c r="D236" s="71"/>
      <c r="E236" s="71"/>
      <c r="F236" s="71"/>
      <c r="G236" s="48"/>
      <c r="H236" s="47"/>
      <c r="I236" s="49">
        <f t="shared" si="11"/>
        <v>0</v>
      </c>
      <c r="J236" s="48"/>
      <c r="K236" s="44"/>
      <c r="L236" s="52"/>
      <c r="M236" s="54">
        <f t="shared" si="12"/>
        <v>0</v>
      </c>
      <c r="N236" s="73"/>
      <c r="O236" s="53"/>
      <c r="P236" s="77"/>
      <c r="Q236" s="78"/>
      <c r="R236" s="55"/>
      <c r="S236" s="72"/>
      <c r="T236" s="48"/>
      <c r="U236" s="92"/>
      <c r="V236" s="92"/>
      <c r="W236" s="88"/>
    </row>
    <row r="237" spans="2:23" s="46" customFormat="1" outlineLevel="1" x14ac:dyDescent="0.25">
      <c r="B237" s="70"/>
      <c r="C237" s="43"/>
      <c r="D237" s="71"/>
      <c r="E237" s="71"/>
      <c r="F237" s="71"/>
      <c r="G237" s="48"/>
      <c r="H237" s="47"/>
      <c r="I237" s="49">
        <f t="shared" si="11"/>
        <v>0</v>
      </c>
      <c r="J237" s="48"/>
      <c r="K237" s="44"/>
      <c r="L237" s="52"/>
      <c r="M237" s="54">
        <f t="shared" si="12"/>
        <v>0</v>
      </c>
      <c r="N237" s="73"/>
      <c r="O237" s="53"/>
      <c r="P237" s="77"/>
      <c r="Q237" s="78"/>
      <c r="R237" s="55"/>
      <c r="S237" s="72"/>
      <c r="T237" s="48"/>
      <c r="U237" s="92"/>
      <c r="V237" s="92"/>
      <c r="W237" s="88"/>
    </row>
    <row r="238" spans="2:23" s="46" customFormat="1" outlineLevel="1" x14ac:dyDescent="0.25">
      <c r="B238" s="70"/>
      <c r="C238" s="43"/>
      <c r="D238" s="71"/>
      <c r="E238" s="71"/>
      <c r="F238" s="71"/>
      <c r="G238" s="48"/>
      <c r="H238" s="47"/>
      <c r="I238" s="49">
        <f t="shared" si="11"/>
        <v>0</v>
      </c>
      <c r="J238" s="48"/>
      <c r="K238" s="44"/>
      <c r="L238" s="52"/>
      <c r="M238" s="54">
        <f t="shared" si="12"/>
        <v>0</v>
      </c>
      <c r="N238" s="73"/>
      <c r="O238" s="53"/>
      <c r="P238" s="77"/>
      <c r="Q238" s="78"/>
      <c r="R238" s="55"/>
      <c r="S238" s="72"/>
      <c r="T238" s="48"/>
      <c r="U238" s="92"/>
      <c r="V238" s="92"/>
      <c r="W238" s="88"/>
    </row>
    <row r="239" spans="2:23" s="46" customFormat="1" outlineLevel="1" x14ac:dyDescent="0.25">
      <c r="B239" s="70"/>
      <c r="C239" s="43"/>
      <c r="D239" s="71"/>
      <c r="E239" s="71"/>
      <c r="F239" s="71"/>
      <c r="G239" s="48"/>
      <c r="H239" s="47"/>
      <c r="I239" s="49">
        <f t="shared" si="11"/>
        <v>0</v>
      </c>
      <c r="J239" s="48"/>
      <c r="K239" s="44"/>
      <c r="L239" s="52"/>
      <c r="M239" s="54">
        <f t="shared" si="12"/>
        <v>0</v>
      </c>
      <c r="N239" s="73"/>
      <c r="O239" s="53"/>
      <c r="P239" s="77"/>
      <c r="Q239" s="78"/>
      <c r="R239" s="55"/>
      <c r="S239" s="72"/>
      <c r="T239" s="48"/>
      <c r="U239" s="92"/>
      <c r="V239" s="92"/>
      <c r="W239" s="88"/>
    </row>
    <row r="240" spans="2:23" s="46" customFormat="1" outlineLevel="1" x14ac:dyDescent="0.25">
      <c r="B240" s="70"/>
      <c r="C240" s="43"/>
      <c r="D240" s="71"/>
      <c r="E240" s="71"/>
      <c r="F240" s="71"/>
      <c r="G240" s="48"/>
      <c r="H240" s="47"/>
      <c r="I240" s="49">
        <f t="shared" si="11"/>
        <v>0</v>
      </c>
      <c r="J240" s="48"/>
      <c r="K240" s="44"/>
      <c r="L240" s="52"/>
      <c r="M240" s="54">
        <f t="shared" si="12"/>
        <v>0</v>
      </c>
      <c r="N240" s="73"/>
      <c r="O240" s="53"/>
      <c r="P240" s="77"/>
      <c r="Q240" s="78"/>
      <c r="R240" s="55"/>
      <c r="S240" s="72"/>
      <c r="T240" s="48"/>
      <c r="U240" s="92"/>
      <c r="V240" s="92"/>
      <c r="W240" s="88"/>
    </row>
    <row r="241" spans="2:23" s="46" customFormat="1" outlineLevel="1" x14ac:dyDescent="0.25">
      <c r="B241" s="70"/>
      <c r="C241" s="43"/>
      <c r="D241" s="71"/>
      <c r="E241" s="71"/>
      <c r="F241" s="71"/>
      <c r="G241" s="48"/>
      <c r="H241" s="47"/>
      <c r="I241" s="49">
        <f t="shared" si="11"/>
        <v>0</v>
      </c>
      <c r="J241" s="48"/>
      <c r="K241" s="44"/>
      <c r="L241" s="52"/>
      <c r="M241" s="54">
        <f t="shared" si="12"/>
        <v>0</v>
      </c>
      <c r="N241" s="73"/>
      <c r="O241" s="53"/>
      <c r="P241" s="77"/>
      <c r="Q241" s="78"/>
      <c r="R241" s="55"/>
      <c r="S241" s="72"/>
      <c r="T241" s="48"/>
      <c r="U241" s="92"/>
      <c r="V241" s="92"/>
      <c r="W241" s="88"/>
    </row>
    <row r="242" spans="2:23" s="46" customFormat="1" outlineLevel="1" x14ac:dyDescent="0.25">
      <c r="B242" s="70"/>
      <c r="C242" s="43"/>
      <c r="D242" s="71"/>
      <c r="E242" s="71"/>
      <c r="F242" s="71"/>
      <c r="G242" s="48"/>
      <c r="H242" s="47"/>
      <c r="I242" s="49">
        <f t="shared" si="11"/>
        <v>0</v>
      </c>
      <c r="J242" s="48"/>
      <c r="K242" s="44"/>
      <c r="L242" s="52"/>
      <c r="M242" s="54">
        <f t="shared" si="12"/>
        <v>0</v>
      </c>
      <c r="N242" s="73"/>
      <c r="O242" s="53"/>
      <c r="P242" s="77"/>
      <c r="Q242" s="78"/>
      <c r="R242" s="55"/>
      <c r="S242" s="72"/>
      <c r="T242" s="48"/>
      <c r="U242" s="92"/>
      <c r="V242" s="92"/>
      <c r="W242" s="88"/>
    </row>
    <row r="243" spans="2:23" s="46" customFormat="1" outlineLevel="1" x14ac:dyDescent="0.25">
      <c r="B243" s="70"/>
      <c r="C243" s="43"/>
      <c r="D243" s="71"/>
      <c r="E243" s="71"/>
      <c r="F243" s="71"/>
      <c r="G243" s="48"/>
      <c r="H243" s="47"/>
      <c r="I243" s="49">
        <f t="shared" si="11"/>
        <v>0</v>
      </c>
      <c r="J243" s="48"/>
      <c r="K243" s="44"/>
      <c r="L243" s="52"/>
      <c r="M243" s="54">
        <f t="shared" si="12"/>
        <v>0</v>
      </c>
      <c r="N243" s="73"/>
      <c r="O243" s="53"/>
      <c r="P243" s="77"/>
      <c r="Q243" s="78"/>
      <c r="R243" s="55"/>
      <c r="S243" s="72"/>
      <c r="T243" s="48"/>
      <c r="U243" s="92"/>
      <c r="V243" s="92"/>
      <c r="W243" s="88"/>
    </row>
    <row r="244" spans="2:23" s="46" customFormat="1" outlineLevel="1" x14ac:dyDescent="0.25">
      <c r="B244" s="70"/>
      <c r="C244" s="43"/>
      <c r="D244" s="71"/>
      <c r="E244" s="71"/>
      <c r="F244" s="71"/>
      <c r="G244" s="48"/>
      <c r="H244" s="47"/>
      <c r="I244" s="49">
        <f t="shared" si="11"/>
        <v>0</v>
      </c>
      <c r="J244" s="48"/>
      <c r="K244" s="44"/>
      <c r="L244" s="52"/>
      <c r="M244" s="54">
        <f t="shared" si="12"/>
        <v>0</v>
      </c>
      <c r="N244" s="73"/>
      <c r="O244" s="53"/>
      <c r="P244" s="77"/>
      <c r="Q244" s="78"/>
      <c r="R244" s="55"/>
      <c r="S244" s="72"/>
      <c r="T244" s="48"/>
      <c r="U244" s="92"/>
      <c r="V244" s="92"/>
      <c r="W244" s="88"/>
    </row>
    <row r="245" spans="2:23" s="46" customFormat="1" outlineLevel="1" x14ac:dyDescent="0.25">
      <c r="B245" s="70"/>
      <c r="C245" s="43"/>
      <c r="D245" s="71"/>
      <c r="E245" s="71"/>
      <c r="F245" s="71"/>
      <c r="G245" s="48"/>
      <c r="H245" s="47"/>
      <c r="I245" s="49">
        <f t="shared" si="11"/>
        <v>0</v>
      </c>
      <c r="J245" s="48"/>
      <c r="K245" s="44"/>
      <c r="L245" s="52"/>
      <c r="M245" s="54">
        <f t="shared" si="12"/>
        <v>0</v>
      </c>
      <c r="N245" s="73"/>
      <c r="O245" s="53"/>
      <c r="P245" s="77"/>
      <c r="Q245" s="78"/>
      <c r="R245" s="55"/>
      <c r="S245" s="72"/>
      <c r="T245" s="48"/>
      <c r="U245" s="92"/>
      <c r="V245" s="92"/>
      <c r="W245" s="88"/>
    </row>
    <row r="246" spans="2:23" s="46" customFormat="1" outlineLevel="1" x14ac:dyDescent="0.25">
      <c r="B246" s="70"/>
      <c r="C246" s="43"/>
      <c r="D246" s="71"/>
      <c r="E246" s="71"/>
      <c r="F246" s="71"/>
      <c r="G246" s="48"/>
      <c r="H246" s="47"/>
      <c r="I246" s="49">
        <f t="shared" si="11"/>
        <v>0</v>
      </c>
      <c r="J246" s="48"/>
      <c r="K246" s="44"/>
      <c r="L246" s="52"/>
      <c r="M246" s="54">
        <f t="shared" si="12"/>
        <v>0</v>
      </c>
      <c r="N246" s="73"/>
      <c r="O246" s="53">
        <f t="shared" ref="O246:O262" si="13">+K246*(1-L246)</f>
        <v>0</v>
      </c>
      <c r="P246" s="77"/>
      <c r="Q246" s="78"/>
      <c r="R246" s="55"/>
      <c r="S246" s="72"/>
      <c r="T246" s="48"/>
      <c r="U246" s="92"/>
      <c r="V246" s="92"/>
      <c r="W246" s="88"/>
    </row>
    <row r="247" spans="2:23" s="46" customFormat="1" outlineLevel="1" x14ac:dyDescent="0.25">
      <c r="B247" s="70"/>
      <c r="C247" s="43"/>
      <c r="D247" s="71"/>
      <c r="E247" s="71"/>
      <c r="F247" s="71"/>
      <c r="G247" s="48"/>
      <c r="H247" s="47"/>
      <c r="I247" s="49">
        <f t="shared" si="11"/>
        <v>0</v>
      </c>
      <c r="J247" s="48"/>
      <c r="K247" s="44"/>
      <c r="L247" s="52"/>
      <c r="M247" s="54">
        <f t="shared" si="12"/>
        <v>0</v>
      </c>
      <c r="N247" s="73"/>
      <c r="O247" s="53">
        <f t="shared" si="13"/>
        <v>0</v>
      </c>
      <c r="P247" s="77"/>
      <c r="Q247" s="78"/>
      <c r="R247" s="55"/>
      <c r="S247" s="72"/>
      <c r="T247" s="48"/>
      <c r="U247" s="92"/>
      <c r="V247" s="92"/>
      <c r="W247" s="88"/>
    </row>
    <row r="248" spans="2:23" s="46" customFormat="1" outlineLevel="1" x14ac:dyDescent="0.25">
      <c r="B248" s="70"/>
      <c r="C248" s="43"/>
      <c r="D248" s="71"/>
      <c r="E248" s="71"/>
      <c r="F248" s="71"/>
      <c r="G248" s="48"/>
      <c r="H248" s="47"/>
      <c r="I248" s="49">
        <f t="shared" si="11"/>
        <v>0</v>
      </c>
      <c r="J248" s="48"/>
      <c r="K248" s="44"/>
      <c r="L248" s="52"/>
      <c r="M248" s="54">
        <f t="shared" si="12"/>
        <v>0</v>
      </c>
      <c r="N248" s="73"/>
      <c r="O248" s="53">
        <f t="shared" si="13"/>
        <v>0</v>
      </c>
      <c r="P248" s="77"/>
      <c r="Q248" s="78"/>
      <c r="R248" s="55"/>
      <c r="S248" s="72"/>
      <c r="T248" s="48"/>
      <c r="U248" s="92"/>
      <c r="V248" s="92"/>
      <c r="W248" s="88"/>
    </row>
    <row r="249" spans="2:23" s="46" customFormat="1" outlineLevel="1" x14ac:dyDescent="0.25">
      <c r="B249" s="70"/>
      <c r="C249" s="43"/>
      <c r="D249" s="71"/>
      <c r="E249" s="71"/>
      <c r="F249" s="71"/>
      <c r="G249" s="48"/>
      <c r="H249" s="47"/>
      <c r="I249" s="49">
        <f t="shared" si="11"/>
        <v>0</v>
      </c>
      <c r="J249" s="48"/>
      <c r="K249" s="44"/>
      <c r="L249" s="52"/>
      <c r="M249" s="54">
        <f t="shared" si="12"/>
        <v>0</v>
      </c>
      <c r="N249" s="73"/>
      <c r="O249" s="53">
        <f t="shared" si="13"/>
        <v>0</v>
      </c>
      <c r="P249" s="77"/>
      <c r="Q249" s="78"/>
      <c r="R249" s="55"/>
      <c r="S249" s="72"/>
      <c r="T249" s="48"/>
      <c r="U249" s="92"/>
      <c r="V249" s="92"/>
      <c r="W249" s="88"/>
    </row>
    <row r="250" spans="2:23" s="46" customFormat="1" outlineLevel="1" x14ac:dyDescent="0.25">
      <c r="B250" s="70"/>
      <c r="C250" s="43"/>
      <c r="D250" s="71"/>
      <c r="E250" s="71"/>
      <c r="F250" s="71"/>
      <c r="G250" s="48"/>
      <c r="H250" s="74"/>
      <c r="I250" s="49">
        <f t="shared" si="11"/>
        <v>0</v>
      </c>
      <c r="J250" s="48"/>
      <c r="K250" s="44"/>
      <c r="L250" s="52"/>
      <c r="M250" s="54">
        <f t="shared" si="12"/>
        <v>0</v>
      </c>
      <c r="N250" s="73"/>
      <c r="O250" s="53">
        <f t="shared" si="13"/>
        <v>0</v>
      </c>
      <c r="P250" s="77"/>
      <c r="Q250" s="78"/>
      <c r="R250" s="55"/>
      <c r="S250" s="72"/>
      <c r="T250" s="48"/>
      <c r="U250" s="92"/>
      <c r="V250" s="92"/>
      <c r="W250" s="88"/>
    </row>
    <row r="251" spans="2:23" s="46" customFormat="1" outlineLevel="1" x14ac:dyDescent="0.25">
      <c r="B251" s="70"/>
      <c r="C251" s="43"/>
      <c r="D251" s="71"/>
      <c r="E251" s="71"/>
      <c r="F251" s="71"/>
      <c r="G251" s="48"/>
      <c r="H251" s="74"/>
      <c r="I251" s="49">
        <f t="shared" si="11"/>
        <v>0</v>
      </c>
      <c r="J251" s="48"/>
      <c r="K251" s="44"/>
      <c r="L251" s="52"/>
      <c r="M251" s="54">
        <f t="shared" si="12"/>
        <v>0</v>
      </c>
      <c r="N251" s="73"/>
      <c r="O251" s="53">
        <f t="shared" si="13"/>
        <v>0</v>
      </c>
      <c r="P251" s="77"/>
      <c r="Q251" s="78"/>
      <c r="R251" s="55"/>
      <c r="S251" s="72"/>
      <c r="T251" s="48"/>
      <c r="U251" s="92"/>
      <c r="V251" s="92"/>
      <c r="W251" s="88"/>
    </row>
    <row r="252" spans="2:23" s="46" customFormat="1" outlineLevel="1" x14ac:dyDescent="0.25">
      <c r="B252" s="70"/>
      <c r="C252" s="43"/>
      <c r="D252" s="71"/>
      <c r="E252" s="71"/>
      <c r="F252" s="71"/>
      <c r="G252" s="48"/>
      <c r="H252" s="47"/>
      <c r="I252" s="49">
        <f t="shared" si="11"/>
        <v>0</v>
      </c>
      <c r="J252" s="48"/>
      <c r="K252" s="44"/>
      <c r="L252" s="52"/>
      <c r="M252" s="54">
        <f t="shared" si="12"/>
        <v>0</v>
      </c>
      <c r="N252" s="73"/>
      <c r="O252" s="53">
        <f t="shared" si="13"/>
        <v>0</v>
      </c>
      <c r="P252" s="77"/>
      <c r="Q252" s="78"/>
      <c r="R252" s="55"/>
      <c r="S252" s="72"/>
      <c r="T252" s="48"/>
      <c r="U252" s="92"/>
      <c r="V252" s="92"/>
      <c r="W252" s="88"/>
    </row>
    <row r="253" spans="2:23" s="46" customFormat="1" outlineLevel="1" x14ac:dyDescent="0.25">
      <c r="B253" s="70"/>
      <c r="C253" s="43"/>
      <c r="D253" s="71"/>
      <c r="E253" s="71"/>
      <c r="F253" s="71"/>
      <c r="G253" s="48"/>
      <c r="H253" s="47"/>
      <c r="I253" s="49">
        <f t="shared" si="11"/>
        <v>0</v>
      </c>
      <c r="J253" s="48"/>
      <c r="K253" s="44"/>
      <c r="L253" s="52"/>
      <c r="M253" s="54">
        <f t="shared" si="12"/>
        <v>0</v>
      </c>
      <c r="N253" s="73"/>
      <c r="O253" s="53">
        <f t="shared" si="13"/>
        <v>0</v>
      </c>
      <c r="P253" s="77"/>
      <c r="Q253" s="78"/>
      <c r="R253" s="55"/>
      <c r="S253" s="72"/>
      <c r="T253" s="48"/>
      <c r="U253" s="92"/>
      <c r="V253" s="92"/>
      <c r="W253" s="88"/>
    </row>
    <row r="254" spans="2:23" s="46" customFormat="1" outlineLevel="1" x14ac:dyDescent="0.25">
      <c r="B254" s="70"/>
      <c r="C254" s="43"/>
      <c r="D254" s="71"/>
      <c r="E254" s="71"/>
      <c r="F254" s="71"/>
      <c r="G254" s="48"/>
      <c r="H254" s="47"/>
      <c r="I254" s="49">
        <f t="shared" si="11"/>
        <v>0</v>
      </c>
      <c r="J254" s="48"/>
      <c r="K254" s="44"/>
      <c r="L254" s="52"/>
      <c r="M254" s="54">
        <f t="shared" si="12"/>
        <v>0</v>
      </c>
      <c r="N254" s="73"/>
      <c r="O254" s="53">
        <f t="shared" si="13"/>
        <v>0</v>
      </c>
      <c r="P254" s="77"/>
      <c r="Q254" s="78"/>
      <c r="R254" s="55"/>
      <c r="S254" s="72"/>
      <c r="T254" s="48"/>
      <c r="U254" s="92"/>
      <c r="V254" s="92"/>
      <c r="W254" s="88"/>
    </row>
    <row r="255" spans="2:23" s="46" customFormat="1" outlineLevel="1" x14ac:dyDescent="0.25">
      <c r="B255" s="70"/>
      <c r="C255" s="43"/>
      <c r="D255" s="71"/>
      <c r="E255" s="71"/>
      <c r="F255" s="71"/>
      <c r="G255" s="48"/>
      <c r="H255" s="47"/>
      <c r="I255" s="49">
        <f t="shared" si="11"/>
        <v>0</v>
      </c>
      <c r="J255" s="48"/>
      <c r="K255" s="44"/>
      <c r="L255" s="52"/>
      <c r="M255" s="54">
        <f t="shared" si="12"/>
        <v>0</v>
      </c>
      <c r="N255" s="73"/>
      <c r="O255" s="53">
        <f t="shared" si="13"/>
        <v>0</v>
      </c>
      <c r="P255" s="77"/>
      <c r="Q255" s="78"/>
      <c r="R255" s="55"/>
      <c r="S255" s="72"/>
      <c r="T255" s="48"/>
      <c r="U255" s="92"/>
      <c r="V255" s="92"/>
      <c r="W255" s="88"/>
    </row>
    <row r="256" spans="2:23" s="46" customFormat="1" outlineLevel="1" x14ac:dyDescent="0.25">
      <c r="B256" s="70"/>
      <c r="C256" s="43"/>
      <c r="D256" s="71"/>
      <c r="E256" s="71"/>
      <c r="F256" s="71"/>
      <c r="G256" s="48"/>
      <c r="H256" s="47"/>
      <c r="I256" s="49">
        <f t="shared" si="11"/>
        <v>0</v>
      </c>
      <c r="J256" s="48"/>
      <c r="K256" s="44"/>
      <c r="L256" s="52"/>
      <c r="M256" s="54">
        <f t="shared" si="12"/>
        <v>0</v>
      </c>
      <c r="N256" s="73"/>
      <c r="O256" s="53">
        <f t="shared" si="13"/>
        <v>0</v>
      </c>
      <c r="P256" s="77"/>
      <c r="Q256" s="78"/>
      <c r="R256" s="55"/>
      <c r="S256" s="72"/>
      <c r="T256" s="48"/>
      <c r="U256" s="92"/>
      <c r="V256" s="92"/>
      <c r="W256" s="88"/>
    </row>
    <row r="257" spans="2:23" s="46" customFormat="1" outlineLevel="1" x14ac:dyDescent="0.25">
      <c r="B257" s="70"/>
      <c r="C257" s="43"/>
      <c r="D257" s="71"/>
      <c r="E257" s="71"/>
      <c r="F257" s="71"/>
      <c r="G257" s="48"/>
      <c r="H257" s="47"/>
      <c r="I257" s="49">
        <f t="shared" si="11"/>
        <v>0</v>
      </c>
      <c r="J257" s="48"/>
      <c r="K257" s="44"/>
      <c r="L257" s="52"/>
      <c r="M257" s="54">
        <f t="shared" si="12"/>
        <v>0</v>
      </c>
      <c r="N257" s="73"/>
      <c r="O257" s="53">
        <f t="shared" si="13"/>
        <v>0</v>
      </c>
      <c r="P257" s="77"/>
      <c r="Q257" s="78"/>
      <c r="R257" s="55"/>
      <c r="S257" s="72"/>
      <c r="T257" s="48"/>
      <c r="U257" s="92"/>
      <c r="V257" s="92"/>
      <c r="W257" s="88"/>
    </row>
    <row r="258" spans="2:23" s="46" customFormat="1" outlineLevel="1" x14ac:dyDescent="0.25">
      <c r="B258" s="70"/>
      <c r="C258" s="43"/>
      <c r="D258" s="71"/>
      <c r="E258" s="71"/>
      <c r="F258" s="71"/>
      <c r="G258" s="48"/>
      <c r="H258" s="47"/>
      <c r="I258" s="49">
        <f t="shared" si="11"/>
        <v>0</v>
      </c>
      <c r="J258" s="48"/>
      <c r="K258" s="44"/>
      <c r="L258" s="52"/>
      <c r="M258" s="54">
        <f t="shared" si="12"/>
        <v>0</v>
      </c>
      <c r="N258" s="73"/>
      <c r="O258" s="53">
        <f t="shared" si="13"/>
        <v>0</v>
      </c>
      <c r="P258" s="77"/>
      <c r="Q258" s="78"/>
      <c r="R258" s="55"/>
      <c r="S258" s="72"/>
      <c r="T258" s="48"/>
      <c r="U258" s="92"/>
      <c r="V258" s="92"/>
      <c r="W258" s="88"/>
    </row>
    <row r="259" spans="2:23" s="46" customFormat="1" outlineLevel="1" x14ac:dyDescent="0.25">
      <c r="B259" s="70"/>
      <c r="C259" s="43"/>
      <c r="D259" s="71"/>
      <c r="E259" s="71"/>
      <c r="F259" s="71"/>
      <c r="G259" s="48"/>
      <c r="H259" s="47"/>
      <c r="I259" s="49">
        <f t="shared" si="11"/>
        <v>0</v>
      </c>
      <c r="J259" s="48"/>
      <c r="K259" s="44"/>
      <c r="L259" s="52"/>
      <c r="M259" s="54">
        <f t="shared" si="12"/>
        <v>0</v>
      </c>
      <c r="N259" s="73"/>
      <c r="O259" s="53">
        <f t="shared" si="13"/>
        <v>0</v>
      </c>
      <c r="P259" s="77"/>
      <c r="Q259" s="78"/>
      <c r="R259" s="55"/>
      <c r="S259" s="72"/>
      <c r="T259" s="48"/>
      <c r="U259" s="92"/>
      <c r="V259" s="92"/>
      <c r="W259" s="88"/>
    </row>
    <row r="260" spans="2:23" s="46" customFormat="1" outlineLevel="1" x14ac:dyDescent="0.25">
      <c r="B260" s="70"/>
      <c r="C260" s="43"/>
      <c r="D260" s="71"/>
      <c r="E260" s="71"/>
      <c r="F260" s="71"/>
      <c r="G260" s="48"/>
      <c r="H260" s="47"/>
      <c r="I260" s="49">
        <f t="shared" si="11"/>
        <v>0</v>
      </c>
      <c r="J260" s="48"/>
      <c r="K260" s="44"/>
      <c r="L260" s="52"/>
      <c r="M260" s="54">
        <f t="shared" si="12"/>
        <v>0</v>
      </c>
      <c r="N260" s="73"/>
      <c r="O260" s="53">
        <f t="shared" si="13"/>
        <v>0</v>
      </c>
      <c r="P260" s="77"/>
      <c r="Q260" s="78"/>
      <c r="R260" s="55"/>
      <c r="S260" s="72"/>
      <c r="T260" s="48"/>
      <c r="U260" s="92"/>
      <c r="V260" s="92"/>
      <c r="W260" s="88"/>
    </row>
    <row r="261" spans="2:23" s="46" customFormat="1" outlineLevel="1" x14ac:dyDescent="0.25">
      <c r="B261" s="70"/>
      <c r="C261" s="43"/>
      <c r="D261" s="71"/>
      <c r="E261" s="71"/>
      <c r="F261" s="71"/>
      <c r="G261" s="48"/>
      <c r="H261" s="47"/>
      <c r="I261" s="49">
        <f t="shared" si="11"/>
        <v>0</v>
      </c>
      <c r="J261" s="48"/>
      <c r="K261" s="44"/>
      <c r="L261" s="52"/>
      <c r="M261" s="54">
        <f t="shared" si="12"/>
        <v>0</v>
      </c>
      <c r="N261" s="73"/>
      <c r="O261" s="53">
        <f t="shared" si="13"/>
        <v>0</v>
      </c>
      <c r="P261" s="77"/>
      <c r="Q261" s="78"/>
      <c r="R261" s="55"/>
      <c r="S261" s="72"/>
      <c r="T261" s="48"/>
      <c r="U261" s="92"/>
      <c r="V261" s="92"/>
      <c r="W261" s="88"/>
    </row>
    <row r="262" spans="2:23" s="46" customFormat="1" outlineLevel="1" x14ac:dyDescent="0.25">
      <c r="B262" s="70"/>
      <c r="C262" s="43"/>
      <c r="D262" s="71"/>
      <c r="E262" s="71"/>
      <c r="F262" s="71"/>
      <c r="G262" s="48"/>
      <c r="H262" s="47"/>
      <c r="I262" s="49">
        <f t="shared" ref="I262:I265" si="14">+V262</f>
        <v>0</v>
      </c>
      <c r="J262" s="48"/>
      <c r="K262" s="44"/>
      <c r="L262" s="52"/>
      <c r="M262" s="54">
        <f t="shared" ref="M262:M265" si="15">+I262</f>
        <v>0</v>
      </c>
      <c r="N262" s="73"/>
      <c r="O262" s="53">
        <f t="shared" si="13"/>
        <v>0</v>
      </c>
      <c r="P262" s="77"/>
      <c r="Q262" s="78"/>
      <c r="R262" s="55"/>
      <c r="S262" s="72"/>
      <c r="T262" s="48"/>
      <c r="U262" s="92"/>
      <c r="V262" s="92"/>
      <c r="W262" s="88"/>
    </row>
    <row r="263" spans="2:23" s="46" customFormat="1" outlineLevel="1" x14ac:dyDescent="0.25">
      <c r="B263" s="70"/>
      <c r="C263" s="43"/>
      <c r="D263" s="71"/>
      <c r="E263" s="71"/>
      <c r="F263" s="71"/>
      <c r="G263" s="48"/>
      <c r="H263" s="74"/>
      <c r="I263" s="49">
        <f t="shared" si="14"/>
        <v>0</v>
      </c>
      <c r="J263" s="48"/>
      <c r="K263" s="44"/>
      <c r="L263" s="52"/>
      <c r="M263" s="54">
        <f t="shared" si="15"/>
        <v>0</v>
      </c>
      <c r="N263" s="73"/>
      <c r="O263" s="79"/>
      <c r="P263" s="77"/>
      <c r="Q263" s="78"/>
      <c r="R263" s="55"/>
      <c r="S263" s="72"/>
      <c r="T263" s="48"/>
      <c r="U263" s="92"/>
      <c r="V263" s="92"/>
      <c r="W263" s="88"/>
    </row>
    <row r="264" spans="2:23" s="46" customFormat="1" outlineLevel="1" x14ac:dyDescent="0.25">
      <c r="B264" s="70"/>
      <c r="C264" s="43"/>
      <c r="D264" s="71"/>
      <c r="E264" s="71"/>
      <c r="F264" s="71"/>
      <c r="G264" s="48"/>
      <c r="H264" s="74"/>
      <c r="I264" s="49">
        <f t="shared" si="14"/>
        <v>0</v>
      </c>
      <c r="J264" s="48"/>
      <c r="K264" s="44"/>
      <c r="L264" s="52"/>
      <c r="M264" s="54">
        <f t="shared" si="15"/>
        <v>0</v>
      </c>
      <c r="N264" s="73"/>
      <c r="O264" s="79"/>
      <c r="P264" s="77"/>
      <c r="Q264" s="78"/>
      <c r="R264" s="55"/>
      <c r="S264" s="72"/>
      <c r="T264" s="48"/>
      <c r="U264" s="92"/>
      <c r="V264" s="92"/>
      <c r="W264" s="88"/>
    </row>
    <row r="265" spans="2:23" s="46" customFormat="1" outlineLevel="1" x14ac:dyDescent="0.25">
      <c r="B265" s="70"/>
      <c r="C265" s="43"/>
      <c r="D265" s="71"/>
      <c r="E265" s="71"/>
      <c r="F265" s="71"/>
      <c r="G265" s="48"/>
      <c r="H265" s="47"/>
      <c r="I265" s="49">
        <f t="shared" si="14"/>
        <v>0</v>
      </c>
      <c r="J265" s="48"/>
      <c r="K265" s="44"/>
      <c r="L265" s="52"/>
      <c r="M265" s="54">
        <f t="shared" si="15"/>
        <v>0</v>
      </c>
      <c r="N265" s="73"/>
      <c r="O265" s="53">
        <f t="shared" ref="O265" si="16">+K265*(1-L265)</f>
        <v>0</v>
      </c>
      <c r="P265" s="77"/>
      <c r="Q265" s="78"/>
      <c r="R265" s="55"/>
      <c r="S265" s="72"/>
      <c r="T265" s="48"/>
      <c r="U265" s="92"/>
      <c r="V265" s="92"/>
      <c r="W265" s="88"/>
    </row>
    <row r="266" spans="2:23" s="46" customFormat="1" x14ac:dyDescent="0.25">
      <c r="B266" s="70"/>
      <c r="C266" s="43"/>
      <c r="D266" s="71"/>
      <c r="E266" s="71"/>
      <c r="F266" s="71"/>
      <c r="G266" s="48"/>
      <c r="H266" s="47"/>
      <c r="I266" s="49"/>
      <c r="J266" s="48"/>
      <c r="K266" s="44"/>
      <c r="L266" s="52"/>
      <c r="M266" s="45"/>
      <c r="N266" s="73"/>
      <c r="O266" s="53"/>
      <c r="P266" s="77"/>
      <c r="Q266" s="78"/>
      <c r="R266" s="55"/>
      <c r="S266" s="72"/>
      <c r="T266" s="48"/>
      <c r="U266" s="93"/>
      <c r="V266" s="93"/>
      <c r="W266" s="90"/>
    </row>
    <row r="267" spans="2:23" x14ac:dyDescent="0.25">
      <c r="B267" s="8" t="s">
        <v>23</v>
      </c>
      <c r="C267" s="8" t="s">
        <v>23</v>
      </c>
      <c r="D267" s="8" t="s">
        <v>23</v>
      </c>
      <c r="E267" s="10"/>
      <c r="F267" s="10" t="s">
        <v>23</v>
      </c>
      <c r="G267" s="11" t="s">
        <v>23</v>
      </c>
      <c r="H267" s="11" t="s">
        <v>23</v>
      </c>
      <c r="I267" s="12" t="s">
        <v>23</v>
      </c>
      <c r="J267" s="13" t="s">
        <v>23</v>
      </c>
      <c r="K267" s="8" t="s">
        <v>23</v>
      </c>
      <c r="L267" s="14" t="s">
        <v>23</v>
      </c>
      <c r="M267" s="8" t="s">
        <v>23</v>
      </c>
      <c r="N267" s="8" t="s">
        <v>23</v>
      </c>
      <c r="O267" s="8" t="s">
        <v>23</v>
      </c>
      <c r="P267" s="13" t="s">
        <v>23</v>
      </c>
      <c r="Q267" s="13" t="s">
        <v>23</v>
      </c>
      <c r="R267" s="13" t="s">
        <v>23</v>
      </c>
      <c r="S267" s="13" t="s">
        <v>23</v>
      </c>
      <c r="T267" s="13" t="s">
        <v>23</v>
      </c>
      <c r="U267" s="13" t="s">
        <v>23</v>
      </c>
      <c r="V267" s="13" t="s">
        <v>23</v>
      </c>
      <c r="W267" s="13" t="s">
        <v>23</v>
      </c>
    </row>
    <row r="268" spans="2:23" x14ac:dyDescent="0.25">
      <c r="E268" s="10"/>
    </row>
  </sheetData>
  <autoFilter ref="B7:V265" xr:uid="{00000000-0001-0000-0000-000000000000}"/>
  <mergeCells count="4">
    <mergeCell ref="T6:T7"/>
    <mergeCell ref="I5:K5"/>
    <mergeCell ref="M5:O5"/>
    <mergeCell ref="P5:Q5"/>
  </mergeCells>
  <phoneticPr fontId="16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L26"/>
  <sheetViews>
    <sheetView topLeftCell="A5" workbookViewId="0">
      <selection activeCell="M20" sqref="M20"/>
    </sheetView>
  </sheetViews>
  <sheetFormatPr defaultRowHeight="15" x14ac:dyDescent="0.25"/>
  <cols>
    <col min="2" max="2" width="9.140625" customWidth="1"/>
    <col min="3" max="3" width="12.85546875" customWidth="1"/>
    <col min="4" max="4" width="29.42578125" bestFit="1" customWidth="1"/>
    <col min="5" max="5" width="12.7109375" customWidth="1"/>
    <col min="6" max="6" width="10.85546875" customWidth="1"/>
    <col min="7" max="7" width="10.140625" customWidth="1"/>
    <col min="8" max="8" width="11.140625" customWidth="1"/>
    <col min="9" max="9" width="9.85546875" customWidth="1"/>
    <col min="10" max="10" width="10.42578125" bestFit="1" customWidth="1"/>
  </cols>
  <sheetData>
    <row r="7" spans="2:12" ht="15.75" x14ac:dyDescent="0.25">
      <c r="B7" s="8"/>
      <c r="C7" s="10"/>
      <c r="D7" s="13"/>
      <c r="E7" s="18"/>
      <c r="F7" s="21"/>
      <c r="G7" s="18"/>
      <c r="H7" s="19"/>
      <c r="I7" s="19"/>
      <c r="J7" s="19"/>
      <c r="K7" s="7"/>
      <c r="L7" s="7"/>
    </row>
    <row r="8" spans="2:12" ht="15.75" x14ac:dyDescent="0.25">
      <c r="B8" s="63"/>
      <c r="C8" s="63"/>
      <c r="D8" s="106"/>
      <c r="E8" s="106"/>
      <c r="F8" s="65"/>
      <c r="G8" s="64"/>
      <c r="H8" s="107" t="s">
        <v>3</v>
      </c>
      <c r="I8" s="107"/>
      <c r="J8" s="66"/>
      <c r="K8" s="67"/>
      <c r="L8" s="67"/>
    </row>
    <row r="9" spans="2:12" ht="38.25" x14ac:dyDescent="0.25">
      <c r="B9" s="28" t="s">
        <v>7</v>
      </c>
      <c r="C9" s="28" t="s">
        <v>8</v>
      </c>
      <c r="D9" s="30" t="s">
        <v>12</v>
      </c>
      <c r="E9" s="31" t="s">
        <v>33</v>
      </c>
      <c r="F9" s="32" t="s">
        <v>14</v>
      </c>
      <c r="G9" s="34" t="s">
        <v>32</v>
      </c>
      <c r="H9" s="27" t="s">
        <v>39</v>
      </c>
      <c r="I9" s="27" t="s">
        <v>40</v>
      </c>
      <c r="J9" s="35" t="s">
        <v>18</v>
      </c>
      <c r="K9" s="35" t="s">
        <v>19</v>
      </c>
      <c r="L9" s="68" t="s">
        <v>20</v>
      </c>
    </row>
    <row r="10" spans="2:12" x14ac:dyDescent="0.25">
      <c r="B10" s="50" t="s">
        <v>24</v>
      </c>
      <c r="C10" s="61">
        <v>2615453</v>
      </c>
      <c r="D10" s="51" t="s">
        <v>26</v>
      </c>
      <c r="E10" s="59">
        <v>127087.87218591099</v>
      </c>
      <c r="F10" s="69">
        <v>0.11446942857142849</v>
      </c>
      <c r="G10" s="53">
        <f>+E10*(1-F10)</f>
        <v>112540.19607843102</v>
      </c>
      <c r="H10" s="57" t="s">
        <v>37</v>
      </c>
      <c r="I10" s="56">
        <v>31.01</v>
      </c>
      <c r="J10" s="55" t="s">
        <v>38</v>
      </c>
      <c r="K10" s="55" t="s">
        <v>25</v>
      </c>
      <c r="L10" s="48" t="s">
        <v>41</v>
      </c>
    </row>
    <row r="11" spans="2:12" x14ac:dyDescent="0.25">
      <c r="B11" s="50" t="s">
        <v>24</v>
      </c>
      <c r="C11" s="62">
        <v>2615452</v>
      </c>
      <c r="D11" s="60" t="s">
        <v>27</v>
      </c>
      <c r="E11" s="59">
        <v>137786.59611992943</v>
      </c>
      <c r="F11" s="69">
        <v>0.18705519999999987</v>
      </c>
      <c r="G11" s="53">
        <f>+E11*(1-F11)</f>
        <v>112012.89682539682</v>
      </c>
      <c r="H11" s="57" t="s">
        <v>37</v>
      </c>
      <c r="I11" s="56">
        <v>31.01</v>
      </c>
      <c r="J11" s="55" t="s">
        <v>38</v>
      </c>
      <c r="K11" s="55" t="s">
        <v>25</v>
      </c>
      <c r="L11" s="48" t="s">
        <v>41</v>
      </c>
    </row>
    <row r="12" spans="2:12" x14ac:dyDescent="0.25">
      <c r="B12" s="50" t="s">
        <v>24</v>
      </c>
      <c r="C12" s="62">
        <v>2615451</v>
      </c>
      <c r="D12" s="60" t="s">
        <v>28</v>
      </c>
      <c r="E12" s="59">
        <v>135030.86419753087</v>
      </c>
      <c r="F12" s="69">
        <v>0.22576728571428575</v>
      </c>
      <c r="G12" s="53">
        <f>+E12*(1-F12)</f>
        <v>104545.3125</v>
      </c>
      <c r="H12" s="57" t="s">
        <v>37</v>
      </c>
      <c r="I12" s="56">
        <v>31.01</v>
      </c>
      <c r="J12" s="55" t="s">
        <v>38</v>
      </c>
      <c r="K12" s="55" t="s">
        <v>25</v>
      </c>
      <c r="L12" s="48" t="s">
        <v>41</v>
      </c>
    </row>
    <row r="20" spans="3:7" x14ac:dyDescent="0.25">
      <c r="C20" t="s">
        <v>29</v>
      </c>
      <c r="D20" s="58">
        <v>200727</v>
      </c>
      <c r="E20" s="58">
        <v>229582</v>
      </c>
      <c r="F20" s="58">
        <v>225818</v>
      </c>
    </row>
    <row r="21" spans="3:7" x14ac:dyDescent="0.25">
      <c r="C21" t="s">
        <v>30</v>
      </c>
      <c r="D21" s="58">
        <v>104545.3125</v>
      </c>
      <c r="E21" s="58">
        <v>112540.19607843137</v>
      </c>
      <c r="F21" s="58">
        <v>112012.89682539682</v>
      </c>
    </row>
    <row r="22" spans="3:7" x14ac:dyDescent="0.25">
      <c r="C22" t="s">
        <v>31</v>
      </c>
      <c r="D22" s="58">
        <v>0.22576728571428575</v>
      </c>
      <c r="E22" s="58">
        <v>0.11446942857142849</v>
      </c>
      <c r="F22" s="58">
        <v>0.18705519999999987</v>
      </c>
    </row>
    <row r="25" spans="3:7" x14ac:dyDescent="0.25">
      <c r="E25" t="s">
        <v>34</v>
      </c>
      <c r="F25" t="s">
        <v>35</v>
      </c>
      <c r="G25" t="s">
        <v>36</v>
      </c>
    </row>
    <row r="26" spans="3:7" x14ac:dyDescent="0.25">
      <c r="E26">
        <v>135030.86419753087</v>
      </c>
      <c r="F26">
        <v>127087.87218591139</v>
      </c>
      <c r="G26">
        <v>137786.59611992943</v>
      </c>
    </row>
  </sheetData>
  <mergeCells count="2">
    <mergeCell ref="D8:E8"/>
    <mergeCell ref="H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SA VP</cp:lastModifiedBy>
  <cp:lastPrinted>2023-12-20T17:40:43Z</cp:lastPrinted>
  <dcterms:created xsi:type="dcterms:W3CDTF">2023-11-17T09:09:59Z</dcterms:created>
  <dcterms:modified xsi:type="dcterms:W3CDTF">2024-10-17T11:29:05Z</dcterms:modified>
</cp:coreProperties>
</file>