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5C4960F-D403-41C2-813A-B48AA043B7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Code!$A$1:$G$108</definedName>
    <definedName name="_xlnm._FilterDatabase" localSheetId="0" hidden="1">'Data chi tiet'!$A$1:$BB$971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9" i="2" l="1"/>
  <c r="W278" i="2"/>
  <c r="W277" i="2"/>
  <c r="W256" i="2"/>
  <c r="W215" i="2"/>
  <c r="W214" i="2"/>
  <c r="W211" i="2"/>
  <c r="W209" i="2"/>
  <c r="W207" i="2"/>
  <c r="W206" i="2"/>
  <c r="W205" i="2"/>
  <c r="W204" i="2"/>
  <c r="W200" i="2"/>
  <c r="W198" i="2"/>
  <c r="W197" i="2"/>
  <c r="W196" i="2"/>
  <c r="W195" i="2"/>
  <c r="W192" i="2"/>
  <c r="W183" i="2"/>
  <c r="W148" i="2"/>
  <c r="W147" i="2"/>
  <c r="W142" i="2"/>
  <c r="W131" i="2"/>
  <c r="W122" i="2"/>
  <c r="W118" i="2"/>
  <c r="W108" i="2"/>
  <c r="W106" i="2"/>
  <c r="W103" i="2"/>
  <c r="W97" i="2"/>
  <c r="W95" i="2"/>
  <c r="W93" i="2"/>
  <c r="W90" i="2"/>
  <c r="W89" i="2"/>
  <c r="W83" i="2"/>
  <c r="W82" i="2"/>
  <c r="W81" i="2"/>
  <c r="W80" i="2"/>
  <c r="W78" i="2"/>
  <c r="W77" i="2"/>
  <c r="W75" i="2"/>
  <c r="W68" i="2"/>
  <c r="W58" i="2"/>
  <c r="W50" i="2"/>
  <c r="W47" i="2"/>
  <c r="W39" i="2"/>
  <c r="W32" i="2"/>
  <c r="W29" i="2"/>
  <c r="W8" i="2"/>
  <c r="W7" i="2"/>
  <c r="W202" i="2"/>
  <c r="W194" i="2"/>
  <c r="W193" i="2"/>
  <c r="W191" i="2"/>
  <c r="W190" i="2"/>
  <c r="W188" i="2"/>
  <c r="W187" i="2"/>
  <c r="W186" i="2"/>
  <c r="W185" i="2"/>
  <c r="W184" i="2"/>
  <c r="W181" i="2"/>
  <c r="W180" i="2"/>
  <c r="W177" i="2"/>
  <c r="W175" i="2"/>
  <c r="W158" i="2"/>
  <c r="W157" i="2"/>
  <c r="W143" i="2"/>
  <c r="W105" i="2"/>
  <c r="W104" i="2"/>
  <c r="W100" i="2"/>
  <c r="W99" i="2"/>
  <c r="W91" i="2"/>
  <c r="W88" i="2"/>
  <c r="W87" i="2"/>
  <c r="W86" i="2"/>
  <c r="W84" i="2"/>
  <c r="W71" i="2"/>
  <c r="W70" i="2"/>
  <c r="W66" i="2"/>
  <c r="W65" i="2"/>
  <c r="W19" i="2"/>
  <c r="W15" i="2"/>
  <c r="W14" i="2"/>
  <c r="W273" i="2"/>
  <c r="W266" i="2"/>
  <c r="W265" i="2"/>
  <c r="W263" i="2"/>
  <c r="W262" i="2"/>
  <c r="W261" i="2"/>
  <c r="W259" i="2"/>
  <c r="W257" i="2"/>
  <c r="W255" i="2"/>
  <c r="W254" i="2"/>
  <c r="W250" i="2"/>
  <c r="W249" i="2"/>
  <c r="W248" i="2"/>
  <c r="W247" i="2"/>
  <c r="W246" i="2"/>
  <c r="W245" i="2"/>
  <c r="W244" i="2"/>
  <c r="W243" i="2"/>
  <c r="W242" i="2"/>
  <c r="W240" i="2"/>
  <c r="W239" i="2"/>
  <c r="W238" i="2"/>
  <c r="W235" i="2"/>
  <c r="W234" i="2"/>
  <c r="W233" i="2"/>
  <c r="W231" i="2"/>
  <c r="W230" i="2"/>
  <c r="W229" i="2"/>
  <c r="W228" i="2"/>
  <c r="W227" i="2"/>
  <c r="W225" i="2"/>
  <c r="W223" i="2"/>
  <c r="W219" i="2"/>
  <c r="W218" i="2"/>
  <c r="W217" i="2"/>
  <c r="W216" i="2"/>
  <c r="W189" i="2"/>
  <c r="W182" i="2"/>
  <c r="W179" i="2"/>
  <c r="W174" i="2"/>
  <c r="W173" i="2"/>
  <c r="W172" i="2"/>
  <c r="W170" i="2"/>
  <c r="W169" i="2"/>
  <c r="W167" i="2"/>
  <c r="W166" i="2"/>
  <c r="W165" i="2"/>
  <c r="W163" i="2"/>
  <c r="W162" i="2"/>
  <c r="W161" i="2"/>
  <c r="W160" i="2"/>
  <c r="W159" i="2"/>
  <c r="W156" i="2"/>
  <c r="W155" i="2"/>
  <c r="W154" i="2"/>
  <c r="W151" i="2"/>
  <c r="W150" i="2"/>
  <c r="W145" i="2"/>
  <c r="W144" i="2"/>
  <c r="W141" i="2"/>
  <c r="W140" i="2"/>
  <c r="W139" i="2"/>
  <c r="W138" i="2"/>
  <c r="W136" i="2"/>
  <c r="W135" i="2"/>
  <c r="W134" i="2"/>
  <c r="W133" i="2"/>
  <c r="W132" i="2"/>
  <c r="W130" i="2"/>
  <c r="W126" i="2"/>
  <c r="W125" i="2"/>
  <c r="W124" i="2"/>
  <c r="W120" i="2"/>
  <c r="W119" i="2"/>
  <c r="W117" i="2"/>
  <c r="W116" i="2"/>
  <c r="W115" i="2"/>
  <c r="W114" i="2"/>
  <c r="W112" i="2"/>
  <c r="W109" i="2"/>
  <c r="W74" i="2"/>
  <c r="W73" i="2"/>
  <c r="W72" i="2"/>
  <c r="W67" i="2"/>
  <c r="W64" i="2"/>
  <c r="W63" i="2"/>
  <c r="W62" i="2"/>
  <c r="W61" i="2"/>
  <c r="W60" i="2"/>
  <c r="W56" i="2"/>
  <c r="W54" i="2"/>
  <c r="W53" i="2"/>
  <c r="W51" i="2"/>
  <c r="W48" i="2"/>
  <c r="W43" i="2"/>
  <c r="W42" i="2"/>
  <c r="W41" i="2"/>
  <c r="W37" i="2"/>
  <c r="W36" i="2"/>
  <c r="W34" i="2"/>
  <c r="W27" i="2"/>
  <c r="W26" i="2"/>
  <c r="W20" i="2"/>
  <c r="W12" i="2"/>
  <c r="W10" i="2"/>
  <c r="W4" i="2"/>
  <c r="W3" i="2"/>
  <c r="W2" i="2"/>
  <c r="AW319" i="2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2" i="2" l="1"/>
  <c r="AW2" i="2"/>
  <c r="AY2" i="2" l="1"/>
  <c r="AZ2" i="2"/>
  <c r="AY121" i="2"/>
  <c r="AZ121" i="2"/>
  <c r="AW971" i="2"/>
  <c r="AV971" i="2"/>
  <c r="AW970" i="2"/>
  <c r="AV970" i="2"/>
  <c r="AW969" i="2"/>
  <c r="AV969" i="2"/>
  <c r="AW968" i="2"/>
  <c r="AV968" i="2"/>
  <c r="AW967" i="2"/>
  <c r="AV967" i="2"/>
  <c r="AW966" i="2"/>
  <c r="AV966" i="2"/>
  <c r="AW965" i="2"/>
  <c r="AV965" i="2"/>
  <c r="AW964" i="2"/>
  <c r="AV964" i="2"/>
  <c r="AW963" i="2"/>
  <c r="AV963" i="2"/>
  <c r="AW962" i="2"/>
  <c r="AV962" i="2"/>
  <c r="AW961" i="2"/>
  <c r="AV961" i="2"/>
  <c r="AW960" i="2"/>
  <c r="AV960" i="2"/>
  <c r="AW959" i="2"/>
  <c r="AV959" i="2"/>
  <c r="AW958" i="2"/>
  <c r="AV958" i="2"/>
  <c r="AW957" i="2"/>
  <c r="AV957" i="2"/>
  <c r="AW956" i="2"/>
  <c r="AV956" i="2"/>
  <c r="AW955" i="2"/>
  <c r="AV955" i="2"/>
  <c r="AW954" i="2"/>
  <c r="AV954" i="2"/>
  <c r="AW953" i="2"/>
  <c r="AV953" i="2"/>
  <c r="AW952" i="2"/>
  <c r="AV952" i="2"/>
  <c r="AW951" i="2"/>
  <c r="AV951" i="2"/>
  <c r="AW950" i="2"/>
  <c r="AV950" i="2"/>
  <c r="AW949" i="2"/>
  <c r="AV949" i="2"/>
  <c r="AW948" i="2"/>
  <c r="AV948" i="2"/>
  <c r="AW947" i="2"/>
  <c r="AV947" i="2"/>
  <c r="AW946" i="2"/>
  <c r="AV946" i="2"/>
  <c r="AW945" i="2"/>
  <c r="AV945" i="2"/>
  <c r="AW944" i="2"/>
  <c r="AV944" i="2"/>
  <c r="AW943" i="2"/>
  <c r="AV943" i="2"/>
  <c r="AW942" i="2"/>
  <c r="AV942" i="2"/>
  <c r="AW941" i="2"/>
  <c r="AV941" i="2"/>
  <c r="AW940" i="2"/>
  <c r="AV940" i="2"/>
  <c r="AW939" i="2"/>
  <c r="AV939" i="2"/>
  <c r="AW938" i="2"/>
  <c r="AV938" i="2"/>
  <c r="AW937" i="2"/>
  <c r="AV937" i="2"/>
  <c r="AW936" i="2"/>
  <c r="AV936" i="2"/>
  <c r="AW935" i="2"/>
  <c r="AV935" i="2"/>
  <c r="AW934" i="2"/>
  <c r="AV934" i="2"/>
  <c r="AW933" i="2"/>
  <c r="AV933" i="2"/>
  <c r="AW932" i="2"/>
  <c r="AV932" i="2"/>
  <c r="AW931" i="2"/>
  <c r="AV931" i="2"/>
  <c r="AW930" i="2"/>
  <c r="AV930" i="2"/>
  <c r="AW929" i="2"/>
  <c r="AV929" i="2"/>
  <c r="AW928" i="2"/>
  <c r="AV928" i="2"/>
  <c r="AW927" i="2"/>
  <c r="AV927" i="2"/>
  <c r="AW926" i="2"/>
  <c r="AV926" i="2"/>
  <c r="AW925" i="2"/>
  <c r="AV925" i="2"/>
  <c r="AW924" i="2"/>
  <c r="AV924" i="2"/>
  <c r="AW923" i="2"/>
  <c r="AV923" i="2"/>
  <c r="AW922" i="2"/>
  <c r="AV922" i="2"/>
  <c r="AW921" i="2"/>
  <c r="AV921" i="2"/>
  <c r="AW920" i="2"/>
  <c r="AV920" i="2"/>
  <c r="AW919" i="2"/>
  <c r="AV919" i="2"/>
  <c r="AW918" i="2"/>
  <c r="AV918" i="2"/>
  <c r="AW917" i="2"/>
  <c r="AV917" i="2"/>
  <c r="AW916" i="2"/>
  <c r="AV916" i="2"/>
  <c r="AW915" i="2"/>
  <c r="AV915" i="2"/>
  <c r="AW914" i="2"/>
  <c r="AV914" i="2"/>
  <c r="AW913" i="2"/>
  <c r="AV913" i="2"/>
  <c r="AW912" i="2"/>
  <c r="AV912" i="2"/>
  <c r="AW911" i="2"/>
  <c r="AV911" i="2"/>
  <c r="AW910" i="2"/>
  <c r="AV910" i="2"/>
  <c r="AW909" i="2"/>
  <c r="AV909" i="2"/>
  <c r="AW908" i="2"/>
  <c r="AV908" i="2"/>
  <c r="AW907" i="2"/>
  <c r="AV907" i="2"/>
  <c r="AW906" i="2"/>
  <c r="AV906" i="2"/>
  <c r="AW905" i="2"/>
  <c r="AV905" i="2"/>
  <c r="AW904" i="2"/>
  <c r="AV904" i="2"/>
  <c r="AW903" i="2"/>
  <c r="AV903" i="2"/>
  <c r="AW902" i="2"/>
  <c r="AV902" i="2"/>
  <c r="AW901" i="2"/>
  <c r="AV901" i="2"/>
  <c r="AW900" i="2"/>
  <c r="AV900" i="2"/>
  <c r="AW899" i="2"/>
  <c r="AV899" i="2"/>
  <c r="AW898" i="2"/>
  <c r="AV898" i="2"/>
  <c r="AW897" i="2"/>
  <c r="AV897" i="2"/>
  <c r="AW896" i="2"/>
  <c r="AV896" i="2"/>
  <c r="AW895" i="2"/>
  <c r="AV895" i="2"/>
  <c r="AW894" i="2"/>
  <c r="AV894" i="2"/>
  <c r="AW893" i="2"/>
  <c r="AV893" i="2"/>
  <c r="AW892" i="2"/>
  <c r="AV892" i="2"/>
  <c r="AW891" i="2"/>
  <c r="AV891" i="2"/>
  <c r="AW890" i="2"/>
  <c r="AV890" i="2"/>
  <c r="AW889" i="2"/>
  <c r="AV889" i="2"/>
  <c r="AW888" i="2"/>
  <c r="AV888" i="2"/>
  <c r="AW887" i="2"/>
  <c r="AV887" i="2"/>
  <c r="AW886" i="2"/>
  <c r="AV886" i="2"/>
  <c r="AW885" i="2"/>
  <c r="AV885" i="2"/>
  <c r="AW884" i="2"/>
  <c r="AV884" i="2"/>
  <c r="AW883" i="2"/>
  <c r="AV883" i="2"/>
  <c r="AW882" i="2"/>
  <c r="AV882" i="2"/>
  <c r="AW881" i="2"/>
  <c r="AV881" i="2"/>
  <c r="AW880" i="2"/>
  <c r="AV880" i="2"/>
  <c r="AW879" i="2"/>
  <c r="AV879" i="2"/>
  <c r="AW878" i="2"/>
  <c r="AV878" i="2"/>
  <c r="AW877" i="2"/>
  <c r="AV877" i="2"/>
  <c r="AW876" i="2"/>
  <c r="AV876" i="2"/>
  <c r="AW875" i="2"/>
  <c r="AV875" i="2"/>
  <c r="AW874" i="2"/>
  <c r="AV874" i="2"/>
  <c r="AW873" i="2"/>
  <c r="AV873" i="2"/>
  <c r="AW872" i="2"/>
  <c r="AV872" i="2"/>
  <c r="AW871" i="2"/>
  <c r="AV871" i="2"/>
  <c r="AW870" i="2"/>
  <c r="AV870" i="2"/>
  <c r="AW869" i="2"/>
  <c r="AV869" i="2"/>
  <c r="AW868" i="2"/>
  <c r="AV868" i="2"/>
  <c r="AW867" i="2"/>
  <c r="AV867" i="2"/>
  <c r="AW866" i="2"/>
  <c r="AV866" i="2"/>
  <c r="AW865" i="2"/>
  <c r="AV865" i="2"/>
  <c r="AW864" i="2"/>
  <c r="AV864" i="2"/>
  <c r="AW863" i="2"/>
  <c r="AV863" i="2"/>
  <c r="AW862" i="2"/>
  <c r="AV862" i="2"/>
  <c r="AW861" i="2"/>
  <c r="AV861" i="2"/>
  <c r="AW860" i="2"/>
  <c r="AV860" i="2"/>
  <c r="AW859" i="2"/>
  <c r="AV859" i="2"/>
  <c r="AW858" i="2"/>
  <c r="AV858" i="2"/>
  <c r="AW857" i="2"/>
  <c r="AV857" i="2"/>
  <c r="AW856" i="2"/>
  <c r="AV856" i="2"/>
  <c r="AW855" i="2"/>
  <c r="AV855" i="2"/>
  <c r="AW854" i="2"/>
  <c r="AV854" i="2"/>
  <c r="AW853" i="2"/>
  <c r="AV853" i="2"/>
  <c r="AW852" i="2"/>
  <c r="AV852" i="2"/>
  <c r="AW851" i="2"/>
  <c r="AV851" i="2"/>
  <c r="AW850" i="2"/>
  <c r="AV850" i="2"/>
  <c r="AW849" i="2"/>
  <c r="AV849" i="2"/>
  <c r="AW848" i="2"/>
  <c r="AV848" i="2"/>
  <c r="AW847" i="2"/>
  <c r="AV847" i="2"/>
  <c r="AW846" i="2"/>
  <c r="AV846" i="2"/>
  <c r="AW845" i="2"/>
  <c r="AV845" i="2"/>
  <c r="AW844" i="2"/>
  <c r="AV844" i="2"/>
  <c r="AW843" i="2"/>
  <c r="AV843" i="2"/>
  <c r="AW842" i="2"/>
  <c r="AV842" i="2"/>
  <c r="AW841" i="2"/>
  <c r="AV841" i="2"/>
  <c r="AW840" i="2"/>
  <c r="AV840" i="2"/>
  <c r="AW839" i="2"/>
  <c r="AV839" i="2"/>
  <c r="AW838" i="2"/>
  <c r="AV838" i="2"/>
  <c r="AW837" i="2"/>
  <c r="AV837" i="2"/>
  <c r="AW836" i="2"/>
  <c r="AV836" i="2"/>
  <c r="AW835" i="2"/>
  <c r="AV835" i="2"/>
  <c r="AW834" i="2"/>
  <c r="AV834" i="2"/>
  <c r="AW833" i="2"/>
  <c r="AV833" i="2"/>
  <c r="AW832" i="2"/>
  <c r="AV832" i="2"/>
  <c r="AW831" i="2"/>
  <c r="AV831" i="2"/>
  <c r="AW830" i="2"/>
  <c r="AV830" i="2"/>
  <c r="AW829" i="2"/>
  <c r="AV829" i="2"/>
  <c r="AW828" i="2"/>
  <c r="AV828" i="2"/>
  <c r="AW827" i="2"/>
  <c r="AV827" i="2"/>
  <c r="AW826" i="2"/>
  <c r="AV826" i="2"/>
  <c r="AW825" i="2"/>
  <c r="AV825" i="2"/>
  <c r="AW824" i="2"/>
  <c r="AV824" i="2"/>
  <c r="AW823" i="2"/>
  <c r="AV823" i="2"/>
  <c r="AW822" i="2"/>
  <c r="AV822" i="2"/>
  <c r="AW821" i="2"/>
  <c r="AV821" i="2"/>
  <c r="AW820" i="2"/>
  <c r="AV820" i="2"/>
  <c r="AW819" i="2"/>
  <c r="AV819" i="2"/>
  <c r="AW818" i="2"/>
  <c r="AV818" i="2"/>
  <c r="AW817" i="2"/>
  <c r="AV817" i="2"/>
  <c r="AW816" i="2"/>
  <c r="AV816" i="2"/>
  <c r="AW815" i="2"/>
  <c r="AV815" i="2"/>
  <c r="AW814" i="2"/>
  <c r="AV814" i="2"/>
  <c r="AW813" i="2"/>
  <c r="AV813" i="2"/>
  <c r="AW812" i="2"/>
  <c r="AV812" i="2"/>
  <c r="AW811" i="2"/>
  <c r="AV811" i="2"/>
  <c r="AW810" i="2"/>
  <c r="AV810" i="2"/>
  <c r="AW809" i="2"/>
  <c r="AV809" i="2"/>
  <c r="AW808" i="2"/>
  <c r="AV808" i="2"/>
  <c r="AW807" i="2"/>
  <c r="AV807" i="2"/>
  <c r="AW806" i="2"/>
  <c r="AV806" i="2"/>
  <c r="AW805" i="2"/>
  <c r="AV805" i="2"/>
  <c r="AW804" i="2"/>
  <c r="AV804" i="2"/>
  <c r="AW803" i="2"/>
  <c r="AV803" i="2"/>
  <c r="AW802" i="2"/>
  <c r="AV802" i="2"/>
  <c r="AW801" i="2"/>
  <c r="AV801" i="2"/>
  <c r="AW800" i="2"/>
  <c r="AV800" i="2"/>
  <c r="AW799" i="2"/>
  <c r="AV799" i="2"/>
  <c r="AW798" i="2"/>
  <c r="AV798" i="2"/>
  <c r="AW797" i="2"/>
  <c r="AV797" i="2"/>
  <c r="AW796" i="2"/>
  <c r="AV796" i="2"/>
  <c r="AW795" i="2"/>
  <c r="AV795" i="2"/>
  <c r="AW794" i="2"/>
  <c r="AV794" i="2"/>
  <c r="AW793" i="2"/>
  <c r="AV793" i="2"/>
  <c r="AW792" i="2"/>
  <c r="AV792" i="2"/>
  <c r="AW791" i="2"/>
  <c r="AV791" i="2"/>
  <c r="AW790" i="2"/>
  <c r="AV790" i="2"/>
  <c r="AW789" i="2"/>
  <c r="AV789" i="2"/>
  <c r="AW788" i="2"/>
  <c r="AV788" i="2"/>
  <c r="AW787" i="2"/>
  <c r="AV787" i="2"/>
  <c r="AW786" i="2"/>
  <c r="AV786" i="2"/>
  <c r="AW785" i="2"/>
  <c r="AV785" i="2"/>
  <c r="AW784" i="2"/>
  <c r="AV784" i="2"/>
  <c r="AW783" i="2"/>
  <c r="AV783" i="2"/>
  <c r="AW782" i="2"/>
  <c r="AV782" i="2"/>
  <c r="AW781" i="2"/>
  <c r="AV781" i="2"/>
  <c r="AW780" i="2"/>
  <c r="AV780" i="2"/>
  <c r="AW779" i="2"/>
  <c r="AV779" i="2"/>
  <c r="AW778" i="2"/>
  <c r="AV778" i="2"/>
  <c r="AW777" i="2"/>
  <c r="AV777" i="2"/>
  <c r="AW776" i="2"/>
  <c r="AV776" i="2"/>
  <c r="AW775" i="2"/>
  <c r="AV775" i="2"/>
  <c r="AW774" i="2"/>
  <c r="AV774" i="2"/>
  <c r="AW773" i="2"/>
  <c r="AV773" i="2"/>
  <c r="AW772" i="2"/>
  <c r="AV772" i="2"/>
  <c r="AW771" i="2"/>
  <c r="AV771" i="2"/>
  <c r="AW770" i="2"/>
  <c r="AV770" i="2"/>
  <c r="AW769" i="2"/>
  <c r="AV769" i="2"/>
  <c r="AW768" i="2"/>
  <c r="AV768" i="2"/>
  <c r="AW767" i="2"/>
  <c r="AV767" i="2"/>
  <c r="AW766" i="2"/>
  <c r="AV766" i="2"/>
  <c r="AW765" i="2"/>
  <c r="AV765" i="2"/>
  <c r="AW764" i="2"/>
  <c r="AV764" i="2"/>
  <c r="AW763" i="2"/>
  <c r="AV763" i="2"/>
  <c r="AW762" i="2"/>
  <c r="AV762" i="2"/>
  <c r="AW761" i="2"/>
  <c r="AV761" i="2"/>
  <c r="AW760" i="2"/>
  <c r="AV760" i="2"/>
  <c r="AW759" i="2"/>
  <c r="AV759" i="2"/>
  <c r="AW758" i="2"/>
  <c r="AV758" i="2"/>
  <c r="AW757" i="2"/>
  <c r="AV757" i="2"/>
  <c r="AW756" i="2"/>
  <c r="AV756" i="2"/>
  <c r="AW755" i="2"/>
  <c r="AV755" i="2"/>
  <c r="AW754" i="2"/>
  <c r="AV754" i="2"/>
  <c r="AW753" i="2"/>
  <c r="AV753" i="2"/>
  <c r="AW752" i="2"/>
  <c r="AV752" i="2"/>
  <c r="AW751" i="2"/>
  <c r="AV751" i="2"/>
  <c r="AW750" i="2"/>
  <c r="AV750" i="2"/>
  <c r="AW749" i="2"/>
  <c r="AV749" i="2"/>
  <c r="AW748" i="2"/>
  <c r="AV748" i="2"/>
  <c r="AW747" i="2"/>
  <c r="AV747" i="2"/>
  <c r="AW746" i="2"/>
  <c r="AV746" i="2"/>
  <c r="AW745" i="2"/>
  <c r="AV745" i="2"/>
  <c r="AW744" i="2"/>
  <c r="AV744" i="2"/>
  <c r="AW743" i="2"/>
  <c r="AV743" i="2"/>
  <c r="AW742" i="2"/>
  <c r="AV742" i="2"/>
  <c r="AW741" i="2"/>
  <c r="AV741" i="2"/>
  <c r="AW740" i="2"/>
  <c r="AV740" i="2"/>
  <c r="AW739" i="2"/>
  <c r="AV739" i="2"/>
  <c r="AW738" i="2"/>
  <c r="AV738" i="2"/>
  <c r="AW737" i="2"/>
  <c r="AV737" i="2"/>
  <c r="AW736" i="2"/>
  <c r="AV736" i="2"/>
  <c r="AW735" i="2"/>
  <c r="AV735" i="2"/>
  <c r="AW734" i="2"/>
  <c r="AV734" i="2"/>
  <c r="AW733" i="2"/>
  <c r="AV733" i="2"/>
  <c r="AW732" i="2"/>
  <c r="AV732" i="2"/>
  <c r="AW731" i="2"/>
  <c r="AV731" i="2"/>
  <c r="AW730" i="2"/>
  <c r="AV730" i="2"/>
  <c r="AW729" i="2"/>
  <c r="AV729" i="2"/>
  <c r="AW728" i="2"/>
  <c r="AV728" i="2"/>
  <c r="AW727" i="2"/>
  <c r="AV727" i="2"/>
  <c r="AW726" i="2"/>
  <c r="AV726" i="2"/>
  <c r="AW725" i="2"/>
  <c r="AV725" i="2"/>
  <c r="AW724" i="2"/>
  <c r="AV724" i="2"/>
  <c r="AW723" i="2"/>
  <c r="AV723" i="2"/>
  <c r="AW722" i="2"/>
  <c r="AV722" i="2"/>
  <c r="AW721" i="2"/>
  <c r="AV721" i="2"/>
  <c r="AW720" i="2"/>
  <c r="AV720" i="2"/>
  <c r="AW719" i="2"/>
  <c r="AV719" i="2"/>
  <c r="AW718" i="2"/>
  <c r="AV718" i="2"/>
  <c r="AW717" i="2"/>
  <c r="AV717" i="2"/>
  <c r="AW716" i="2"/>
  <c r="AV716" i="2"/>
  <c r="AW715" i="2"/>
  <c r="AV715" i="2"/>
  <c r="AW714" i="2"/>
  <c r="AV714" i="2"/>
  <c r="AW713" i="2"/>
  <c r="AV713" i="2"/>
  <c r="AW712" i="2"/>
  <c r="AV712" i="2"/>
  <c r="AW711" i="2"/>
  <c r="AV711" i="2"/>
  <c r="AW710" i="2"/>
  <c r="AV710" i="2"/>
  <c r="AW709" i="2"/>
  <c r="AV709" i="2"/>
  <c r="AW708" i="2"/>
  <c r="AV708" i="2"/>
  <c r="AW707" i="2"/>
  <c r="AV707" i="2"/>
  <c r="AW706" i="2"/>
  <c r="AV706" i="2"/>
  <c r="AW705" i="2"/>
  <c r="AV705" i="2"/>
  <c r="AW704" i="2"/>
  <c r="AV704" i="2"/>
  <c r="AW703" i="2"/>
  <c r="AV703" i="2"/>
  <c r="AW702" i="2"/>
  <c r="AV702" i="2"/>
  <c r="AW701" i="2"/>
  <c r="AV701" i="2"/>
  <c r="AW700" i="2"/>
  <c r="AV700" i="2"/>
  <c r="AW699" i="2"/>
  <c r="AV699" i="2"/>
  <c r="AW698" i="2"/>
  <c r="AV698" i="2"/>
  <c r="AW697" i="2"/>
  <c r="AV697" i="2"/>
  <c r="AW696" i="2"/>
  <c r="AV696" i="2"/>
  <c r="AW695" i="2"/>
  <c r="AV695" i="2"/>
  <c r="AW694" i="2"/>
  <c r="AV694" i="2"/>
  <c r="AW693" i="2"/>
  <c r="AV693" i="2"/>
  <c r="AW692" i="2"/>
  <c r="AV692" i="2"/>
  <c r="AW691" i="2"/>
  <c r="AV691" i="2"/>
  <c r="AW690" i="2"/>
  <c r="AV690" i="2"/>
  <c r="AW689" i="2"/>
  <c r="AV689" i="2"/>
  <c r="AW688" i="2"/>
  <c r="AV688" i="2"/>
  <c r="AW687" i="2"/>
  <c r="AV687" i="2"/>
  <c r="AW686" i="2"/>
  <c r="AV686" i="2"/>
  <c r="AW685" i="2"/>
  <c r="AV685" i="2"/>
  <c r="AW684" i="2"/>
  <c r="AV684" i="2"/>
  <c r="AW683" i="2"/>
  <c r="AV683" i="2"/>
  <c r="AW682" i="2"/>
  <c r="AV682" i="2"/>
  <c r="AW681" i="2"/>
  <c r="AV681" i="2"/>
  <c r="AW680" i="2"/>
  <c r="AV680" i="2"/>
  <c r="AW679" i="2"/>
  <c r="AV679" i="2"/>
  <c r="AW678" i="2"/>
  <c r="AV678" i="2"/>
  <c r="AW677" i="2"/>
  <c r="AV677" i="2"/>
  <c r="AW676" i="2"/>
  <c r="AV676" i="2"/>
  <c r="AW675" i="2"/>
  <c r="AV675" i="2"/>
  <c r="AW674" i="2"/>
  <c r="AV674" i="2"/>
  <c r="AW673" i="2"/>
  <c r="AV673" i="2"/>
  <c r="AW672" i="2"/>
  <c r="AV672" i="2"/>
  <c r="AW671" i="2"/>
  <c r="AV671" i="2"/>
  <c r="AW670" i="2"/>
  <c r="AV670" i="2"/>
  <c r="AW669" i="2"/>
  <c r="AV669" i="2"/>
  <c r="AW668" i="2"/>
  <c r="AV668" i="2"/>
  <c r="AW667" i="2"/>
  <c r="AV667" i="2"/>
  <c r="AW666" i="2"/>
  <c r="AV666" i="2"/>
  <c r="AW665" i="2"/>
  <c r="AV665" i="2"/>
  <c r="AW664" i="2"/>
  <c r="AV664" i="2"/>
  <c r="AW663" i="2"/>
  <c r="AV663" i="2"/>
  <c r="AW662" i="2"/>
  <c r="AV662" i="2"/>
  <c r="AW661" i="2"/>
  <c r="AV661" i="2"/>
  <c r="AW660" i="2"/>
  <c r="AV660" i="2"/>
  <c r="AW659" i="2"/>
  <c r="AV659" i="2"/>
  <c r="AW658" i="2"/>
  <c r="AV658" i="2"/>
  <c r="AW657" i="2"/>
  <c r="AV657" i="2"/>
  <c r="AW656" i="2"/>
  <c r="AV656" i="2"/>
  <c r="AW655" i="2"/>
  <c r="AV655" i="2"/>
  <c r="AW654" i="2"/>
  <c r="AV654" i="2"/>
  <c r="AW653" i="2"/>
  <c r="AV653" i="2"/>
  <c r="AW652" i="2"/>
  <c r="AV652" i="2"/>
  <c r="AW651" i="2"/>
  <c r="AV651" i="2"/>
  <c r="AW650" i="2"/>
  <c r="AV650" i="2"/>
  <c r="AW649" i="2"/>
  <c r="AV649" i="2"/>
  <c r="AW648" i="2"/>
  <c r="AV648" i="2"/>
  <c r="AW647" i="2"/>
  <c r="AV647" i="2"/>
  <c r="AW646" i="2"/>
  <c r="AV646" i="2"/>
  <c r="AW645" i="2"/>
  <c r="AV645" i="2"/>
  <c r="AW644" i="2"/>
  <c r="AV644" i="2"/>
  <c r="AW643" i="2"/>
  <c r="AV643" i="2"/>
  <c r="AW642" i="2"/>
  <c r="AV642" i="2"/>
  <c r="AW641" i="2"/>
  <c r="AV641" i="2"/>
  <c r="AW640" i="2"/>
  <c r="AV640" i="2"/>
  <c r="AW639" i="2"/>
  <c r="AV639" i="2"/>
  <c r="AW638" i="2"/>
  <c r="AV638" i="2"/>
  <c r="AW637" i="2"/>
  <c r="AV637" i="2"/>
  <c r="AW636" i="2"/>
  <c r="AV636" i="2"/>
  <c r="AW635" i="2"/>
  <c r="AV635" i="2"/>
  <c r="AW634" i="2"/>
  <c r="AV634" i="2"/>
  <c r="AW633" i="2"/>
  <c r="AV633" i="2"/>
  <c r="AW632" i="2"/>
  <c r="AV632" i="2"/>
  <c r="AW631" i="2"/>
  <c r="AV631" i="2"/>
  <c r="AW630" i="2"/>
  <c r="AV630" i="2"/>
  <c r="AW629" i="2"/>
  <c r="AV629" i="2"/>
  <c r="AW628" i="2"/>
  <c r="AV628" i="2"/>
  <c r="AW627" i="2"/>
  <c r="AV627" i="2"/>
  <c r="AW626" i="2"/>
  <c r="AV626" i="2"/>
  <c r="AW625" i="2"/>
  <c r="AV625" i="2"/>
  <c r="AW624" i="2"/>
  <c r="AV624" i="2"/>
  <c r="AW623" i="2"/>
  <c r="AV623" i="2"/>
  <c r="AW622" i="2"/>
  <c r="AV622" i="2"/>
  <c r="AW621" i="2"/>
  <c r="AV621" i="2"/>
  <c r="AW620" i="2"/>
  <c r="AV620" i="2"/>
  <c r="AW619" i="2"/>
  <c r="AV619" i="2"/>
  <c r="AW618" i="2"/>
  <c r="AV618" i="2"/>
  <c r="AW617" i="2"/>
  <c r="AV617" i="2"/>
  <c r="AW616" i="2"/>
  <c r="AV616" i="2"/>
  <c r="AW615" i="2"/>
  <c r="AV615" i="2"/>
  <c r="AW614" i="2"/>
  <c r="AV614" i="2"/>
  <c r="AW613" i="2"/>
  <c r="AV613" i="2"/>
  <c r="AW612" i="2"/>
  <c r="AV612" i="2"/>
  <c r="AW611" i="2"/>
  <c r="AV611" i="2"/>
  <c r="AW610" i="2"/>
  <c r="AV610" i="2"/>
  <c r="AW609" i="2"/>
  <c r="AV609" i="2"/>
  <c r="AW608" i="2"/>
  <c r="AV608" i="2"/>
  <c r="AW607" i="2"/>
  <c r="AV607" i="2"/>
  <c r="AW606" i="2"/>
  <c r="AV606" i="2"/>
  <c r="AW605" i="2"/>
  <c r="AV605" i="2"/>
  <c r="AW604" i="2"/>
  <c r="AV604" i="2"/>
  <c r="AW603" i="2"/>
  <c r="AV603" i="2"/>
  <c r="AW602" i="2"/>
  <c r="AV602" i="2"/>
  <c r="AW601" i="2"/>
  <c r="AV601" i="2"/>
  <c r="AW600" i="2"/>
  <c r="AV600" i="2"/>
  <c r="AW599" i="2"/>
  <c r="AV599" i="2"/>
  <c r="AW598" i="2"/>
  <c r="AV598" i="2"/>
  <c r="AW597" i="2"/>
  <c r="AV597" i="2"/>
  <c r="AW596" i="2"/>
  <c r="AV596" i="2"/>
  <c r="AW595" i="2"/>
  <c r="AV595" i="2"/>
  <c r="AW594" i="2"/>
  <c r="AV594" i="2"/>
  <c r="AW593" i="2"/>
  <c r="AV593" i="2"/>
  <c r="AW592" i="2"/>
  <c r="AV592" i="2"/>
  <c r="AW591" i="2"/>
  <c r="AV591" i="2"/>
  <c r="AW590" i="2"/>
  <c r="AV590" i="2"/>
  <c r="AW589" i="2"/>
  <c r="AV589" i="2"/>
  <c r="AW588" i="2"/>
  <c r="AV588" i="2"/>
  <c r="AW587" i="2"/>
  <c r="AV587" i="2"/>
  <c r="AW586" i="2"/>
  <c r="AV586" i="2"/>
  <c r="AW585" i="2"/>
  <c r="AV585" i="2"/>
  <c r="AW584" i="2"/>
  <c r="AV584" i="2"/>
  <c r="AW583" i="2"/>
  <c r="AV583" i="2"/>
  <c r="AW582" i="2"/>
  <c r="AV582" i="2"/>
  <c r="AW581" i="2"/>
  <c r="AV581" i="2"/>
  <c r="AW580" i="2"/>
  <c r="AV580" i="2"/>
  <c r="AW579" i="2"/>
  <c r="AV579" i="2"/>
  <c r="AW578" i="2"/>
  <c r="AV578" i="2"/>
  <c r="AW577" i="2"/>
  <c r="AV577" i="2"/>
  <c r="AW576" i="2"/>
  <c r="AV576" i="2"/>
  <c r="AW575" i="2"/>
  <c r="AV575" i="2"/>
  <c r="AW574" i="2"/>
  <c r="AV574" i="2"/>
  <c r="AW573" i="2"/>
  <c r="AV573" i="2"/>
  <c r="AW572" i="2"/>
  <c r="AV572" i="2"/>
  <c r="AW571" i="2"/>
  <c r="AV571" i="2"/>
  <c r="AW570" i="2"/>
  <c r="AV570" i="2"/>
  <c r="AW569" i="2"/>
  <c r="AV569" i="2"/>
  <c r="AW568" i="2"/>
  <c r="AV568" i="2"/>
  <c r="AW567" i="2"/>
  <c r="AV567" i="2"/>
  <c r="AW566" i="2"/>
  <c r="AV566" i="2"/>
  <c r="AW565" i="2"/>
  <c r="AV565" i="2"/>
  <c r="AW564" i="2"/>
  <c r="AV564" i="2"/>
  <c r="AW563" i="2"/>
  <c r="AV563" i="2"/>
  <c r="AW562" i="2"/>
  <c r="AV562" i="2"/>
  <c r="AW561" i="2"/>
  <c r="AV561" i="2"/>
  <c r="AW560" i="2"/>
  <c r="AV560" i="2"/>
  <c r="AW559" i="2"/>
  <c r="AV559" i="2"/>
  <c r="AW558" i="2"/>
  <c r="AV558" i="2"/>
  <c r="AW557" i="2"/>
  <c r="AV557" i="2"/>
  <c r="AW556" i="2"/>
  <c r="AV556" i="2"/>
  <c r="AW555" i="2"/>
  <c r="AV555" i="2"/>
  <c r="AW554" i="2"/>
  <c r="AV554" i="2"/>
  <c r="AW553" i="2"/>
  <c r="AV553" i="2"/>
  <c r="AW552" i="2"/>
  <c r="AV552" i="2"/>
  <c r="AW551" i="2"/>
  <c r="AV551" i="2"/>
  <c r="AW550" i="2"/>
  <c r="AV550" i="2"/>
  <c r="AW549" i="2"/>
  <c r="AV549" i="2"/>
  <c r="AW548" i="2"/>
  <c r="AV548" i="2"/>
  <c r="AW547" i="2"/>
  <c r="AV547" i="2"/>
  <c r="AW546" i="2"/>
  <c r="AV546" i="2"/>
  <c r="AW545" i="2"/>
  <c r="AV545" i="2"/>
  <c r="AW544" i="2"/>
  <c r="AV544" i="2"/>
  <c r="AW543" i="2"/>
  <c r="AV543" i="2"/>
  <c r="AW542" i="2"/>
  <c r="AV542" i="2"/>
  <c r="AW541" i="2"/>
  <c r="AV541" i="2"/>
  <c r="AW540" i="2"/>
  <c r="AV540" i="2"/>
  <c r="AW539" i="2"/>
  <c r="AV539" i="2"/>
  <c r="AW538" i="2"/>
  <c r="AV538" i="2"/>
  <c r="AW537" i="2"/>
  <c r="AV537" i="2"/>
  <c r="AW536" i="2"/>
  <c r="AV536" i="2"/>
  <c r="AW535" i="2"/>
  <c r="AV535" i="2"/>
  <c r="AW534" i="2"/>
  <c r="AV534" i="2"/>
  <c r="AW533" i="2"/>
  <c r="AV533" i="2"/>
  <c r="AW532" i="2"/>
  <c r="AV532" i="2"/>
  <c r="AW531" i="2"/>
  <c r="AV531" i="2"/>
  <c r="AW530" i="2"/>
  <c r="AV530" i="2"/>
  <c r="AW529" i="2"/>
  <c r="AV529" i="2"/>
  <c r="AW528" i="2"/>
  <c r="AV528" i="2"/>
  <c r="AW527" i="2"/>
  <c r="AV527" i="2"/>
  <c r="AW526" i="2"/>
  <c r="AV526" i="2"/>
  <c r="AW525" i="2"/>
  <c r="AV525" i="2"/>
  <c r="AW524" i="2"/>
  <c r="AV524" i="2"/>
  <c r="AW523" i="2"/>
  <c r="AV523" i="2"/>
  <c r="AW522" i="2"/>
  <c r="AV522" i="2"/>
  <c r="AW521" i="2"/>
  <c r="AV521" i="2"/>
  <c r="AW520" i="2"/>
  <c r="AV520" i="2"/>
  <c r="AW519" i="2"/>
  <c r="AV519" i="2"/>
  <c r="AW518" i="2"/>
  <c r="AV518" i="2"/>
  <c r="AW517" i="2"/>
  <c r="AV517" i="2"/>
  <c r="AW516" i="2"/>
  <c r="AV516" i="2"/>
  <c r="AW515" i="2"/>
  <c r="AV515" i="2"/>
  <c r="AW514" i="2"/>
  <c r="AV514" i="2"/>
  <c r="AW513" i="2"/>
  <c r="AV513" i="2"/>
  <c r="AW512" i="2"/>
  <c r="AV512" i="2"/>
  <c r="AW511" i="2"/>
  <c r="AV511" i="2"/>
  <c r="AW510" i="2"/>
  <c r="AV510" i="2"/>
  <c r="AW509" i="2"/>
  <c r="AV509" i="2"/>
  <c r="AW508" i="2"/>
  <c r="AV508" i="2"/>
  <c r="AW507" i="2"/>
  <c r="AV507" i="2"/>
  <c r="AW506" i="2"/>
  <c r="AV506" i="2"/>
  <c r="AW505" i="2"/>
  <c r="AV505" i="2"/>
  <c r="AW504" i="2"/>
  <c r="AV504" i="2"/>
  <c r="AW503" i="2"/>
  <c r="AV503" i="2"/>
  <c r="AW502" i="2"/>
  <c r="AV502" i="2"/>
  <c r="AW501" i="2"/>
  <c r="AV501" i="2"/>
  <c r="AW500" i="2"/>
  <c r="AV500" i="2"/>
  <c r="AW499" i="2"/>
  <c r="AV499" i="2"/>
  <c r="AW498" i="2"/>
  <c r="AV498" i="2"/>
  <c r="AW497" i="2"/>
  <c r="AV497" i="2"/>
  <c r="AW496" i="2"/>
  <c r="AV496" i="2"/>
  <c r="AW495" i="2"/>
  <c r="AV495" i="2"/>
  <c r="AW494" i="2"/>
  <c r="AV494" i="2"/>
  <c r="AW493" i="2"/>
  <c r="AV493" i="2"/>
  <c r="AW492" i="2"/>
  <c r="AV492" i="2"/>
  <c r="AW491" i="2"/>
  <c r="AV491" i="2"/>
  <c r="AW490" i="2"/>
  <c r="AV490" i="2"/>
  <c r="AW489" i="2"/>
  <c r="AV489" i="2"/>
  <c r="AW488" i="2"/>
  <c r="AV488" i="2"/>
  <c r="AW487" i="2"/>
  <c r="AV487" i="2"/>
  <c r="AW486" i="2"/>
  <c r="AV486" i="2"/>
  <c r="AW485" i="2"/>
  <c r="AV485" i="2"/>
  <c r="AW484" i="2"/>
  <c r="AV484" i="2"/>
  <c r="AW483" i="2"/>
  <c r="AV483" i="2"/>
  <c r="AW482" i="2"/>
  <c r="AV482" i="2"/>
  <c r="AW481" i="2"/>
  <c r="AV481" i="2"/>
  <c r="AW480" i="2"/>
  <c r="AV480" i="2"/>
  <c r="AW479" i="2"/>
  <c r="AV479" i="2"/>
  <c r="AW478" i="2"/>
  <c r="AV478" i="2"/>
  <c r="AW477" i="2"/>
  <c r="AV477" i="2"/>
  <c r="AW476" i="2"/>
  <c r="AV476" i="2"/>
  <c r="AW475" i="2"/>
  <c r="AV475" i="2"/>
  <c r="AW474" i="2"/>
  <c r="AV474" i="2"/>
  <c r="AW473" i="2"/>
  <c r="AV473" i="2"/>
  <c r="AW472" i="2"/>
  <c r="AV472" i="2"/>
  <c r="AW471" i="2"/>
  <c r="AV471" i="2"/>
  <c r="AW470" i="2"/>
  <c r="AV470" i="2"/>
  <c r="AW469" i="2"/>
  <c r="AV469" i="2"/>
  <c r="AW468" i="2"/>
  <c r="AV468" i="2"/>
  <c r="AW467" i="2"/>
  <c r="AV467" i="2"/>
  <c r="AW466" i="2"/>
  <c r="AV466" i="2"/>
  <c r="AW465" i="2"/>
  <c r="AV465" i="2"/>
  <c r="AW464" i="2"/>
  <c r="AV464" i="2"/>
  <c r="AW463" i="2"/>
  <c r="AV463" i="2"/>
  <c r="AW462" i="2"/>
  <c r="AV462" i="2"/>
  <c r="AW461" i="2"/>
  <c r="AV461" i="2"/>
  <c r="AW460" i="2"/>
  <c r="AV460" i="2"/>
  <c r="AW459" i="2"/>
  <c r="AV459" i="2"/>
  <c r="AW458" i="2"/>
  <c r="AV458" i="2"/>
  <c r="AW457" i="2"/>
  <c r="AV457" i="2"/>
  <c r="AW456" i="2"/>
  <c r="AV456" i="2"/>
  <c r="AW455" i="2"/>
  <c r="AV455" i="2"/>
  <c r="AW454" i="2"/>
  <c r="AV454" i="2"/>
  <c r="AW453" i="2"/>
  <c r="AV453" i="2"/>
  <c r="AW452" i="2"/>
  <c r="AV452" i="2"/>
  <c r="AW451" i="2"/>
  <c r="AV451" i="2"/>
  <c r="AW450" i="2"/>
  <c r="AV450" i="2"/>
  <c r="AW449" i="2"/>
  <c r="AV449" i="2"/>
  <c r="AW448" i="2"/>
  <c r="AV448" i="2"/>
  <c r="AW447" i="2"/>
  <c r="AV447" i="2"/>
  <c r="AW446" i="2"/>
  <c r="AV446" i="2"/>
  <c r="AW445" i="2"/>
  <c r="AV445" i="2"/>
  <c r="AW444" i="2"/>
  <c r="AV444" i="2"/>
  <c r="AW443" i="2"/>
  <c r="AV443" i="2"/>
  <c r="AW442" i="2"/>
  <c r="AV442" i="2"/>
  <c r="AW441" i="2"/>
  <c r="AV441" i="2"/>
  <c r="AW440" i="2"/>
  <c r="AV440" i="2"/>
  <c r="AW439" i="2"/>
  <c r="AV439" i="2"/>
  <c r="AW438" i="2"/>
  <c r="AV438" i="2"/>
  <c r="AW437" i="2"/>
  <c r="AV437" i="2"/>
  <c r="AW436" i="2"/>
  <c r="AV436" i="2"/>
  <c r="AW435" i="2"/>
  <c r="AV435" i="2"/>
  <c r="AW434" i="2"/>
  <c r="AV434" i="2"/>
  <c r="AW433" i="2"/>
  <c r="AV433" i="2"/>
  <c r="AW432" i="2"/>
  <c r="AV432" i="2"/>
  <c r="AW431" i="2"/>
  <c r="AV431" i="2"/>
  <c r="AW430" i="2"/>
  <c r="AV430" i="2"/>
  <c r="AW429" i="2"/>
  <c r="AV429" i="2"/>
  <c r="AW428" i="2"/>
  <c r="AV428" i="2"/>
  <c r="AW427" i="2"/>
  <c r="AV427" i="2"/>
  <c r="AW426" i="2"/>
  <c r="AV426" i="2"/>
  <c r="AW425" i="2"/>
  <c r="AV425" i="2"/>
  <c r="AW424" i="2"/>
  <c r="AV424" i="2"/>
  <c r="AW423" i="2"/>
  <c r="AV423" i="2"/>
  <c r="AW422" i="2"/>
  <c r="AV422" i="2"/>
  <c r="AW421" i="2"/>
  <c r="AV421" i="2"/>
  <c r="AW420" i="2"/>
  <c r="AV420" i="2"/>
  <c r="AW419" i="2"/>
  <c r="AV419" i="2"/>
  <c r="AW418" i="2"/>
  <c r="AV418" i="2"/>
  <c r="AW417" i="2"/>
  <c r="AV417" i="2"/>
  <c r="AW416" i="2"/>
  <c r="AV416" i="2"/>
  <c r="AW415" i="2"/>
  <c r="AV415" i="2"/>
  <c r="AW414" i="2"/>
  <c r="AV414" i="2"/>
  <c r="AW413" i="2"/>
  <c r="AV413" i="2"/>
  <c r="AW412" i="2"/>
  <c r="AV412" i="2"/>
  <c r="AW411" i="2"/>
  <c r="AV411" i="2"/>
  <c r="AW410" i="2"/>
  <c r="AV410" i="2"/>
  <c r="AW409" i="2"/>
  <c r="AV409" i="2"/>
  <c r="AW408" i="2"/>
  <c r="AV408" i="2"/>
  <c r="AW407" i="2"/>
  <c r="AV407" i="2"/>
  <c r="AW406" i="2"/>
  <c r="AV406" i="2"/>
  <c r="AW405" i="2"/>
  <c r="AV405" i="2"/>
  <c r="AW404" i="2"/>
  <c r="AV404" i="2"/>
  <c r="AW403" i="2"/>
  <c r="AV403" i="2"/>
  <c r="AW402" i="2"/>
  <c r="AV402" i="2"/>
  <c r="AW401" i="2"/>
  <c r="AV401" i="2"/>
  <c r="AW400" i="2"/>
  <c r="AV400" i="2"/>
  <c r="AW399" i="2"/>
  <c r="AV399" i="2"/>
  <c r="AW398" i="2"/>
  <c r="AV398" i="2"/>
  <c r="AW397" i="2"/>
  <c r="AV397" i="2"/>
  <c r="AW396" i="2"/>
  <c r="AV396" i="2"/>
  <c r="AW395" i="2"/>
  <c r="AV395" i="2"/>
  <c r="AW394" i="2"/>
  <c r="AV394" i="2"/>
  <c r="AW393" i="2"/>
  <c r="AV393" i="2"/>
  <c r="AW392" i="2"/>
  <c r="AV392" i="2"/>
  <c r="AW391" i="2"/>
  <c r="AV391" i="2"/>
  <c r="AW390" i="2"/>
  <c r="AV390" i="2"/>
  <c r="AW389" i="2"/>
  <c r="AV389" i="2"/>
  <c r="AW388" i="2"/>
  <c r="AV388" i="2"/>
  <c r="AW387" i="2"/>
  <c r="AV387" i="2"/>
  <c r="AW386" i="2"/>
  <c r="AV386" i="2"/>
  <c r="AW385" i="2"/>
  <c r="AV385" i="2"/>
  <c r="AW384" i="2"/>
  <c r="AV384" i="2"/>
  <c r="AW383" i="2"/>
  <c r="AV383" i="2"/>
  <c r="AW382" i="2"/>
  <c r="AV382" i="2"/>
  <c r="AW381" i="2"/>
  <c r="AV381" i="2"/>
  <c r="AW380" i="2"/>
  <c r="AV380" i="2"/>
  <c r="AW379" i="2"/>
  <c r="AV379" i="2"/>
  <c r="AW378" i="2"/>
  <c r="AV378" i="2"/>
  <c r="AW377" i="2"/>
  <c r="AV377" i="2"/>
  <c r="AW376" i="2"/>
  <c r="AV376" i="2"/>
  <c r="AW375" i="2"/>
  <c r="AV375" i="2"/>
  <c r="AW374" i="2"/>
  <c r="AV374" i="2"/>
  <c r="AW373" i="2"/>
  <c r="AV373" i="2"/>
  <c r="AW372" i="2"/>
  <c r="AV372" i="2"/>
  <c r="AW371" i="2"/>
  <c r="AV371" i="2"/>
  <c r="AW370" i="2"/>
  <c r="AV370" i="2"/>
  <c r="AW369" i="2"/>
  <c r="AV369" i="2"/>
  <c r="AW368" i="2"/>
  <c r="AV368" i="2"/>
  <c r="AW367" i="2"/>
  <c r="AV367" i="2"/>
  <c r="AW366" i="2"/>
  <c r="AV366" i="2"/>
  <c r="AW365" i="2"/>
  <c r="AV365" i="2"/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 l="1"/>
  <c r="AZ317" i="2"/>
  <c r="AY318" i="2"/>
  <c r="AZ318" i="2"/>
  <c r="AY319" i="2"/>
  <c r="AZ319" i="2"/>
  <c r="AY320" i="2"/>
  <c r="AZ320" i="2"/>
  <c r="AY321" i="2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D106" i="8" l="1"/>
  <c r="D102" i="8"/>
  <c r="D101" i="8"/>
  <c r="D95" i="8"/>
  <c r="D94" i="8"/>
  <c r="F88" i="8"/>
  <c r="D88" i="8"/>
  <c r="D86" i="8"/>
  <c r="D85" i="8"/>
  <c r="D84" i="8"/>
  <c r="F80" i="8"/>
  <c r="D80" i="8"/>
  <c r="J79" i="8"/>
  <c r="E79" i="8"/>
  <c r="D79" i="8"/>
  <c r="D78" i="8"/>
  <c r="E76" i="8"/>
  <c r="D76" i="8"/>
  <c r="F75" i="8"/>
  <c r="D75" i="8"/>
  <c r="E69" i="8"/>
  <c r="E68" i="8"/>
  <c r="D68" i="8"/>
  <c r="E67" i="8"/>
  <c r="D67" i="8"/>
  <c r="F66" i="8"/>
  <c r="E66" i="8"/>
  <c r="D65" i="8"/>
  <c r="J64" i="8"/>
  <c r="F64" i="8"/>
  <c r="D64" i="8"/>
  <c r="F63" i="8"/>
  <c r="E63" i="8"/>
  <c r="D61" i="8"/>
  <c r="F60" i="8"/>
  <c r="H60" i="8" s="1"/>
  <c r="E60" i="8"/>
  <c r="J58" i="8"/>
  <c r="D58" i="8"/>
  <c r="F57" i="8"/>
  <c r="J55" i="8"/>
  <c r="E55" i="8"/>
  <c r="D55" i="8"/>
  <c r="D54" i="8"/>
  <c r="E53" i="8"/>
  <c r="E51" i="8"/>
  <c r="E50" i="8"/>
  <c r="E49" i="8"/>
  <c r="E47" i="8"/>
  <c r="J46" i="8"/>
  <c r="E46" i="8"/>
  <c r="D46" i="8"/>
  <c r="J45" i="8"/>
  <c r="F45" i="8"/>
  <c r="D45" i="8"/>
  <c r="J44" i="8"/>
  <c r="F44" i="8"/>
  <c r="J43" i="8"/>
  <c r="F43" i="8"/>
  <c r="D43" i="8"/>
  <c r="J40" i="8"/>
  <c r="J37" i="8"/>
  <c r="J36" i="8"/>
  <c r="J35" i="8"/>
  <c r="J32" i="8"/>
  <c r="J31" i="8"/>
  <c r="J30" i="8"/>
  <c r="J29" i="8"/>
  <c r="J28" i="8"/>
  <c r="I20" i="8"/>
</calcChain>
</file>

<file path=xl/sharedStrings.xml><?xml version="1.0" encoding="utf-8"?>
<sst xmlns="http://schemas.openxmlformats.org/spreadsheetml/2006/main" count="12585" uniqueCount="2506">
  <si>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</si>
  <si>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</si>
  <si>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</si>
  <si>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</si>
  <si>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</si>
  <si>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</si>
  <si>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</si>
  <si>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</si>
  <si>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</si>
  <si>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</si>
  <si>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</si>
  <si>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</si>
  <si>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</si>
  <si>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</si>
  <si>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</si>
  <si>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</si>
  <si>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</si>
  <si>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</si>
  <si>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</si>
  <si>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</si>
  <si>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</si>
  <si>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</si>
  <si>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</si>
  <si>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</si>
  <si>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</si>
  <si>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</si>
  <si>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</si>
  <si>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</si>
  <si>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</si>
  <si>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</si>
  <si>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</si>
  <si>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</si>
  <si>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</si>
  <si>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</si>
  <si>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</si>
  <si>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</si>
  <si>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</si>
  <si>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</si>
  <si>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</si>
  <si>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</si>
  <si>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</si>
  <si>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</si>
  <si>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</si>
  <si>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</si>
  <si>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</si>
  <si>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</si>
  <si>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</si>
  <si>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</si>
  <si>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</si>
  <si>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</si>
  <si>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</si>
  <si>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</si>
  <si>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</si>
  <si>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</si>
  <si>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</si>
  <si>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</si>
  <si>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</si>
  <si>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</si>
  <si>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</si>
  <si>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</si>
  <si>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</si>
  <si>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</si>
  <si>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</si>
  <si>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</si>
  <si>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</si>
  <si>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</si>
  <si>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</si>
  <si>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</si>
  <si>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</si>
  <si>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</si>
  <si>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</si>
  <si>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</si>
  <si>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</si>
  <si>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</si>
  <si>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</si>
  <si>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</si>
  <si>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</si>
  <si>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</si>
  <si>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</si>
  <si>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</si>
  <si>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</si>
  <si>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</si>
  <si>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</si>
  <si>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</si>
  <si>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</si>
  <si>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</si>
  <si>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</si>
  <si>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</si>
  <si>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</si>
  <si>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</si>
  <si>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</si>
  <si>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</si>
  <si>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</si>
  <si>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</si>
  <si>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</si>
  <si>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</si>
  <si>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</si>
  <si>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</si>
  <si>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</si>
  <si>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</si>
  <si>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</si>
  <si>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</si>
  <si>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</si>
  <si>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</si>
  <si>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</si>
  <si>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</si>
  <si>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</si>
  <si>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</si>
  <si>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</si>
  <si>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</si>
  <si>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</si>
  <si>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</si>
  <si>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</si>
  <si>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</si>
  <si>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</si>
  <si>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</si>
  <si>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</si>
  <si>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</si>
  <si>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</si>
  <si>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</si>
  <si>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</si>
  <si>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</si>
  <si>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</si>
  <si>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</si>
  <si>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</si>
  <si>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</si>
  <si>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</si>
  <si>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</si>
  <si>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</si>
  <si>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</si>
  <si>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</si>
  <si>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</si>
  <si>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</si>
  <si>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</si>
  <si>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</si>
  <si>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</si>
  <si>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</si>
  <si>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</si>
  <si>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</si>
  <si>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</si>
  <si>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</si>
  <si>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</si>
  <si>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</si>
  <si>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</si>
  <si>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</si>
  <si>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</si>
  <si>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</si>
  <si>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</si>
  <si>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</si>
  <si>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</si>
  <si>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</si>
  <si>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</si>
  <si>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</si>
  <si>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</si>
  <si>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</si>
  <si>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</si>
  <si>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</si>
  <si>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</si>
  <si>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</si>
  <si>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</si>
  <si>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</si>
  <si>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</si>
  <si>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</si>
  <si>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</si>
  <si>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</si>
  <si>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</si>
  <si>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</si>
  <si>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</si>
  <si>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</si>
  <si>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</si>
  <si>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</si>
  <si>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</si>
  <si>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</si>
  <si>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</si>
  <si>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</si>
  <si>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</si>
  <si>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</si>
  <si>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</si>
  <si>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</si>
  <si>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</si>
  <si>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</si>
  <si>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</si>
  <si>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</si>
  <si>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</si>
  <si>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</si>
  <si>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</si>
  <si>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</si>
  <si>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</si>
  <si>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</si>
  <si>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</si>
  <si>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</si>
  <si>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</si>
  <si>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</si>
  <si>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</si>
  <si>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</si>
  <si>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</si>
  <si>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</si>
  <si>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</si>
  <si>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</si>
  <si>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</si>
  <si>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</si>
  <si>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</si>
  <si>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</si>
  <si>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</si>
  <si>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</si>
  <si>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</si>
  <si>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</si>
  <si>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</si>
  <si>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</si>
  <si>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</si>
  <si>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</si>
  <si>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</si>
  <si>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</si>
  <si>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</si>
  <si>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</si>
  <si>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</si>
  <si>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</si>
  <si>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</si>
  <si>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</si>
  <si>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</si>
  <si>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</si>
  <si>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</si>
  <si>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</si>
  <si>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</si>
  <si>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</si>
  <si>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</si>
  <si>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</si>
  <si>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</si>
  <si>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</si>
  <si>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</si>
  <si>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</si>
  <si>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</si>
  <si>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</si>
  <si>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</si>
  <si>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</si>
  <si>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</si>
  <si>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</si>
  <si>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</si>
  <si>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</si>
  <si>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</si>
  <si>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</si>
  <si>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</si>
  <si>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</si>
  <si>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</si>
  <si>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</si>
  <si>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</si>
  <si>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</si>
  <si>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</si>
  <si>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</si>
  <si>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</si>
  <si>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</si>
  <si>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</si>
  <si>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</si>
  <si>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</si>
  <si>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</si>
  <si>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</si>
  <si>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</si>
  <si>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</si>
  <si>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</si>
  <si>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</si>
  <si>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</si>
  <si>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</si>
  <si>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</si>
  <si>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</si>
  <si>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</si>
  <si>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</si>
  <si>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</si>
  <si>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</si>
  <si>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</si>
  <si>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</si>
  <si>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</si>
  <si>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</si>
  <si>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</si>
  <si>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</si>
  <si>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</si>
  <si>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</si>
  <si>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</si>
  <si>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</si>
  <si>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</si>
  <si>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</si>
  <si>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</si>
  <si>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</si>
  <si>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</si>
  <si>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</si>
  <si>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</si>
  <si>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</si>
  <si>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</si>
  <si>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</si>
  <si>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</si>
  <si>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</si>
  <si>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</si>
  <si>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</si>
  <si>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</si>
  <si>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</si>
  <si>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</si>
  <si>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</si>
  <si>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</si>
  <si>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</si>
  <si>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</si>
  <si>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</si>
  <si>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</si>
  <si>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</si>
  <si>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</si>
  <si>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</si>
  <si>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</si>
  <si>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</si>
  <si>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</si>
  <si>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</si>
  <si>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</si>
  <si>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</si>
  <si>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</si>
  <si>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</si>
  <si>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</si>
  <si>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</si>
  <si>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</si>
  <si>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</si>
  <si>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</si>
  <si>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</si>
  <si>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</si>
  <si>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</si>
  <si>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</si>
  <si>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</si>
  <si>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</si>
  <si>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</si>
  <si>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</si>
  <si>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</si>
  <si>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</si>
  <si>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</si>
  <si>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</si>
  <si>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</si>
  <si>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</si>
  <si>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</si>
  <si>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</si>
  <si>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</si>
  <si>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</si>
  <si>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</si>
  <si>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</si>
  <si>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</si>
  <si>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</si>
  <si>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</si>
  <si>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</si>
  <si>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</si>
  <si>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</si>
  <si>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</si>
  <si>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</si>
  <si>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</si>
  <si>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</si>
  <si>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</si>
  <si>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</si>
  <si>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</si>
  <si>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</si>
  <si>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</si>
  <si>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</si>
  <si>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</si>
  <si>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</si>
  <si>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</si>
  <si>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</si>
  <si>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</si>
  <si>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</si>
  <si>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</si>
  <si>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</si>
  <si>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</si>
  <si>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</si>
  <si>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</si>
  <si>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</si>
  <si>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</si>
  <si>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</si>
  <si>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</si>
  <si>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</si>
  <si>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</si>
  <si>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</si>
  <si>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</si>
  <si>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</si>
  <si>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</si>
  <si>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</si>
  <si>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</si>
  <si>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</si>
  <si>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</si>
  <si>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</si>
  <si>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</si>
  <si>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</si>
  <si>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</si>
  <si>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</si>
  <si>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</si>
  <si>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</si>
  <si>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</si>
  <si>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</si>
  <si>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</si>
  <si>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</si>
  <si>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</si>
  <si>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</si>
  <si>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</si>
  <si>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</si>
  <si>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</si>
  <si>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</si>
  <si>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</si>
  <si>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</si>
  <si>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</si>
  <si>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</si>
  <si>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</si>
  <si>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</si>
  <si>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</si>
  <si>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</si>
  <si>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</si>
  <si>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</si>
  <si>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</si>
  <si>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</si>
  <si>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</si>
  <si>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</si>
  <si>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</si>
  <si>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</si>
  <si>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</si>
  <si>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</si>
  <si>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</si>
  <si>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</si>
  <si>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</si>
  <si>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</si>
  <si>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</si>
  <si>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</si>
  <si>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</si>
  <si>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</si>
  <si>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</si>
  <si>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</si>
  <si>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</si>
  <si>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</si>
  <si>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</si>
  <si>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</si>
  <si>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</si>
  <si>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</si>
  <si>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</si>
  <si>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</si>
  <si>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</si>
  <si>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</si>
  <si>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</si>
  <si>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</si>
  <si>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</si>
  <si>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</si>
  <si>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</si>
  <si>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</si>
  <si>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</si>
  <si>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</si>
  <si>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</si>
  <si>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</si>
  <si>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</si>
  <si>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</si>
  <si>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</si>
  <si>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</si>
  <si>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</si>
  <si>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</si>
  <si>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</si>
  <si>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</si>
  <si>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</si>
  <si>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</si>
  <si>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</si>
  <si>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</si>
  <si>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</si>
  <si>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</si>
  <si>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</si>
  <si>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</si>
  <si>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</si>
  <si>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</si>
  <si>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</si>
  <si>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</si>
  <si>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</si>
  <si>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</si>
  <si>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</si>
  <si>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</si>
  <si>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</si>
  <si>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</si>
  <si>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</si>
  <si>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</si>
  <si>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</si>
  <si>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</si>
  <si>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</si>
  <si>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</si>
  <si>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</si>
  <si>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</si>
  <si>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</si>
  <si>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</si>
  <si>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</si>
  <si>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</si>
  <si>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</si>
  <si>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</si>
  <si>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</si>
  <si>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</si>
  <si>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</si>
  <si>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</si>
  <si>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</si>
  <si>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</si>
  <si>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</si>
  <si>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</si>
  <si>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</si>
  <si>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</si>
  <si>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</si>
  <si>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</si>
  <si>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</si>
  <si>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</si>
  <si>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</si>
  <si>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</si>
  <si>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</si>
  <si>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</si>
  <si>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</si>
  <si>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</si>
  <si>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</si>
  <si>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</si>
  <si>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</si>
  <si>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</si>
  <si>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</si>
  <si>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</si>
  <si>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</si>
  <si>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</si>
  <si>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</si>
  <si>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</si>
  <si>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</si>
  <si>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</si>
  <si>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</si>
  <si>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</si>
  <si>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</si>
  <si>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</si>
  <si>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</si>
  <si>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</si>
  <si>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</si>
  <si>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</si>
  <si>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</si>
  <si>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</si>
  <si>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</si>
  <si>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</si>
  <si>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</si>
  <si>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</si>
  <si>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</si>
  <si>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</si>
  <si>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</si>
  <si>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</si>
  <si>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</si>
  <si>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</si>
  <si>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</si>
  <si>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</si>
  <si>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</si>
  <si>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</si>
  <si>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</si>
  <si>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</si>
  <si>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</si>
  <si>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</si>
  <si>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</si>
  <si>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</si>
  <si>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</si>
  <si>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</si>
  <si>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</si>
  <si>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</si>
  <si>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</si>
  <si>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</si>
  <si>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</si>
  <si>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</si>
  <si>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</si>
  <si>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</si>
  <si>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</si>
  <si>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</si>
  <si>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</si>
  <si>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</si>
  <si>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</si>
  <si>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</si>
  <si>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</si>
  <si>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</si>
  <si>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</si>
  <si>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</si>
  <si>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</si>
  <si>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</si>
  <si>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</si>
  <si>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</si>
  <si>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</si>
  <si>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</si>
  <si>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</si>
  <si>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</si>
  <si>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</si>
  <si>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</si>
  <si>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</si>
  <si>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</si>
  <si>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</si>
  <si>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</si>
  <si>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</si>
  <si>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</si>
  <si>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</si>
  <si>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</si>
  <si>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</si>
  <si>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</si>
  <si>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</si>
  <si>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</si>
  <si>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</si>
  <si>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</si>
  <si>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</si>
  <si>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</si>
  <si>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</si>
  <si>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</si>
  <si>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</si>
  <si>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</si>
  <si>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</si>
  <si>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</si>
  <si>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</si>
  <si>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</si>
  <si>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</si>
  <si>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</si>
  <si>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</si>
  <si>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</si>
  <si>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</si>
  <si>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</si>
  <si>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</si>
  <si>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</si>
  <si>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</si>
  <si>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</si>
  <si>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</si>
  <si>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</si>
  <si>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</si>
  <si>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</si>
  <si>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</si>
  <si>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</si>
  <si>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</si>
  <si>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</si>
  <si>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</si>
  <si>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</si>
  <si>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</si>
  <si>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</si>
  <si>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</si>
  <si>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</si>
  <si>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</si>
  <si>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</si>
  <si>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</si>
  <si>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</si>
  <si>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</si>
  <si>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</si>
  <si>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</si>
  <si>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</si>
  <si>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</si>
  <si>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</si>
  <si>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</si>
  <si>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</si>
  <si>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</si>
  <si>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</si>
  <si>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</si>
  <si>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</si>
  <si>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</si>
  <si>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</si>
  <si>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</si>
  <si>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</si>
  <si>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</si>
  <si>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</si>
  <si>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</si>
  <si>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</si>
  <si>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</si>
  <si>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</si>
  <si>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</si>
  <si>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</si>
  <si>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</si>
  <si>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</si>
  <si>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</si>
  <si>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</si>
  <si>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</si>
  <si>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</si>
  <si>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</si>
  <si>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</si>
  <si>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</si>
  <si>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</si>
  <si>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</si>
  <si>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</si>
  <si>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</si>
  <si>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</si>
  <si>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</si>
  <si>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</si>
  <si>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</si>
  <si>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</si>
  <si>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</si>
  <si>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</si>
  <si>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</si>
  <si>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</si>
  <si>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</si>
  <si>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</si>
  <si>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</si>
  <si>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</si>
  <si>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</si>
  <si>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</si>
  <si>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</si>
  <si>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</si>
  <si>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</si>
  <si>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</si>
  <si>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</si>
  <si>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</si>
  <si>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</si>
  <si>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</si>
  <si>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</si>
  <si>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</si>
  <si>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</si>
  <si>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</si>
  <si>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</si>
  <si>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</si>
  <si>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</si>
  <si>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</si>
  <si>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</si>
  <si>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</si>
  <si>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</si>
  <si>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</si>
  <si>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</si>
  <si>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</si>
  <si>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</si>
  <si>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</si>
  <si>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</si>
  <si>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</si>
  <si>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</si>
  <si>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</si>
  <si>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</si>
  <si>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</si>
  <si>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</si>
  <si>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</si>
  <si>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</si>
  <si>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</si>
  <si>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</si>
  <si>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</si>
  <si>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</si>
  <si>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</si>
  <si>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</si>
  <si>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</si>
  <si>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</si>
  <si>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</si>
  <si>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</si>
  <si>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</si>
  <si>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</si>
  <si>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</si>
  <si>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</si>
  <si>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</si>
  <si>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</si>
  <si>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</si>
  <si>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</si>
  <si>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</si>
  <si>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</si>
  <si>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</si>
  <si>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</si>
  <si>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</si>
  <si>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</si>
  <si>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</si>
  <si>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</si>
  <si>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</si>
  <si>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</si>
  <si>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</si>
  <si>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</si>
  <si>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</si>
  <si>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</si>
  <si>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</si>
  <si>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</si>
  <si>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</si>
  <si>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</si>
  <si>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</si>
  <si>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</si>
  <si>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</si>
  <si>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</si>
  <si>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</si>
  <si>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</si>
  <si>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</si>
  <si>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</si>
  <si>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</si>
  <si>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</si>
  <si>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</si>
  <si>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</si>
  <si>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</si>
  <si>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</si>
  <si>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</si>
  <si>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</si>
  <si>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</si>
  <si>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</si>
  <si>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</si>
  <si>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</si>
  <si>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</si>
  <si>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</si>
  <si>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</si>
  <si>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</si>
  <si>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</si>
  <si>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</si>
  <si>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</si>
  <si>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</si>
  <si>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</si>
  <si>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</si>
  <si>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</si>
  <si>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</si>
  <si>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</si>
  <si>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</si>
  <si>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</si>
  <si>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</si>
  <si>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</si>
  <si>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</si>
  <si>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</si>
  <si>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</si>
  <si>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</si>
  <si>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</si>
  <si>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</si>
  <si>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</si>
  <si>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</si>
  <si>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</si>
  <si>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</si>
  <si>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</si>
  <si>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</si>
  <si>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</si>
  <si>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</si>
  <si>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</si>
  <si>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</si>
  <si>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</si>
  <si>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</si>
  <si>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</si>
  <si>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</si>
  <si>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</si>
  <si>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</si>
  <si>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</si>
  <si>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</si>
  <si>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</si>
  <si>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</si>
  <si>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</si>
  <si>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</si>
  <si>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</si>
  <si>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</si>
  <si>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</si>
  <si>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</si>
  <si>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</si>
  <si>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</si>
  <si>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</si>
  <si>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</si>
  <si>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</si>
  <si>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</si>
  <si>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</si>
  <si>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</si>
  <si>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</si>
  <si>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</si>
  <si>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</si>
  <si>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</si>
  <si>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</si>
  <si>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</si>
  <si>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</si>
  <si>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</si>
  <si>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</si>
  <si>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</si>
  <si>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</si>
  <si>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</si>
  <si>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</si>
  <si>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</si>
  <si>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</si>
  <si>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</si>
  <si>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</si>
  <si>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</si>
  <si>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</si>
  <si>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</si>
  <si>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</si>
  <si>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</si>
  <si>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</si>
  <si>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</si>
  <si>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</si>
  <si>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</si>
  <si>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</si>
  <si>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</si>
  <si>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</si>
  <si>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</si>
  <si>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</si>
  <si>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</si>
  <si>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</si>
  <si>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</si>
  <si>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</si>
  <si>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</si>
  <si>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</si>
  <si>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</si>
  <si>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</si>
  <si>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</si>
  <si>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</si>
  <si>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</si>
  <si>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</si>
  <si>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</si>
  <si>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</si>
  <si>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</si>
  <si>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</si>
  <si>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</si>
  <si>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</si>
  <si>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</si>
  <si>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</si>
  <si>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</si>
  <si>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</si>
  <si>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</si>
  <si>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</si>
  <si>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</si>
  <si>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</si>
  <si>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</si>
  <si>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</si>
  <si>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</si>
  <si>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</si>
  <si>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</si>
  <si>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</si>
  <si>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</si>
  <si>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</si>
  <si>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</si>
  <si>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</si>
  <si>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</si>
  <si>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</si>
  <si>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</si>
  <si>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</si>
  <si>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</si>
  <si>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</si>
  <si>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</si>
  <si>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</si>
  <si>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</si>
  <si>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</si>
  <si>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</si>
  <si>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</si>
  <si>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</si>
  <si>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</si>
  <si>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</si>
  <si>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</si>
  <si>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</si>
  <si>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</si>
  <si>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</si>
  <si>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</si>
  <si>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</si>
  <si>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</si>
  <si>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</si>
  <si>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</si>
  <si>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</si>
  <si>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</si>
  <si>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</si>
  <si>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</si>
  <si>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</si>
  <si>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</si>
  <si>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</si>
  <si>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</si>
  <si>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</si>
  <si>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</si>
  <si>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</si>
  <si>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</si>
  <si>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</si>
  <si>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</si>
  <si>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</si>
  <si>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</si>
  <si>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</si>
  <si>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</si>
  <si>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</si>
  <si>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</si>
  <si>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</si>
  <si>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</si>
  <si>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</si>
  <si>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</si>
  <si>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</si>
  <si>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</si>
  <si>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</si>
  <si>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</si>
  <si>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</si>
  <si>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</si>
  <si>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</si>
  <si>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</si>
  <si>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</si>
  <si>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</si>
  <si>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</si>
  <si>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</si>
  <si>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</si>
  <si>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</si>
  <si>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</si>
  <si>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</si>
  <si>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</si>
  <si>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</si>
  <si>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</si>
  <si>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</si>
  <si>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</si>
  <si>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</si>
  <si>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</si>
  <si>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</si>
  <si>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</si>
  <si>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</si>
  <si>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</si>
  <si>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</si>
  <si>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</si>
  <si>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</si>
  <si>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</si>
  <si>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</si>
  <si>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</si>
  <si>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</si>
  <si>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</si>
  <si>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</si>
  <si>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</si>
  <si>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</si>
  <si>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</si>
  <si>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</si>
  <si>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</si>
  <si>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</si>
  <si>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</si>
  <si>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</si>
  <si>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</si>
  <si>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</si>
  <si>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</si>
  <si>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</si>
  <si>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</si>
  <si>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</si>
  <si>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</si>
  <si>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</si>
  <si>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</si>
  <si>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</si>
  <si>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</si>
  <si>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</si>
  <si>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</si>
  <si>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</si>
  <si>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</si>
  <si>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</si>
  <si>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</si>
  <si>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</si>
  <si>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</si>
  <si>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</si>
  <si>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</si>
  <si>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</si>
  <si>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</si>
  <si>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</si>
  <si>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</si>
  <si>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</si>
  <si>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</si>
  <si>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</si>
  <si>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</si>
  <si>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</si>
  <si>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</si>
  <si>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</si>
  <si>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</si>
  <si>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</si>
  <si>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</si>
  <si>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</si>
  <si>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</si>
  <si>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</si>
  <si>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</si>
  <si>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</si>
  <si>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</si>
  <si>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</si>
  <si>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</si>
  <si>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</si>
  <si>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</si>
  <si>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</si>
  <si>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</si>
  <si>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</si>
  <si>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</si>
  <si>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</si>
  <si>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</si>
  <si>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</si>
  <si>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</si>
  <si>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</si>
  <si>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</si>
  <si>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</si>
  <si>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</si>
  <si>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</si>
  <si>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</si>
  <si>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</si>
  <si>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</si>
  <si>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</si>
  <si>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</si>
  <si>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</si>
  <si>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</si>
  <si>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</si>
  <si>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</si>
  <si>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</si>
  <si>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</si>
  <si>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</si>
  <si>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</si>
  <si>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</si>
  <si>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</si>
  <si>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</si>
  <si>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</si>
  <si>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</si>
  <si>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</si>
  <si>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</si>
  <si>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</si>
  <si>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</si>
  <si>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</si>
  <si>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</si>
  <si>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</si>
  <si>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</si>
  <si>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</si>
  <si>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</si>
  <si>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</si>
  <si>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</si>
  <si>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</si>
  <si>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</si>
  <si>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</si>
  <si>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</si>
  <si>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</si>
  <si>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</si>
  <si>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</si>
  <si>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</si>
  <si>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</si>
  <si>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</si>
  <si>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</si>
  <si>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</si>
  <si>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</si>
  <si>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</si>
  <si>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</si>
  <si>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</si>
  <si>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</si>
  <si>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</si>
  <si>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</si>
  <si>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</si>
  <si>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</si>
  <si>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</si>
  <si>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</si>
  <si>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</si>
  <si>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</si>
  <si>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</si>
  <si>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</si>
  <si>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</si>
  <si>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</si>
  <si>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</si>
  <si>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</si>
  <si>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</si>
  <si>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</si>
  <si>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</si>
  <si>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</si>
  <si>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</si>
  <si>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</si>
  <si>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</si>
  <si>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</si>
  <si>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</si>
  <si>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</si>
  <si>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</si>
  <si>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</si>
  <si>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</si>
  <si>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</si>
  <si>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</si>
  <si>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</si>
  <si>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</si>
  <si>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</si>
  <si>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</si>
  <si>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</si>
  <si>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</si>
  <si>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</si>
  <si>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</si>
  <si>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</si>
  <si>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</si>
  <si>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</si>
  <si>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</si>
  <si>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</si>
  <si>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</si>
  <si>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</si>
  <si>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</si>
  <si>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</si>
  <si>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</si>
  <si>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</si>
  <si>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</si>
  <si>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</si>
  <si>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</si>
  <si>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</si>
  <si>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</si>
  <si>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</si>
  <si>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</si>
  <si>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</si>
  <si>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</si>
  <si>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</si>
  <si>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</si>
  <si>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</si>
  <si>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</si>
  <si>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</si>
  <si>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</si>
  <si>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</si>
  <si>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</si>
  <si>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</si>
  <si>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</si>
  <si>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</si>
  <si>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</si>
  <si>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</si>
  <si>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</si>
  <si>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</si>
  <si>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</si>
  <si>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</si>
  <si>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</si>
  <si>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</si>
  <si>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</si>
  <si>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</si>
  <si>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</si>
  <si>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</si>
  <si>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</si>
  <si>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</si>
  <si>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</si>
  <si>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</si>
  <si>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</si>
  <si>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</si>
  <si>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</si>
  <si>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</si>
  <si>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</si>
  <si>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</si>
  <si>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</si>
  <si>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</si>
  <si>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</si>
  <si>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</si>
  <si>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</si>
  <si>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</si>
  <si>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</si>
  <si>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</si>
  <si>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</si>
  <si>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</si>
  <si>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</si>
  <si>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</si>
  <si>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</si>
  <si>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</si>
  <si>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</si>
  <si>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</si>
  <si>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</si>
  <si>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</si>
  <si>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</si>
  <si>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</si>
  <si>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</si>
  <si>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</si>
  <si>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</si>
  <si>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</si>
  <si>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</si>
  <si>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</si>
  <si>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</si>
  <si>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</si>
  <si>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</si>
  <si>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</si>
  <si>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</si>
  <si>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</si>
  <si>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</si>
  <si>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</si>
  <si>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</si>
  <si>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</si>
  <si>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</si>
  <si>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</si>
  <si>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</si>
  <si>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</si>
  <si>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</si>
  <si>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</si>
  <si>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</si>
  <si>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</si>
  <si>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</si>
  <si>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</si>
  <si>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</si>
  <si>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</si>
  <si>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</si>
  <si>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</si>
  <si>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</si>
  <si>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</si>
  <si>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</si>
  <si>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</si>
  <si>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</si>
  <si>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</si>
  <si>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</si>
  <si>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</si>
  <si>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</si>
  <si>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</si>
  <si>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</si>
  <si>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</si>
  <si>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</si>
  <si>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</si>
  <si>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</si>
  <si>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</si>
  <si>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</si>
  <si>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</si>
  <si>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</si>
  <si>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</si>
  <si>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</si>
  <si>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</si>
  <si>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</si>
  <si>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</si>
  <si>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</si>
  <si>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</si>
  <si>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</si>
  <si>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</si>
  <si>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</si>
  <si>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</si>
  <si>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</si>
  <si>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</si>
  <si>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</si>
  <si>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</si>
  <si>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</si>
  <si>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</si>
  <si>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</si>
  <si>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</si>
  <si>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</si>
  <si>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</si>
  <si>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</si>
  <si>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</si>
  <si>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</si>
  <si>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</si>
  <si>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</si>
  <si>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</si>
  <si>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</si>
  <si>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</si>
  <si>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</si>
  <si>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</si>
  <si>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</si>
  <si>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</si>
  <si>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</si>
  <si>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</si>
  <si>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</si>
  <si>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</si>
  <si>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</si>
  <si>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</si>
  <si>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</si>
  <si>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HCMC</t>
  </si>
  <si>
    <t>NABATI</t>
  </si>
  <si>
    <t>GÓI</t>
  </si>
  <si>
    <t xml:space="preserve"> </t>
  </si>
  <si>
    <t>MT</t>
  </si>
  <si>
    <t>SieuThi-Lon/Supermarket</t>
  </si>
  <si>
    <t>BACH HOA XANH</t>
  </si>
  <si>
    <t>HT</t>
  </si>
  <si>
    <t>VND</t>
  </si>
  <si>
    <t>SieuThi-Nho/Minimarket</t>
  </si>
  <si>
    <t>Binh Tan</t>
  </si>
  <si>
    <t>HỘP</t>
  </si>
  <si>
    <t>BANH KEM XOP PHO MAI RICHEESE NABATI CHEESE CREAM WAFER 6GR X20</t>
  </si>
  <si>
    <t>20240824-2408674577</t>
  </si>
  <si>
    <t>324903_BANH SNACK AHH PHU KEM GOGUMA 9GX10</t>
  </si>
  <si>
    <t>Ahh GGM 9g Promo</t>
  </si>
  <si>
    <t>CVS</t>
  </si>
  <si>
    <t>Chained CVS</t>
  </si>
  <si>
    <t>20240713-2407658622</t>
  </si>
  <si>
    <t>Hoc Mon</t>
  </si>
  <si>
    <t>20240907-2409679717</t>
  </si>
  <si>
    <t>20240914-2409682635</t>
  </si>
  <si>
    <t>20240917-2409684096</t>
  </si>
  <si>
    <t>20240917-2409684365</t>
  </si>
  <si>
    <t>20240918-2409684695</t>
  </si>
  <si>
    <t>20240918-2409684693</t>
  </si>
  <si>
    <t>20240910-2409681113</t>
  </si>
  <si>
    <t>District 9</t>
  </si>
  <si>
    <t>HUYNH HONG NHUNG</t>
  </si>
  <si>
    <t>THU DUC</t>
  </si>
  <si>
    <t>DANG PHUOC THIEN</t>
  </si>
  <si>
    <t>20240925-2409687409</t>
  </si>
  <si>
    <t>LINH CHIEU</t>
  </si>
  <si>
    <t>GO VAP</t>
  </si>
  <si>
    <t>KP 5</t>
  </si>
  <si>
    <t>Q9</t>
  </si>
  <si>
    <t>13807- BHX_LAN_DHO - KHO DC XUYEN A</t>
  </si>
  <si>
    <t>BHX_LAN_DHO - Kho DC Xuyên Á</t>
  </si>
  <si>
    <t>NHA KHO SO WH1.1 KCN XUYEN A</t>
  </si>
  <si>
    <t>MY HANH BAC</t>
  </si>
  <si>
    <t>DUC HOA</t>
  </si>
  <si>
    <t>LONG AN</t>
  </si>
  <si>
    <t>20240926-2409687990</t>
  </si>
  <si>
    <t>20240925-2409687405</t>
  </si>
  <si>
    <t>20240926-2409687991</t>
  </si>
  <si>
    <t>20240926-2409688150</t>
  </si>
  <si>
    <t>District 7</t>
  </si>
  <si>
    <t>HUYNH THI HONG NGA</t>
  </si>
  <si>
    <t>20240925-2409687809</t>
  </si>
  <si>
    <t>20240917-2409684356</t>
  </si>
  <si>
    <t>20240914-2409682657</t>
  </si>
  <si>
    <t>Nguyễn Thành Long</t>
  </si>
  <si>
    <t>Trần Huy Hoàng</t>
  </si>
  <si>
    <t>AP 7</t>
  </si>
  <si>
    <t>TRAN DAI NGHIA</t>
  </si>
  <si>
    <t>BINH CHANH</t>
  </si>
  <si>
    <t>Q10</t>
  </si>
  <si>
    <t>PHAN NGOC KHANH VY</t>
  </si>
  <si>
    <t>NGUYEN DUY HIEU</t>
  </si>
  <si>
    <t>LE THI BE HIEN</t>
  </si>
  <si>
    <t>TRUONG THO</t>
  </si>
  <si>
    <t>VUONG KIM NGAN</t>
  </si>
  <si>
    <t>PHUOC LONG B</t>
  </si>
  <si>
    <t>BINH HUNG HOA</t>
  </si>
  <si>
    <t>NHA BE</t>
  </si>
  <si>
    <t>KP 1</t>
  </si>
  <si>
    <t>TO HIEN THANH</t>
  </si>
  <si>
    <t>NGUYEN THI ANH QUY</t>
  </si>
  <si>
    <t>P7</t>
  </si>
  <si>
    <t>Q8</t>
  </si>
  <si>
    <t>HIEP BINH PHUOC</t>
  </si>
  <si>
    <t>LONG BINH</t>
  </si>
  <si>
    <t>DUONG SO 2</t>
  </si>
  <si>
    <t>SO 10</t>
  </si>
  <si>
    <t>AEON TA QUANG BUU</t>
  </si>
  <si>
    <t>CÔNG TY TNHH AEON VIỆT NAM - ĐỊA ĐIỂM KINH DOANH AEON TẠ QUANG BỬU</t>
  </si>
  <si>
    <t>547-549</t>
  </si>
  <si>
    <t>LO L1-09 TAI TANG 1 VA LO L2-11 , 12A , 12B TAI TANG 2</t>
  </si>
  <si>
    <t>TA QUANG BUU</t>
  </si>
  <si>
    <t>P4</t>
  </si>
  <si>
    <t>20240906-2409679344</t>
  </si>
  <si>
    <t>BINH THANH</t>
  </si>
  <si>
    <t>NGUYEN THI THU NIEM</t>
  </si>
  <si>
    <t>TRAN THI CAM HANG</t>
  </si>
  <si>
    <t>MAI CHI THO</t>
  </si>
  <si>
    <t>20240912-2409681714</t>
  </si>
  <si>
    <t>KP 4</t>
  </si>
  <si>
    <t>NGUYEN DUY TRINH</t>
  </si>
  <si>
    <t>KINH DUONG VUONG</t>
  </si>
  <si>
    <t>20240907-2409679721</t>
  </si>
  <si>
    <t>20240830-2408676886</t>
  </si>
  <si>
    <t>20240927-2409688489</t>
  </si>
  <si>
    <t>PHAN VAN TRI</t>
  </si>
  <si>
    <t>P5</t>
  </si>
  <si>
    <t>AP 5</t>
  </si>
  <si>
    <t>20240930-2409688990</t>
  </si>
  <si>
    <t>20240910-2409681115</t>
  </si>
  <si>
    <t>TAN PHU</t>
  </si>
  <si>
    <t>HTDNG</t>
  </si>
  <si>
    <t>PLH5498521</t>
  </si>
  <si>
    <t>WH107-021024-00105</t>
  </si>
  <si>
    <t>DHB4006683</t>
  </si>
  <si>
    <t xml:space="preserve">C24THT-00572644               </t>
  </si>
  <si>
    <t>3985_WM+LIFE DNG 148 ONG ICH KHIEM</t>
  </si>
  <si>
    <t>3985_VM+ DNG 148 ONG ICH KHIEM</t>
  </si>
  <si>
    <t>ONG ICH KHIEM</t>
  </si>
  <si>
    <t>TAM THUAN</t>
  </si>
  <si>
    <t>THANH KHE</t>
  </si>
  <si>
    <t>DA NANG</t>
  </si>
  <si>
    <t>20240905-2409678574</t>
  </si>
  <si>
    <t>CGH0987094</t>
  </si>
  <si>
    <t>PHAM THI HUONG</t>
  </si>
  <si>
    <t>PLH5498110</t>
  </si>
  <si>
    <t>WH107-011024-00102</t>
  </si>
  <si>
    <t>DHB4006807</t>
  </si>
  <si>
    <t xml:space="preserve">C24THT-00568796               </t>
  </si>
  <si>
    <t>4806_VM+ DNG 64 TO HIEN THANH</t>
  </si>
  <si>
    <t>VM+ DNG 64 TO HIEN THANH</t>
  </si>
  <si>
    <t>PHUOC MY</t>
  </si>
  <si>
    <t>SON TRA</t>
  </si>
  <si>
    <t>CGH0986625</t>
  </si>
  <si>
    <t>PLH5498559</t>
  </si>
  <si>
    <t>DHB4006897</t>
  </si>
  <si>
    <t xml:space="preserve">C24THT-00572758               </t>
  </si>
  <si>
    <t>5627_WM+LIFE DNG 124 HOANG HOA THAM</t>
  </si>
  <si>
    <t>5627_VM+ DNG 124 HOANG HOA THAM</t>
  </si>
  <si>
    <t>HOANG HOA THAM</t>
  </si>
  <si>
    <t>THAC GIAN</t>
  </si>
  <si>
    <t>NGUYEN THI QUYNH ANH</t>
  </si>
  <si>
    <t>PLH5496497</t>
  </si>
  <si>
    <t>WH103-021024-00086</t>
  </si>
  <si>
    <t>DHB4017837</t>
  </si>
  <si>
    <t xml:space="preserve">C24THT-00573652               </t>
  </si>
  <si>
    <t>VM+ HCM 001 SAV2, CC AVENUE</t>
  </si>
  <si>
    <t>SO 28</t>
  </si>
  <si>
    <t>0.01 TAN TRET THAP 2, SUN AVENNUE</t>
  </si>
  <si>
    <t>AN PHU</t>
  </si>
  <si>
    <t>Q2</t>
  </si>
  <si>
    <t>CGH0987113</t>
  </si>
  <si>
    <t>PLH5496799</t>
  </si>
  <si>
    <t>WH105-031024-00040</t>
  </si>
  <si>
    <t>DHB4014825</t>
  </si>
  <si>
    <t xml:space="preserve">C24THT-00570528               </t>
  </si>
  <si>
    <t>6254_WM+LIFE HCM 0.01-0.02, CC IMPERIAL</t>
  </si>
  <si>
    <t>C-G0.01 CC CAO TANG NATURAL POEM</t>
  </si>
  <si>
    <t>AN LAC</t>
  </si>
  <si>
    <t>CGH0987171</t>
  </si>
  <si>
    <t>HTCL1</t>
  </si>
  <si>
    <t>PLH5496924</t>
  </si>
  <si>
    <t>WH117-021024-00045</t>
  </si>
  <si>
    <t>DHB4016268</t>
  </si>
  <si>
    <t xml:space="preserve">C24THT-00571235               </t>
  </si>
  <si>
    <t>BHX_BDU_TAN-KHO DC THUAN AN</t>
  </si>
  <si>
    <t>5851 - BHX_BDU_TAN-KHO DC THUAN AN</t>
  </si>
  <si>
    <t>THUA 1305 TBD SO 83, SO 38/1, TO 01, KP BINH PHUOC A</t>
  </si>
  <si>
    <t>BINH CHUAN</t>
  </si>
  <si>
    <t>THUAN AN</t>
  </si>
  <si>
    <t>CGH0986967</t>
  </si>
  <si>
    <t>DOAN THI HUONG TRANG</t>
  </si>
  <si>
    <t>PLH5497115</t>
  </si>
  <si>
    <t>WH105-031024-00073</t>
  </si>
  <si>
    <t>DHB4017383</t>
  </si>
  <si>
    <t xml:space="preserve">C24THT-00570503               </t>
  </si>
  <si>
    <t>8030 BHX_LDO_DTR - KHO DC DUC TRONG</t>
  </si>
  <si>
    <t>KCN PHU HOI,</t>
  </si>
  <si>
    <t>LO F3 - KCN</t>
  </si>
  <si>
    <t>PHU HOI</t>
  </si>
  <si>
    <t>DUC TRONG</t>
  </si>
  <si>
    <t>LAM DONG</t>
  </si>
  <si>
    <t>CGH0987208</t>
  </si>
  <si>
    <t>PLH5497328</t>
  </si>
  <si>
    <t>WH104-021024-00159</t>
  </si>
  <si>
    <t>DHB4013917</t>
  </si>
  <si>
    <t xml:space="preserve">C24THT-00570384               </t>
  </si>
  <si>
    <t>WM+ HCM B13/29B Ấp 2C X. Vĩnh Lộc B</t>
  </si>
  <si>
    <t>B13/29B</t>
  </si>
  <si>
    <t>AP 2C</t>
  </si>
  <si>
    <t>VINH LOC B</t>
  </si>
  <si>
    <t>CGH0987046</t>
  </si>
  <si>
    <t>HOANG THI LANH</t>
  </si>
  <si>
    <t>PLH5498468</t>
  </si>
  <si>
    <t>WH107-021024-00104</t>
  </si>
  <si>
    <t>DHB4006925</t>
  </si>
  <si>
    <t xml:space="preserve">C24THT-00572602               </t>
  </si>
  <si>
    <t>6955_WM+LIFE DNG 12A-12B PHAN TU, NGU HANH SON</t>
  </si>
  <si>
    <t>6955-WM+ DNG 12A-12B PHAN TU, NGU HANH SON</t>
  </si>
  <si>
    <t>12A-12B</t>
  </si>
  <si>
    <t>PHAN TU</t>
  </si>
  <si>
    <t>MY AN</t>
  </si>
  <si>
    <t>NGU HANH SON</t>
  </si>
  <si>
    <t>CGH0987088</t>
  </si>
  <si>
    <t>PLH5496701</t>
  </si>
  <si>
    <t>WH105-031024-00067</t>
  </si>
  <si>
    <t>DHB4014789</t>
  </si>
  <si>
    <t xml:space="preserve">C24THT-00570633               </t>
  </si>
  <si>
    <t>4154_WM+LIFE HCM 197-199 DUONG SO 12</t>
  </si>
  <si>
    <t>SO 197-199</t>
  </si>
  <si>
    <t>SO 12</t>
  </si>
  <si>
    <t>CGH0987189</t>
  </si>
  <si>
    <t>PLH5498112</t>
  </si>
  <si>
    <t>DHB4006813</t>
  </si>
  <si>
    <t xml:space="preserve">C24THT-00568787               </t>
  </si>
  <si>
    <t>4755_VM+ DNG 46 LE VAN THU</t>
  </si>
  <si>
    <t>VM+ DNG 46 LE VAN THU</t>
  </si>
  <si>
    <t>LE VAN THU</t>
  </si>
  <si>
    <t>MAN THAI</t>
  </si>
  <si>
    <t>PLH5497031</t>
  </si>
  <si>
    <t>WH120-021024-00120</t>
  </si>
  <si>
    <t>DHB4017501</t>
  </si>
  <si>
    <t xml:space="preserve">C24THT-00570472               </t>
  </si>
  <si>
    <t>BHX_HCM_NBE - KHO DC NHA BE</t>
  </si>
  <si>
    <t>6655 - BHX_HCM_NBE - KHO DC NHA BE</t>
  </si>
  <si>
    <t>LO F5-1, F5-2</t>
  </si>
  <si>
    <t>KHU F</t>
  </si>
  <si>
    <t>KCN HIEP PHUOC</t>
  </si>
  <si>
    <t>HIEP PHUOC</t>
  </si>
  <si>
    <t>CGH0987040</t>
  </si>
  <si>
    <t>PLH5499012</t>
  </si>
  <si>
    <t>WH105-031024-00188</t>
  </si>
  <si>
    <t>DHB4015577</t>
  </si>
  <si>
    <t xml:space="preserve">C24THT-00570484               </t>
  </si>
  <si>
    <t>CGH0987416</t>
  </si>
  <si>
    <t>PLH5499013</t>
  </si>
  <si>
    <t>DHB4017188</t>
  </si>
  <si>
    <t xml:space="preserve">C24THT-00570488               </t>
  </si>
  <si>
    <t>PLH5497005</t>
  </si>
  <si>
    <t>DHB4012107</t>
  </si>
  <si>
    <t xml:space="preserve">C24THT-00570428               </t>
  </si>
  <si>
    <t>PLH5497441</t>
  </si>
  <si>
    <t>WH104-031024-00021</t>
  </si>
  <si>
    <t>DHB4015210</t>
  </si>
  <si>
    <t xml:space="preserve">C24THT-00570276               </t>
  </si>
  <si>
    <t>VM+ HCM 8/9 AP HUNG LAN</t>
  </si>
  <si>
    <t>AP HUNG LAN</t>
  </si>
  <si>
    <t>BA DIEM</t>
  </si>
  <si>
    <t>HOC MON</t>
  </si>
  <si>
    <t>CGH0987130</t>
  </si>
  <si>
    <t>NGUYEN NGOC THIEN TRANG</t>
  </si>
  <si>
    <t>PLH5496858</t>
  </si>
  <si>
    <t>WH105-031024-00056</t>
  </si>
  <si>
    <t>DHB4017481</t>
  </si>
  <si>
    <t xml:space="preserve">C24THT-00570654               </t>
  </si>
  <si>
    <t>AEON QUOC LO 1A</t>
  </si>
  <si>
    <t>CÔNG TY TNHH AEON VIỆT NAM</t>
  </si>
  <si>
    <t>KHU DAT Z11</t>
  </si>
  <si>
    <t>QUOC LO 1A</t>
  </si>
  <si>
    <t>TRUNG MY TAY</t>
  </si>
  <si>
    <t>Q12</t>
  </si>
  <si>
    <t>CGH0987181</t>
  </si>
  <si>
    <t>PLH5497000</t>
  </si>
  <si>
    <t>WH120-021024-00111</t>
  </si>
  <si>
    <t>DHB4006104</t>
  </si>
  <si>
    <t xml:space="preserve">C24THT-00563506               </t>
  </si>
  <si>
    <t>WM+ RURAL TGG 93 VO DUY LINH</t>
  </si>
  <si>
    <t>WM+ TGG 93 Võ Duy Linh</t>
  </si>
  <si>
    <t>VO DUY LINH</t>
  </si>
  <si>
    <t>TAN HOA</t>
  </si>
  <si>
    <t>GO CONG DONG</t>
  </si>
  <si>
    <t>TIEN GIANG</t>
  </si>
  <si>
    <t>CGH0987036</t>
  </si>
  <si>
    <t>PLH5498281</t>
  </si>
  <si>
    <t>WH107-021024-00041</t>
  </si>
  <si>
    <t>DHB4007135</t>
  </si>
  <si>
    <t xml:space="preserve">C24THT-00572883               </t>
  </si>
  <si>
    <t>5152_VM+ TTH 58 CHU VAN AN</t>
  </si>
  <si>
    <t>VM+ TTH 58 CHU VAN AN</t>
  </si>
  <si>
    <t>CHU VAN AN</t>
  </si>
  <si>
    <t>THUA THIEN - HUE</t>
  </si>
  <si>
    <t>CGH0986992</t>
  </si>
  <si>
    <t>CAO THI THU TRANG</t>
  </si>
  <si>
    <t>PLH5496374</t>
  </si>
  <si>
    <t>WH103-021024-00061</t>
  </si>
  <si>
    <t>DHB4016067</t>
  </si>
  <si>
    <t xml:space="preserve">C24THT-00570789               </t>
  </si>
  <si>
    <t>3816_WM+LIFE HCM 38C/ 7-9 CAY KEO</t>
  </si>
  <si>
    <t>SO 38C/ 7-9</t>
  </si>
  <si>
    <t>DUONG CAY KEO</t>
  </si>
  <si>
    <t>TAM PHU</t>
  </si>
  <si>
    <t>CGH0987032</t>
  </si>
  <si>
    <t>PLH5497724</t>
  </si>
  <si>
    <t>WH120-031024-00020</t>
  </si>
  <si>
    <t>DHB4018016</t>
  </si>
  <si>
    <t xml:space="preserve">C24THT-00571106               </t>
  </si>
  <si>
    <t>OSI  FOOD PHUONG VIET</t>
  </si>
  <si>
    <t>CHUNG CU PEGASUITE</t>
  </si>
  <si>
    <t>P6</t>
  </si>
  <si>
    <t>CGH0987218</t>
  </si>
  <si>
    <t>NGUYEN KIM NGOC</t>
  </si>
  <si>
    <t>PLH5496586</t>
  </si>
  <si>
    <t>WH105-031024-00022</t>
  </si>
  <si>
    <t>DHB4012362</t>
  </si>
  <si>
    <t xml:space="preserve">C24THT-00570489               </t>
  </si>
  <si>
    <t>DUONG 3/2</t>
  </si>
  <si>
    <t>P12</t>
  </si>
  <si>
    <t>CGH0987163</t>
  </si>
  <si>
    <t>PLH5496380</t>
  </si>
  <si>
    <t>DHB4016077</t>
  </si>
  <si>
    <t xml:space="preserve">C24THT-00570739               </t>
  </si>
  <si>
    <t>3946_WM+LIFE HCM 34 DUONG SO 12</t>
  </si>
  <si>
    <t>SO 34</t>
  </si>
  <si>
    <t>DUONG SO 12</t>
  </si>
  <si>
    <t>PLH5497414</t>
  </si>
  <si>
    <t>WH104-021024-00181</t>
  </si>
  <si>
    <t>DHB4017945</t>
  </si>
  <si>
    <t xml:space="preserve">C24THT-00570969               </t>
  </si>
  <si>
    <t>CGH0987078</t>
  </si>
  <si>
    <t>PLH5498372</t>
  </si>
  <si>
    <t>WH107-021024-00062</t>
  </si>
  <si>
    <t>DHB4006830</t>
  </si>
  <si>
    <t xml:space="preserve">C24THT-00572499               </t>
  </si>
  <si>
    <t>5235_VM+ DNG 413 TRUONG SON</t>
  </si>
  <si>
    <t>VM+ DNG 413 TRUONG SON</t>
  </si>
  <si>
    <t>TRUONG SON</t>
  </si>
  <si>
    <t>HOA THO TAY</t>
  </si>
  <si>
    <t>CAM LE</t>
  </si>
  <si>
    <t>CGH0987020</t>
  </si>
  <si>
    <t>PLH5498438</t>
  </si>
  <si>
    <t>DHB4006714</t>
  </si>
  <si>
    <t xml:space="preserve">C24THT-00572559               </t>
  </si>
  <si>
    <t>3930_VM+ DNG TRAN BACH DANG</t>
  </si>
  <si>
    <t>VM+ DNG TRAN BACH DANG</t>
  </si>
  <si>
    <t>LO 44 B2.2</t>
  </si>
  <si>
    <t>TRAN BACH DANG</t>
  </si>
  <si>
    <t>PLH5497535</t>
  </si>
  <si>
    <t>WH104-031024-00039</t>
  </si>
  <si>
    <t>DHB4015185</t>
  </si>
  <si>
    <t xml:space="preserve">C24THT-00570303               </t>
  </si>
  <si>
    <t>VM+ HCM 126/4/1 TAY LAN</t>
  </si>
  <si>
    <t>126/4/1</t>
  </si>
  <si>
    <t>TAY LAN</t>
  </si>
  <si>
    <t>CGH0987179</t>
  </si>
  <si>
    <t>PLH5497114</t>
  </si>
  <si>
    <t>WH105-031024-00074</t>
  </si>
  <si>
    <t>DHB4017368</t>
  </si>
  <si>
    <t xml:space="preserve">C24THT-00570504               </t>
  </si>
  <si>
    <t>7200 BHX_KHH_DKH - KHO DC DIEN KHANH</t>
  </si>
  <si>
    <t>LO 12, 13</t>
  </si>
  <si>
    <t>KCN DIEN PHU-VCN</t>
  </si>
  <si>
    <t>DIEN PHU</t>
  </si>
  <si>
    <t>DIEN KHANH</t>
  </si>
  <si>
    <t>KHANH HOA</t>
  </si>
  <si>
    <t>PLH5496393</t>
  </si>
  <si>
    <t>DHB4016105</t>
  </si>
  <si>
    <t xml:space="preserve">C24THT-00570752               </t>
  </si>
  <si>
    <t>VM+ HCM 71 DUONG SO 9</t>
  </si>
  <si>
    <t>SO 71</t>
  </si>
  <si>
    <t>DUONG SO 9</t>
  </si>
  <si>
    <t>PLH5496502</t>
  </si>
  <si>
    <t>DHB4017842</t>
  </si>
  <si>
    <t xml:space="preserve">C24THT-00571165               </t>
  </si>
  <si>
    <t>VM+ HCM SO 185B NG. THI DINH</t>
  </si>
  <si>
    <t>SO 185B</t>
  </si>
  <si>
    <t>NGUYEN THI DINH</t>
  </si>
  <si>
    <t>PLH5496564</t>
  </si>
  <si>
    <t>WH105-031024-00002</t>
  </si>
  <si>
    <t>DHB4012292</t>
  </si>
  <si>
    <t xml:space="preserve">C24THT-00564737               </t>
  </si>
  <si>
    <t>BHX_BPH_DPH - KHO DC DONG PHU</t>
  </si>
  <si>
    <t>BHX_BPH_DPH - Kho DC Đồng Phú</t>
  </si>
  <si>
    <t>57, 58, 63, 69, 68, 37, 38, 76, TO BAN DO 07, 12, 11</t>
  </si>
  <si>
    <t>TT TAN PHU</t>
  </si>
  <si>
    <t>DONG PHU</t>
  </si>
  <si>
    <t>BINH PHUOC</t>
  </si>
  <si>
    <t>CGH0987146</t>
  </si>
  <si>
    <t>PLH5497320</t>
  </si>
  <si>
    <t>DHB4013838</t>
  </si>
  <si>
    <t xml:space="preserve">C24THT-00570402               </t>
  </si>
  <si>
    <t>VM+ HCM C12/13 LIEN AP 3</t>
  </si>
  <si>
    <t>C12/13</t>
  </si>
  <si>
    <t>LIEN AP 3</t>
  </si>
  <si>
    <t>VINH LOC</t>
  </si>
  <si>
    <t>PLH5498427</t>
  </si>
  <si>
    <t>DHB4006622</t>
  </si>
  <si>
    <t xml:space="preserve">C24THT-00572544               </t>
  </si>
  <si>
    <t>3739_WM+LIFE DNG 76B-76C BA HUYEN THANH QUAN</t>
  </si>
  <si>
    <t>3739_VM+ DNG 76B-76C BA HUYEN THANH QUAN</t>
  </si>
  <si>
    <t>76C</t>
  </si>
  <si>
    <t>BA HUYEN THANH QUAN</t>
  </si>
  <si>
    <t>PLH5496389</t>
  </si>
  <si>
    <t>DHB4016101</t>
  </si>
  <si>
    <t xml:space="preserve">C24THT-00570733               </t>
  </si>
  <si>
    <t>4462_WM+LIFE HCM 34 CHUONG DUONG</t>
  </si>
  <si>
    <t>CHUONG DUONG</t>
  </si>
  <si>
    <t>PLH5497984</t>
  </si>
  <si>
    <t>WH107-011024-00101</t>
  </si>
  <si>
    <t>DHB4007006</t>
  </si>
  <si>
    <t xml:space="preserve">C24THT-00567876               </t>
  </si>
  <si>
    <t>6365_WM+ QNM 199 LY THAI TO</t>
  </si>
  <si>
    <t>WM+ QNM 199 LY THAI TO</t>
  </si>
  <si>
    <t>LY THAI TO</t>
  </si>
  <si>
    <t>DIEN AN</t>
  </si>
  <si>
    <t>DIEN BAN</t>
  </si>
  <si>
    <t>QUANG NAM</t>
  </si>
  <si>
    <t>CGH0986623</t>
  </si>
  <si>
    <t>PLH5498986</t>
  </si>
  <si>
    <t>WH107-031024-00065</t>
  </si>
  <si>
    <t>DHB4018507</t>
  </si>
  <si>
    <t xml:space="preserve">C24THT-00573915               </t>
  </si>
  <si>
    <t>4873_VM+ QBH 93 TO HUU</t>
  </si>
  <si>
    <t>VM+ QBH 93 TO HUU</t>
  </si>
  <si>
    <t>TO HUU</t>
  </si>
  <si>
    <t>NAM LY</t>
  </si>
  <si>
    <t>DONG HOI</t>
  </si>
  <si>
    <t>QUANG BINH</t>
  </si>
  <si>
    <t>CGH0987352</t>
  </si>
  <si>
    <t>PLH5497367</t>
  </si>
  <si>
    <t>WH104-021024-00170</t>
  </si>
  <si>
    <t>DHB4016458</t>
  </si>
  <si>
    <t xml:space="preserve">C24THT-00568903               </t>
  </si>
  <si>
    <t>207C</t>
  </si>
  <si>
    <t>NGUYEN XI</t>
  </si>
  <si>
    <t>P22</t>
  </si>
  <si>
    <t>CGH0987070</t>
  </si>
  <si>
    <t>PLH5496935</t>
  </si>
  <si>
    <t>WH117-021024-00054</t>
  </si>
  <si>
    <t>DHB4015572</t>
  </si>
  <si>
    <t xml:space="preserve">C24THT-00571232               </t>
  </si>
  <si>
    <t>BHX_DON_BHO-KHO DC LONG BINH</t>
  </si>
  <si>
    <t>4089 - BHX_DON_BHO - KHO DC LONG BINH</t>
  </si>
  <si>
    <t>G243</t>
  </si>
  <si>
    <t>KP 7</t>
  </si>
  <si>
    <t>BUI VAN HOA</t>
  </si>
  <si>
    <t>BIEN HOA</t>
  </si>
  <si>
    <t>DONG NAI</t>
  </si>
  <si>
    <t>CGH0986971</t>
  </si>
  <si>
    <t>PLH5497393</t>
  </si>
  <si>
    <t>DHB4016607</t>
  </si>
  <si>
    <t xml:space="preserve">C24THT-00570191               </t>
  </si>
  <si>
    <t>SATRAFOODS BÙI CÔNG TRỪNG</t>
  </si>
  <si>
    <t>BUI CONG TRUNG</t>
  </si>
  <si>
    <t>THANH XUAN</t>
  </si>
  <si>
    <t>PLH5497994</t>
  </si>
  <si>
    <t>DHB4007024</t>
  </si>
  <si>
    <t xml:space="preserve">C24THT-00567855               </t>
  </si>
  <si>
    <t>5171_VM+ QNM 114 NGUYEN DUY HIEU</t>
  </si>
  <si>
    <t>VM+ QNM 114 NGUYEN DUY HIEU</t>
  </si>
  <si>
    <t>CAM CHAU</t>
  </si>
  <si>
    <t>HOI AN</t>
  </si>
  <si>
    <t>PLH5498554</t>
  </si>
  <si>
    <t>DHB4006892</t>
  </si>
  <si>
    <t xml:space="preserve">C24THT-00572740               </t>
  </si>
  <si>
    <t>5421_VM+ DNG 124 NGUYEN DUC TRUNG</t>
  </si>
  <si>
    <t>VM+ DNG 124 NGUYEN DUC TRUNG</t>
  </si>
  <si>
    <t>NGUYEN DUC TRUNG</t>
  </si>
  <si>
    <t>THANH KHE DONG</t>
  </si>
  <si>
    <t>PLH5498566</t>
  </si>
  <si>
    <t>DHB4006929</t>
  </si>
  <si>
    <t xml:space="preserve">C24THT-00572771               </t>
  </si>
  <si>
    <t>6503_WM+LIFE DNG 143 THAI THI BOI</t>
  </si>
  <si>
    <t>6503_WM+ DNG 143 THAI THI BOI</t>
  </si>
  <si>
    <t>THAI THI BOI</t>
  </si>
  <si>
    <t>CHINH GIAN</t>
  </si>
  <si>
    <t>THANH KHUE</t>
  </si>
  <si>
    <t>PLH5496803</t>
  </si>
  <si>
    <t>DHB4014830</t>
  </si>
  <si>
    <t xml:space="preserve">C24THT-00570587               </t>
  </si>
  <si>
    <t>WM+ HCM C00.01, 35 Hồ Học Lãm</t>
  </si>
  <si>
    <t>C00.01 TANG 1 KHOI C</t>
  </si>
  <si>
    <t>HO HOC LAM</t>
  </si>
  <si>
    <t>PLH5497516</t>
  </si>
  <si>
    <t>WH104-031024-00034</t>
  </si>
  <si>
    <t>DHB4011074</t>
  </si>
  <si>
    <t xml:space="preserve">C24THT-00571243               </t>
  </si>
  <si>
    <t>46B-SATRAFOODS NGUYỄN VĂN ĐẬU</t>
  </si>
  <si>
    <t>46B</t>
  </si>
  <si>
    <t>NGUYEN VAN DAU</t>
  </si>
  <si>
    <t>CGH0987166</t>
  </si>
  <si>
    <t>PLH5497322</t>
  </si>
  <si>
    <t>DHB4013884</t>
  </si>
  <si>
    <t xml:space="preserve">C24THT-00570445               </t>
  </si>
  <si>
    <t>VM+ HCM A1/27A,  Ấp 1, Xã Vĩnh Lộc A</t>
  </si>
  <si>
    <t>A127 A</t>
  </si>
  <si>
    <t>AP 1</t>
  </si>
  <si>
    <t>VINH LOC A</t>
  </si>
  <si>
    <t>PLH5497113</t>
  </si>
  <si>
    <t>WH105-031024-00072</t>
  </si>
  <si>
    <t>DHB4017346</t>
  </si>
  <si>
    <t xml:space="preserve">C24THT-00570502               </t>
  </si>
  <si>
    <t>BHX_DLA_BMT-KHO DC BUON MA THUOT</t>
  </si>
  <si>
    <t>6450_BHX_DLA_BMT-Kho DC Buôn Ma Thuột</t>
  </si>
  <si>
    <t>THUA DAT 48</t>
  </si>
  <si>
    <t>TO BAN DO 59</t>
  </si>
  <si>
    <t>TAN AN</t>
  </si>
  <si>
    <t>BUON MA THUOT</t>
  </si>
  <si>
    <t>DAK LAK</t>
  </si>
  <si>
    <t>PLH5498464</t>
  </si>
  <si>
    <t>DHB4006900</t>
  </si>
  <si>
    <t xml:space="preserve">C24THT-00572596               </t>
  </si>
  <si>
    <t>6299_WM+LIFE DNG 572 LE VAN HIEN</t>
  </si>
  <si>
    <t>6299_WM+ DNG 572 LE VAN HIEN</t>
  </si>
  <si>
    <t>LE VAN HIEN</t>
  </si>
  <si>
    <t>HOA HAI</t>
  </si>
  <si>
    <t>PLH5497652</t>
  </si>
  <si>
    <t>WH103-031024-00046</t>
  </si>
  <si>
    <t>DHB4013555</t>
  </si>
  <si>
    <t xml:space="preserve">C24THT-00570556               </t>
  </si>
  <si>
    <t>4320_WM+LIFE HCM 85-87 DUONG SO 6</t>
  </si>
  <si>
    <t>85-87</t>
  </si>
  <si>
    <t>KDC PHUONG PHU HUU</t>
  </si>
  <si>
    <t>DUONG SO 6</t>
  </si>
  <si>
    <t>CGH0987257</t>
  </si>
  <si>
    <t>PLH5496921</t>
  </si>
  <si>
    <t>WH117-021024-00043</t>
  </si>
  <si>
    <t>DHB4014174</t>
  </si>
  <si>
    <t xml:space="preserve">C24THT-00570166               </t>
  </si>
  <si>
    <t>CIRCLE K DC</t>
  </si>
  <si>
    <t>CIRLE K DC</t>
  </si>
  <si>
    <t>KHO NGOAI QUAN PETEC, KCN NAM TAN UYEN</t>
  </si>
  <si>
    <t>DUONG N4</t>
  </si>
  <si>
    <t>KHANH BINH</t>
  </si>
  <si>
    <t>TAN UYEN</t>
  </si>
  <si>
    <t>CIRCLE K</t>
  </si>
  <si>
    <t>CGH0986964</t>
  </si>
  <si>
    <t>NGUYEN THI KIEU OANH</t>
  </si>
  <si>
    <t>PLH5498186</t>
  </si>
  <si>
    <t>WH107-021024-00024</t>
  </si>
  <si>
    <t>DHB4007197</t>
  </si>
  <si>
    <t xml:space="preserve">C24THT-00573097               </t>
  </si>
  <si>
    <t>4981_VM+ QTI 52 TON THAT THUYET</t>
  </si>
  <si>
    <t>VM+ QTI 52 TON THAT THUYET</t>
  </si>
  <si>
    <t>TON THAT THUYET</t>
  </si>
  <si>
    <t>DONG HA</t>
  </si>
  <si>
    <t>QUANG TRI</t>
  </si>
  <si>
    <t>CGH0986920</t>
  </si>
  <si>
    <t>PLH5497501</t>
  </si>
  <si>
    <t>WH104-031024-00032</t>
  </si>
  <si>
    <t>DHB4017436</t>
  </si>
  <si>
    <t xml:space="preserve">C24THT-00571048               </t>
  </si>
  <si>
    <t>WINMART CONG HOA</t>
  </si>
  <si>
    <t>15-17</t>
  </si>
  <si>
    <t>CONG HOA</t>
  </si>
  <si>
    <t>TAN BINH</t>
  </si>
  <si>
    <t>CGH0987155</t>
  </si>
  <si>
    <t>PLH5498546</t>
  </si>
  <si>
    <t>DHB4006814</t>
  </si>
  <si>
    <t xml:space="preserve">C24THT-00572728               </t>
  </si>
  <si>
    <t>5012_WM+LIFE DNG SAVICO 66 VO VAN TAN</t>
  </si>
  <si>
    <t>5012_VM+ DNG SAVICO 66 VO VAN TAN</t>
  </si>
  <si>
    <t>SAVICO 66</t>
  </si>
  <si>
    <t>VO VAN TAN</t>
  </si>
  <si>
    <t>PLH5498118</t>
  </si>
  <si>
    <t>DHB4006869</t>
  </si>
  <si>
    <t xml:space="preserve">C24THT-00568813               </t>
  </si>
  <si>
    <t>5641_WM+LIFE DNG 135 NGUYEN VAN THOAI</t>
  </si>
  <si>
    <t>5641_VM+ DNG 135 NGUYEN VAN THOAI</t>
  </si>
  <si>
    <t>NGUYEN VAN THOAI</t>
  </si>
  <si>
    <t>AN HAI DONG</t>
  </si>
  <si>
    <t>PLH5497316</t>
  </si>
  <si>
    <t>DHB4013806</t>
  </si>
  <si>
    <t xml:space="preserve">C24THT-00570412               </t>
  </si>
  <si>
    <t>VM+ HCM C3/5 AP 3</t>
  </si>
  <si>
    <t>C3/5</t>
  </si>
  <si>
    <t>NU DAN CONG</t>
  </si>
  <si>
    <t>PLH5498367</t>
  </si>
  <si>
    <t>DHB4006738</t>
  </si>
  <si>
    <t xml:space="preserve">C24THT-00572511               </t>
  </si>
  <si>
    <t>5962_VM+ DNG AN NGAI DONG, HOA VANG</t>
  </si>
  <si>
    <t>VM+ DNG AN NGAI DONG, HOA VANG</t>
  </si>
  <si>
    <t>NGA 3 AU CO- ME LINH</t>
  </si>
  <si>
    <t>HOA SON</t>
  </si>
  <si>
    <t>HOA VANG</t>
  </si>
  <si>
    <t>PLH5497318</t>
  </si>
  <si>
    <t>DHB4013812</t>
  </si>
  <si>
    <t xml:space="preserve">C24THT-00570397               </t>
  </si>
  <si>
    <t>VM+ HCM E8/2H AP 5</t>
  </si>
  <si>
    <t>E8/2H,</t>
  </si>
  <si>
    <t>PLH5496937</t>
  </si>
  <si>
    <t>DHB4015600</t>
  </si>
  <si>
    <t xml:space="preserve">C24THT-00571233               </t>
  </si>
  <si>
    <t>PLH5496483</t>
  </si>
  <si>
    <t>DHB4017815</t>
  </si>
  <si>
    <t xml:space="preserve">C24THT-00573647               </t>
  </si>
  <si>
    <t>2026_WM+LIFE HCM NG. VAN HUONG</t>
  </si>
  <si>
    <t>37, B01-08</t>
  </si>
  <si>
    <t>HOANG ANH GIA LAI</t>
  </si>
  <si>
    <t>NGUYEN VAN HUONG</t>
  </si>
  <si>
    <t>THAO DIEN</t>
  </si>
  <si>
    <t>PLH5498158</t>
  </si>
  <si>
    <t>DHB4007089</t>
  </si>
  <si>
    <t xml:space="preserve">C24THT-00573189               </t>
  </si>
  <si>
    <t>2AA0-WM+ TTH 44 CACH MANG THANG TAM</t>
  </si>
  <si>
    <t>CACH MANG THANG TAM</t>
  </si>
  <si>
    <t>TU HA</t>
  </si>
  <si>
    <t>HUONG TRA</t>
  </si>
  <si>
    <t>PLH5498250</t>
  </si>
  <si>
    <t>DHB4007104</t>
  </si>
  <si>
    <t xml:space="preserve">C24THT-00572809               </t>
  </si>
  <si>
    <t>4624_VM+ TTH 89 TRUONG CHINH</t>
  </si>
  <si>
    <t>VM+ TTH 89 TRUONG CHINH</t>
  </si>
  <si>
    <t>TRUONG CHINH</t>
  </si>
  <si>
    <t>XUAN PHU</t>
  </si>
  <si>
    <t>PLH5498160</t>
  </si>
  <si>
    <t>DHB4007101</t>
  </si>
  <si>
    <t xml:space="preserve">C24THT-00573199               </t>
  </si>
  <si>
    <t>2AU8-WM+ TTH 57 BAO VINH</t>
  </si>
  <si>
    <t>BAO VINH</t>
  </si>
  <si>
    <t>HUONG VINH</t>
  </si>
  <si>
    <t>HUE</t>
  </si>
  <si>
    <t>PLH5498085</t>
  </si>
  <si>
    <t>DHB4006577</t>
  </si>
  <si>
    <t xml:space="preserve">C24THT-00568724               </t>
  </si>
  <si>
    <t>3577_WM+LIFE DNG 180 PHAM CU LUONG</t>
  </si>
  <si>
    <t>3577_VM+ DNG 180 PHAM CU LUONG</t>
  </si>
  <si>
    <t>PHAM CU LUONG</t>
  </si>
  <si>
    <t>PLH5498286</t>
  </si>
  <si>
    <t>DHB4007140</t>
  </si>
  <si>
    <t xml:space="preserve">C24THT-00572896               </t>
  </si>
  <si>
    <t>5215_VM+ TTH 224 DINH TIEN HOANG</t>
  </si>
  <si>
    <t>VM+ TTH 224 DINH TIEN HOANG</t>
  </si>
  <si>
    <t>DINH TIEN HOANG</t>
  </si>
  <si>
    <t>THUAN LOC</t>
  </si>
  <si>
    <t>PLH5499015</t>
  </si>
  <si>
    <t>DHB4019852</t>
  </si>
  <si>
    <t xml:space="preserve">C24THT-00573049               </t>
  </si>
  <si>
    <t>PLH5497039</t>
  </si>
  <si>
    <t>WH120-021024-00130</t>
  </si>
  <si>
    <t>DHB4015857</t>
  </si>
  <si>
    <t xml:space="preserve">C24THT-00570435               </t>
  </si>
  <si>
    <t>BHX_LAN_CDU - KHO DC CAN DUOC (2022)</t>
  </si>
  <si>
    <t>THUA DAT SO 2905</t>
  </si>
  <si>
    <t>TO BAN DO SO 03</t>
  </si>
  <si>
    <t>LONG CANG</t>
  </si>
  <si>
    <t>CAN DUOC</t>
  </si>
  <si>
    <t>CGH0987045</t>
  </si>
  <si>
    <t>PLH5496883</t>
  </si>
  <si>
    <t>WH107-011024-00041</t>
  </si>
  <si>
    <t>DHB4007042</t>
  </si>
  <si>
    <t>2AX7_WM+RURAL QNI TD 169, TBD 10, DUC PHO</t>
  </si>
  <si>
    <t>2AX7-WM+ QNI TD 169, TBD 10, DUC PHO</t>
  </si>
  <si>
    <t>THUA DAT SO 169, TO BAN DO SO 10</t>
  </si>
  <si>
    <t>THON AN THACH</t>
  </si>
  <si>
    <t>PHO AN</t>
  </si>
  <si>
    <t>DUC PHO</t>
  </si>
  <si>
    <t>QUANG NGAI</t>
  </si>
  <si>
    <t>CGH0986525</t>
  </si>
  <si>
    <t>PLH5496565</t>
  </si>
  <si>
    <t>DHB4017147</t>
  </si>
  <si>
    <t xml:space="preserve">C24THT-00570491               </t>
  </si>
  <si>
    <t>PLH5496706</t>
  </si>
  <si>
    <t>DHB4014862</t>
  </si>
  <si>
    <t xml:space="preserve">C24THT-00570547               </t>
  </si>
  <si>
    <t>PHAM DANG GIANG</t>
  </si>
  <si>
    <t>BINH HUNG HOA B</t>
  </si>
  <si>
    <t>PLH5497047</t>
  </si>
  <si>
    <t>DHB4017492</t>
  </si>
  <si>
    <t xml:space="preserve">C24THT-00570473               </t>
  </si>
  <si>
    <t>PLH5497033</t>
  </si>
  <si>
    <t>DHB4012180</t>
  </si>
  <si>
    <t xml:space="preserve">C24THT-00570432               </t>
  </si>
  <si>
    <t>PLH5498984</t>
  </si>
  <si>
    <t>DHB4018503</t>
  </si>
  <si>
    <t xml:space="preserve">C24THT-00573952               </t>
  </si>
  <si>
    <t>WM+ QBH 19 LE LOI</t>
  </si>
  <si>
    <t>LE LOI</t>
  </si>
  <si>
    <t>DONG HAI</t>
  </si>
  <si>
    <t>PLH5497976</t>
  </si>
  <si>
    <t>DHB4006988</t>
  </si>
  <si>
    <t xml:space="preserve">C24THT-00567791               </t>
  </si>
  <si>
    <t>4423_VM+ QNM 17 NGUYEN TRI PHUONG</t>
  </si>
  <si>
    <t>VM+ QNM 17 NGUYEN TRI PHUONG</t>
  </si>
  <si>
    <t>NGUYEN TRI PHUONG</t>
  </si>
  <si>
    <t>CAM NAM</t>
  </si>
  <si>
    <t>PLH5498169</t>
  </si>
  <si>
    <t>DHB4007166</t>
  </si>
  <si>
    <t xml:space="preserve">C24THT-00573173               </t>
  </si>
  <si>
    <t>2AC1-WM+ RURAL QTI 352 TRAN HUNG DAO</t>
  </si>
  <si>
    <t>SO 352</t>
  </si>
  <si>
    <t>TRAN HUNG DAO</t>
  </si>
  <si>
    <t>P2</t>
  </si>
  <si>
    <t>PLH5497509</t>
  </si>
  <si>
    <t>DHB4017581</t>
  </si>
  <si>
    <t xml:space="preserve">C24THT-00571091               </t>
  </si>
  <si>
    <t>73/1- SATRAFOODS KP2A NGUYỄN VĂN QUÁ</t>
  </si>
  <si>
    <t>73/1</t>
  </si>
  <si>
    <t>KP 2A</t>
  </si>
  <si>
    <t>NGUYEN VAN QUA</t>
  </si>
  <si>
    <t>DONG HUNG THUAN</t>
  </si>
  <si>
    <t>PLH5497020</t>
  </si>
  <si>
    <t>DHB4015767</t>
  </si>
  <si>
    <t xml:space="preserve">C24THT-00570429               </t>
  </si>
  <si>
    <t>PLH5497042</t>
  </si>
  <si>
    <t>WH120-021024-00125</t>
  </si>
  <si>
    <t>DHB4017027</t>
  </si>
  <si>
    <t xml:space="preserve">C24THT-00570761               </t>
  </si>
  <si>
    <t>PLH5499067</t>
  </si>
  <si>
    <t>WH105-031024-00191</t>
  </si>
  <si>
    <t>DHB4017201</t>
  </si>
  <si>
    <t xml:space="preserve">C24THT-00573541               </t>
  </si>
  <si>
    <t>TANG 1, LO C19, TT BHTH ST AEON - TP MOI BINH DUONG</t>
  </si>
  <si>
    <t>KDT MOI THUOC KHU LIEN HOP CN - DV - DT TINH BINH DUONG</t>
  </si>
  <si>
    <t>HOA PHU</t>
  </si>
  <si>
    <t>THU DAU MOT</t>
  </si>
  <si>
    <t>CGH0987433</t>
  </si>
  <si>
    <t>THANH</t>
  </si>
  <si>
    <t>20241001-2410689653</t>
  </si>
  <si>
    <t>PLH5496500</t>
  </si>
  <si>
    <t>DHB4017840</t>
  </si>
  <si>
    <t xml:space="preserve">C24THT-00571175               </t>
  </si>
  <si>
    <t>4915_WM+LIFE HCM 001 SAV4, CC AVENUE</t>
  </si>
  <si>
    <t>AVENUE</t>
  </si>
  <si>
    <t>PLH5498275</t>
  </si>
  <si>
    <t>DHB4007129</t>
  </si>
  <si>
    <t xml:space="preserve">C24THT-00572876               </t>
  </si>
  <si>
    <t>4879_VM+ TTH 97 TRAN PHU</t>
  </si>
  <si>
    <t>4879-VM+ TTH 97 Trần Phú</t>
  </si>
  <si>
    <t>TRAN PHU</t>
  </si>
  <si>
    <t>PHUOC VINH</t>
  </si>
  <si>
    <t>THUA THIEN-HUE</t>
  </si>
  <si>
    <t>20240911-2409681329</t>
  </si>
  <si>
    <t>PLH5498362</t>
  </si>
  <si>
    <t>DHB4006722</t>
  </si>
  <si>
    <t xml:space="preserve">C24THT-00572506               </t>
  </si>
  <si>
    <t>5834_VM+ DNG THON MIEU BONG</t>
  </si>
  <si>
    <t>VM+ DNG THON MIEU BONG</t>
  </si>
  <si>
    <t>THON MIEU BONG</t>
  </si>
  <si>
    <t>HOA PHUOC</t>
  </si>
  <si>
    <t>PLH5496542</t>
  </si>
  <si>
    <t>DHB4017930</t>
  </si>
  <si>
    <t xml:space="preserve">C24THT-00571228               </t>
  </si>
  <si>
    <t>WM+ HCM 18 TRUONG GIA MO</t>
  </si>
  <si>
    <t>TRUONG GIA MO</t>
  </si>
  <si>
    <t>THANH MY LOI</t>
  </si>
  <si>
    <t>PLH5498089</t>
  </si>
  <si>
    <t>DHB4006632</t>
  </si>
  <si>
    <t xml:space="preserve">C24THT-00568736               </t>
  </si>
  <si>
    <t>3746_VM+ DNG 131 PHAM HUY THONG</t>
  </si>
  <si>
    <t>VM+ DNG 131 PHẠM HUY THÔNG</t>
  </si>
  <si>
    <t>PHAM HUY THONG</t>
  </si>
  <si>
    <t>NAI HIEN DONG</t>
  </si>
  <si>
    <t>PLH5498432</t>
  </si>
  <si>
    <t>DHB4006637</t>
  </si>
  <si>
    <t xml:space="preserve">C24THT-00572552               </t>
  </si>
  <si>
    <t>3773_VM+ DNG SO 88 - 90 HUYEN TRAN CONG</t>
  </si>
  <si>
    <t>VM+ DNG SO 88 - 90 HUYEN TRAN CONG</t>
  </si>
  <si>
    <t>88-90</t>
  </si>
  <si>
    <t>HUYEN TRAN CONG CHUA</t>
  </si>
  <si>
    <t>PLH5498461</t>
  </si>
  <si>
    <t>DHB4006890</t>
  </si>
  <si>
    <t xml:space="preserve">C24THT-00572585               </t>
  </si>
  <si>
    <t>5412_VM+ DNG 91 CHAU THI VINH TE</t>
  </si>
  <si>
    <t>VM+ DNG 91 CHAU THI VINH TE</t>
  </si>
  <si>
    <t>CHAU THI VINH TE</t>
  </si>
  <si>
    <t>PLH5497997</t>
  </si>
  <si>
    <t>DHB4007028</t>
  </si>
  <si>
    <t xml:space="preserve">C24THT-00567870               </t>
  </si>
  <si>
    <t>6300_WM+ QNM 56 NGUYEN TAT THANH</t>
  </si>
  <si>
    <t>WM+ QNM 56 NGUYEN TAT THANH</t>
  </si>
  <si>
    <t>NGUYEN TAT THANH</t>
  </si>
  <si>
    <t>CAM HA</t>
  </si>
  <si>
    <t>PLH5498989</t>
  </si>
  <si>
    <t>DHB4018511</t>
  </si>
  <si>
    <t xml:space="preserve">C24THT-00573921               </t>
  </si>
  <si>
    <t>4985_VM+ QBH 10 LE QUY DON</t>
  </si>
  <si>
    <t>VM+ QBH 10 LE QUY DON</t>
  </si>
  <si>
    <t>LE QUY DON</t>
  </si>
  <si>
    <t>DONG MY</t>
  </si>
  <si>
    <t>PLH5497540</t>
  </si>
  <si>
    <t>DHB4015200</t>
  </si>
  <si>
    <t xml:space="preserve">C24THT-00570288               </t>
  </si>
  <si>
    <t>4148-WM+ HCM 23/2 TRAN VAN MUOI</t>
  </si>
  <si>
    <t>SO 23/2</t>
  </si>
  <si>
    <t>TRAN VAN MUOI</t>
  </si>
  <si>
    <t>XUAN THOI THUONG</t>
  </si>
  <si>
    <t>PLH5498536</t>
  </si>
  <si>
    <t>DHB4006701</t>
  </si>
  <si>
    <t xml:space="preserve">C24THT-00572678               </t>
  </si>
  <si>
    <t>4071_WM+LIFE DNG 164 KY DONG</t>
  </si>
  <si>
    <t>VM+ DNG 164 KY DONG</t>
  </si>
  <si>
    <t>KY DONG</t>
  </si>
  <si>
    <t>PLH5498098</t>
  </si>
  <si>
    <t>DHB4006708</t>
  </si>
  <si>
    <t xml:space="preserve">C24THT-00568758               </t>
  </si>
  <si>
    <t>4316_WM+ DNG LO 9 C15 LY NHAT QUANG</t>
  </si>
  <si>
    <t>WM+ DNG LO 9 C15 LY NHAT QUANG</t>
  </si>
  <si>
    <t>LO 9 C15</t>
  </si>
  <si>
    <t>LY NHAT QUANG</t>
  </si>
  <si>
    <t>PLH5498539</t>
  </si>
  <si>
    <t>DHB4006728</t>
  </si>
  <si>
    <t xml:space="preserve">C24THT-00572690               </t>
  </si>
  <si>
    <t>4413_WM+ DNG 429-431 HA HUY TAP</t>
  </si>
  <si>
    <t>WM+ DNG 429-431 HA HUY TAP</t>
  </si>
  <si>
    <t>SO 429-431</t>
  </si>
  <si>
    <t>HA HUY TAP</t>
  </si>
  <si>
    <t>AN KHE</t>
  </si>
  <si>
    <t>PLH5498932</t>
  </si>
  <si>
    <t>WH105-031024-00185</t>
  </si>
  <si>
    <t>DHB4014775</t>
  </si>
  <si>
    <t xml:space="preserve">C24THT-00572412               </t>
  </si>
  <si>
    <t>3508_WM+LIFE HCM 15 DUONG CN6</t>
  </si>
  <si>
    <t>DUONG CN6</t>
  </si>
  <si>
    <t>SON KY</t>
  </si>
  <si>
    <t>CGH0987408</t>
  </si>
  <si>
    <t>PLH5497539</t>
  </si>
  <si>
    <t>DHB4015198</t>
  </si>
  <si>
    <t xml:space="preserve">C24THT-00570297               </t>
  </si>
  <si>
    <t>3/123</t>
  </si>
  <si>
    <t>NHI TAN 1</t>
  </si>
  <si>
    <t>TAN THOI NHAT</t>
  </si>
  <si>
    <t>PLH5498439</t>
  </si>
  <si>
    <t>DHB4006750</t>
  </si>
  <si>
    <t xml:space="preserve">C24THT-00572562               </t>
  </si>
  <si>
    <t>4422_WM+LIFE DNG 290 MAI DANG CHON</t>
  </si>
  <si>
    <t>4422_VM+ DNG 290 MAI DANG CHON</t>
  </si>
  <si>
    <t>SO 290</t>
  </si>
  <si>
    <t>MAI DANG CHON</t>
  </si>
  <si>
    <t>HOA QUY</t>
  </si>
  <si>
    <t>PLH5498378</t>
  </si>
  <si>
    <t>DHB4006913</t>
  </si>
  <si>
    <t xml:space="preserve">C24THT-00572521               </t>
  </si>
  <si>
    <t>6445_WM+LIFE DNG 119 HOANG VAN THAI</t>
  </si>
  <si>
    <t>WM+ DNG 119 HOANG VAN THAI</t>
  </si>
  <si>
    <t>HOANG VAN THAI</t>
  </si>
  <si>
    <t>HOA KHANH NAM</t>
  </si>
  <si>
    <t>PLH5498071</t>
  </si>
  <si>
    <t>DHB4006473</t>
  </si>
  <si>
    <t xml:space="preserve">C24THT-00568686               </t>
  </si>
  <si>
    <t>2039_VM+ DNG 8 CHU HUY MAN</t>
  </si>
  <si>
    <t>VM+ DNG 8 CHU HUY MAN</t>
  </si>
  <si>
    <t>CHU HUY MAN</t>
  </si>
  <si>
    <t>PLH5498560</t>
  </si>
  <si>
    <t>DHB4006902</t>
  </si>
  <si>
    <t xml:space="preserve">C24THT-00572765               </t>
  </si>
  <si>
    <t>5649_WM+LIFE DNG 296 NGUYEN HOANG</t>
  </si>
  <si>
    <t>5649_VM+ DNG 296 NGUYEN HOANG</t>
  </si>
  <si>
    <t>NGUYEN HOANG</t>
  </si>
  <si>
    <t>VINH TRUNG</t>
  </si>
  <si>
    <t>PLH5498292</t>
  </si>
  <si>
    <t>DHB4007146</t>
  </si>
  <si>
    <t xml:space="preserve">C24THT-00572919               </t>
  </si>
  <si>
    <t>5398_VM+ TTH 26 VO LIEM SON</t>
  </si>
  <si>
    <t>VM+ TTH 26 VO LIEM SON</t>
  </si>
  <si>
    <t>VO LIEM SON</t>
  </si>
  <si>
    <t>TRUONG AN</t>
  </si>
  <si>
    <t>PLH5498920</t>
  </si>
  <si>
    <t>DHB4014747</t>
  </si>
  <si>
    <t xml:space="preserve">C24THT-00572430               </t>
  </si>
  <si>
    <t>VM+ HCM 10B-10C NGUYEN HUU TIEN</t>
  </si>
  <si>
    <t>10B-10C</t>
  </si>
  <si>
    <t>NGUYEN HUU TIEN</t>
  </si>
  <si>
    <t>TAY THANH</t>
  </si>
  <si>
    <t>PLH5498167</t>
  </si>
  <si>
    <t>DHB4007160</t>
  </si>
  <si>
    <t xml:space="preserve">C24THT-00573182               </t>
  </si>
  <si>
    <t>2AP1-WM+ QTI 118 TON THAT THUYET</t>
  </si>
  <si>
    <t>2AP1-WM+ QTI 118 TÔN THẤT THUYẾT</t>
  </si>
  <si>
    <t>SO 118</t>
  </si>
  <si>
    <t>PLH5498174</t>
  </si>
  <si>
    <t>DHB4007179</t>
  </si>
  <si>
    <t xml:space="preserve">C24THT-00573126               </t>
  </si>
  <si>
    <t>6200_VM+ QTI 163 TRAN HUNG DAO</t>
  </si>
  <si>
    <t>VM+ QTI 163 TRAN HUNG DAO</t>
  </si>
  <si>
    <t>PLH5496997</t>
  </si>
  <si>
    <t>DHB4006075</t>
  </si>
  <si>
    <t xml:space="preserve">C24THT-00563488               </t>
  </si>
  <si>
    <t>6206_WM+ RURAL 6206 TGG 2  NGUYEN TRAI</t>
  </si>
  <si>
    <t>WM+ 6206 TGG 2 DUONG NGUYEN TRAI</t>
  </si>
  <si>
    <t>NGUYEN TRAI</t>
  </si>
  <si>
    <t>GO CONG</t>
  </si>
  <si>
    <t>20240830-2408677669</t>
  </si>
  <si>
    <t>PLH5498370</t>
  </si>
  <si>
    <t>DHB4006746</t>
  </si>
  <si>
    <t xml:space="preserve">C24THT-00572516               </t>
  </si>
  <si>
    <t>6198_VM+ DNG TUY LOAN DONG 1</t>
  </si>
  <si>
    <t>VM+ DNG TUY LOAN DONG 1</t>
  </si>
  <si>
    <t>THON TUY LOAN</t>
  </si>
  <si>
    <t>DONG 1</t>
  </si>
  <si>
    <t>HOA PHONG</t>
  </si>
  <si>
    <t>PLH5498449</t>
  </si>
  <si>
    <t>DHB4006797</t>
  </si>
  <si>
    <t xml:space="preserve">C24THT-00572573               </t>
  </si>
  <si>
    <t>4495_VM+ DNG 36 TAY SON</t>
  </si>
  <si>
    <t>VM+ DNG 36 TAY SON</t>
  </si>
  <si>
    <t>SO 36</t>
  </si>
  <si>
    <t>TAY SON</t>
  </si>
  <si>
    <t>PLH5498943</t>
  </si>
  <si>
    <t>DHB4014846</t>
  </si>
  <si>
    <t xml:space="preserve">C24THT-00570576               </t>
  </si>
  <si>
    <t>6596_WM+LIFE HCM 39 AP CHIEN LUOC</t>
  </si>
  <si>
    <t>DUONG AP CHIEN LUOC, KP4</t>
  </si>
  <si>
    <t>BINH HUNG HOA A</t>
  </si>
  <si>
    <t>PLH5496782</t>
  </si>
  <si>
    <t>DHB4014614</t>
  </si>
  <si>
    <t xml:space="preserve">C24THT-00568047               </t>
  </si>
  <si>
    <t>WM+6267 HCM C10/21 Đinh Đức Thiện</t>
  </si>
  <si>
    <t>C10/21</t>
  </si>
  <si>
    <t>DINH DUC THIEN</t>
  </si>
  <si>
    <t>PLH5498180</t>
  </si>
  <si>
    <t>DHB4007186</t>
  </si>
  <si>
    <t xml:space="preserve">C24THT-00573154               </t>
  </si>
  <si>
    <t>6906-WM+ QTI 08 TRAN HUNG DAO</t>
  </si>
  <si>
    <t>WM+ QTI 08 TRAN HUNG DAO</t>
  </si>
  <si>
    <t>KPHUONG 3</t>
  </si>
  <si>
    <t>PLH5498997</t>
  </si>
  <si>
    <t>DHB4018525</t>
  </si>
  <si>
    <t xml:space="preserve">C24THT-00573939               </t>
  </si>
  <si>
    <t>WM+ QBH 11 NGUYEN TAT THANH</t>
  </si>
  <si>
    <t>KIEN GIANG</t>
  </si>
  <si>
    <t>LE THUY</t>
  </si>
  <si>
    <t>PLH5497925</t>
  </si>
  <si>
    <t>WH107-011024-00021</t>
  </si>
  <si>
    <t>DHB4007173</t>
  </si>
  <si>
    <t xml:space="preserve">C24THT-00573249               </t>
  </si>
  <si>
    <t>2AI4-WM+RURAL QTI 83 LE DUAN</t>
  </si>
  <si>
    <t>SO 83</t>
  </si>
  <si>
    <t>LE DUAN</t>
  </si>
  <si>
    <t>KHE SANH</t>
  </si>
  <si>
    <t>HUONG HOA</t>
  </si>
  <si>
    <t>CGH0986516</t>
  </si>
  <si>
    <t>PLH5497927</t>
  </si>
  <si>
    <t>DHB4007175</t>
  </si>
  <si>
    <t xml:space="preserve">C24THT-00573258               </t>
  </si>
  <si>
    <t>2AI8-WM+RURAL QTI KHU PHO AN DUC 2, VINH LINH</t>
  </si>
  <si>
    <t>KHU PHO AN DUC 2</t>
  </si>
  <si>
    <t>CUA TUNG</t>
  </si>
  <si>
    <t>VINH LINH</t>
  </si>
  <si>
    <t>PLH5496878</t>
  </si>
  <si>
    <t>DHB4007037</t>
  </si>
  <si>
    <t>2AAX_WM+RURAL QNI THUA 398, TBD 9, LONG HIEP</t>
  </si>
  <si>
    <t>2AAX-WM+ QNI Thửa 398, TBĐ 9, Long Hiệp</t>
  </si>
  <si>
    <t>THUA DAT SO 398, TO BAN DO 9, THON 2</t>
  </si>
  <si>
    <t>LONG HIEP</t>
  </si>
  <si>
    <t>MINH LONG</t>
  </si>
  <si>
    <t>PLH5498982</t>
  </si>
  <si>
    <t>DHB4018499</t>
  </si>
  <si>
    <t xml:space="preserve">C24THT-00573942               </t>
  </si>
  <si>
    <t>2ABR-WM+ QBH 69 HUNG VUONG, HOAN LAO</t>
  </si>
  <si>
    <t>2ABR-WM+ QBH 69 Hùng Vương, Hoàn Lão</t>
  </si>
  <si>
    <t>HUNG VUONG</t>
  </si>
  <si>
    <t>HOAN LAO</t>
  </si>
  <si>
    <t>BO TRACH</t>
  </si>
  <si>
    <t>PLH5497917</t>
  </si>
  <si>
    <t>DHB4006968</t>
  </si>
  <si>
    <t xml:space="preserve">C24THT-00573215               </t>
  </si>
  <si>
    <t>2AY9-WM+ QNM 263 HUNG VUONG</t>
  </si>
  <si>
    <t>HIEP DU</t>
  </si>
  <si>
    <t>PLH5498415</t>
  </si>
  <si>
    <t>DHB4006507</t>
  </si>
  <si>
    <t xml:space="preserve">C24THT-00572524               </t>
  </si>
  <si>
    <t>2596_VM+ DNG 744 LE VAN HIEN</t>
  </si>
  <si>
    <t>VM+ DNG 744 LE VAN HIEN</t>
  </si>
  <si>
    <t>KHUE MY</t>
  </si>
  <si>
    <t>PLH5498358</t>
  </si>
  <si>
    <t>DHB4006705</t>
  </si>
  <si>
    <t xml:space="preserve">C24THT-00572489               </t>
  </si>
  <si>
    <t>3737_VM+ DNG 92 NGUYEN BAO</t>
  </si>
  <si>
    <t>VM+ DNG 92 NGUYỄN BẢO</t>
  </si>
  <si>
    <t>NGUYEN BAO</t>
  </si>
  <si>
    <t>PLH5498242</t>
  </si>
  <si>
    <t>DHB4007093</t>
  </si>
  <si>
    <t xml:space="preserve">C24THT-00572978               </t>
  </si>
  <si>
    <t>2AFB-WM+ TTH 133 NGUYEN SINH CUNG</t>
  </si>
  <si>
    <t>2AFB-WM+ TTH 133 Nguyễn Sinh Cung</t>
  </si>
  <si>
    <t>NGUYEN SINH CUNG</t>
  </si>
  <si>
    <t>VY DA</t>
  </si>
  <si>
    <t>PLH5498260</t>
  </si>
  <si>
    <t>DHB4007114</t>
  </si>
  <si>
    <t xml:space="preserve">C24THT-00572822               </t>
  </si>
  <si>
    <t>4629_VM+ TTH 50 PHAN BOI CHAU</t>
  </si>
  <si>
    <t>VM+ TTH 50 PHAN BOI CHAU</t>
  </si>
  <si>
    <t>PHAN BOI CHAU</t>
  </si>
  <si>
    <t>VINH NINH</t>
  </si>
  <si>
    <t>PLH5498452</t>
  </si>
  <si>
    <t>DHB4006811</t>
  </si>
  <si>
    <t xml:space="preserve">C24THT-00572580               </t>
  </si>
  <si>
    <t>4807_VM+ DNG 92 MAI THUC LAN</t>
  </si>
  <si>
    <t>VM+ DNG 92 MAI THÚC LÂN</t>
  </si>
  <si>
    <t>MAI THUC LAN</t>
  </si>
  <si>
    <t>PLH5498424</t>
  </si>
  <si>
    <t>DHB4006592</t>
  </si>
  <si>
    <t xml:space="preserve">C24THT-00572540               </t>
  </si>
  <si>
    <t>3418_VM+ DNG 56 DOAN UAN</t>
  </si>
  <si>
    <t>VM+ DNG 56 DOAN UAN</t>
  </si>
  <si>
    <t>DOAN UAN</t>
  </si>
  <si>
    <t>PLH5496373</t>
  </si>
  <si>
    <t>DHB4016063</t>
  </si>
  <si>
    <t xml:space="preserve">C24THT-00570798               </t>
  </si>
  <si>
    <t>3678_WM+LIFE HCM 60 LE VAN CHI</t>
  </si>
  <si>
    <t>LE VAN CHI</t>
  </si>
  <si>
    <t>LINH TRUNG</t>
  </si>
  <si>
    <t>PLH5498165</t>
  </si>
  <si>
    <t>DHB4007157</t>
  </si>
  <si>
    <t xml:space="preserve">C24THT-00573169               </t>
  </si>
  <si>
    <t>2AA7-WM+ QTI 473 LE DUAN</t>
  </si>
  <si>
    <t>2AA7-WM+ QTI 473 LÊ DUẨN</t>
  </si>
  <si>
    <t>DONG LUONG</t>
  </si>
  <si>
    <t>PLH5497967</t>
  </si>
  <si>
    <t>DHB4006962</t>
  </si>
  <si>
    <t xml:space="preserve">C24THT-00567932               </t>
  </si>
  <si>
    <t>2AX1_WM+RURAL QNM THUA 1060-1739, DT609</t>
  </si>
  <si>
    <t>2AX1-WM+ QNM THUA 1060-1739, DT609</t>
  </si>
  <si>
    <t>THUA 1060 - 1739, TBD 14</t>
  </si>
  <si>
    <t>DT609</t>
  </si>
  <si>
    <t>DAI NGHIA</t>
  </si>
  <si>
    <t>DAI LOC</t>
  </si>
  <si>
    <t>PLH5496794</t>
  </si>
  <si>
    <t>DHB4014626</t>
  </si>
  <si>
    <t xml:space="preserve">C24THT-00568048               </t>
  </si>
  <si>
    <t>2AQ4-WM+ HCM 0.08, BLOCK A1, CC WESTGATE</t>
  </si>
  <si>
    <t>LAU TRET (THONG TANG) BLOCK A1 CHUNG CU WESTGATE, KP4</t>
  </si>
  <si>
    <t>DUONG TAN TUC</t>
  </si>
  <si>
    <t>TAN TUC</t>
  </si>
  <si>
    <t>PLH5498076</t>
  </si>
  <si>
    <t>DHB4006482</t>
  </si>
  <si>
    <t xml:space="preserve">C24THT-00568699               </t>
  </si>
  <si>
    <t>2064_VM+ DNG 55 KHUC HAO</t>
  </si>
  <si>
    <t>VM+ DNG 55 KHUC HAO</t>
  </si>
  <si>
    <t>E2-45</t>
  </si>
  <si>
    <t>KHUC HAO</t>
  </si>
  <si>
    <t>PLH5498078</t>
  </si>
  <si>
    <t>DHB4006487</t>
  </si>
  <si>
    <t xml:space="preserve">C24THT-00568708               </t>
  </si>
  <si>
    <t>2120_VM+ DNG 179 HO NGHINH</t>
  </si>
  <si>
    <t>VM+ DNG 179 HO NGHINH</t>
  </si>
  <si>
    <t>HO NGHINH</t>
  </si>
  <si>
    <t>PLH5498237</t>
  </si>
  <si>
    <t>DHB4007086</t>
  </si>
  <si>
    <t xml:space="preserve">C24THT-00573000               </t>
  </si>
  <si>
    <t>2AS6-WM+ TTH 26 HOANG QUOC VIET</t>
  </si>
  <si>
    <t>SO 26</t>
  </si>
  <si>
    <t>HOANG QUOC VIET</t>
  </si>
  <si>
    <t>AN DONG</t>
  </si>
  <si>
    <t>PLH5496801</t>
  </si>
  <si>
    <t>DHB4014828</t>
  </si>
  <si>
    <t xml:space="preserve">C24THT-00570526               </t>
  </si>
  <si>
    <t>WM+ 6273 HCM 451 Tân Hòa Đông</t>
  </si>
  <si>
    <t>TAN HOA DONG</t>
  </si>
  <si>
    <t>BINH TRI DONG</t>
  </si>
  <si>
    <t>PLH5496394</t>
  </si>
  <si>
    <t>DHB4016108</t>
  </si>
  <si>
    <t xml:space="preserve">C24THT-00570748               </t>
  </si>
  <si>
    <t>VM+ HCM 23/2 DUONG SO 9</t>
  </si>
  <si>
    <t>KP4</t>
  </si>
  <si>
    <t>PLH5498545</t>
  </si>
  <si>
    <t>DHB4006773</t>
  </si>
  <si>
    <t xml:space="preserve">C24THT-00572713               </t>
  </si>
  <si>
    <t>4528_VM+ DNG 140 LY THAI TO</t>
  </si>
  <si>
    <t>VM+ DNG 140 LY THAI TO</t>
  </si>
  <si>
    <t>SO 140</t>
  </si>
  <si>
    <t>PLH5497035</t>
  </si>
  <si>
    <t>DHB4012201</t>
  </si>
  <si>
    <t xml:space="preserve">C24THT-00570434               </t>
  </si>
  <si>
    <t>20240828-2408676169</t>
  </si>
  <si>
    <t>PLH5498630</t>
  </si>
  <si>
    <t>WH107-031024-00064</t>
  </si>
  <si>
    <t>DHB4016373</t>
  </si>
  <si>
    <t xml:space="preserve">C24THT-00570898               </t>
  </si>
  <si>
    <t>AEON THUA THIEN HUE</t>
  </si>
  <si>
    <t>AEON THỪA THIÊN HUẾ</t>
  </si>
  <si>
    <t>VO NGUYEN GIAP</t>
  </si>
  <si>
    <t>CGH0987349</t>
  </si>
  <si>
    <t>NGUYEN LE PHUONG NAM</t>
  </si>
  <si>
    <t>PLH5496721</t>
  </si>
  <si>
    <t>DHB4017161</t>
  </si>
  <si>
    <t xml:space="preserve">C24THT-00570511               </t>
  </si>
  <si>
    <t>148B-SATRAFOODS GÒ XOÀI</t>
  </si>
  <si>
    <t>148B</t>
  </si>
  <si>
    <t>GO XOAI</t>
  </si>
  <si>
    <t>20240821-2408673326</t>
  </si>
  <si>
    <t>PLH5497506</t>
  </si>
  <si>
    <t>DHB4017456</t>
  </si>
  <si>
    <t xml:space="preserve">C24THT-00571055               </t>
  </si>
  <si>
    <t>B1 SKY CENTER</t>
  </si>
  <si>
    <t>PHO QUANG</t>
  </si>
  <si>
    <t>PLH5498418</t>
  </si>
  <si>
    <t>DHB4006545</t>
  </si>
  <si>
    <t xml:space="preserve">C24THT-00572606               </t>
  </si>
  <si>
    <t>2ACA-WM+ DNG 78 HUYNH VAN NGHE</t>
  </si>
  <si>
    <t>2ACA-WM+ DNG 78 Huỳnh Văn Nghệ</t>
  </si>
  <si>
    <t>HUYNH VAN NGHE</t>
  </si>
  <si>
    <t>PLH5498508</t>
  </si>
  <si>
    <t>DHB4006608</t>
  </si>
  <si>
    <t xml:space="preserve">C24THT-00572622               </t>
  </si>
  <si>
    <t>3481_VM+ DNG 121 CU CHINH LAN</t>
  </si>
  <si>
    <t>VM+ DNG 121 CU CHINH LAN</t>
  </si>
  <si>
    <t>CU CHINH LAN</t>
  </si>
  <si>
    <t>HOA KHE</t>
  </si>
  <si>
    <t>PLH5498108</t>
  </si>
  <si>
    <t>DHB4006803</t>
  </si>
  <si>
    <t xml:space="preserve">C24THT-00568772               </t>
  </si>
  <si>
    <t>4544_VM+ DNG 2 DINH CONG TRU</t>
  </si>
  <si>
    <t>VM+ DNG 2 DINH CONG TRU</t>
  </si>
  <si>
    <t>DINH CONG TRU</t>
  </si>
  <si>
    <t>THO QUANG</t>
  </si>
  <si>
    <t>PLH5496504</t>
  </si>
  <si>
    <t>DHB4017846</t>
  </si>
  <si>
    <t xml:space="preserve">C24THT-00571202               </t>
  </si>
  <si>
    <t>4235_WM+LIFE HCM CC XI RIVERVIEW</t>
  </si>
  <si>
    <t>SO 190</t>
  </si>
  <si>
    <t>TANG 1 LO A, CC XI RIVERVIEW</t>
  </si>
  <si>
    <t>PLH5496408</t>
  </si>
  <si>
    <t>DHB4016144</t>
  </si>
  <si>
    <t xml:space="preserve">C24THT-00570757               </t>
  </si>
  <si>
    <t>VM+ HCM 48 DUONG SO 26, KP5</t>
  </si>
  <si>
    <t>DUONG SO 26</t>
  </si>
  <si>
    <t>HIEP BINH CHANH</t>
  </si>
  <si>
    <t>PLH5496698</t>
  </si>
  <si>
    <t>DHB4014773</t>
  </si>
  <si>
    <t xml:space="preserve">C24THT-00570663               </t>
  </si>
  <si>
    <t>3922_WM+LIFE HCM 11 DUONG SO 15</t>
  </si>
  <si>
    <t>SO 11</t>
  </si>
  <si>
    <t>KP 10</t>
  </si>
  <si>
    <t>DUONG SO 15</t>
  </si>
  <si>
    <t>PLH5498538</t>
  </si>
  <si>
    <t>DHB4006712</t>
  </si>
  <si>
    <t xml:space="preserve">C24THT-00572685               </t>
  </si>
  <si>
    <t>4083_WM+ DNG 74 HAM NGHI</t>
  </si>
  <si>
    <t>WM+ DNG 74 HAM NGHI</t>
  </si>
  <si>
    <t>SO 74</t>
  </si>
  <si>
    <t>HAM NGHI</t>
  </si>
  <si>
    <t>PLH5496414</t>
  </si>
  <si>
    <t>DHB4016160</t>
  </si>
  <si>
    <t xml:space="preserve">C24THT-00570746               </t>
  </si>
  <si>
    <t>5043_WM+LIFE HCM 81 DUONG SO 2</t>
  </si>
  <si>
    <t>PLH5498515</t>
  </si>
  <si>
    <t>DHB4006662</t>
  </si>
  <si>
    <t xml:space="preserve">C24THT-00572639               </t>
  </si>
  <si>
    <t>3935_WM+LIFE DNG 61 PHAM VAN NGHI</t>
  </si>
  <si>
    <t>VM+ DNG 61 PHAM VAN NGHI</t>
  </si>
  <si>
    <t>PHAM VAN NGHI</t>
  </si>
  <si>
    <t>PLH5498459</t>
  </si>
  <si>
    <t>DHB4006888</t>
  </si>
  <si>
    <t xml:space="preserve">C24THT-00572591               </t>
  </si>
  <si>
    <t>6268_WM+LIFE DNG LO B2 -11 KHU SO 4</t>
  </si>
  <si>
    <t>6268_WM+ DNG LO B2 -11 KHU SO 4</t>
  </si>
  <si>
    <t>LO B2-11</t>
  </si>
  <si>
    <t>KDT MOI NAM CAU TUYEN SON</t>
  </si>
  <si>
    <t>PLH5498103</t>
  </si>
  <si>
    <t>DHB4006780</t>
  </si>
  <si>
    <t xml:space="preserve">C24THT-00568781               </t>
  </si>
  <si>
    <t>4545_VM+ DNG 278 NGUYEN CONG TRU</t>
  </si>
  <si>
    <t>VM+ DNG 278 NGUYEN CONG TRU</t>
  </si>
  <si>
    <t>NGUYEN CONG TRU</t>
  </si>
  <si>
    <t>PLH5497656</t>
  </si>
  <si>
    <t>WH103-031024-00047</t>
  </si>
  <si>
    <t>DHB4013557</t>
  </si>
  <si>
    <t xml:space="preserve">C24THT-00572492               </t>
  </si>
  <si>
    <t>5354_WM+LIFE HCM CC FLORA ANH DAO</t>
  </si>
  <si>
    <t>DO XUAN HOP</t>
  </si>
  <si>
    <t>CGH0987261</t>
  </si>
  <si>
    <t>PLH5498421</t>
  </si>
  <si>
    <t>DHB4006558</t>
  </si>
  <si>
    <t xml:space="preserve">C24THT-00572534               </t>
  </si>
  <si>
    <t>3001_VM+ DNG 131 LE VAN HIEN</t>
  </si>
  <si>
    <t>VM+ DNG 131 LE VAN HIEN</t>
  </si>
  <si>
    <t>BAC MY AN</t>
  </si>
  <si>
    <t>PLH5498442</t>
  </si>
  <si>
    <t>DHB4006761</t>
  </si>
  <si>
    <t xml:space="preserve">C24THT-00572568               </t>
  </si>
  <si>
    <t>4474_VM+ DNG 217 NGUYEN DUY TRINH</t>
  </si>
  <si>
    <t>VM+ DNG 217 NGUYEN DUY TRINH</t>
  </si>
  <si>
    <t>PLH5498456</t>
  </si>
  <si>
    <t>DHB4006874</t>
  </si>
  <si>
    <t xml:space="preserve">C24THT-00572588               </t>
  </si>
  <si>
    <t>5780_WM+LIFE DNG 438 TRAN DAI NGHIA</t>
  </si>
  <si>
    <t>5780_VM+ DNG 438 TRAN DAI NGHIA</t>
  </si>
  <si>
    <t>PLH5498524</t>
  </si>
  <si>
    <t>DHB4006695</t>
  </si>
  <si>
    <t xml:space="preserve">C24THT-00572672               </t>
  </si>
  <si>
    <t>4062_WM+LIFE DNG 154 LE DINH LY</t>
  </si>
  <si>
    <t>4062_WM+ DNG 154 LE DINH LY</t>
  </si>
  <si>
    <t>SO 154</t>
  </si>
  <si>
    <t>LE DINH LY</t>
  </si>
  <si>
    <t>PLH5498270</t>
  </si>
  <si>
    <t>DHB4007124</t>
  </si>
  <si>
    <t xml:space="preserve">C24THT-00572867               </t>
  </si>
  <si>
    <t>4845_VM+ TTH 175 PHAN BOI CHAU</t>
  </si>
  <si>
    <t>VM+ TTH 175 PHAN BOI CHAU</t>
  </si>
  <si>
    <t>PLH5498293</t>
  </si>
  <si>
    <t>DHB4007147</t>
  </si>
  <si>
    <t xml:space="preserve">C24THT-00572927               </t>
  </si>
  <si>
    <t>5527_VM+ TTH 162 BUI THI XUAN</t>
  </si>
  <si>
    <t>VM+ TTH 162 BUI THI XUAN</t>
  </si>
  <si>
    <t>BUI THI XUAN</t>
  </si>
  <si>
    <t>PHUONG DUC</t>
  </si>
  <si>
    <t>PLH5497959</t>
  </si>
  <si>
    <t>DHB4006946</t>
  </si>
  <si>
    <t xml:space="preserve">C24THT-00567908               </t>
  </si>
  <si>
    <t>2AAY_WM+RURAL QNM 693-695 HUNG VUONG</t>
  </si>
  <si>
    <t>2AAY-WM+ QNM 693-695 Hùng Vương</t>
  </si>
  <si>
    <t>693-695</t>
  </si>
  <si>
    <t>THON TRUNG DONG</t>
  </si>
  <si>
    <t>DUY TRUNG</t>
  </si>
  <si>
    <t>DUY XUYEN</t>
  </si>
  <si>
    <t>PLH5496793</t>
  </si>
  <si>
    <t>DHB4014625</t>
  </si>
  <si>
    <t xml:space="preserve">C24THT-00568052               </t>
  </si>
  <si>
    <t>2ABN-WM+ HCM C1.1.05 CC WEST GATE</t>
  </si>
  <si>
    <t>2ABN-WM+ HCM C1.1.05 CC West Gate</t>
  </si>
  <si>
    <t>LAU TRET BLOCK C1 CC WESTGATE</t>
  </si>
  <si>
    <t>PLH5496382</t>
  </si>
  <si>
    <t>DHB4016087</t>
  </si>
  <si>
    <t xml:space="preserve">C24THT-00570847               </t>
  </si>
  <si>
    <t>4268_WM+LIFE HCM 188 HIEP BINH</t>
  </si>
  <si>
    <t>SO 188</t>
  </si>
  <si>
    <t>KP 8</t>
  </si>
  <si>
    <t>HIEP BINH</t>
  </si>
  <si>
    <t>PLH5497964</t>
  </si>
  <si>
    <t>DHB4006956</t>
  </si>
  <si>
    <t xml:space="preserve">C24THT-00567920               </t>
  </si>
  <si>
    <t>2AQ6-WM+ QNM GIA HUE, DAI LOC</t>
  </si>
  <si>
    <t>THUA DAT SO (LO) 577A, TO BAN DO SO 5</t>
  </si>
  <si>
    <t>THON GIA HUE</t>
  </si>
  <si>
    <t>DAI MINH</t>
  </si>
  <si>
    <t>PLH5498246</t>
  </si>
  <si>
    <t>DHB4007097</t>
  </si>
  <si>
    <t xml:space="preserve">C24THT-00572965               </t>
  </si>
  <si>
    <t>2ACK-WM+ TTH QL1A, THON 9, CHO PHU BAI</t>
  </si>
  <si>
    <t>2ACK-WM+ TTH QL1A, Thôn 9, Chợ Phú Bài</t>
  </si>
  <si>
    <t>THON 9</t>
  </si>
  <si>
    <t>THUY PHU</t>
  </si>
  <si>
    <t>HUONG THUY</t>
  </si>
  <si>
    <t>20240927-2409688235</t>
  </si>
  <si>
    <t>20240907-2409679732</t>
  </si>
  <si>
    <t>20240827-2408675372</t>
  </si>
  <si>
    <t>PLH5496922</t>
  </si>
  <si>
    <t>DHB4016676</t>
  </si>
  <si>
    <t xml:space="preserve">C24THT-00570167               </t>
  </si>
  <si>
    <t>Lê Thu 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</si>
</sst>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71"/>
  <sheetViews>
    <sheetView showGridLines="0" tabSelected="1" zoomScale="83" zoomScaleNormal="83" workbookViewId="0">
      <pane xSplit="9" ySplit="1" topLeftCell="AF2" activePane="bottomRight" state="frozen"/>
      <selection pane="topRight" activeCell="J1" sqref="J1"/>
      <selection pane="bottomLeft" activeCell="A2" sqref="A2"/>
      <selection pane="bottomRight" activeCell="AH1" sqref="AH1:AH1048576"/>
    </sheetView>
  </sheetViews>
  <sheetFormatPr defaultRowHeight="14.5" x14ac:dyDescent="0.35"/>
  <cols>
    <col min="1" max="1" width="9.1796875" style="4"/>
    <col min="3" max="3" width="16.54296875" style="2" customWidth="1"/>
    <col min="4" max="4" width="9.7265625" style="2" bestFit="1" customWidth="1"/>
    <col min="5" max="5" width="11.453125" bestFit="1" customWidth="1"/>
    <col min="6" max="6" width="19.81640625" bestFit="1" customWidth="1"/>
    <col min="7" max="7" width="13.26953125" bestFit="1" customWidth="1"/>
    <col min="8" max="8" width="23" bestFit="1" customWidth="1"/>
    <col min="9" max="9" width="11.81640625" customWidth="1"/>
    <col min="10" max="10" width="125.1796875" bestFit="1" customWidth="1"/>
    <col min="14" max="14" width="52.54296875" bestFit="1" customWidth="1"/>
    <col min="15" max="19" width="9.1796875" customWidth="1"/>
    <col min="20" max="20" width="17.26953125" bestFit="1" customWidth="1"/>
    <col min="23" max="23" width="20" customWidth="1"/>
    <col min="24" max="24" width="19" customWidth="1"/>
    <col min="25" max="25" width="9.1796875" customWidth="1"/>
    <col min="26" max="26" width="25" customWidth="1"/>
    <col min="27" max="27" width="32" style="4" customWidth="1"/>
    <col min="28" max="28" width="8.7265625" customWidth="1"/>
    <col min="29" max="29" width="9.1796875" customWidth="1"/>
    <col min="30" max="32" width="8.7265625" customWidth="1"/>
    <col min="33" max="33" width="10.26953125" customWidth="1"/>
    <col min="34" max="34" width="12.54296875" style="1" customWidth="1"/>
    <col min="35" max="35" width="8.7265625" customWidth="1"/>
    <col min="36" max="36" width="19.1796875" customWidth="1"/>
    <col min="37" max="43" width="8.7265625" customWidth="1"/>
    <col min="44" max="44" width="13.81640625" style="21" customWidth="1"/>
    <col min="45" max="45" width="24.81640625" customWidth="1"/>
    <col min="46" max="46" width="20.81640625" customWidth="1"/>
    <col min="47" max="47" width="27.7265625" customWidth="1"/>
    <col min="48" max="48" width="15.1796875" customWidth="1"/>
    <col min="49" max="49" width="30.26953125" customWidth="1"/>
    <col min="50" max="50" width="9.1796875" customWidth="1"/>
    <col min="51" max="51" width="19" style="1" customWidth="1"/>
    <col min="52" max="52" width="14.26953125" customWidth="1"/>
    <col min="53" max="53" width="23.81640625" bestFit="1" customWidth="1"/>
    <col min="54" max="54" width="23" bestFit="1" customWidth="1"/>
    <col min="56" max="56" width="11.26953125" bestFit="1" customWidth="1"/>
  </cols>
  <sheetData>
    <row r="1" spans="1:56" x14ac:dyDescent="0.3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35">
      <c r="B2" t="s">
        <v>1288</v>
      </c>
      <c r="C2" s="18" t="s">
        <v>1386</v>
      </c>
      <c r="D2" s="2">
        <v>45568</v>
      </c>
      <c r="E2" t="s">
        <v>1387</v>
      </c>
      <c r="F2" t="s">
        <v>1388</v>
      </c>
      <c r="G2" t="s">
        <v>1389</v>
      </c>
      <c r="H2" t="s">
        <v>1390</v>
      </c>
      <c r="I2">
        <v>173076000</v>
      </c>
      <c r="J2" t="s">
        <v>722</v>
      </c>
      <c r="K2" t="s">
        <v>1289</v>
      </c>
      <c r="L2" s="19" t="s">
        <v>1290</v>
      </c>
      <c r="M2">
        <v>5275467</v>
      </c>
      <c r="N2" t="s">
        <v>1391</v>
      </c>
      <c r="O2" t="s">
        <v>1392</v>
      </c>
      <c r="P2">
        <v>148</v>
      </c>
      <c r="Q2" t="s">
        <v>1291</v>
      </c>
      <c r="R2" t="s">
        <v>1393</v>
      </c>
      <c r="S2" t="s">
        <v>1394</v>
      </c>
      <c r="T2" t="s">
        <v>1395</v>
      </c>
      <c r="U2" t="s">
        <v>1396</v>
      </c>
      <c r="W2" t="str">
        <f>X2</f>
        <v>DA NANG</v>
      </c>
      <c r="X2" t="s">
        <v>1396</v>
      </c>
      <c r="Y2" t="s">
        <v>1304</v>
      </c>
      <c r="Z2" t="s">
        <v>1305</v>
      </c>
      <c r="AA2" t="s">
        <v>865</v>
      </c>
      <c r="AB2" t="s">
        <v>1386</v>
      </c>
      <c r="AC2">
        <v>30</v>
      </c>
      <c r="AD2">
        <v>5541</v>
      </c>
      <c r="AE2">
        <v>5541</v>
      </c>
      <c r="AF2">
        <v>166230</v>
      </c>
      <c r="AG2">
        <v>8</v>
      </c>
      <c r="AH2" s="17">
        <v>179528</v>
      </c>
      <c r="AI2" t="s">
        <v>1397</v>
      </c>
      <c r="AJ2">
        <v>20240808</v>
      </c>
      <c r="AK2">
        <v>20250808</v>
      </c>
      <c r="AL2" t="s">
        <v>1398</v>
      </c>
      <c r="AM2">
        <v>100648</v>
      </c>
      <c r="AN2" t="s">
        <v>1399</v>
      </c>
      <c r="AO2" t="s">
        <v>1295</v>
      </c>
      <c r="AP2" t="s">
        <v>1296</v>
      </c>
      <c r="AQ2" s="19">
        <v>60</v>
      </c>
      <c r="AR2" s="22">
        <v>0.5</v>
      </c>
      <c r="AS2" s="5" t="s">
        <v>865</v>
      </c>
      <c r="AT2" s="5" t="s">
        <v>1396</v>
      </c>
      <c r="AU2" t="s">
        <v>2505</v>
      </c>
      <c r="AV2">
        <f>+VLOOKUP($I2,Code!$A$2:$M$107,12,0)</f>
        <v>320015</v>
      </c>
      <c r="AW2" t="str">
        <f>+VLOOKUP($I2,Code!$A$2:$M$107,13,0)</f>
        <v>Na 50gr</v>
      </c>
      <c r="AY2" s="1">
        <f t="shared" ref="AY2" si="0">+AE2*AQ2/1000</f>
        <v>332.46</v>
      </c>
      <c r="AZ2" s="12">
        <f t="shared" ref="AZ2" si="1">1-(AE2/AD2)</f>
        <v>0</v>
      </c>
      <c r="BB2" s="2"/>
      <c r="BD2" s="13"/>
    </row>
    <row r="3" spans="1:56" x14ac:dyDescent="0.35">
      <c r="B3" t="s">
        <v>1288</v>
      </c>
      <c r="C3" s="18" t="s">
        <v>1386</v>
      </c>
      <c r="D3" s="2">
        <v>45568</v>
      </c>
      <c r="E3" t="s">
        <v>1400</v>
      </c>
      <c r="F3" t="s">
        <v>1401</v>
      </c>
      <c r="G3" t="s">
        <v>1402</v>
      </c>
      <c r="H3" t="s">
        <v>1403</v>
      </c>
      <c r="I3">
        <v>173076000</v>
      </c>
      <c r="J3" t="s">
        <v>722</v>
      </c>
      <c r="K3" t="s">
        <v>1289</v>
      </c>
      <c r="L3" s="19" t="s">
        <v>1290</v>
      </c>
      <c r="M3">
        <v>5275647</v>
      </c>
      <c r="N3" t="s">
        <v>1404</v>
      </c>
      <c r="O3" t="s">
        <v>1405</v>
      </c>
      <c r="P3">
        <v>64</v>
      </c>
      <c r="Q3" t="s">
        <v>1291</v>
      </c>
      <c r="R3" t="s">
        <v>1354</v>
      </c>
      <c r="S3" t="s">
        <v>1406</v>
      </c>
      <c r="T3" t="s">
        <v>1407</v>
      </c>
      <c r="U3" t="s">
        <v>1396</v>
      </c>
      <c r="W3" t="str">
        <f t="shared" ref="W3:W4" si="2">X3</f>
        <v>DA NANG</v>
      </c>
      <c r="X3" t="s">
        <v>1396</v>
      </c>
      <c r="Y3" t="s">
        <v>1304</v>
      </c>
      <c r="Z3" t="s">
        <v>1305</v>
      </c>
      <c r="AA3" t="s">
        <v>4</v>
      </c>
      <c r="AB3" t="s">
        <v>1386</v>
      </c>
      <c r="AC3">
        <v>30</v>
      </c>
      <c r="AD3">
        <v>5541</v>
      </c>
      <c r="AE3">
        <v>5541</v>
      </c>
      <c r="AF3">
        <v>166230</v>
      </c>
      <c r="AG3">
        <v>8</v>
      </c>
      <c r="AH3" s="17">
        <v>179528</v>
      </c>
      <c r="AI3" t="s">
        <v>1397</v>
      </c>
      <c r="AJ3">
        <v>20240808</v>
      </c>
      <c r="AK3">
        <v>20250808</v>
      </c>
      <c r="AL3" t="s">
        <v>1408</v>
      </c>
      <c r="AM3">
        <v>100648</v>
      </c>
      <c r="AN3" t="s">
        <v>1399</v>
      </c>
      <c r="AO3" t="s">
        <v>1295</v>
      </c>
      <c r="AP3" t="s">
        <v>1296</v>
      </c>
      <c r="AQ3" s="19">
        <v>60</v>
      </c>
      <c r="AR3" s="22">
        <v>0.5</v>
      </c>
      <c r="AS3" s="5" t="s">
        <v>4</v>
      </c>
      <c r="AT3" s="5" t="s">
        <v>1396</v>
      </c>
      <c r="AU3" t="s">
        <v>2505</v>
      </c>
      <c r="AV3">
        <f>+VLOOKUP($I3,Code!$A$2:$M$107,12,0)</f>
        <v>320015</v>
      </c>
      <c r="AW3" t="str">
        <f>+VLOOKUP($I3,Code!$A$2:$M$107,13,0)</f>
        <v>Na 50gr</v>
      </c>
      <c r="AY3" s="1">
        <f t="shared" ref="AY3:AY58" si="3">+AE3*AQ3/1000</f>
        <v>332.46</v>
      </c>
      <c r="AZ3" s="12">
        <f t="shared" ref="AZ3:AZ58" si="4">1-(AE3/AD3)</f>
        <v>0</v>
      </c>
      <c r="BB3" s="2"/>
      <c r="BD3" s="13"/>
    </row>
    <row r="4" spans="1:56" x14ac:dyDescent="0.35">
      <c r="B4" t="s">
        <v>1288</v>
      </c>
      <c r="C4" s="18" t="s">
        <v>1386</v>
      </c>
      <c r="D4" s="2">
        <v>45568</v>
      </c>
      <c r="E4" t="s">
        <v>1409</v>
      </c>
      <c r="F4" t="s">
        <v>1388</v>
      </c>
      <c r="G4" t="s">
        <v>1410</v>
      </c>
      <c r="H4" t="s">
        <v>1411</v>
      </c>
      <c r="I4">
        <v>173076000</v>
      </c>
      <c r="J4" t="s">
        <v>722</v>
      </c>
      <c r="K4" t="s">
        <v>1289</v>
      </c>
      <c r="L4" s="19" t="s">
        <v>1290</v>
      </c>
      <c r="M4">
        <v>5275889</v>
      </c>
      <c r="N4" t="s">
        <v>1412</v>
      </c>
      <c r="O4" t="s">
        <v>1413</v>
      </c>
      <c r="P4">
        <v>124</v>
      </c>
      <c r="Q4" t="s">
        <v>1291</v>
      </c>
      <c r="R4" t="s">
        <v>1414</v>
      </c>
      <c r="S4" t="s">
        <v>1415</v>
      </c>
      <c r="T4" t="s">
        <v>1395</v>
      </c>
      <c r="U4" t="s">
        <v>1396</v>
      </c>
      <c r="W4" t="str">
        <f t="shared" si="2"/>
        <v>DA NANG</v>
      </c>
      <c r="X4" t="s">
        <v>1396</v>
      </c>
      <c r="Y4" t="s">
        <v>1304</v>
      </c>
      <c r="Z4" t="s">
        <v>1305</v>
      </c>
      <c r="AA4" t="s">
        <v>865</v>
      </c>
      <c r="AB4" t="s">
        <v>1386</v>
      </c>
      <c r="AC4">
        <v>30</v>
      </c>
      <c r="AD4">
        <v>5541</v>
      </c>
      <c r="AE4">
        <v>5541</v>
      </c>
      <c r="AF4">
        <v>166230</v>
      </c>
      <c r="AG4" s="17">
        <v>8</v>
      </c>
      <c r="AH4" s="17">
        <v>179528</v>
      </c>
      <c r="AI4" t="s">
        <v>1397</v>
      </c>
      <c r="AJ4">
        <v>20240808</v>
      </c>
      <c r="AK4">
        <v>20250808</v>
      </c>
      <c r="AL4" t="s">
        <v>1398</v>
      </c>
      <c r="AM4">
        <v>101631</v>
      </c>
      <c r="AN4" t="s">
        <v>1416</v>
      </c>
      <c r="AO4" t="s">
        <v>1295</v>
      </c>
      <c r="AP4" t="s">
        <v>1296</v>
      </c>
      <c r="AQ4" s="19">
        <v>60</v>
      </c>
      <c r="AR4" s="22">
        <v>0.5</v>
      </c>
      <c r="AS4" s="5" t="s">
        <v>865</v>
      </c>
      <c r="AT4" s="5" t="s">
        <v>1396</v>
      </c>
      <c r="AU4" t="s">
        <v>2505</v>
      </c>
      <c r="AV4">
        <f>+VLOOKUP($I4,Code!$A$2:$M$107,12,0)</f>
        <v>320015</v>
      </c>
      <c r="AW4" t="str">
        <f>+VLOOKUP($I4,Code!$A$2:$M$107,13,0)</f>
        <v>Na 50gr</v>
      </c>
      <c r="AY4" s="1">
        <f t="shared" si="3"/>
        <v>332.46</v>
      </c>
      <c r="AZ4" s="12">
        <f t="shared" si="4"/>
        <v>0</v>
      </c>
      <c r="BB4" s="2"/>
      <c r="BD4" s="13"/>
    </row>
    <row r="5" spans="1:56" x14ac:dyDescent="0.35">
      <c r="B5" t="s">
        <v>1288</v>
      </c>
      <c r="C5" t="s">
        <v>1315</v>
      </c>
      <c r="D5" s="2">
        <v>45568</v>
      </c>
      <c r="E5" t="s">
        <v>1417</v>
      </c>
      <c r="F5" t="s">
        <v>1418</v>
      </c>
      <c r="G5" t="s">
        <v>1419</v>
      </c>
      <c r="H5" t="s">
        <v>1420</v>
      </c>
      <c r="I5">
        <v>173076000</v>
      </c>
      <c r="J5" t="s">
        <v>722</v>
      </c>
      <c r="K5" t="s">
        <v>1289</v>
      </c>
      <c r="L5" s="19" t="s">
        <v>1290</v>
      </c>
      <c r="M5">
        <v>5137316</v>
      </c>
      <c r="N5" t="s">
        <v>267</v>
      </c>
      <c r="O5" t="s">
        <v>1421</v>
      </c>
      <c r="P5" t="s">
        <v>1422</v>
      </c>
      <c r="Q5" t="s">
        <v>1423</v>
      </c>
      <c r="R5" t="s">
        <v>1372</v>
      </c>
      <c r="S5" t="s">
        <v>1424</v>
      </c>
      <c r="T5" t="s">
        <v>1425</v>
      </c>
      <c r="U5" t="s">
        <v>723</v>
      </c>
      <c r="W5" t="s">
        <v>723</v>
      </c>
      <c r="X5" t="s">
        <v>117</v>
      </c>
      <c r="Y5" t="s">
        <v>1304</v>
      </c>
      <c r="Z5" t="s">
        <v>1305</v>
      </c>
      <c r="AA5" t="s">
        <v>4</v>
      </c>
      <c r="AB5" t="s">
        <v>1315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1319</v>
      </c>
      <c r="AJ5">
        <v>20240822</v>
      </c>
      <c r="AK5">
        <v>20250822</v>
      </c>
      <c r="AL5" t="s">
        <v>1426</v>
      </c>
      <c r="AM5">
        <v>102734</v>
      </c>
      <c r="AN5" t="s">
        <v>1316</v>
      </c>
      <c r="AO5" t="s">
        <v>1295</v>
      </c>
      <c r="AP5" t="s">
        <v>1296</v>
      </c>
      <c r="AQ5" s="19">
        <v>60</v>
      </c>
      <c r="AR5" s="22">
        <v>0.5</v>
      </c>
      <c r="AS5" s="5" t="s">
        <v>4</v>
      </c>
      <c r="AT5" s="5" t="s">
        <v>723</v>
      </c>
      <c r="AU5" t="s">
        <v>1340</v>
      </c>
      <c r="AV5">
        <f>+VLOOKUP($I5,Code!$A$2:$M$107,12,0)</f>
        <v>320015</v>
      </c>
      <c r="AW5" t="str">
        <f>+VLOOKUP($I5,Code!$A$2:$M$107,13,0)</f>
        <v>Na 50gr</v>
      </c>
      <c r="AY5" s="1">
        <f t="shared" si="3"/>
        <v>332.46</v>
      </c>
      <c r="AZ5" s="12">
        <f t="shared" si="4"/>
        <v>0</v>
      </c>
      <c r="BB5" s="2"/>
      <c r="BD5" s="13"/>
    </row>
    <row r="6" spans="1:56" x14ac:dyDescent="0.35">
      <c r="B6" t="s">
        <v>1288</v>
      </c>
      <c r="C6" t="s">
        <v>1298</v>
      </c>
      <c r="D6" s="2">
        <v>45568</v>
      </c>
      <c r="E6" t="s">
        <v>1427</v>
      </c>
      <c r="F6" t="s">
        <v>1428</v>
      </c>
      <c r="G6" t="s">
        <v>1429</v>
      </c>
      <c r="H6" t="s">
        <v>1430</v>
      </c>
      <c r="I6">
        <v>173076000</v>
      </c>
      <c r="J6" t="s">
        <v>722</v>
      </c>
      <c r="K6" t="s">
        <v>1289</v>
      </c>
      <c r="L6" s="19" t="s">
        <v>1290</v>
      </c>
      <c r="M6">
        <v>5291887</v>
      </c>
      <c r="N6" t="s">
        <v>1431</v>
      </c>
      <c r="O6" t="s">
        <v>237</v>
      </c>
      <c r="P6">
        <v>355</v>
      </c>
      <c r="Q6" t="s">
        <v>1432</v>
      </c>
      <c r="R6" t="s">
        <v>1376</v>
      </c>
      <c r="S6" t="s">
        <v>1433</v>
      </c>
      <c r="T6" t="s">
        <v>1216</v>
      </c>
      <c r="U6" t="s">
        <v>723</v>
      </c>
      <c r="W6" t="s">
        <v>723</v>
      </c>
      <c r="X6" t="s">
        <v>125</v>
      </c>
      <c r="Y6" t="s">
        <v>1304</v>
      </c>
      <c r="Z6" t="s">
        <v>1305</v>
      </c>
      <c r="AA6" t="s">
        <v>865</v>
      </c>
      <c r="AB6" t="s">
        <v>1298</v>
      </c>
      <c r="AC6">
        <v>30</v>
      </c>
      <c r="AD6">
        <v>5541</v>
      </c>
      <c r="AE6">
        <v>5541</v>
      </c>
      <c r="AF6">
        <v>166230</v>
      </c>
      <c r="AG6">
        <v>8</v>
      </c>
      <c r="AH6" s="17">
        <v>179528</v>
      </c>
      <c r="AI6" t="s">
        <v>1310</v>
      </c>
      <c r="AJ6">
        <v>20240820</v>
      </c>
      <c r="AK6">
        <v>20250820</v>
      </c>
      <c r="AL6" t="s">
        <v>1434</v>
      </c>
      <c r="AM6">
        <v>99833</v>
      </c>
      <c r="AN6" t="s">
        <v>1349</v>
      </c>
      <c r="AO6" t="s">
        <v>1295</v>
      </c>
      <c r="AP6" t="s">
        <v>1296</v>
      </c>
      <c r="AQ6" s="19">
        <v>60</v>
      </c>
      <c r="AR6" s="22">
        <v>0.5</v>
      </c>
      <c r="AS6" s="5" t="s">
        <v>865</v>
      </c>
      <c r="AT6" s="5" t="s">
        <v>723</v>
      </c>
      <c r="AU6" t="s">
        <v>1340</v>
      </c>
      <c r="AV6">
        <f>+VLOOKUP($I6,Code!$A$2:$M$107,12,0)</f>
        <v>320015</v>
      </c>
      <c r="AW6" t="str">
        <f>+VLOOKUP($I6,Code!$A$2:$M$107,13,0)</f>
        <v>Na 50gr</v>
      </c>
      <c r="AY6" s="1">
        <f t="shared" si="3"/>
        <v>332.46</v>
      </c>
      <c r="AZ6" s="12">
        <f t="shared" si="4"/>
        <v>0</v>
      </c>
      <c r="BB6" s="2"/>
      <c r="BD6" s="13"/>
    </row>
    <row r="7" spans="1:56" x14ac:dyDescent="0.35">
      <c r="B7" t="s">
        <v>1288</v>
      </c>
      <c r="C7" t="s">
        <v>1435</v>
      </c>
      <c r="D7" s="2">
        <v>45568</v>
      </c>
      <c r="E7" t="s">
        <v>1436</v>
      </c>
      <c r="F7" t="s">
        <v>1437</v>
      </c>
      <c r="G7" t="s">
        <v>1438</v>
      </c>
      <c r="H7" t="s">
        <v>1439</v>
      </c>
      <c r="I7">
        <v>173076000</v>
      </c>
      <c r="J7" t="s">
        <v>722</v>
      </c>
      <c r="K7" t="s">
        <v>1289</v>
      </c>
      <c r="L7" s="19" t="s">
        <v>1290</v>
      </c>
      <c r="M7">
        <v>5261886</v>
      </c>
      <c r="N7" t="s">
        <v>1440</v>
      </c>
      <c r="O7" t="s">
        <v>1441</v>
      </c>
      <c r="P7" t="s">
        <v>1291</v>
      </c>
      <c r="Q7" t="s">
        <v>1442</v>
      </c>
      <c r="R7" t="s">
        <v>1291</v>
      </c>
      <c r="S7" t="s">
        <v>1443</v>
      </c>
      <c r="T7" t="s">
        <v>1444</v>
      </c>
      <c r="U7" t="s">
        <v>116</v>
      </c>
      <c r="W7" t="str">
        <f>X7</f>
        <v>BINH DUONG</v>
      </c>
      <c r="X7" t="s">
        <v>116</v>
      </c>
      <c r="Y7" t="s">
        <v>1292</v>
      </c>
      <c r="Z7" t="s">
        <v>1293</v>
      </c>
      <c r="AA7" t="s">
        <v>1294</v>
      </c>
      <c r="AB7" t="s">
        <v>1435</v>
      </c>
      <c r="AC7">
        <v>1440</v>
      </c>
      <c r="AD7">
        <v>5541</v>
      </c>
      <c r="AE7">
        <v>4031</v>
      </c>
      <c r="AF7">
        <v>5804640</v>
      </c>
      <c r="AG7">
        <v>8</v>
      </c>
      <c r="AH7" s="17">
        <v>6269011</v>
      </c>
      <c r="AI7" t="s">
        <v>1310</v>
      </c>
      <c r="AJ7">
        <v>20240820</v>
      </c>
      <c r="AK7">
        <v>20250820</v>
      </c>
      <c r="AL7" t="s">
        <v>1445</v>
      </c>
      <c r="AM7">
        <v>102154</v>
      </c>
      <c r="AN7" t="s">
        <v>1446</v>
      </c>
      <c r="AO7" t="s">
        <v>1295</v>
      </c>
      <c r="AP7" t="s">
        <v>1296</v>
      </c>
      <c r="AQ7" s="19">
        <v>60</v>
      </c>
      <c r="AR7" s="22">
        <v>24</v>
      </c>
      <c r="AS7" s="5" t="s">
        <v>1294</v>
      </c>
      <c r="AT7" s="5" t="s">
        <v>116</v>
      </c>
      <c r="AU7" t="s">
        <v>1339</v>
      </c>
      <c r="AV7">
        <f>+VLOOKUP($I7,Code!$A$2:$M$107,12,0)</f>
        <v>320015</v>
      </c>
      <c r="AW7" t="str">
        <f>+VLOOKUP($I7,Code!$A$2:$M$107,13,0)</f>
        <v>Na 50gr</v>
      </c>
      <c r="AY7" s="1">
        <f t="shared" si="3"/>
        <v>241.86</v>
      </c>
      <c r="AZ7" s="12">
        <f t="shared" si="4"/>
        <v>0.27251398664500992</v>
      </c>
      <c r="BB7" s="2"/>
      <c r="BD7" s="13"/>
    </row>
    <row r="8" spans="1:56" x14ac:dyDescent="0.35">
      <c r="B8" t="s">
        <v>1288</v>
      </c>
      <c r="C8" t="s">
        <v>1298</v>
      </c>
      <c r="D8" s="2">
        <v>45568</v>
      </c>
      <c r="E8" t="s">
        <v>1447</v>
      </c>
      <c r="F8" t="s">
        <v>1448</v>
      </c>
      <c r="G8" t="s">
        <v>1449</v>
      </c>
      <c r="H8" t="s">
        <v>1450</v>
      </c>
      <c r="I8">
        <v>173076000</v>
      </c>
      <c r="J8" t="s">
        <v>722</v>
      </c>
      <c r="K8" t="s">
        <v>1289</v>
      </c>
      <c r="L8" s="19" t="s">
        <v>1290</v>
      </c>
      <c r="M8">
        <v>5280452</v>
      </c>
      <c r="N8" t="s">
        <v>1451</v>
      </c>
      <c r="O8" t="s">
        <v>1451</v>
      </c>
      <c r="P8" t="s">
        <v>1291</v>
      </c>
      <c r="Q8" t="s">
        <v>1452</v>
      </c>
      <c r="R8" t="s">
        <v>1453</v>
      </c>
      <c r="S8" t="s">
        <v>1454</v>
      </c>
      <c r="T8" t="s">
        <v>1455</v>
      </c>
      <c r="U8" t="s">
        <v>1456</v>
      </c>
      <c r="W8" t="str">
        <f t="shared" ref="W8" si="5">X8</f>
        <v>LAM DONG</v>
      </c>
      <c r="X8" t="s">
        <v>1456</v>
      </c>
      <c r="Y8" t="s">
        <v>1292</v>
      </c>
      <c r="Z8" t="s">
        <v>1293</v>
      </c>
      <c r="AA8" t="s">
        <v>1294</v>
      </c>
      <c r="AB8" t="s">
        <v>1298</v>
      </c>
      <c r="AC8">
        <v>60</v>
      </c>
      <c r="AD8">
        <v>5541</v>
      </c>
      <c r="AE8">
        <v>4031</v>
      </c>
      <c r="AF8">
        <v>241860</v>
      </c>
      <c r="AG8">
        <v>8</v>
      </c>
      <c r="AH8" s="17">
        <v>261209</v>
      </c>
      <c r="AI8" t="s">
        <v>1310</v>
      </c>
      <c r="AJ8">
        <v>20240820</v>
      </c>
      <c r="AK8">
        <v>20250820</v>
      </c>
      <c r="AL8" t="s">
        <v>1457</v>
      </c>
      <c r="AM8">
        <v>102051</v>
      </c>
      <c r="AN8" t="s">
        <v>1318</v>
      </c>
      <c r="AO8" t="s">
        <v>1295</v>
      </c>
      <c r="AP8" t="s">
        <v>1296</v>
      </c>
      <c r="AQ8" s="19">
        <v>60</v>
      </c>
      <c r="AR8" s="22">
        <v>1</v>
      </c>
      <c r="AS8" s="5" t="s">
        <v>1294</v>
      </c>
      <c r="AT8" s="5" t="s">
        <v>1456</v>
      </c>
      <c r="AU8" t="s">
        <v>1339</v>
      </c>
      <c r="AV8">
        <f>+VLOOKUP($I8,Code!$A$2:$M$107,12,0)</f>
        <v>320015</v>
      </c>
      <c r="AW8" t="str">
        <f>+VLOOKUP($I8,Code!$A$2:$M$107,13,0)</f>
        <v>Na 50gr</v>
      </c>
      <c r="AY8" s="1">
        <f t="shared" si="3"/>
        <v>241.86</v>
      </c>
      <c r="AZ8" s="12">
        <f t="shared" si="4"/>
        <v>0.27251398664500992</v>
      </c>
      <c r="BB8" s="2"/>
      <c r="BD8" s="13"/>
    </row>
    <row r="9" spans="1:56" x14ac:dyDescent="0.35">
      <c r="B9" t="s">
        <v>1288</v>
      </c>
      <c r="C9" t="s">
        <v>1307</v>
      </c>
      <c r="D9" s="2">
        <v>45568</v>
      </c>
      <c r="E9" t="s">
        <v>1458</v>
      </c>
      <c r="F9" s="17" t="s">
        <v>1459</v>
      </c>
      <c r="G9" t="s">
        <v>1460</v>
      </c>
      <c r="H9" t="s">
        <v>1461</v>
      </c>
      <c r="I9">
        <v>173076000</v>
      </c>
      <c r="J9" t="s">
        <v>722</v>
      </c>
      <c r="K9" t="s">
        <v>1289</v>
      </c>
      <c r="L9" s="19" t="s">
        <v>1290</v>
      </c>
      <c r="M9">
        <v>5294064</v>
      </c>
      <c r="N9" t="s">
        <v>256</v>
      </c>
      <c r="O9" t="s">
        <v>1462</v>
      </c>
      <c r="P9" t="s">
        <v>1463</v>
      </c>
      <c r="Q9" t="s">
        <v>1291</v>
      </c>
      <c r="R9" t="s">
        <v>1464</v>
      </c>
      <c r="S9" t="s">
        <v>1465</v>
      </c>
      <c r="T9" t="s">
        <v>1343</v>
      </c>
      <c r="U9" t="s">
        <v>723</v>
      </c>
      <c r="W9" t="s">
        <v>723</v>
      </c>
      <c r="X9" t="s">
        <v>120</v>
      </c>
      <c r="Y9" t="s">
        <v>1304</v>
      </c>
      <c r="Z9" t="s">
        <v>1305</v>
      </c>
      <c r="AA9" t="s">
        <v>4</v>
      </c>
      <c r="AB9" t="s">
        <v>1307</v>
      </c>
      <c r="AC9">
        <v>30</v>
      </c>
      <c r="AD9">
        <v>5541</v>
      </c>
      <c r="AE9">
        <v>5541</v>
      </c>
      <c r="AF9">
        <v>166230</v>
      </c>
      <c r="AG9">
        <v>8</v>
      </c>
      <c r="AH9" s="17">
        <v>179528</v>
      </c>
      <c r="AI9" t="s">
        <v>1319</v>
      </c>
      <c r="AJ9">
        <v>20240822</v>
      </c>
      <c r="AK9">
        <v>20250822</v>
      </c>
      <c r="AL9" t="s">
        <v>1466</v>
      </c>
      <c r="AM9">
        <v>97077</v>
      </c>
      <c r="AN9" t="s">
        <v>1467</v>
      </c>
      <c r="AO9" t="s">
        <v>1295</v>
      </c>
      <c r="AP9" t="s">
        <v>1296</v>
      </c>
      <c r="AQ9" s="19">
        <v>60</v>
      </c>
      <c r="AR9" s="22">
        <v>0.5</v>
      </c>
      <c r="AS9" s="5" t="s">
        <v>4</v>
      </c>
      <c r="AT9" s="5" t="s">
        <v>723</v>
      </c>
      <c r="AU9" t="s">
        <v>1340</v>
      </c>
      <c r="AV9">
        <f>+VLOOKUP($I9,Code!$A$2:$M$107,12,0)</f>
        <v>320015</v>
      </c>
      <c r="AW9" t="str">
        <f>+VLOOKUP($I9,Code!$A$2:$M$107,13,0)</f>
        <v>Na 50gr</v>
      </c>
      <c r="AY9" s="1">
        <f t="shared" si="3"/>
        <v>332.46</v>
      </c>
      <c r="AZ9" s="12">
        <f t="shared" si="4"/>
        <v>0</v>
      </c>
      <c r="BB9" s="2"/>
      <c r="BD9" s="13"/>
    </row>
    <row r="10" spans="1:56" x14ac:dyDescent="0.35">
      <c r="B10" t="s">
        <v>1288</v>
      </c>
      <c r="C10" t="s">
        <v>1386</v>
      </c>
      <c r="D10" s="2">
        <v>45568</v>
      </c>
      <c r="E10" t="s">
        <v>1468</v>
      </c>
      <c r="F10" t="s">
        <v>1469</v>
      </c>
      <c r="G10" t="s">
        <v>1470</v>
      </c>
      <c r="H10" t="s">
        <v>1471</v>
      </c>
      <c r="I10">
        <v>173076000</v>
      </c>
      <c r="J10" t="s">
        <v>722</v>
      </c>
      <c r="K10" t="s">
        <v>1289</v>
      </c>
      <c r="L10" s="19" t="s">
        <v>1290</v>
      </c>
      <c r="M10">
        <v>5298693</v>
      </c>
      <c r="N10" t="s">
        <v>1472</v>
      </c>
      <c r="O10" t="s">
        <v>1473</v>
      </c>
      <c r="P10" t="s">
        <v>1474</v>
      </c>
      <c r="Q10" t="s">
        <v>1291</v>
      </c>
      <c r="R10" t="s">
        <v>1475</v>
      </c>
      <c r="S10" t="s">
        <v>1476</v>
      </c>
      <c r="T10" t="s">
        <v>1477</v>
      </c>
      <c r="U10" t="s">
        <v>1396</v>
      </c>
      <c r="W10" t="str">
        <f>X10</f>
        <v>DA NANG</v>
      </c>
      <c r="X10" t="s">
        <v>1396</v>
      </c>
      <c r="Y10" t="s">
        <v>1304</v>
      </c>
      <c r="Z10" t="s">
        <v>1305</v>
      </c>
      <c r="AA10" t="s">
        <v>865</v>
      </c>
      <c r="AB10" t="s">
        <v>1386</v>
      </c>
      <c r="AC10">
        <v>30</v>
      </c>
      <c r="AD10">
        <v>5541</v>
      </c>
      <c r="AE10">
        <v>5541</v>
      </c>
      <c r="AF10">
        <v>166230</v>
      </c>
      <c r="AG10">
        <v>8</v>
      </c>
      <c r="AH10" s="17">
        <v>179528</v>
      </c>
      <c r="AI10" t="s">
        <v>1397</v>
      </c>
      <c r="AJ10">
        <v>20240808</v>
      </c>
      <c r="AK10">
        <v>20250808</v>
      </c>
      <c r="AL10" t="s">
        <v>1478</v>
      </c>
      <c r="AM10">
        <v>100648</v>
      </c>
      <c r="AN10" t="s">
        <v>1399</v>
      </c>
      <c r="AO10" t="s">
        <v>1295</v>
      </c>
      <c r="AP10" t="s">
        <v>1296</v>
      </c>
      <c r="AQ10" s="19">
        <v>60</v>
      </c>
      <c r="AR10" s="22">
        <v>0.5</v>
      </c>
      <c r="AS10" s="5" t="s">
        <v>865</v>
      </c>
      <c r="AT10" s="5" t="s">
        <v>1396</v>
      </c>
      <c r="AU10" t="s">
        <v>2505</v>
      </c>
      <c r="AV10">
        <f>+VLOOKUP($I10,Code!$A$2:$M$107,12,0)</f>
        <v>320015</v>
      </c>
      <c r="AW10" t="str">
        <f>+VLOOKUP($I10,Code!$A$2:$M$107,13,0)</f>
        <v>Na 50gr</v>
      </c>
      <c r="AY10" s="1">
        <f t="shared" si="3"/>
        <v>332.46</v>
      </c>
      <c r="AZ10" s="12">
        <f t="shared" si="4"/>
        <v>0</v>
      </c>
      <c r="BB10" s="2"/>
      <c r="BD10" s="13"/>
    </row>
    <row r="11" spans="1:56" x14ac:dyDescent="0.35">
      <c r="B11" t="s">
        <v>1288</v>
      </c>
      <c r="C11" t="s">
        <v>1298</v>
      </c>
      <c r="D11" s="2">
        <v>45568</v>
      </c>
      <c r="E11" t="s">
        <v>1479</v>
      </c>
      <c r="F11" s="13" t="s">
        <v>1480</v>
      </c>
      <c r="G11" t="s">
        <v>1481</v>
      </c>
      <c r="H11" t="s">
        <v>1482</v>
      </c>
      <c r="I11">
        <v>173076000</v>
      </c>
      <c r="J11" t="s">
        <v>722</v>
      </c>
      <c r="K11" t="s">
        <v>1289</v>
      </c>
      <c r="L11" s="19" t="s">
        <v>1290</v>
      </c>
      <c r="M11">
        <v>5339772</v>
      </c>
      <c r="N11" t="s">
        <v>1483</v>
      </c>
      <c r="O11" t="s">
        <v>441</v>
      </c>
      <c r="P11" t="s">
        <v>1484</v>
      </c>
      <c r="Q11" t="s">
        <v>1291</v>
      </c>
      <c r="R11" t="s">
        <v>1485</v>
      </c>
      <c r="S11" t="s">
        <v>1351</v>
      </c>
      <c r="T11" t="s">
        <v>1216</v>
      </c>
      <c r="U11" t="s">
        <v>723</v>
      </c>
      <c r="W11" t="s">
        <v>723</v>
      </c>
      <c r="X11" t="s">
        <v>125</v>
      </c>
      <c r="Y11" t="s">
        <v>1304</v>
      </c>
      <c r="Z11" t="s">
        <v>1305</v>
      </c>
      <c r="AA11" t="s">
        <v>865</v>
      </c>
      <c r="AB11" t="s">
        <v>1298</v>
      </c>
      <c r="AC11">
        <v>30</v>
      </c>
      <c r="AD11">
        <v>5541</v>
      </c>
      <c r="AE11">
        <v>5541</v>
      </c>
      <c r="AF11">
        <v>166230</v>
      </c>
      <c r="AG11">
        <v>8</v>
      </c>
      <c r="AH11" s="17">
        <v>179528</v>
      </c>
      <c r="AI11" t="s">
        <v>1330</v>
      </c>
      <c r="AJ11">
        <v>20240824</v>
      </c>
      <c r="AK11">
        <v>20250824</v>
      </c>
      <c r="AL11" t="s">
        <v>1486</v>
      </c>
      <c r="AM11">
        <v>99833</v>
      </c>
      <c r="AN11" t="s">
        <v>1349</v>
      </c>
      <c r="AO11" t="s">
        <v>1295</v>
      </c>
      <c r="AP11" t="s">
        <v>1296</v>
      </c>
      <c r="AQ11" s="19">
        <v>60</v>
      </c>
      <c r="AR11" s="22">
        <v>0.5</v>
      </c>
      <c r="AS11" s="5" t="s">
        <v>865</v>
      </c>
      <c r="AT11" s="5" t="s">
        <v>723</v>
      </c>
      <c r="AU11" t="s">
        <v>1340</v>
      </c>
      <c r="AV11">
        <f>+VLOOKUP($I11,Code!$A$2:$M$107,12,0)</f>
        <v>320015</v>
      </c>
      <c r="AW11" t="str">
        <f>+VLOOKUP($I11,Code!$A$2:$M$107,13,0)</f>
        <v>Na 50gr</v>
      </c>
      <c r="AY11" s="1">
        <f t="shared" si="3"/>
        <v>332.46</v>
      </c>
      <c r="AZ11" s="12">
        <f t="shared" si="4"/>
        <v>0</v>
      </c>
      <c r="BB11" s="2"/>
      <c r="BD11" s="13"/>
    </row>
    <row r="12" spans="1:56" x14ac:dyDescent="0.35">
      <c r="B12" t="s">
        <v>1288</v>
      </c>
      <c r="C12" t="s">
        <v>1386</v>
      </c>
      <c r="D12" s="2">
        <v>45568</v>
      </c>
      <c r="E12" t="s">
        <v>1487</v>
      </c>
      <c r="F12" t="s">
        <v>1401</v>
      </c>
      <c r="G12" t="s">
        <v>1488</v>
      </c>
      <c r="H12" t="s">
        <v>1489</v>
      </c>
      <c r="I12">
        <v>173076000</v>
      </c>
      <c r="J12" t="s">
        <v>722</v>
      </c>
      <c r="K12" t="s">
        <v>1289</v>
      </c>
      <c r="L12" s="19" t="s">
        <v>1290</v>
      </c>
      <c r="M12">
        <v>5275630</v>
      </c>
      <c r="N12" t="s">
        <v>1490</v>
      </c>
      <c r="O12" t="s">
        <v>1491</v>
      </c>
      <c r="P12">
        <v>46</v>
      </c>
      <c r="Q12" t="s">
        <v>1291</v>
      </c>
      <c r="R12" t="s">
        <v>1492</v>
      </c>
      <c r="S12" t="s">
        <v>1493</v>
      </c>
      <c r="T12" t="s">
        <v>1407</v>
      </c>
      <c r="U12" t="s">
        <v>1396</v>
      </c>
      <c r="W12" t="str">
        <f>X12</f>
        <v>DA NANG</v>
      </c>
      <c r="X12" t="s">
        <v>1396</v>
      </c>
      <c r="Y12" t="s">
        <v>1304</v>
      </c>
      <c r="Z12" t="s">
        <v>1305</v>
      </c>
      <c r="AA12" t="s">
        <v>4</v>
      </c>
      <c r="AB12" t="s">
        <v>1386</v>
      </c>
      <c r="AC12">
        <v>30</v>
      </c>
      <c r="AD12">
        <v>5541</v>
      </c>
      <c r="AE12">
        <v>5541</v>
      </c>
      <c r="AF12">
        <v>166230</v>
      </c>
      <c r="AG12">
        <v>8</v>
      </c>
      <c r="AH12" s="17">
        <v>179528</v>
      </c>
      <c r="AI12" t="s">
        <v>1397</v>
      </c>
      <c r="AJ12">
        <v>20240808</v>
      </c>
      <c r="AK12">
        <v>20250808</v>
      </c>
      <c r="AL12" t="s">
        <v>1408</v>
      </c>
      <c r="AM12">
        <v>100648</v>
      </c>
      <c r="AN12" t="s">
        <v>1399</v>
      </c>
      <c r="AO12" t="s">
        <v>1295</v>
      </c>
      <c r="AP12" t="s">
        <v>1296</v>
      </c>
      <c r="AQ12" s="19">
        <v>60</v>
      </c>
      <c r="AR12" s="22">
        <v>0.5</v>
      </c>
      <c r="AS12" s="5" t="s">
        <v>4</v>
      </c>
      <c r="AT12" s="5" t="s">
        <v>1396</v>
      </c>
      <c r="AU12" t="s">
        <v>2505</v>
      </c>
      <c r="AV12">
        <f>+VLOOKUP($I12,Code!$A$2:$M$107,12,0)</f>
        <v>320015</v>
      </c>
      <c r="AW12" t="str">
        <f>+VLOOKUP($I12,Code!$A$2:$M$107,13,0)</f>
        <v>Na 50gr</v>
      </c>
      <c r="AY12" s="1">
        <f t="shared" si="3"/>
        <v>332.46</v>
      </c>
      <c r="AZ12" s="12">
        <f t="shared" si="4"/>
        <v>0</v>
      </c>
      <c r="BB12" s="2"/>
      <c r="BD12" s="13"/>
    </row>
    <row r="13" spans="1:56" x14ac:dyDescent="0.35">
      <c r="B13" t="s">
        <v>1288</v>
      </c>
      <c r="C13" t="s">
        <v>1334</v>
      </c>
      <c r="D13" s="2">
        <v>45568</v>
      </c>
      <c r="E13" t="s">
        <v>1494</v>
      </c>
      <c r="F13" t="s">
        <v>1495</v>
      </c>
      <c r="G13" t="s">
        <v>1496</v>
      </c>
      <c r="H13" t="s">
        <v>1497</v>
      </c>
      <c r="I13">
        <v>173076000</v>
      </c>
      <c r="J13" t="s">
        <v>722</v>
      </c>
      <c r="K13" t="s">
        <v>1289</v>
      </c>
      <c r="L13" s="19" t="s">
        <v>1290</v>
      </c>
      <c r="M13">
        <v>5265899</v>
      </c>
      <c r="N13" t="s">
        <v>1498</v>
      </c>
      <c r="O13" t="s">
        <v>1499</v>
      </c>
      <c r="P13" t="s">
        <v>1500</v>
      </c>
      <c r="Q13" t="s">
        <v>1501</v>
      </c>
      <c r="R13" t="s">
        <v>1502</v>
      </c>
      <c r="S13" t="s">
        <v>1503</v>
      </c>
      <c r="T13" t="s">
        <v>1352</v>
      </c>
      <c r="U13" t="s">
        <v>723</v>
      </c>
      <c r="W13" t="s">
        <v>723</v>
      </c>
      <c r="X13" t="s">
        <v>119</v>
      </c>
      <c r="Y13" t="s">
        <v>1292</v>
      </c>
      <c r="Z13" t="s">
        <v>1293</v>
      </c>
      <c r="AA13" t="s">
        <v>1294</v>
      </c>
      <c r="AB13" t="s">
        <v>1334</v>
      </c>
      <c r="AC13">
        <v>720</v>
      </c>
      <c r="AD13">
        <v>5541</v>
      </c>
      <c r="AE13">
        <v>4031</v>
      </c>
      <c r="AF13">
        <v>2902320</v>
      </c>
      <c r="AG13">
        <v>8</v>
      </c>
      <c r="AH13" s="17">
        <v>3134506</v>
      </c>
      <c r="AI13" t="s">
        <v>1310</v>
      </c>
      <c r="AJ13">
        <v>20240820</v>
      </c>
      <c r="AK13">
        <v>20250820</v>
      </c>
      <c r="AL13" t="s">
        <v>1504</v>
      </c>
      <c r="AM13">
        <v>101291</v>
      </c>
      <c r="AN13" t="s">
        <v>1335</v>
      </c>
      <c r="AO13" t="s">
        <v>1295</v>
      </c>
      <c r="AP13" t="s">
        <v>1296</v>
      </c>
      <c r="AQ13" s="19">
        <v>60</v>
      </c>
      <c r="AR13" s="22">
        <v>12</v>
      </c>
      <c r="AS13" s="5" t="s">
        <v>1294</v>
      </c>
      <c r="AT13" s="5" t="s">
        <v>723</v>
      </c>
      <c r="AU13" t="s">
        <v>1340</v>
      </c>
      <c r="AV13">
        <f>+VLOOKUP($I13,Code!$A$2:$M$107,12,0)</f>
        <v>320015</v>
      </c>
      <c r="AW13" t="str">
        <f>+VLOOKUP($I13,Code!$A$2:$M$107,13,0)</f>
        <v>Na 50gr</v>
      </c>
      <c r="AY13" s="1">
        <f t="shared" si="3"/>
        <v>241.86</v>
      </c>
      <c r="AZ13" s="12">
        <f t="shared" si="4"/>
        <v>0.27251398664500992</v>
      </c>
      <c r="BB13" s="2"/>
      <c r="BD13" s="13"/>
    </row>
    <row r="14" spans="1:56" x14ac:dyDescent="0.35">
      <c r="B14" t="s">
        <v>1288</v>
      </c>
      <c r="C14" t="s">
        <v>1298</v>
      </c>
      <c r="D14" s="2">
        <v>45568</v>
      </c>
      <c r="E14" t="s">
        <v>1505</v>
      </c>
      <c r="F14" t="s">
        <v>1506</v>
      </c>
      <c r="G14" t="s">
        <v>1507</v>
      </c>
      <c r="H14" t="s">
        <v>1508</v>
      </c>
      <c r="I14">
        <v>173076000</v>
      </c>
      <c r="J14" t="s">
        <v>722</v>
      </c>
      <c r="K14" t="s">
        <v>1289</v>
      </c>
      <c r="L14" s="19" t="s">
        <v>1290</v>
      </c>
      <c r="M14">
        <v>5284140</v>
      </c>
      <c r="N14" t="s">
        <v>1324</v>
      </c>
      <c r="O14" t="s">
        <v>1325</v>
      </c>
      <c r="P14" t="s">
        <v>1291</v>
      </c>
      <c r="Q14" t="s">
        <v>1326</v>
      </c>
      <c r="R14" t="s">
        <v>1291</v>
      </c>
      <c r="S14" t="s">
        <v>1327</v>
      </c>
      <c r="T14" t="s">
        <v>1328</v>
      </c>
      <c r="U14" t="s">
        <v>1329</v>
      </c>
      <c r="W14" t="str">
        <f>X14</f>
        <v>LONG AN</v>
      </c>
      <c r="X14" t="s">
        <v>1329</v>
      </c>
      <c r="Y14" t="s">
        <v>1292</v>
      </c>
      <c r="Z14" t="s">
        <v>1293</v>
      </c>
      <c r="AA14" t="s">
        <v>1294</v>
      </c>
      <c r="AB14" t="s">
        <v>1298</v>
      </c>
      <c r="AC14">
        <v>240</v>
      </c>
      <c r="AD14">
        <v>5541</v>
      </c>
      <c r="AE14">
        <v>4031</v>
      </c>
      <c r="AF14">
        <v>967440</v>
      </c>
      <c r="AG14">
        <v>8</v>
      </c>
      <c r="AH14" s="17">
        <v>1044835</v>
      </c>
      <c r="AI14" t="s">
        <v>1330</v>
      </c>
      <c r="AJ14">
        <v>20240824</v>
      </c>
      <c r="AK14">
        <v>20250824</v>
      </c>
      <c r="AL14" t="s">
        <v>1509</v>
      </c>
      <c r="AM14">
        <v>102051</v>
      </c>
      <c r="AN14" t="s">
        <v>1318</v>
      </c>
      <c r="AO14" t="s">
        <v>1295</v>
      </c>
      <c r="AP14" t="s">
        <v>1296</v>
      </c>
      <c r="AQ14" s="19">
        <v>60</v>
      </c>
      <c r="AR14" s="22">
        <v>4</v>
      </c>
      <c r="AS14" s="5" t="s">
        <v>1294</v>
      </c>
      <c r="AT14" s="5" t="s">
        <v>1329</v>
      </c>
      <c r="AU14" t="s">
        <v>1339</v>
      </c>
      <c r="AV14">
        <f>+VLOOKUP($I14,Code!$A$2:$M$107,12,0)</f>
        <v>320015</v>
      </c>
      <c r="AW14" t="str">
        <f>+VLOOKUP($I14,Code!$A$2:$M$107,13,0)</f>
        <v>Na 50gr</v>
      </c>
      <c r="AY14" s="1">
        <f t="shared" si="3"/>
        <v>241.86</v>
      </c>
      <c r="AZ14" s="12">
        <f t="shared" si="4"/>
        <v>0.27251398664500992</v>
      </c>
      <c r="BB14" s="2"/>
      <c r="BD14" s="13"/>
    </row>
    <row r="15" spans="1:56" x14ac:dyDescent="0.35">
      <c r="B15" t="s">
        <v>1288</v>
      </c>
      <c r="C15" t="s">
        <v>1298</v>
      </c>
      <c r="D15" s="2">
        <v>45568</v>
      </c>
      <c r="E15" t="s">
        <v>1510</v>
      </c>
      <c r="F15" t="s">
        <v>1506</v>
      </c>
      <c r="G15" t="s">
        <v>1511</v>
      </c>
      <c r="H15" t="s">
        <v>1512</v>
      </c>
      <c r="I15">
        <v>173076000</v>
      </c>
      <c r="J15" t="s">
        <v>722</v>
      </c>
      <c r="K15" t="s">
        <v>1289</v>
      </c>
      <c r="L15" s="19" t="s">
        <v>1290</v>
      </c>
      <c r="M15">
        <v>5284140</v>
      </c>
      <c r="N15" t="s">
        <v>1324</v>
      </c>
      <c r="O15" t="s">
        <v>1325</v>
      </c>
      <c r="P15" t="s">
        <v>1291</v>
      </c>
      <c r="Q15" t="s">
        <v>1326</v>
      </c>
      <c r="R15" t="s">
        <v>1291</v>
      </c>
      <c r="S15" t="s">
        <v>1327</v>
      </c>
      <c r="T15" t="s">
        <v>1328</v>
      </c>
      <c r="U15" t="s">
        <v>1329</v>
      </c>
      <c r="W15" t="str">
        <f t="shared" ref="W15" si="6">X15</f>
        <v>LONG AN</v>
      </c>
      <c r="X15" t="s">
        <v>1329</v>
      </c>
      <c r="Y15" t="s">
        <v>1292</v>
      </c>
      <c r="Z15" t="s">
        <v>1293</v>
      </c>
      <c r="AA15" t="s">
        <v>1294</v>
      </c>
      <c r="AB15" t="s">
        <v>1298</v>
      </c>
      <c r="AC15">
        <v>360</v>
      </c>
      <c r="AD15">
        <v>5541</v>
      </c>
      <c r="AE15">
        <v>4031</v>
      </c>
      <c r="AF15">
        <v>1451160</v>
      </c>
      <c r="AG15">
        <v>8</v>
      </c>
      <c r="AH15" s="17">
        <v>1567253</v>
      </c>
      <c r="AI15" t="s">
        <v>1330</v>
      </c>
      <c r="AJ15">
        <v>20240824</v>
      </c>
      <c r="AK15">
        <v>20250824</v>
      </c>
      <c r="AL15" t="s">
        <v>1509</v>
      </c>
      <c r="AM15">
        <v>102051</v>
      </c>
      <c r="AN15" t="s">
        <v>1318</v>
      </c>
      <c r="AO15" t="s">
        <v>1295</v>
      </c>
      <c r="AP15" t="s">
        <v>1296</v>
      </c>
      <c r="AQ15" s="19">
        <v>60</v>
      </c>
      <c r="AR15" s="22">
        <v>6</v>
      </c>
      <c r="AS15" s="5" t="s">
        <v>1294</v>
      </c>
      <c r="AT15" s="5" t="s">
        <v>1329</v>
      </c>
      <c r="AU15" t="s">
        <v>1339</v>
      </c>
      <c r="AV15">
        <f>+VLOOKUP($I15,Code!$A$2:$M$107,12,0)</f>
        <v>320015</v>
      </c>
      <c r="AW15" t="str">
        <f>+VLOOKUP($I15,Code!$A$2:$M$107,13,0)</f>
        <v>Na 50gr</v>
      </c>
      <c r="AY15" s="1">
        <f t="shared" si="3"/>
        <v>241.86</v>
      </c>
      <c r="AZ15" s="12">
        <f t="shared" si="4"/>
        <v>0.27251398664500992</v>
      </c>
      <c r="BB15" s="2"/>
      <c r="BD15" s="13"/>
    </row>
    <row r="16" spans="1:56" x14ac:dyDescent="0.35">
      <c r="B16" t="s">
        <v>1288</v>
      </c>
      <c r="C16" t="s">
        <v>1334</v>
      </c>
      <c r="D16" s="2">
        <v>45568</v>
      </c>
      <c r="E16" t="s">
        <v>1513</v>
      </c>
      <c r="F16" t="s">
        <v>1495</v>
      </c>
      <c r="G16" t="s">
        <v>1514</v>
      </c>
      <c r="H16" t="s">
        <v>1515</v>
      </c>
      <c r="I16">
        <v>173076000</v>
      </c>
      <c r="J16" t="s">
        <v>722</v>
      </c>
      <c r="K16" t="s">
        <v>1289</v>
      </c>
      <c r="L16" s="19" t="s">
        <v>1290</v>
      </c>
      <c r="M16">
        <v>5265899</v>
      </c>
      <c r="N16" t="s">
        <v>1498</v>
      </c>
      <c r="O16" t="s">
        <v>1499</v>
      </c>
      <c r="P16" t="s">
        <v>1500</v>
      </c>
      <c r="Q16" t="s">
        <v>1501</v>
      </c>
      <c r="R16" t="s">
        <v>1502</v>
      </c>
      <c r="S16" t="s">
        <v>1503</v>
      </c>
      <c r="T16" t="s">
        <v>1352</v>
      </c>
      <c r="U16" t="s">
        <v>723</v>
      </c>
      <c r="W16" t="s">
        <v>723</v>
      </c>
      <c r="X16" t="s">
        <v>119</v>
      </c>
      <c r="Y16" t="s">
        <v>1292</v>
      </c>
      <c r="Z16" t="s">
        <v>1293</v>
      </c>
      <c r="AA16" t="s">
        <v>1294</v>
      </c>
      <c r="AB16" t="s">
        <v>1334</v>
      </c>
      <c r="AC16">
        <v>900</v>
      </c>
      <c r="AD16">
        <v>5541</v>
      </c>
      <c r="AE16">
        <v>4031</v>
      </c>
      <c r="AF16">
        <v>3627900</v>
      </c>
      <c r="AG16">
        <v>8</v>
      </c>
      <c r="AH16" s="17">
        <v>3918132</v>
      </c>
      <c r="AI16" t="s">
        <v>1310</v>
      </c>
      <c r="AJ16">
        <v>20240820</v>
      </c>
      <c r="AK16">
        <v>20250820</v>
      </c>
      <c r="AL16" t="s">
        <v>1504</v>
      </c>
      <c r="AM16">
        <v>101291</v>
      </c>
      <c r="AN16" t="s">
        <v>1335</v>
      </c>
      <c r="AO16" t="s">
        <v>1295</v>
      </c>
      <c r="AP16" t="s">
        <v>1296</v>
      </c>
      <c r="AQ16" s="19">
        <v>60</v>
      </c>
      <c r="AR16" s="22">
        <v>15</v>
      </c>
      <c r="AS16" s="5" t="s">
        <v>1294</v>
      </c>
      <c r="AT16" s="5" t="s">
        <v>723</v>
      </c>
      <c r="AU16" t="s">
        <v>1340</v>
      </c>
      <c r="AV16">
        <f>+VLOOKUP($I16,Code!$A$2:$M$107,12,0)</f>
        <v>320015</v>
      </c>
      <c r="AW16" t="str">
        <f>+VLOOKUP($I16,Code!$A$2:$M$107,13,0)</f>
        <v>Na 50gr</v>
      </c>
      <c r="AY16" s="1">
        <f t="shared" si="3"/>
        <v>241.86</v>
      </c>
      <c r="AZ16" s="12">
        <f t="shared" si="4"/>
        <v>0.27251398664500992</v>
      </c>
      <c r="BB16" s="2"/>
      <c r="BD16" s="13"/>
    </row>
    <row r="17" spans="2:56" x14ac:dyDescent="0.35">
      <c r="B17" t="s">
        <v>1288</v>
      </c>
      <c r="C17" t="s">
        <v>1307</v>
      </c>
      <c r="D17" s="2">
        <v>45568</v>
      </c>
      <c r="E17" t="s">
        <v>1516</v>
      </c>
      <c r="F17" t="s">
        <v>1517</v>
      </c>
      <c r="G17" t="s">
        <v>1518</v>
      </c>
      <c r="H17" t="s">
        <v>1519</v>
      </c>
      <c r="I17">
        <v>173076000</v>
      </c>
      <c r="J17" t="s">
        <v>722</v>
      </c>
      <c r="K17" t="s">
        <v>1289</v>
      </c>
      <c r="L17" s="19" t="s">
        <v>1290</v>
      </c>
      <c r="M17">
        <v>5138069</v>
      </c>
      <c r="N17" t="s">
        <v>287</v>
      </c>
      <c r="O17" t="s">
        <v>1520</v>
      </c>
      <c r="P17">
        <v>44082</v>
      </c>
      <c r="Q17" t="s">
        <v>1521</v>
      </c>
      <c r="R17" t="s">
        <v>1291</v>
      </c>
      <c r="S17" t="s">
        <v>1522</v>
      </c>
      <c r="T17" t="s">
        <v>1523</v>
      </c>
      <c r="U17" t="s">
        <v>723</v>
      </c>
      <c r="W17" t="s">
        <v>723</v>
      </c>
      <c r="X17" t="s">
        <v>173</v>
      </c>
      <c r="Y17" t="s">
        <v>1304</v>
      </c>
      <c r="Z17" t="s">
        <v>1305</v>
      </c>
      <c r="AA17" t="s">
        <v>4</v>
      </c>
      <c r="AB17" t="s">
        <v>1307</v>
      </c>
      <c r="AC17">
        <v>30</v>
      </c>
      <c r="AD17">
        <v>5541</v>
      </c>
      <c r="AE17">
        <v>5541</v>
      </c>
      <c r="AF17">
        <v>166230</v>
      </c>
      <c r="AG17">
        <v>8</v>
      </c>
      <c r="AH17" s="17">
        <v>179528</v>
      </c>
      <c r="AI17" t="s">
        <v>1319</v>
      </c>
      <c r="AJ17">
        <v>20240822</v>
      </c>
      <c r="AK17">
        <v>20250822</v>
      </c>
      <c r="AL17" t="s">
        <v>1524</v>
      </c>
      <c r="AM17">
        <v>102589</v>
      </c>
      <c r="AN17" t="s">
        <v>1525</v>
      </c>
      <c r="AO17" t="s">
        <v>1295</v>
      </c>
      <c r="AP17" t="s">
        <v>1296</v>
      </c>
      <c r="AQ17" s="19">
        <v>60</v>
      </c>
      <c r="AR17" s="22">
        <v>0.5</v>
      </c>
      <c r="AS17" s="5" t="s">
        <v>4</v>
      </c>
      <c r="AT17" s="5" t="s">
        <v>723</v>
      </c>
      <c r="AU17" t="s">
        <v>1340</v>
      </c>
      <c r="AV17">
        <f>+VLOOKUP($I17,Code!$A$2:$M$107,12,0)</f>
        <v>320015</v>
      </c>
      <c r="AW17" t="str">
        <f>+VLOOKUP($I17,Code!$A$2:$M$107,13,0)</f>
        <v>Na 50gr</v>
      </c>
      <c r="AY17" s="1">
        <f t="shared" si="3"/>
        <v>332.46</v>
      </c>
      <c r="AZ17" s="12">
        <f t="shared" si="4"/>
        <v>0</v>
      </c>
      <c r="BB17" s="2"/>
      <c r="BD17" s="13"/>
    </row>
    <row r="18" spans="2:56" x14ac:dyDescent="0.35">
      <c r="B18" t="s">
        <v>1288</v>
      </c>
      <c r="C18" t="s">
        <v>1298</v>
      </c>
      <c r="D18" s="2">
        <v>45568</v>
      </c>
      <c r="E18" t="s">
        <v>1526</v>
      </c>
      <c r="F18" t="s">
        <v>1527</v>
      </c>
      <c r="G18" t="s">
        <v>1528</v>
      </c>
      <c r="H18" t="s">
        <v>1529</v>
      </c>
      <c r="I18">
        <v>173076000</v>
      </c>
      <c r="J18" t="s">
        <v>722</v>
      </c>
      <c r="K18" t="s">
        <v>1289</v>
      </c>
      <c r="L18" s="19" t="s">
        <v>1290</v>
      </c>
      <c r="M18">
        <v>5040508</v>
      </c>
      <c r="N18" t="s">
        <v>1530</v>
      </c>
      <c r="O18" t="s">
        <v>1531</v>
      </c>
      <c r="P18" t="s">
        <v>1291</v>
      </c>
      <c r="Q18" t="s">
        <v>1532</v>
      </c>
      <c r="R18" t="s">
        <v>1533</v>
      </c>
      <c r="S18" t="s">
        <v>1534</v>
      </c>
      <c r="T18" t="s">
        <v>1535</v>
      </c>
      <c r="U18" t="s">
        <v>723</v>
      </c>
      <c r="W18" t="s">
        <v>723</v>
      </c>
      <c r="X18" t="s">
        <v>122</v>
      </c>
      <c r="Y18" t="s">
        <v>1292</v>
      </c>
      <c r="Z18" t="s">
        <v>1293</v>
      </c>
      <c r="AA18" t="s">
        <v>408</v>
      </c>
      <c r="AB18" t="s">
        <v>1298</v>
      </c>
      <c r="AC18">
        <v>60</v>
      </c>
      <c r="AD18">
        <v>5541</v>
      </c>
      <c r="AE18">
        <v>5541</v>
      </c>
      <c r="AF18">
        <v>332460</v>
      </c>
      <c r="AG18">
        <v>8</v>
      </c>
      <c r="AH18" s="17">
        <v>359057</v>
      </c>
      <c r="AI18" t="s">
        <v>1310</v>
      </c>
      <c r="AJ18">
        <v>20240820</v>
      </c>
      <c r="AK18">
        <v>20250820</v>
      </c>
      <c r="AL18" t="s">
        <v>1536</v>
      </c>
      <c r="AM18">
        <v>91276</v>
      </c>
      <c r="AN18" t="s">
        <v>1371</v>
      </c>
      <c r="AO18" t="s">
        <v>1295</v>
      </c>
      <c r="AP18" t="s">
        <v>1296</v>
      </c>
      <c r="AQ18" s="19">
        <v>60</v>
      </c>
      <c r="AR18" s="22">
        <v>1</v>
      </c>
      <c r="AS18" s="5" t="s">
        <v>408</v>
      </c>
      <c r="AT18" s="5" t="s">
        <v>723</v>
      </c>
      <c r="AU18" t="s">
        <v>1340</v>
      </c>
      <c r="AV18">
        <f>+VLOOKUP($I18,Code!$A$2:$M$107,12,0)</f>
        <v>320015</v>
      </c>
      <c r="AW18" t="str">
        <f>+VLOOKUP($I18,Code!$A$2:$M$107,13,0)</f>
        <v>Na 50gr</v>
      </c>
      <c r="AY18" s="1">
        <f t="shared" si="3"/>
        <v>332.46</v>
      </c>
      <c r="AZ18" s="12">
        <f t="shared" si="4"/>
        <v>0</v>
      </c>
      <c r="BB18" s="2"/>
      <c r="BD18" s="13"/>
    </row>
    <row r="19" spans="2:56" x14ac:dyDescent="0.35">
      <c r="B19" t="s">
        <v>1288</v>
      </c>
      <c r="C19" t="s">
        <v>1334</v>
      </c>
      <c r="D19" s="2">
        <v>45568</v>
      </c>
      <c r="E19" t="s">
        <v>1537</v>
      </c>
      <c r="F19" t="s">
        <v>1538</v>
      </c>
      <c r="G19" t="s">
        <v>1539</v>
      </c>
      <c r="H19" t="s">
        <v>1540</v>
      </c>
      <c r="I19">
        <v>173076000</v>
      </c>
      <c r="J19" t="s">
        <v>722</v>
      </c>
      <c r="K19" t="s">
        <v>1289</v>
      </c>
      <c r="L19" s="19" t="s">
        <v>1290</v>
      </c>
      <c r="M19">
        <v>5295603</v>
      </c>
      <c r="N19" t="s">
        <v>1541</v>
      </c>
      <c r="O19" t="s">
        <v>1542</v>
      </c>
      <c r="P19">
        <v>93</v>
      </c>
      <c r="Q19" t="s">
        <v>1291</v>
      </c>
      <c r="R19" t="s">
        <v>1543</v>
      </c>
      <c r="S19" t="s">
        <v>1544</v>
      </c>
      <c r="T19" t="s">
        <v>1545</v>
      </c>
      <c r="U19" t="s">
        <v>1546</v>
      </c>
      <c r="W19" t="str">
        <f>X19</f>
        <v>TIEN GIANG</v>
      </c>
      <c r="X19" t="s">
        <v>1546</v>
      </c>
      <c r="Y19" t="s">
        <v>1304</v>
      </c>
      <c r="Z19" t="s">
        <v>1305</v>
      </c>
      <c r="AA19" t="s">
        <v>449</v>
      </c>
      <c r="AB19" t="s">
        <v>1334</v>
      </c>
      <c r="AC19">
        <v>30</v>
      </c>
      <c r="AD19">
        <v>5541</v>
      </c>
      <c r="AE19">
        <v>5541</v>
      </c>
      <c r="AF19">
        <v>166230</v>
      </c>
      <c r="AG19">
        <v>8</v>
      </c>
      <c r="AH19" s="17">
        <v>179528</v>
      </c>
      <c r="AI19" t="s">
        <v>1312</v>
      </c>
      <c r="AJ19">
        <v>20240820</v>
      </c>
      <c r="AK19">
        <v>20250820</v>
      </c>
      <c r="AL19" t="s">
        <v>1547</v>
      </c>
      <c r="AM19">
        <v>102675</v>
      </c>
      <c r="AN19" t="s">
        <v>1347</v>
      </c>
      <c r="AO19" t="s">
        <v>1295</v>
      </c>
      <c r="AP19" t="s">
        <v>1296</v>
      </c>
      <c r="AQ19" s="19">
        <v>60</v>
      </c>
      <c r="AR19" s="22">
        <v>0.5</v>
      </c>
      <c r="AS19" s="5" t="s">
        <v>449</v>
      </c>
      <c r="AT19" s="5" t="s">
        <v>1546</v>
      </c>
      <c r="AU19" t="s">
        <v>1339</v>
      </c>
      <c r="AV19">
        <f>+VLOOKUP($I19,Code!$A$2:$M$107,12,0)</f>
        <v>320015</v>
      </c>
      <c r="AW19" t="str">
        <f>+VLOOKUP($I19,Code!$A$2:$M$107,13,0)</f>
        <v>Na 50gr</v>
      </c>
      <c r="AY19" s="1">
        <f t="shared" si="3"/>
        <v>332.46</v>
      </c>
      <c r="AZ19" s="12">
        <f t="shared" si="4"/>
        <v>0</v>
      </c>
      <c r="BB19" s="2"/>
      <c r="BD19" s="13"/>
    </row>
    <row r="20" spans="2:56" x14ac:dyDescent="0.35">
      <c r="B20" t="s">
        <v>1288</v>
      </c>
      <c r="C20" t="s">
        <v>1386</v>
      </c>
      <c r="D20" s="2">
        <v>45568</v>
      </c>
      <c r="E20" t="s">
        <v>1548</v>
      </c>
      <c r="F20" t="s">
        <v>1549</v>
      </c>
      <c r="G20" t="s">
        <v>1550</v>
      </c>
      <c r="H20" t="s">
        <v>1551</v>
      </c>
      <c r="I20">
        <v>173076000</v>
      </c>
      <c r="J20" t="s">
        <v>722</v>
      </c>
      <c r="K20" t="s">
        <v>1289</v>
      </c>
      <c r="L20" s="19" t="s">
        <v>1290</v>
      </c>
      <c r="M20">
        <v>5276262</v>
      </c>
      <c r="N20" t="s">
        <v>1552</v>
      </c>
      <c r="O20" t="s">
        <v>1553</v>
      </c>
      <c r="P20">
        <v>58</v>
      </c>
      <c r="Q20" t="s">
        <v>1291</v>
      </c>
      <c r="R20" t="s">
        <v>1554</v>
      </c>
      <c r="S20" t="s">
        <v>1454</v>
      </c>
      <c r="T20" t="s">
        <v>1555</v>
      </c>
      <c r="U20" t="s">
        <v>1555</v>
      </c>
      <c r="W20" t="str">
        <f>X20</f>
        <v>THUA THIEN - HUE</v>
      </c>
      <c r="X20" t="s">
        <v>1555</v>
      </c>
      <c r="Y20" t="s">
        <v>1304</v>
      </c>
      <c r="Z20" t="s">
        <v>1305</v>
      </c>
      <c r="AA20" t="s">
        <v>4</v>
      </c>
      <c r="AB20" t="s">
        <v>1386</v>
      </c>
      <c r="AC20">
        <v>30</v>
      </c>
      <c r="AD20">
        <v>5541</v>
      </c>
      <c r="AE20">
        <v>5541</v>
      </c>
      <c r="AF20">
        <v>166230</v>
      </c>
      <c r="AG20">
        <v>8</v>
      </c>
      <c r="AH20" s="17">
        <v>179528</v>
      </c>
      <c r="AI20" t="s">
        <v>1397</v>
      </c>
      <c r="AJ20">
        <v>20240808</v>
      </c>
      <c r="AK20">
        <v>20250808</v>
      </c>
      <c r="AL20" t="s">
        <v>1556</v>
      </c>
      <c r="AM20">
        <v>102354</v>
      </c>
      <c r="AN20" t="s">
        <v>1557</v>
      </c>
      <c r="AO20" t="s">
        <v>1295</v>
      </c>
      <c r="AP20" t="s">
        <v>1296</v>
      </c>
      <c r="AQ20" s="19">
        <v>60</v>
      </c>
      <c r="AR20" s="22">
        <v>0.5</v>
      </c>
      <c r="AS20" s="5" t="s">
        <v>4</v>
      </c>
      <c r="AT20" s="5" t="s">
        <v>1555</v>
      </c>
      <c r="AU20" t="s">
        <v>2505</v>
      </c>
      <c r="AV20">
        <f>+VLOOKUP($I20,Code!$A$2:$M$107,12,0)</f>
        <v>320015</v>
      </c>
      <c r="AW20" t="str">
        <f>+VLOOKUP($I20,Code!$A$2:$M$107,13,0)</f>
        <v>Na 50gr</v>
      </c>
      <c r="AY20" s="1">
        <f t="shared" si="3"/>
        <v>332.46</v>
      </c>
      <c r="AZ20" s="12">
        <f t="shared" si="4"/>
        <v>0</v>
      </c>
      <c r="BB20" s="2"/>
      <c r="BD20" s="13"/>
    </row>
    <row r="21" spans="2:56" x14ac:dyDescent="0.35">
      <c r="B21" t="s">
        <v>1288</v>
      </c>
      <c r="C21" t="s">
        <v>1315</v>
      </c>
      <c r="D21" s="2">
        <v>45568</v>
      </c>
      <c r="E21" t="s">
        <v>1558</v>
      </c>
      <c r="F21" t="s">
        <v>1559</v>
      </c>
      <c r="G21" t="s">
        <v>1560</v>
      </c>
      <c r="H21" t="s">
        <v>1561</v>
      </c>
      <c r="I21">
        <v>173076000</v>
      </c>
      <c r="J21" t="s">
        <v>722</v>
      </c>
      <c r="K21" t="s">
        <v>1289</v>
      </c>
      <c r="L21" t="s">
        <v>1290</v>
      </c>
      <c r="M21">
        <v>5337075</v>
      </c>
      <c r="N21" t="s">
        <v>1562</v>
      </c>
      <c r="O21" t="s">
        <v>751</v>
      </c>
      <c r="P21" t="s">
        <v>1563</v>
      </c>
      <c r="Q21" t="s">
        <v>1353</v>
      </c>
      <c r="R21" t="s">
        <v>1564</v>
      </c>
      <c r="S21" t="s">
        <v>1565</v>
      </c>
      <c r="T21" t="s">
        <v>1317</v>
      </c>
      <c r="U21" t="s">
        <v>723</v>
      </c>
      <c r="W21" t="s">
        <v>723</v>
      </c>
      <c r="X21" t="s">
        <v>62</v>
      </c>
      <c r="Y21" t="s">
        <v>1304</v>
      </c>
      <c r="Z21" t="s">
        <v>1305</v>
      </c>
      <c r="AA21" t="s">
        <v>865</v>
      </c>
      <c r="AB21" t="s">
        <v>1315</v>
      </c>
      <c r="AC21">
        <v>30</v>
      </c>
      <c r="AD21">
        <v>5541</v>
      </c>
      <c r="AE21">
        <v>5541</v>
      </c>
      <c r="AF21">
        <v>166230</v>
      </c>
      <c r="AG21">
        <v>8</v>
      </c>
      <c r="AH21" s="17">
        <v>179528</v>
      </c>
      <c r="AI21" t="s">
        <v>1312</v>
      </c>
      <c r="AJ21">
        <v>20240820</v>
      </c>
      <c r="AK21">
        <v>20250820</v>
      </c>
      <c r="AL21" t="s">
        <v>1566</v>
      </c>
      <c r="AM21">
        <v>102734</v>
      </c>
      <c r="AN21" t="s">
        <v>1316</v>
      </c>
      <c r="AO21" t="s">
        <v>1295</v>
      </c>
      <c r="AP21" t="s">
        <v>1296</v>
      </c>
      <c r="AQ21" s="19">
        <v>60</v>
      </c>
      <c r="AR21" s="22">
        <v>0.5</v>
      </c>
      <c r="AS21" s="5" t="s">
        <v>865</v>
      </c>
      <c r="AT21" s="5" t="s">
        <v>723</v>
      </c>
      <c r="AU21" t="s">
        <v>1340</v>
      </c>
      <c r="AV21">
        <f>+VLOOKUP($I21,Code!$A$2:$M$107,12,0)</f>
        <v>320015</v>
      </c>
      <c r="AW21" t="str">
        <f>+VLOOKUP($I21,Code!$A$2:$M$107,13,0)</f>
        <v>Na 50gr</v>
      </c>
      <c r="AY21" s="1">
        <f t="shared" si="3"/>
        <v>332.46</v>
      </c>
      <c r="AZ21" s="12">
        <f t="shared" si="4"/>
        <v>0</v>
      </c>
      <c r="BB21" s="2"/>
      <c r="BD21" s="13"/>
    </row>
    <row r="22" spans="2:56" x14ac:dyDescent="0.35">
      <c r="B22" t="s">
        <v>1288</v>
      </c>
      <c r="C22" t="s">
        <v>1334</v>
      </c>
      <c r="D22" s="2">
        <v>45568</v>
      </c>
      <c r="E22" t="s">
        <v>1567</v>
      </c>
      <c r="F22" t="s">
        <v>1568</v>
      </c>
      <c r="G22" t="s">
        <v>1569</v>
      </c>
      <c r="H22" t="s">
        <v>1570</v>
      </c>
      <c r="I22">
        <v>173076000</v>
      </c>
      <c r="J22" t="s">
        <v>722</v>
      </c>
      <c r="K22" t="s">
        <v>1289</v>
      </c>
      <c r="L22" s="19" t="s">
        <v>1290</v>
      </c>
      <c r="M22">
        <v>3090277</v>
      </c>
      <c r="N22" t="s">
        <v>393</v>
      </c>
      <c r="O22" t="s">
        <v>1571</v>
      </c>
      <c r="P22">
        <v>1002</v>
      </c>
      <c r="Q22" t="s">
        <v>1572</v>
      </c>
      <c r="R22" t="s">
        <v>1366</v>
      </c>
      <c r="S22" t="s">
        <v>1573</v>
      </c>
      <c r="T22" t="s">
        <v>1357</v>
      </c>
      <c r="U22" t="s">
        <v>723</v>
      </c>
      <c r="W22" t="s">
        <v>723</v>
      </c>
      <c r="X22" t="s">
        <v>61</v>
      </c>
      <c r="Y22" t="s">
        <v>1304</v>
      </c>
      <c r="Z22" t="s">
        <v>1305</v>
      </c>
      <c r="AA22" t="s">
        <v>577</v>
      </c>
      <c r="AB22" t="s">
        <v>1334</v>
      </c>
      <c r="AC22">
        <v>10</v>
      </c>
      <c r="AD22">
        <v>5541</v>
      </c>
      <c r="AE22">
        <v>5541</v>
      </c>
      <c r="AF22">
        <v>55410</v>
      </c>
      <c r="AG22">
        <v>8</v>
      </c>
      <c r="AH22" s="17">
        <v>59843</v>
      </c>
      <c r="AI22" t="s">
        <v>1310</v>
      </c>
      <c r="AJ22">
        <v>20240820</v>
      </c>
      <c r="AK22">
        <v>20250820</v>
      </c>
      <c r="AL22" t="s">
        <v>1574</v>
      </c>
      <c r="AM22">
        <v>101882</v>
      </c>
      <c r="AN22" t="s">
        <v>1575</v>
      </c>
      <c r="AO22" t="s">
        <v>1295</v>
      </c>
      <c r="AP22" t="s">
        <v>1296</v>
      </c>
      <c r="AQ22" s="19">
        <v>60</v>
      </c>
      <c r="AR22" s="22">
        <v>0.16666666666666666</v>
      </c>
      <c r="AS22" s="5" t="s">
        <v>577</v>
      </c>
      <c r="AT22" s="5" t="s">
        <v>723</v>
      </c>
      <c r="AU22" t="s">
        <v>1340</v>
      </c>
      <c r="AV22">
        <f>+VLOOKUP($I22,Code!$A$2:$M$107,12,0)</f>
        <v>320015</v>
      </c>
      <c r="AW22" t="str">
        <f>+VLOOKUP($I22,Code!$A$2:$M$107,13,0)</f>
        <v>Na 50gr</v>
      </c>
      <c r="AY22" s="1">
        <f t="shared" si="3"/>
        <v>332.46</v>
      </c>
      <c r="AZ22" s="12">
        <f t="shared" si="4"/>
        <v>0</v>
      </c>
      <c r="BB22" s="2"/>
      <c r="BD22" s="13"/>
    </row>
    <row r="23" spans="2:56" x14ac:dyDescent="0.35">
      <c r="B23" t="s">
        <v>1288</v>
      </c>
      <c r="C23" t="s">
        <v>1298</v>
      </c>
      <c r="D23" s="2">
        <v>45568</v>
      </c>
      <c r="E23" t="s">
        <v>1576</v>
      </c>
      <c r="F23" t="s">
        <v>1577</v>
      </c>
      <c r="G23" t="s">
        <v>1578</v>
      </c>
      <c r="H23" t="s">
        <v>1579</v>
      </c>
      <c r="I23">
        <v>173076000</v>
      </c>
      <c r="J23" t="s">
        <v>722</v>
      </c>
      <c r="K23" t="s">
        <v>1289</v>
      </c>
      <c r="L23" s="19" t="s">
        <v>1290</v>
      </c>
      <c r="M23">
        <v>5150023</v>
      </c>
      <c r="N23" t="s">
        <v>394</v>
      </c>
      <c r="O23" t="s">
        <v>1291</v>
      </c>
      <c r="P23">
        <v>460</v>
      </c>
      <c r="Q23" t="s">
        <v>1291</v>
      </c>
      <c r="R23" t="s">
        <v>1580</v>
      </c>
      <c r="S23" t="s">
        <v>1581</v>
      </c>
      <c r="T23" t="s">
        <v>1344</v>
      </c>
      <c r="U23" t="s">
        <v>723</v>
      </c>
      <c r="W23" t="s">
        <v>723</v>
      </c>
      <c r="X23" t="s">
        <v>167</v>
      </c>
      <c r="Y23" t="s">
        <v>1292</v>
      </c>
      <c r="Z23" t="s">
        <v>1293</v>
      </c>
      <c r="AA23" t="s">
        <v>323</v>
      </c>
      <c r="AB23" t="s">
        <v>1298</v>
      </c>
      <c r="AC23">
        <v>120</v>
      </c>
      <c r="AD23">
        <v>5541</v>
      </c>
      <c r="AE23">
        <v>5486</v>
      </c>
      <c r="AF23">
        <v>658320</v>
      </c>
      <c r="AG23">
        <v>8</v>
      </c>
      <c r="AH23" s="17">
        <v>710986</v>
      </c>
      <c r="AI23" t="s">
        <v>1330</v>
      </c>
      <c r="AJ23">
        <v>20240824</v>
      </c>
      <c r="AK23">
        <v>20250824</v>
      </c>
      <c r="AL23" t="s">
        <v>1582</v>
      </c>
      <c r="AM23">
        <v>102610</v>
      </c>
      <c r="AN23" t="s">
        <v>1345</v>
      </c>
      <c r="AO23" t="s">
        <v>1295</v>
      </c>
      <c r="AP23" t="s">
        <v>1296</v>
      </c>
      <c r="AQ23" s="19">
        <v>60</v>
      </c>
      <c r="AR23" s="22">
        <v>2</v>
      </c>
      <c r="AS23" s="5" t="s">
        <v>323</v>
      </c>
      <c r="AT23" s="5" t="s">
        <v>723</v>
      </c>
      <c r="AU23" t="s">
        <v>1340</v>
      </c>
      <c r="AV23">
        <f>+VLOOKUP($I23,Code!$A$2:$M$107,12,0)</f>
        <v>320015</v>
      </c>
      <c r="AW23" t="str">
        <f>+VLOOKUP($I23,Code!$A$2:$M$107,13,0)</f>
        <v>Na 50gr</v>
      </c>
      <c r="AY23" s="1">
        <f t="shared" si="3"/>
        <v>329.16</v>
      </c>
      <c r="AZ23" s="12">
        <f t="shared" si="4"/>
        <v>9.9260061360765262E-3</v>
      </c>
      <c r="BB23" s="2"/>
      <c r="BD23" s="13"/>
    </row>
    <row r="24" spans="2:56" x14ac:dyDescent="0.35">
      <c r="B24" t="s">
        <v>1288</v>
      </c>
      <c r="C24" t="s">
        <v>1315</v>
      </c>
      <c r="D24" s="2">
        <v>45568</v>
      </c>
      <c r="E24" t="s">
        <v>1583</v>
      </c>
      <c r="F24" t="s">
        <v>1559</v>
      </c>
      <c r="G24" t="s">
        <v>1584</v>
      </c>
      <c r="H24" t="s">
        <v>1585</v>
      </c>
      <c r="I24">
        <v>173076000</v>
      </c>
      <c r="J24" t="s">
        <v>722</v>
      </c>
      <c r="K24" t="s">
        <v>1289</v>
      </c>
      <c r="L24" s="19" t="s">
        <v>1290</v>
      </c>
      <c r="M24">
        <v>5338344</v>
      </c>
      <c r="N24" t="s">
        <v>1586</v>
      </c>
      <c r="O24" t="s">
        <v>236</v>
      </c>
      <c r="P24" t="s">
        <v>1587</v>
      </c>
      <c r="Q24" t="s">
        <v>1322</v>
      </c>
      <c r="R24" t="s">
        <v>1588</v>
      </c>
      <c r="S24" t="s">
        <v>1348</v>
      </c>
      <c r="T24" t="s">
        <v>1317</v>
      </c>
      <c r="U24" t="s">
        <v>723</v>
      </c>
      <c r="W24" t="s">
        <v>723</v>
      </c>
      <c r="X24" t="s">
        <v>62</v>
      </c>
      <c r="Y24" t="s">
        <v>1304</v>
      </c>
      <c r="Z24" t="s">
        <v>1305</v>
      </c>
      <c r="AA24" t="s">
        <v>865</v>
      </c>
      <c r="AB24" t="s">
        <v>1315</v>
      </c>
      <c r="AC24">
        <v>30</v>
      </c>
      <c r="AD24">
        <v>5541</v>
      </c>
      <c r="AE24">
        <v>5541</v>
      </c>
      <c r="AF24">
        <v>166230</v>
      </c>
      <c r="AG24">
        <v>8</v>
      </c>
      <c r="AH24" s="17">
        <v>179528</v>
      </c>
      <c r="AI24" t="s">
        <v>1312</v>
      </c>
      <c r="AJ24">
        <v>20240820</v>
      </c>
      <c r="AK24">
        <v>20250820</v>
      </c>
      <c r="AL24" t="s">
        <v>1566</v>
      </c>
      <c r="AM24">
        <v>102734</v>
      </c>
      <c r="AN24" t="s">
        <v>1316</v>
      </c>
      <c r="AO24" t="s">
        <v>1295</v>
      </c>
      <c r="AP24" t="s">
        <v>1296</v>
      </c>
      <c r="AQ24" s="19">
        <v>60</v>
      </c>
      <c r="AR24" s="22">
        <v>0.5</v>
      </c>
      <c r="AS24" s="5" t="s">
        <v>865</v>
      </c>
      <c r="AT24" s="5" t="s">
        <v>723</v>
      </c>
      <c r="AU24" t="s">
        <v>1340</v>
      </c>
      <c r="AV24">
        <f>+VLOOKUP($I24,Code!$A$2:$M$107,12,0)</f>
        <v>320015</v>
      </c>
      <c r="AW24" t="str">
        <f>+VLOOKUP($I24,Code!$A$2:$M$107,13,0)</f>
        <v>Na 50gr</v>
      </c>
      <c r="AY24" s="1">
        <f t="shared" si="3"/>
        <v>332.46</v>
      </c>
      <c r="AZ24" s="12">
        <f t="shared" si="4"/>
        <v>0</v>
      </c>
      <c r="BB24" s="2"/>
      <c r="BD24" s="13"/>
    </row>
    <row r="25" spans="2:56" x14ac:dyDescent="0.35">
      <c r="B25" t="s">
        <v>1288</v>
      </c>
      <c r="C25" t="s">
        <v>1307</v>
      </c>
      <c r="D25" s="2">
        <v>45568</v>
      </c>
      <c r="E25" t="s">
        <v>1589</v>
      </c>
      <c r="F25" t="s">
        <v>1590</v>
      </c>
      <c r="G25" t="s">
        <v>1591</v>
      </c>
      <c r="H25" t="s">
        <v>1592</v>
      </c>
      <c r="I25">
        <v>173076000</v>
      </c>
      <c r="J25" t="s">
        <v>722</v>
      </c>
      <c r="K25" t="s">
        <v>1289</v>
      </c>
      <c r="L25" s="19" t="s">
        <v>1290</v>
      </c>
      <c r="M25">
        <v>5122871</v>
      </c>
      <c r="N25" t="s">
        <v>588</v>
      </c>
      <c r="O25" t="s">
        <v>588</v>
      </c>
      <c r="P25">
        <v>12</v>
      </c>
      <c r="Q25" t="s">
        <v>1291</v>
      </c>
      <c r="R25" t="s">
        <v>1380</v>
      </c>
      <c r="S25" t="s">
        <v>1356</v>
      </c>
      <c r="T25" t="s">
        <v>1321</v>
      </c>
      <c r="U25" t="s">
        <v>723</v>
      </c>
      <c r="W25" t="s">
        <v>723</v>
      </c>
      <c r="X25" t="s">
        <v>63</v>
      </c>
      <c r="Y25" t="s">
        <v>1292</v>
      </c>
      <c r="Z25" t="s">
        <v>1293</v>
      </c>
      <c r="AA25" t="s">
        <v>51</v>
      </c>
      <c r="AB25" t="s">
        <v>1307</v>
      </c>
      <c r="AC25">
        <v>30</v>
      </c>
      <c r="AD25">
        <v>5541</v>
      </c>
      <c r="AE25">
        <v>5541</v>
      </c>
      <c r="AF25">
        <v>166230</v>
      </c>
      <c r="AG25">
        <v>8</v>
      </c>
      <c r="AH25" s="17">
        <v>179528</v>
      </c>
      <c r="AI25" t="s">
        <v>1319</v>
      </c>
      <c r="AJ25">
        <v>20240822</v>
      </c>
      <c r="AK25">
        <v>20250822</v>
      </c>
      <c r="AL25" t="s">
        <v>1593</v>
      </c>
      <c r="AM25">
        <v>102589</v>
      </c>
      <c r="AN25" t="s">
        <v>1525</v>
      </c>
      <c r="AO25" t="s">
        <v>1295</v>
      </c>
      <c r="AP25" t="s">
        <v>1296</v>
      </c>
      <c r="AQ25" s="19">
        <v>60</v>
      </c>
      <c r="AR25" s="22">
        <v>0.5</v>
      </c>
      <c r="AS25" s="5" t="s">
        <v>51</v>
      </c>
      <c r="AT25" s="5" t="s">
        <v>723</v>
      </c>
      <c r="AU25" t="s">
        <v>1340</v>
      </c>
      <c r="AV25">
        <f>+VLOOKUP($I25,Code!$A$2:$M$107,12,0)</f>
        <v>320015</v>
      </c>
      <c r="AW25" t="str">
        <f>+VLOOKUP($I25,Code!$A$2:$M$107,13,0)</f>
        <v>Na 50gr</v>
      </c>
      <c r="AY25" s="1">
        <f t="shared" si="3"/>
        <v>332.46</v>
      </c>
      <c r="AZ25" s="12">
        <f t="shared" si="4"/>
        <v>0</v>
      </c>
      <c r="BB25" s="2"/>
      <c r="BD25" s="13"/>
    </row>
    <row r="26" spans="2:56" x14ac:dyDescent="0.35">
      <c r="B26" t="s">
        <v>1288</v>
      </c>
      <c r="C26" t="s">
        <v>1386</v>
      </c>
      <c r="D26" s="2">
        <v>45568</v>
      </c>
      <c r="E26" t="s">
        <v>1594</v>
      </c>
      <c r="F26" t="s">
        <v>1595</v>
      </c>
      <c r="G26" t="s">
        <v>1596</v>
      </c>
      <c r="H26" t="s">
        <v>1597</v>
      </c>
      <c r="I26">
        <v>173076000</v>
      </c>
      <c r="J26" t="s">
        <v>722</v>
      </c>
      <c r="K26" t="s">
        <v>1289</v>
      </c>
      <c r="L26" s="19" t="s">
        <v>1290</v>
      </c>
      <c r="M26">
        <v>5275775</v>
      </c>
      <c r="N26" t="s">
        <v>1598</v>
      </c>
      <c r="O26" t="s">
        <v>1599</v>
      </c>
      <c r="P26">
        <v>413</v>
      </c>
      <c r="Q26" t="s">
        <v>1291</v>
      </c>
      <c r="R26" t="s">
        <v>1600</v>
      </c>
      <c r="S26" t="s">
        <v>1601</v>
      </c>
      <c r="T26" t="s">
        <v>1602</v>
      </c>
      <c r="U26" t="s">
        <v>1396</v>
      </c>
      <c r="W26" t="str">
        <f t="shared" ref="W26:W27" si="7">X26</f>
        <v>DA NANG</v>
      </c>
      <c r="X26" t="s">
        <v>1396</v>
      </c>
      <c r="Y26" t="s">
        <v>1304</v>
      </c>
      <c r="Z26" t="s">
        <v>1305</v>
      </c>
      <c r="AA26" t="s">
        <v>4</v>
      </c>
      <c r="AB26" t="s">
        <v>1386</v>
      </c>
      <c r="AC26">
        <v>30</v>
      </c>
      <c r="AD26">
        <v>5541</v>
      </c>
      <c r="AE26">
        <v>5541</v>
      </c>
      <c r="AF26">
        <v>166230</v>
      </c>
      <c r="AG26">
        <v>8</v>
      </c>
      <c r="AH26" s="17">
        <v>179528</v>
      </c>
      <c r="AI26" t="s">
        <v>1397</v>
      </c>
      <c r="AJ26">
        <v>20240808</v>
      </c>
      <c r="AK26">
        <v>20250808</v>
      </c>
      <c r="AL26" t="s">
        <v>1603</v>
      </c>
      <c r="AM26">
        <v>100648</v>
      </c>
      <c r="AN26" t="s">
        <v>1399</v>
      </c>
      <c r="AO26" t="s">
        <v>1295</v>
      </c>
      <c r="AP26" t="s">
        <v>1296</v>
      </c>
      <c r="AQ26" s="19">
        <v>60</v>
      </c>
      <c r="AR26" s="22">
        <v>0.5</v>
      </c>
      <c r="AS26" s="5" t="s">
        <v>4</v>
      </c>
      <c r="AT26" s="5" t="s">
        <v>1396</v>
      </c>
      <c r="AU26" t="s">
        <v>2505</v>
      </c>
      <c r="AV26">
        <f>+VLOOKUP($I26,Code!$A$2:$M$107,12,0)</f>
        <v>320015</v>
      </c>
      <c r="AW26" t="str">
        <f>+VLOOKUP($I26,Code!$A$2:$M$107,13,0)</f>
        <v>Na 50gr</v>
      </c>
      <c r="AY26" s="1">
        <f t="shared" si="3"/>
        <v>332.46</v>
      </c>
      <c r="AZ26" s="12">
        <f t="shared" si="4"/>
        <v>0</v>
      </c>
      <c r="BB26" s="2"/>
      <c r="BD26" s="13"/>
    </row>
    <row r="27" spans="2:56" x14ac:dyDescent="0.35">
      <c r="B27" t="s">
        <v>1288</v>
      </c>
      <c r="C27" t="s">
        <v>1386</v>
      </c>
      <c r="D27" s="2">
        <v>45568</v>
      </c>
      <c r="E27" t="s">
        <v>1604</v>
      </c>
      <c r="F27" t="s">
        <v>1469</v>
      </c>
      <c r="G27" t="s">
        <v>1605</v>
      </c>
      <c r="H27" t="s">
        <v>1606</v>
      </c>
      <c r="I27">
        <v>173076000</v>
      </c>
      <c r="J27" t="s">
        <v>722</v>
      </c>
      <c r="K27" t="s">
        <v>1289</v>
      </c>
      <c r="L27" s="19" t="s">
        <v>1290</v>
      </c>
      <c r="M27">
        <v>5337480</v>
      </c>
      <c r="N27" t="s">
        <v>1607</v>
      </c>
      <c r="O27" t="s">
        <v>1608</v>
      </c>
      <c r="P27" t="s">
        <v>1609</v>
      </c>
      <c r="Q27" t="s">
        <v>1291</v>
      </c>
      <c r="R27" t="s">
        <v>1610</v>
      </c>
      <c r="S27" t="s">
        <v>1476</v>
      </c>
      <c r="T27" t="s">
        <v>1477</v>
      </c>
      <c r="U27" t="s">
        <v>1396</v>
      </c>
      <c r="W27" t="str">
        <f t="shared" si="7"/>
        <v>DA NANG</v>
      </c>
      <c r="X27" t="s">
        <v>1396</v>
      </c>
      <c r="Y27" t="s">
        <v>1304</v>
      </c>
      <c r="Z27" t="s">
        <v>1305</v>
      </c>
      <c r="AA27" t="s">
        <v>4</v>
      </c>
      <c r="AB27" t="s">
        <v>1386</v>
      </c>
      <c r="AC27">
        <v>30</v>
      </c>
      <c r="AD27">
        <v>5541</v>
      </c>
      <c r="AE27">
        <v>5541</v>
      </c>
      <c r="AF27">
        <v>166230</v>
      </c>
      <c r="AG27">
        <v>8</v>
      </c>
      <c r="AH27" s="17">
        <v>179528</v>
      </c>
      <c r="AI27" t="s">
        <v>1397</v>
      </c>
      <c r="AJ27">
        <v>20240808</v>
      </c>
      <c r="AK27">
        <v>20250808</v>
      </c>
      <c r="AL27" t="s">
        <v>1478</v>
      </c>
      <c r="AM27">
        <v>100648</v>
      </c>
      <c r="AN27" t="s">
        <v>1399</v>
      </c>
      <c r="AO27" t="s">
        <v>1295</v>
      </c>
      <c r="AP27" t="s">
        <v>1296</v>
      </c>
      <c r="AQ27" s="19">
        <v>60</v>
      </c>
      <c r="AR27" s="22">
        <v>0.5</v>
      </c>
      <c r="AS27" s="5" t="s">
        <v>4</v>
      </c>
      <c r="AT27" s="5" t="s">
        <v>1396</v>
      </c>
      <c r="AU27" t="s">
        <v>2505</v>
      </c>
      <c r="AV27">
        <f>+VLOOKUP($I27,Code!$A$2:$M$107,12,0)</f>
        <v>320015</v>
      </c>
      <c r="AW27" t="str">
        <f>+VLOOKUP($I27,Code!$A$2:$M$107,13,0)</f>
        <v>Na 50gr</v>
      </c>
      <c r="AY27" s="1">
        <f t="shared" si="3"/>
        <v>332.46</v>
      </c>
      <c r="AZ27" s="12">
        <f t="shared" si="4"/>
        <v>0</v>
      </c>
      <c r="BB27" s="2"/>
      <c r="BD27" s="13"/>
    </row>
    <row r="28" spans="2:56" x14ac:dyDescent="0.35">
      <c r="B28" t="s">
        <v>1288</v>
      </c>
      <c r="C28" t="s">
        <v>1307</v>
      </c>
      <c r="D28" s="2">
        <v>45568</v>
      </c>
      <c r="E28" t="s">
        <v>1611</v>
      </c>
      <c r="F28" t="s">
        <v>1612</v>
      </c>
      <c r="G28" t="s">
        <v>1613</v>
      </c>
      <c r="H28" t="s">
        <v>1614</v>
      </c>
      <c r="I28">
        <v>173076000</v>
      </c>
      <c r="J28" t="s">
        <v>722</v>
      </c>
      <c r="K28" t="s">
        <v>1289</v>
      </c>
      <c r="L28" s="19" t="s">
        <v>1290</v>
      </c>
      <c r="M28">
        <v>5335482</v>
      </c>
      <c r="N28" t="s">
        <v>183</v>
      </c>
      <c r="O28" t="s">
        <v>1615</v>
      </c>
      <c r="P28" t="s">
        <v>1616</v>
      </c>
      <c r="Q28" t="s">
        <v>1291</v>
      </c>
      <c r="R28" t="s">
        <v>1617</v>
      </c>
      <c r="S28" t="s">
        <v>1522</v>
      </c>
      <c r="T28" t="s">
        <v>1523</v>
      </c>
      <c r="U28" t="s">
        <v>723</v>
      </c>
      <c r="W28" t="s">
        <v>723</v>
      </c>
      <c r="X28" t="s">
        <v>173</v>
      </c>
      <c r="Y28" t="s">
        <v>1304</v>
      </c>
      <c r="Z28" t="s">
        <v>1305</v>
      </c>
      <c r="AA28" t="s">
        <v>4</v>
      </c>
      <c r="AB28" t="s">
        <v>1307</v>
      </c>
      <c r="AC28">
        <v>30</v>
      </c>
      <c r="AD28">
        <v>5541</v>
      </c>
      <c r="AE28">
        <v>5541</v>
      </c>
      <c r="AF28">
        <v>166230</v>
      </c>
      <c r="AG28">
        <v>8</v>
      </c>
      <c r="AH28" s="17">
        <v>179528</v>
      </c>
      <c r="AI28" t="s">
        <v>1319</v>
      </c>
      <c r="AJ28">
        <v>20240822</v>
      </c>
      <c r="AK28">
        <v>20250822</v>
      </c>
      <c r="AL28" t="s">
        <v>1618</v>
      </c>
      <c r="AM28">
        <v>102589</v>
      </c>
      <c r="AN28" t="s">
        <v>1525</v>
      </c>
      <c r="AO28" t="s">
        <v>1295</v>
      </c>
      <c r="AP28" t="s">
        <v>1296</v>
      </c>
      <c r="AQ28" s="19">
        <v>60</v>
      </c>
      <c r="AR28" s="22">
        <v>0.5</v>
      </c>
      <c r="AS28" s="5" t="s">
        <v>4</v>
      </c>
      <c r="AT28" s="5" t="s">
        <v>723</v>
      </c>
      <c r="AU28" t="s">
        <v>1340</v>
      </c>
      <c r="AV28">
        <f>+VLOOKUP($I28,Code!$A$2:$M$107,12,0)</f>
        <v>320015</v>
      </c>
      <c r="AW28" t="str">
        <f>+VLOOKUP($I28,Code!$A$2:$M$107,13,0)</f>
        <v>Na 50gr</v>
      </c>
      <c r="AY28" s="1">
        <f t="shared" si="3"/>
        <v>332.46</v>
      </c>
      <c r="AZ28" s="12">
        <f t="shared" si="4"/>
        <v>0</v>
      </c>
      <c r="BB28" s="2"/>
      <c r="BD28" s="13"/>
    </row>
    <row r="29" spans="2:56" x14ac:dyDescent="0.35">
      <c r="B29" t="s">
        <v>1288</v>
      </c>
      <c r="C29" t="s">
        <v>1298</v>
      </c>
      <c r="D29" s="2">
        <v>45568</v>
      </c>
      <c r="E29" t="s">
        <v>1619</v>
      </c>
      <c r="F29" t="s">
        <v>1620</v>
      </c>
      <c r="G29" t="s">
        <v>1621</v>
      </c>
      <c r="H29" t="s">
        <v>1622</v>
      </c>
      <c r="I29">
        <v>173076000</v>
      </c>
      <c r="J29" t="s">
        <v>722</v>
      </c>
      <c r="K29" t="s">
        <v>1289</v>
      </c>
      <c r="L29" s="19" t="s">
        <v>1290</v>
      </c>
      <c r="M29">
        <v>5280476</v>
      </c>
      <c r="N29" t="s">
        <v>1623</v>
      </c>
      <c r="O29" t="s">
        <v>1623</v>
      </c>
      <c r="P29" t="s">
        <v>1624</v>
      </c>
      <c r="Q29" t="s">
        <v>1625</v>
      </c>
      <c r="R29" t="s">
        <v>1291</v>
      </c>
      <c r="S29" t="s">
        <v>1626</v>
      </c>
      <c r="T29" t="s">
        <v>1627</v>
      </c>
      <c r="U29" t="s">
        <v>1628</v>
      </c>
      <c r="W29" t="str">
        <f>X29</f>
        <v>KHANH HOA</v>
      </c>
      <c r="X29" t="s">
        <v>1628</v>
      </c>
      <c r="Y29" t="s">
        <v>1292</v>
      </c>
      <c r="Z29" t="s">
        <v>1293</v>
      </c>
      <c r="AA29" t="s">
        <v>1294</v>
      </c>
      <c r="AB29" t="s">
        <v>1298</v>
      </c>
      <c r="AC29">
        <v>300</v>
      </c>
      <c r="AD29">
        <v>5541</v>
      </c>
      <c r="AE29">
        <v>4031</v>
      </c>
      <c r="AF29">
        <v>1209300</v>
      </c>
      <c r="AG29">
        <v>8</v>
      </c>
      <c r="AH29" s="17">
        <v>1306044</v>
      </c>
      <c r="AI29" t="s">
        <v>1310</v>
      </c>
      <c r="AJ29">
        <v>20240820</v>
      </c>
      <c r="AK29">
        <v>20250820</v>
      </c>
      <c r="AL29" t="s">
        <v>1457</v>
      </c>
      <c r="AM29">
        <v>102051</v>
      </c>
      <c r="AN29" t="s">
        <v>1318</v>
      </c>
      <c r="AO29" t="s">
        <v>1295</v>
      </c>
      <c r="AP29" t="s">
        <v>1296</v>
      </c>
      <c r="AQ29" s="19">
        <v>60</v>
      </c>
      <c r="AR29" s="22">
        <v>5</v>
      </c>
      <c r="AS29" s="5" t="s">
        <v>1294</v>
      </c>
      <c r="AT29" s="5" t="s">
        <v>1628</v>
      </c>
      <c r="AU29" t="s">
        <v>1339</v>
      </c>
      <c r="AV29">
        <f>+VLOOKUP($I29,Code!$A$2:$M$107,12,0)</f>
        <v>320015</v>
      </c>
      <c r="AW29" t="str">
        <f>+VLOOKUP($I29,Code!$A$2:$M$107,13,0)</f>
        <v>Na 50gr</v>
      </c>
      <c r="AY29" s="1">
        <f t="shared" si="3"/>
        <v>241.86</v>
      </c>
      <c r="AZ29" s="12">
        <f t="shared" si="4"/>
        <v>0.27251398664500992</v>
      </c>
      <c r="BB29" s="2"/>
      <c r="BD29" s="13"/>
    </row>
    <row r="30" spans="2:56" x14ac:dyDescent="0.35">
      <c r="B30" t="s">
        <v>1288</v>
      </c>
      <c r="C30" t="s">
        <v>1315</v>
      </c>
      <c r="D30" s="2">
        <v>45568</v>
      </c>
      <c r="E30" t="s">
        <v>1629</v>
      </c>
      <c r="F30" t="s">
        <v>1559</v>
      </c>
      <c r="G30" t="s">
        <v>1630</v>
      </c>
      <c r="H30" t="s">
        <v>1631</v>
      </c>
      <c r="I30">
        <v>173076000</v>
      </c>
      <c r="J30" t="s">
        <v>722</v>
      </c>
      <c r="K30" t="s">
        <v>1289</v>
      </c>
      <c r="L30" s="19" t="s">
        <v>1290</v>
      </c>
      <c r="M30">
        <v>5133088</v>
      </c>
      <c r="N30" t="s">
        <v>268</v>
      </c>
      <c r="O30" t="s">
        <v>1632</v>
      </c>
      <c r="P30" t="s">
        <v>1633</v>
      </c>
      <c r="Q30" t="s">
        <v>1374</v>
      </c>
      <c r="R30" t="s">
        <v>1634</v>
      </c>
      <c r="S30" t="s">
        <v>1211</v>
      </c>
      <c r="T30" t="s">
        <v>1317</v>
      </c>
      <c r="U30" t="s">
        <v>723</v>
      </c>
      <c r="W30" t="s">
        <v>723</v>
      </c>
      <c r="X30" t="s">
        <v>62</v>
      </c>
      <c r="Y30" t="s">
        <v>1304</v>
      </c>
      <c r="Z30" t="s">
        <v>1305</v>
      </c>
      <c r="AA30" t="s">
        <v>4</v>
      </c>
      <c r="AB30" t="s">
        <v>1315</v>
      </c>
      <c r="AC30">
        <v>30</v>
      </c>
      <c r="AD30">
        <v>5541</v>
      </c>
      <c r="AE30">
        <v>5541</v>
      </c>
      <c r="AF30">
        <v>166230</v>
      </c>
      <c r="AG30">
        <v>8</v>
      </c>
      <c r="AH30" s="17">
        <v>179528</v>
      </c>
      <c r="AI30" t="s">
        <v>1312</v>
      </c>
      <c r="AJ30">
        <v>20240820</v>
      </c>
      <c r="AK30">
        <v>20250820</v>
      </c>
      <c r="AL30" t="s">
        <v>1566</v>
      </c>
      <c r="AM30">
        <v>102734</v>
      </c>
      <c r="AN30" t="s">
        <v>1316</v>
      </c>
      <c r="AO30" t="s">
        <v>1295</v>
      </c>
      <c r="AP30" t="s">
        <v>1296</v>
      </c>
      <c r="AQ30" s="19">
        <v>60</v>
      </c>
      <c r="AR30" s="22">
        <v>0.5</v>
      </c>
      <c r="AS30" s="5" t="s">
        <v>4</v>
      </c>
      <c r="AT30" s="5" t="s">
        <v>723</v>
      </c>
      <c r="AU30" t="s">
        <v>1340</v>
      </c>
      <c r="AV30">
        <f>+VLOOKUP($I30,Code!$A$2:$M$107,12,0)</f>
        <v>320015</v>
      </c>
      <c r="AW30" t="str">
        <f>+VLOOKUP($I30,Code!$A$2:$M$107,13,0)</f>
        <v>Na 50gr</v>
      </c>
      <c r="AY30" s="1">
        <f t="shared" si="3"/>
        <v>332.46</v>
      </c>
      <c r="AZ30" s="12">
        <f t="shared" si="4"/>
        <v>0</v>
      </c>
      <c r="BB30" s="2"/>
      <c r="BD30" s="13"/>
    </row>
    <row r="31" spans="2:56" x14ac:dyDescent="0.35">
      <c r="B31" t="s">
        <v>1288</v>
      </c>
      <c r="C31" t="s">
        <v>1315</v>
      </c>
      <c r="D31" s="2">
        <v>45568</v>
      </c>
      <c r="E31" t="s">
        <v>1635</v>
      </c>
      <c r="F31" t="s">
        <v>1418</v>
      </c>
      <c r="G31" t="s">
        <v>1636</v>
      </c>
      <c r="H31" t="s">
        <v>1637</v>
      </c>
      <c r="I31">
        <v>173076000</v>
      </c>
      <c r="J31" t="s">
        <v>722</v>
      </c>
      <c r="K31" t="s">
        <v>1289</v>
      </c>
      <c r="L31" s="19" t="s">
        <v>1290</v>
      </c>
      <c r="M31">
        <v>5138564</v>
      </c>
      <c r="N31" t="s">
        <v>879</v>
      </c>
      <c r="O31" t="s">
        <v>1638</v>
      </c>
      <c r="P31" t="s">
        <v>1639</v>
      </c>
      <c r="Q31" t="s">
        <v>1291</v>
      </c>
      <c r="R31" t="s">
        <v>1640</v>
      </c>
      <c r="S31" t="s">
        <v>1424</v>
      </c>
      <c r="T31" t="s">
        <v>1425</v>
      </c>
      <c r="U31" t="s">
        <v>723</v>
      </c>
      <c r="W31" t="s">
        <v>723</v>
      </c>
      <c r="X31" t="s">
        <v>117</v>
      </c>
      <c r="Y31" t="s">
        <v>1304</v>
      </c>
      <c r="Z31" t="s">
        <v>1305</v>
      </c>
      <c r="AA31" t="s">
        <v>4</v>
      </c>
      <c r="AB31" t="s">
        <v>1315</v>
      </c>
      <c r="AC31">
        <v>30</v>
      </c>
      <c r="AD31">
        <v>5541</v>
      </c>
      <c r="AE31">
        <v>5541</v>
      </c>
      <c r="AF31">
        <v>166230</v>
      </c>
      <c r="AG31">
        <v>8</v>
      </c>
      <c r="AH31" s="17">
        <v>179528</v>
      </c>
      <c r="AI31" t="s">
        <v>1319</v>
      </c>
      <c r="AJ31">
        <v>20240822</v>
      </c>
      <c r="AK31">
        <v>20250822</v>
      </c>
      <c r="AL31" t="s">
        <v>1426</v>
      </c>
      <c r="AM31">
        <v>102734</v>
      </c>
      <c r="AN31" t="s">
        <v>1316</v>
      </c>
      <c r="AO31" t="s">
        <v>1295</v>
      </c>
      <c r="AP31" t="s">
        <v>1296</v>
      </c>
      <c r="AQ31" s="19">
        <v>60</v>
      </c>
      <c r="AR31" s="22">
        <v>0.5</v>
      </c>
      <c r="AS31" s="5" t="s">
        <v>4</v>
      </c>
      <c r="AT31" s="5" t="s">
        <v>723</v>
      </c>
      <c r="AU31" t="s">
        <v>1340</v>
      </c>
      <c r="AV31">
        <f>+VLOOKUP($I31,Code!$A$2:$M$107,12,0)</f>
        <v>320015</v>
      </c>
      <c r="AW31" t="str">
        <f>+VLOOKUP($I31,Code!$A$2:$M$107,13,0)</f>
        <v>Na 50gr</v>
      </c>
      <c r="AY31" s="1">
        <f t="shared" si="3"/>
        <v>332.46</v>
      </c>
      <c r="AZ31" s="12">
        <f t="shared" si="4"/>
        <v>0</v>
      </c>
      <c r="BB31" s="2"/>
      <c r="BD31" s="13"/>
    </row>
    <row r="32" spans="2:56" x14ac:dyDescent="0.35">
      <c r="B32" t="s">
        <v>1288</v>
      </c>
      <c r="C32" t="s">
        <v>1298</v>
      </c>
      <c r="D32" s="2">
        <v>45568</v>
      </c>
      <c r="E32" t="s">
        <v>1641</v>
      </c>
      <c r="F32" t="s">
        <v>1642</v>
      </c>
      <c r="G32" t="s">
        <v>1643</v>
      </c>
      <c r="H32" t="s">
        <v>1644</v>
      </c>
      <c r="I32">
        <v>173076000</v>
      </c>
      <c r="J32" t="s">
        <v>722</v>
      </c>
      <c r="K32" t="s">
        <v>1289</v>
      </c>
      <c r="L32" s="19" t="s">
        <v>1290</v>
      </c>
      <c r="M32">
        <v>5280490</v>
      </c>
      <c r="N32" t="s">
        <v>1645</v>
      </c>
      <c r="O32" t="s">
        <v>1646</v>
      </c>
      <c r="P32" t="s">
        <v>1291</v>
      </c>
      <c r="Q32" t="s">
        <v>1647</v>
      </c>
      <c r="R32" t="s">
        <v>1291</v>
      </c>
      <c r="S32" t="s">
        <v>1648</v>
      </c>
      <c r="T32" t="s">
        <v>1649</v>
      </c>
      <c r="U32" t="s">
        <v>1650</v>
      </c>
      <c r="W32" t="str">
        <f>X32</f>
        <v>BINH PHUOC</v>
      </c>
      <c r="X32" t="s">
        <v>1650</v>
      </c>
      <c r="Y32" t="s">
        <v>1292</v>
      </c>
      <c r="Z32" t="s">
        <v>1293</v>
      </c>
      <c r="AA32" t="s">
        <v>1294</v>
      </c>
      <c r="AB32" t="s">
        <v>1298</v>
      </c>
      <c r="AC32">
        <v>480</v>
      </c>
      <c r="AD32">
        <v>5541</v>
      </c>
      <c r="AE32">
        <v>4031</v>
      </c>
      <c r="AF32">
        <v>1934880</v>
      </c>
      <c r="AG32">
        <v>8</v>
      </c>
      <c r="AH32" s="17">
        <v>2089670</v>
      </c>
      <c r="AI32" t="s">
        <v>1330</v>
      </c>
      <c r="AJ32">
        <v>20240824</v>
      </c>
      <c r="AK32">
        <v>20250824</v>
      </c>
      <c r="AL32" t="s">
        <v>1651</v>
      </c>
      <c r="AM32">
        <v>102051</v>
      </c>
      <c r="AN32" t="s">
        <v>1318</v>
      </c>
      <c r="AO32" t="s">
        <v>1295</v>
      </c>
      <c r="AP32" t="s">
        <v>1296</v>
      </c>
      <c r="AQ32" s="19">
        <v>60</v>
      </c>
      <c r="AR32" s="22">
        <v>8</v>
      </c>
      <c r="AS32" s="5" t="s">
        <v>1294</v>
      </c>
      <c r="AT32" s="5" t="s">
        <v>1650</v>
      </c>
      <c r="AU32" t="s">
        <v>1339</v>
      </c>
      <c r="AV32">
        <f>+VLOOKUP($I32,Code!$A$2:$M$107,12,0)</f>
        <v>320015</v>
      </c>
      <c r="AW32" t="str">
        <f>+VLOOKUP($I32,Code!$A$2:$M$107,13,0)</f>
        <v>Na 50gr</v>
      </c>
      <c r="AY32" s="1">
        <f t="shared" si="3"/>
        <v>241.86</v>
      </c>
      <c r="AZ32" s="12">
        <f t="shared" si="4"/>
        <v>0.27251398664500992</v>
      </c>
      <c r="BB32" s="2"/>
      <c r="BD32" s="13"/>
    </row>
    <row r="33" spans="2:56" x14ac:dyDescent="0.35">
      <c r="B33" t="s">
        <v>1288</v>
      </c>
      <c r="C33" t="s">
        <v>1307</v>
      </c>
      <c r="D33" s="2">
        <v>45568</v>
      </c>
      <c r="E33" t="s">
        <v>1652</v>
      </c>
      <c r="F33" t="s">
        <v>1459</v>
      </c>
      <c r="G33" t="s">
        <v>1653</v>
      </c>
      <c r="H33" t="s">
        <v>1654</v>
      </c>
      <c r="I33">
        <v>173076000</v>
      </c>
      <c r="J33" t="s">
        <v>722</v>
      </c>
      <c r="K33" t="s">
        <v>1289</v>
      </c>
      <c r="L33" s="19" t="s">
        <v>1290</v>
      </c>
      <c r="M33">
        <v>5332876</v>
      </c>
      <c r="N33" t="s">
        <v>266</v>
      </c>
      <c r="O33" t="s">
        <v>1655</v>
      </c>
      <c r="P33" t="s">
        <v>1656</v>
      </c>
      <c r="Q33" t="s">
        <v>1291</v>
      </c>
      <c r="R33" t="s">
        <v>1657</v>
      </c>
      <c r="S33" t="s">
        <v>1658</v>
      </c>
      <c r="T33" t="s">
        <v>1343</v>
      </c>
      <c r="U33" t="s">
        <v>723</v>
      </c>
      <c r="W33" t="s">
        <v>723</v>
      </c>
      <c r="X33" t="s">
        <v>120</v>
      </c>
      <c r="Y33" t="s">
        <v>1304</v>
      </c>
      <c r="Z33" t="s">
        <v>1305</v>
      </c>
      <c r="AA33" t="s">
        <v>4</v>
      </c>
      <c r="AB33" t="s">
        <v>1307</v>
      </c>
      <c r="AC33">
        <v>30</v>
      </c>
      <c r="AD33">
        <v>5541</v>
      </c>
      <c r="AE33">
        <v>5541</v>
      </c>
      <c r="AF33">
        <v>166230</v>
      </c>
      <c r="AG33">
        <v>8</v>
      </c>
      <c r="AH33" s="17">
        <v>179528</v>
      </c>
      <c r="AI33" t="s">
        <v>1319</v>
      </c>
      <c r="AJ33">
        <v>20240822</v>
      </c>
      <c r="AK33">
        <v>20250822</v>
      </c>
      <c r="AL33" t="s">
        <v>1466</v>
      </c>
      <c r="AM33">
        <v>97077</v>
      </c>
      <c r="AN33" t="s">
        <v>1467</v>
      </c>
      <c r="AO33" t="s">
        <v>1295</v>
      </c>
      <c r="AP33" t="s">
        <v>1296</v>
      </c>
      <c r="AQ33" s="19">
        <v>60</v>
      </c>
      <c r="AR33" s="22">
        <v>0.5</v>
      </c>
      <c r="AS33" s="5" t="s">
        <v>4</v>
      </c>
      <c r="AT33" s="5" t="s">
        <v>723</v>
      </c>
      <c r="AU33" t="s">
        <v>1340</v>
      </c>
      <c r="AV33">
        <f>+VLOOKUP($I33,Code!$A$2:$M$107,12,0)</f>
        <v>320015</v>
      </c>
      <c r="AW33" t="str">
        <f>+VLOOKUP($I33,Code!$A$2:$M$107,13,0)</f>
        <v>Na 50gr</v>
      </c>
      <c r="AY33" s="1">
        <f t="shared" si="3"/>
        <v>332.46</v>
      </c>
      <c r="AZ33" s="12">
        <f t="shared" si="4"/>
        <v>0</v>
      </c>
      <c r="BB33" s="2"/>
      <c r="BD33" s="13"/>
    </row>
    <row r="34" spans="2:56" x14ac:dyDescent="0.35">
      <c r="B34" t="s">
        <v>1288</v>
      </c>
      <c r="C34" t="s">
        <v>1386</v>
      </c>
      <c r="D34" s="2">
        <v>45568</v>
      </c>
      <c r="E34" t="s">
        <v>1659</v>
      </c>
      <c r="F34" t="s">
        <v>1469</v>
      </c>
      <c r="G34" t="s">
        <v>1660</v>
      </c>
      <c r="H34" t="s">
        <v>1661</v>
      </c>
      <c r="I34">
        <v>173076000</v>
      </c>
      <c r="J34" t="s">
        <v>722</v>
      </c>
      <c r="K34" t="s">
        <v>1289</v>
      </c>
      <c r="L34" s="19" t="s">
        <v>1290</v>
      </c>
      <c r="M34">
        <v>5275270</v>
      </c>
      <c r="N34" t="s">
        <v>1662</v>
      </c>
      <c r="O34" t="s">
        <v>1663</v>
      </c>
      <c r="P34" t="s">
        <v>1664</v>
      </c>
      <c r="Q34" t="s">
        <v>1291</v>
      </c>
      <c r="R34" t="s">
        <v>1665</v>
      </c>
      <c r="S34" t="s">
        <v>1476</v>
      </c>
      <c r="T34" t="s">
        <v>1477</v>
      </c>
      <c r="U34" t="s">
        <v>1396</v>
      </c>
      <c r="W34" t="str">
        <f>X34</f>
        <v>DA NANG</v>
      </c>
      <c r="X34" t="s">
        <v>1396</v>
      </c>
      <c r="Y34" t="s">
        <v>1304</v>
      </c>
      <c r="Z34" t="s">
        <v>1305</v>
      </c>
      <c r="AA34" t="s">
        <v>865</v>
      </c>
      <c r="AB34" t="s">
        <v>1386</v>
      </c>
      <c r="AC34">
        <v>30</v>
      </c>
      <c r="AD34">
        <v>5541</v>
      </c>
      <c r="AE34">
        <v>5541</v>
      </c>
      <c r="AF34">
        <v>166230</v>
      </c>
      <c r="AG34">
        <v>8</v>
      </c>
      <c r="AH34" s="17">
        <v>179528</v>
      </c>
      <c r="AI34" t="s">
        <v>1397</v>
      </c>
      <c r="AJ34">
        <v>20240808</v>
      </c>
      <c r="AK34">
        <v>20250808</v>
      </c>
      <c r="AL34" t="s">
        <v>1478</v>
      </c>
      <c r="AM34">
        <v>100648</v>
      </c>
      <c r="AN34" t="s">
        <v>1399</v>
      </c>
      <c r="AO34" t="s">
        <v>1295</v>
      </c>
      <c r="AP34" t="s">
        <v>1296</v>
      </c>
      <c r="AQ34" s="19">
        <v>60</v>
      </c>
      <c r="AR34" s="22">
        <v>0.5</v>
      </c>
      <c r="AS34" s="5" t="s">
        <v>865</v>
      </c>
      <c r="AT34" s="5" t="s">
        <v>1396</v>
      </c>
      <c r="AU34" t="s">
        <v>2505</v>
      </c>
      <c r="AV34">
        <f>+VLOOKUP($I34,Code!$A$2:$M$107,12,0)</f>
        <v>320015</v>
      </c>
      <c r="AW34" t="str">
        <f>+VLOOKUP($I34,Code!$A$2:$M$107,13,0)</f>
        <v>Na 50gr</v>
      </c>
      <c r="AY34" s="1">
        <f t="shared" si="3"/>
        <v>332.46</v>
      </c>
      <c r="AZ34" s="12">
        <f t="shared" si="4"/>
        <v>0</v>
      </c>
      <c r="BB34" s="2"/>
      <c r="BD34" s="13"/>
    </row>
    <row r="35" spans="2:56" x14ac:dyDescent="0.35">
      <c r="B35" t="s">
        <v>1288</v>
      </c>
      <c r="C35" t="s">
        <v>1315</v>
      </c>
      <c r="D35" s="2">
        <v>45568</v>
      </c>
      <c r="E35" t="s">
        <v>1666</v>
      </c>
      <c r="F35" t="s">
        <v>1559</v>
      </c>
      <c r="G35" t="s">
        <v>1667</v>
      </c>
      <c r="H35" t="s">
        <v>1668</v>
      </c>
      <c r="I35">
        <v>173076000</v>
      </c>
      <c r="J35" t="s">
        <v>722</v>
      </c>
      <c r="K35" t="s">
        <v>1289</v>
      </c>
      <c r="L35" s="19" t="s">
        <v>1290</v>
      </c>
      <c r="M35">
        <v>5133974</v>
      </c>
      <c r="N35" t="s">
        <v>1669</v>
      </c>
      <c r="O35" t="s">
        <v>491</v>
      </c>
      <c r="P35" t="s">
        <v>1587</v>
      </c>
      <c r="Q35" t="s">
        <v>1291</v>
      </c>
      <c r="R35" t="s">
        <v>1670</v>
      </c>
      <c r="S35" t="s">
        <v>1320</v>
      </c>
      <c r="T35" t="s">
        <v>1317</v>
      </c>
      <c r="U35" t="s">
        <v>723</v>
      </c>
      <c r="W35" t="s">
        <v>723</v>
      </c>
      <c r="X35" t="s">
        <v>62</v>
      </c>
      <c r="Y35" t="s">
        <v>1304</v>
      </c>
      <c r="Z35" t="s">
        <v>1305</v>
      </c>
      <c r="AA35" t="s">
        <v>865</v>
      </c>
      <c r="AB35" t="s">
        <v>1315</v>
      </c>
      <c r="AC35">
        <v>30</v>
      </c>
      <c r="AD35">
        <v>5541</v>
      </c>
      <c r="AE35">
        <v>5541</v>
      </c>
      <c r="AF35">
        <v>166230</v>
      </c>
      <c r="AG35">
        <v>8</v>
      </c>
      <c r="AH35" s="17">
        <v>179528</v>
      </c>
      <c r="AI35" t="s">
        <v>1312</v>
      </c>
      <c r="AJ35">
        <v>20240820</v>
      </c>
      <c r="AK35">
        <v>20250820</v>
      </c>
      <c r="AL35" t="s">
        <v>1566</v>
      </c>
      <c r="AM35">
        <v>102734</v>
      </c>
      <c r="AN35" t="s">
        <v>1316</v>
      </c>
      <c r="AO35" t="s">
        <v>1295</v>
      </c>
      <c r="AP35" t="s">
        <v>1296</v>
      </c>
      <c r="AQ35" s="19">
        <v>60</v>
      </c>
      <c r="AR35" s="22">
        <v>0.5</v>
      </c>
      <c r="AS35" s="5" t="s">
        <v>865</v>
      </c>
      <c r="AT35" s="5" t="s">
        <v>723</v>
      </c>
      <c r="AU35" t="s">
        <v>1340</v>
      </c>
      <c r="AV35">
        <f>+VLOOKUP($I35,Code!$A$2:$M$107,12,0)</f>
        <v>320015</v>
      </c>
      <c r="AW35" t="str">
        <f>+VLOOKUP($I35,Code!$A$2:$M$107,13,0)</f>
        <v>Na 50gr</v>
      </c>
      <c r="AY35" s="1">
        <f t="shared" si="3"/>
        <v>332.46</v>
      </c>
      <c r="AZ35" s="12">
        <f t="shared" si="4"/>
        <v>0</v>
      </c>
      <c r="BB35" s="2"/>
      <c r="BD35" s="13"/>
    </row>
    <row r="36" spans="2:56" x14ac:dyDescent="0.35">
      <c r="B36" t="s">
        <v>1288</v>
      </c>
      <c r="C36" t="s">
        <v>1386</v>
      </c>
      <c r="D36" s="2">
        <v>45568</v>
      </c>
      <c r="E36" t="s">
        <v>1671</v>
      </c>
      <c r="F36" t="s">
        <v>1672</v>
      </c>
      <c r="G36" t="s">
        <v>1673</v>
      </c>
      <c r="H36" t="s">
        <v>1674</v>
      </c>
      <c r="I36">
        <v>173076000</v>
      </c>
      <c r="J36" t="s">
        <v>722</v>
      </c>
      <c r="K36" t="s">
        <v>1289</v>
      </c>
      <c r="L36" s="19" t="s">
        <v>1290</v>
      </c>
      <c r="M36">
        <v>5291652</v>
      </c>
      <c r="N36" t="s">
        <v>1675</v>
      </c>
      <c r="O36" t="s">
        <v>1676</v>
      </c>
      <c r="P36">
        <v>199</v>
      </c>
      <c r="Q36" t="s">
        <v>1291</v>
      </c>
      <c r="R36" t="s">
        <v>1677</v>
      </c>
      <c r="S36" t="s">
        <v>1678</v>
      </c>
      <c r="T36" t="s">
        <v>1679</v>
      </c>
      <c r="U36" t="s">
        <v>1680</v>
      </c>
      <c r="W36" t="str">
        <f t="shared" ref="W36:W37" si="8">X36</f>
        <v>QUANG NAM</v>
      </c>
      <c r="X36" t="s">
        <v>1680</v>
      </c>
      <c r="Y36" t="s">
        <v>1304</v>
      </c>
      <c r="Z36" t="s">
        <v>1305</v>
      </c>
      <c r="AA36" t="s">
        <v>4</v>
      </c>
      <c r="AB36" t="s">
        <v>1386</v>
      </c>
      <c r="AC36">
        <v>30</v>
      </c>
      <c r="AD36">
        <v>5541</v>
      </c>
      <c r="AE36">
        <v>5541</v>
      </c>
      <c r="AF36">
        <v>166230</v>
      </c>
      <c r="AG36">
        <v>8</v>
      </c>
      <c r="AH36" s="17">
        <v>179528</v>
      </c>
      <c r="AI36" t="s">
        <v>1397</v>
      </c>
      <c r="AJ36">
        <v>20240808</v>
      </c>
      <c r="AK36">
        <v>20250808</v>
      </c>
      <c r="AL36" t="s">
        <v>1681</v>
      </c>
      <c r="AM36">
        <v>100648</v>
      </c>
      <c r="AN36" t="s">
        <v>1399</v>
      </c>
      <c r="AO36" t="s">
        <v>1295</v>
      </c>
      <c r="AP36" t="s">
        <v>1296</v>
      </c>
      <c r="AQ36" s="19">
        <v>60</v>
      </c>
      <c r="AR36" s="22">
        <v>0.5</v>
      </c>
      <c r="AS36" s="5" t="s">
        <v>4</v>
      </c>
      <c r="AT36" s="5" t="s">
        <v>1680</v>
      </c>
      <c r="AU36" t="s">
        <v>2505</v>
      </c>
      <c r="AV36">
        <f>+VLOOKUP($I36,Code!$A$2:$M$107,12,0)</f>
        <v>320015</v>
      </c>
      <c r="AW36" t="str">
        <f>+VLOOKUP($I36,Code!$A$2:$M$107,13,0)</f>
        <v>Na 50gr</v>
      </c>
      <c r="AY36" s="1">
        <f t="shared" si="3"/>
        <v>332.46</v>
      </c>
      <c r="AZ36" s="12">
        <f t="shared" si="4"/>
        <v>0</v>
      </c>
      <c r="BB36" s="2"/>
      <c r="BD36" s="13"/>
    </row>
    <row r="37" spans="2:56" x14ac:dyDescent="0.35">
      <c r="B37" t="s">
        <v>1288</v>
      </c>
      <c r="C37" t="s">
        <v>1386</v>
      </c>
      <c r="D37" s="2">
        <v>45568</v>
      </c>
      <c r="E37" t="s">
        <v>1682</v>
      </c>
      <c r="F37" t="s">
        <v>1683</v>
      </c>
      <c r="G37" t="s">
        <v>1684</v>
      </c>
      <c r="H37" t="s">
        <v>1685</v>
      </c>
      <c r="I37">
        <v>173076000</v>
      </c>
      <c r="J37" t="s">
        <v>722</v>
      </c>
      <c r="K37" t="s">
        <v>1289</v>
      </c>
      <c r="L37" s="19" t="s">
        <v>1290</v>
      </c>
      <c r="M37">
        <v>5270860</v>
      </c>
      <c r="N37" t="s">
        <v>1686</v>
      </c>
      <c r="O37" t="s">
        <v>1687</v>
      </c>
      <c r="P37">
        <v>93</v>
      </c>
      <c r="Q37" t="s">
        <v>1291</v>
      </c>
      <c r="R37" t="s">
        <v>1688</v>
      </c>
      <c r="S37" t="s">
        <v>1689</v>
      </c>
      <c r="T37" t="s">
        <v>1690</v>
      </c>
      <c r="U37" t="s">
        <v>1691</v>
      </c>
      <c r="W37" t="str">
        <f t="shared" si="8"/>
        <v>QUANG BINH</v>
      </c>
      <c r="X37" t="s">
        <v>1691</v>
      </c>
      <c r="Y37" t="s">
        <v>1304</v>
      </c>
      <c r="Z37" t="s">
        <v>1305</v>
      </c>
      <c r="AA37" t="s">
        <v>4</v>
      </c>
      <c r="AB37" t="s">
        <v>1386</v>
      </c>
      <c r="AC37">
        <v>60</v>
      </c>
      <c r="AD37">
        <v>5541</v>
      </c>
      <c r="AE37">
        <v>5541</v>
      </c>
      <c r="AF37">
        <v>332460</v>
      </c>
      <c r="AG37">
        <v>8</v>
      </c>
      <c r="AH37" s="17">
        <v>359057</v>
      </c>
      <c r="AI37" t="s">
        <v>1397</v>
      </c>
      <c r="AJ37">
        <v>20240808</v>
      </c>
      <c r="AK37">
        <v>20250808</v>
      </c>
      <c r="AL37" t="s">
        <v>1692</v>
      </c>
      <c r="AM37">
        <v>100648</v>
      </c>
      <c r="AN37" t="s">
        <v>1399</v>
      </c>
      <c r="AO37" t="s">
        <v>1295</v>
      </c>
      <c r="AP37" t="s">
        <v>1296</v>
      </c>
      <c r="AQ37" s="19">
        <v>60</v>
      </c>
      <c r="AR37" s="22">
        <v>1</v>
      </c>
      <c r="AS37" s="5" t="s">
        <v>4</v>
      </c>
      <c r="AT37" s="5" t="s">
        <v>1691</v>
      </c>
      <c r="AU37" t="s">
        <v>2505</v>
      </c>
      <c r="AV37">
        <f>+VLOOKUP($I37,Code!$A$2:$M$107,12,0)</f>
        <v>320015</v>
      </c>
      <c r="AW37" t="str">
        <f>+VLOOKUP($I37,Code!$A$2:$M$107,13,0)</f>
        <v>Na 50gr</v>
      </c>
      <c r="AY37" s="1">
        <f t="shared" si="3"/>
        <v>332.46</v>
      </c>
      <c r="AZ37" s="12">
        <f t="shared" si="4"/>
        <v>0</v>
      </c>
      <c r="BB37" s="2"/>
      <c r="BD37" s="13"/>
    </row>
    <row r="38" spans="2:56" x14ac:dyDescent="0.35">
      <c r="B38" t="s">
        <v>1288</v>
      </c>
      <c r="C38" t="s">
        <v>1307</v>
      </c>
      <c r="D38" s="2">
        <v>45568</v>
      </c>
      <c r="E38" t="s">
        <v>1693</v>
      </c>
      <c r="F38" t="s">
        <v>1694</v>
      </c>
      <c r="G38" t="s">
        <v>1695</v>
      </c>
      <c r="H38" t="s">
        <v>1696</v>
      </c>
      <c r="I38">
        <v>173076000</v>
      </c>
      <c r="J38" t="s">
        <v>722</v>
      </c>
      <c r="K38" t="s">
        <v>1289</v>
      </c>
      <c r="L38" s="19" t="s">
        <v>1290</v>
      </c>
      <c r="M38">
        <v>5030075</v>
      </c>
      <c r="N38" t="s">
        <v>725</v>
      </c>
      <c r="O38" t="s">
        <v>1291</v>
      </c>
      <c r="P38" t="s">
        <v>1697</v>
      </c>
      <c r="Q38" t="s">
        <v>1291</v>
      </c>
      <c r="R38" t="s">
        <v>1698</v>
      </c>
      <c r="S38" t="s">
        <v>1699</v>
      </c>
      <c r="T38" t="s">
        <v>1369</v>
      </c>
      <c r="U38" t="s">
        <v>723</v>
      </c>
      <c r="W38" t="s">
        <v>723</v>
      </c>
      <c r="X38" t="s">
        <v>118</v>
      </c>
      <c r="Y38" t="s">
        <v>1292</v>
      </c>
      <c r="Z38" t="s">
        <v>1293</v>
      </c>
      <c r="AA38" t="s">
        <v>317</v>
      </c>
      <c r="AB38" t="s">
        <v>1307</v>
      </c>
      <c r="AC38">
        <v>60</v>
      </c>
      <c r="AD38">
        <v>5541</v>
      </c>
      <c r="AE38">
        <v>5541</v>
      </c>
      <c r="AF38">
        <v>332460</v>
      </c>
      <c r="AG38">
        <v>8</v>
      </c>
      <c r="AH38" s="17">
        <v>359057</v>
      </c>
      <c r="AI38" t="s">
        <v>1319</v>
      </c>
      <c r="AJ38">
        <v>20240822</v>
      </c>
      <c r="AK38">
        <v>20250822</v>
      </c>
      <c r="AL38" t="s">
        <v>1700</v>
      </c>
      <c r="AM38">
        <v>98057</v>
      </c>
      <c r="AN38" t="s">
        <v>1370</v>
      </c>
      <c r="AO38" t="s">
        <v>1295</v>
      </c>
      <c r="AP38" t="s">
        <v>1296</v>
      </c>
      <c r="AQ38" s="19">
        <v>60</v>
      </c>
      <c r="AR38" s="22">
        <v>1</v>
      </c>
      <c r="AS38" s="5" t="s">
        <v>317</v>
      </c>
      <c r="AT38" s="5" t="s">
        <v>723</v>
      </c>
      <c r="AU38" t="s">
        <v>1340</v>
      </c>
      <c r="AV38">
        <f>+VLOOKUP($I38,Code!$A$2:$M$107,12,0)</f>
        <v>320015</v>
      </c>
      <c r="AW38" t="str">
        <f>+VLOOKUP($I38,Code!$A$2:$M$107,13,0)</f>
        <v>Na 50gr</v>
      </c>
      <c r="AY38" s="1">
        <f t="shared" si="3"/>
        <v>332.46</v>
      </c>
      <c r="AZ38" s="12">
        <f t="shared" si="4"/>
        <v>0</v>
      </c>
      <c r="BB38" s="2"/>
      <c r="BD38" s="13"/>
    </row>
    <row r="39" spans="2:56" x14ac:dyDescent="0.35">
      <c r="B39" t="s">
        <v>1288</v>
      </c>
      <c r="C39" t="s">
        <v>1435</v>
      </c>
      <c r="D39" s="2">
        <v>45568</v>
      </c>
      <c r="E39" t="s">
        <v>1701</v>
      </c>
      <c r="F39" t="s">
        <v>1702</v>
      </c>
      <c r="G39" t="s">
        <v>1703</v>
      </c>
      <c r="H39" t="s">
        <v>1704</v>
      </c>
      <c r="I39">
        <v>173076000</v>
      </c>
      <c r="J39" t="s">
        <v>722</v>
      </c>
      <c r="K39" t="s">
        <v>1289</v>
      </c>
      <c r="L39" s="19" t="s">
        <v>1290</v>
      </c>
      <c r="M39">
        <v>5165357</v>
      </c>
      <c r="N39" t="s">
        <v>1705</v>
      </c>
      <c r="O39" t="s">
        <v>1706</v>
      </c>
      <c r="P39" t="s">
        <v>1707</v>
      </c>
      <c r="Q39" t="s">
        <v>1708</v>
      </c>
      <c r="R39" t="s">
        <v>1709</v>
      </c>
      <c r="S39" t="s">
        <v>1359</v>
      </c>
      <c r="T39" t="s">
        <v>1710</v>
      </c>
      <c r="U39" t="s">
        <v>1711</v>
      </c>
      <c r="W39" t="str">
        <f>X39</f>
        <v>DONG NAI</v>
      </c>
      <c r="X39" t="s">
        <v>1711</v>
      </c>
      <c r="Y39" t="s">
        <v>1292</v>
      </c>
      <c r="Z39" t="s">
        <v>1293</v>
      </c>
      <c r="AA39" t="s">
        <v>1294</v>
      </c>
      <c r="AB39" t="s">
        <v>1435</v>
      </c>
      <c r="AC39">
        <v>240</v>
      </c>
      <c r="AD39">
        <v>5541</v>
      </c>
      <c r="AE39">
        <v>4031</v>
      </c>
      <c r="AF39">
        <v>967440</v>
      </c>
      <c r="AG39">
        <v>8</v>
      </c>
      <c r="AH39" s="17">
        <v>1044835</v>
      </c>
      <c r="AI39" t="s">
        <v>1310</v>
      </c>
      <c r="AJ39">
        <v>20240820</v>
      </c>
      <c r="AK39">
        <v>20250820</v>
      </c>
      <c r="AL39" t="s">
        <v>1712</v>
      </c>
      <c r="AM39">
        <v>102154</v>
      </c>
      <c r="AN39" t="s">
        <v>1446</v>
      </c>
      <c r="AO39" t="s">
        <v>1295</v>
      </c>
      <c r="AP39" t="s">
        <v>1296</v>
      </c>
      <c r="AQ39" s="19">
        <v>60</v>
      </c>
      <c r="AR39" s="22">
        <v>4</v>
      </c>
      <c r="AS39" s="5" t="s">
        <v>1294</v>
      </c>
      <c r="AT39" s="5" t="s">
        <v>1711</v>
      </c>
      <c r="AU39" t="s">
        <v>1339</v>
      </c>
      <c r="AV39">
        <f>+VLOOKUP($I39,Code!$A$2:$M$107,12,0)</f>
        <v>320015</v>
      </c>
      <c r="AW39" t="str">
        <f>+VLOOKUP($I39,Code!$A$2:$M$107,13,0)</f>
        <v>Na 50gr</v>
      </c>
      <c r="AY39" s="1">
        <f t="shared" si="3"/>
        <v>241.86</v>
      </c>
      <c r="AZ39" s="12">
        <f t="shared" si="4"/>
        <v>0.27251398664500992</v>
      </c>
      <c r="BB39" s="2"/>
      <c r="BD39" s="13"/>
    </row>
    <row r="40" spans="2:56" x14ac:dyDescent="0.35">
      <c r="B40" t="s">
        <v>1288</v>
      </c>
      <c r="C40" t="s">
        <v>1307</v>
      </c>
      <c r="D40" s="2">
        <v>45568</v>
      </c>
      <c r="E40" t="s">
        <v>1713</v>
      </c>
      <c r="F40" t="s">
        <v>1590</v>
      </c>
      <c r="G40" t="s">
        <v>1714</v>
      </c>
      <c r="H40" t="s">
        <v>1715</v>
      </c>
      <c r="I40">
        <v>173076000</v>
      </c>
      <c r="J40" t="s">
        <v>722</v>
      </c>
      <c r="K40" t="s">
        <v>1289</v>
      </c>
      <c r="L40" s="19" t="s">
        <v>1290</v>
      </c>
      <c r="M40">
        <v>5151624</v>
      </c>
      <c r="N40" t="s">
        <v>798</v>
      </c>
      <c r="O40" t="s">
        <v>1716</v>
      </c>
      <c r="P40">
        <v>25</v>
      </c>
      <c r="Q40" t="s">
        <v>1291</v>
      </c>
      <c r="R40" t="s">
        <v>1717</v>
      </c>
      <c r="S40" t="s">
        <v>1718</v>
      </c>
      <c r="T40" t="s">
        <v>1535</v>
      </c>
      <c r="U40" t="s">
        <v>723</v>
      </c>
      <c r="W40" t="s">
        <v>723</v>
      </c>
      <c r="X40" t="s">
        <v>122</v>
      </c>
      <c r="Y40" t="s">
        <v>1292</v>
      </c>
      <c r="Z40" t="s">
        <v>1297</v>
      </c>
      <c r="AA40" t="s">
        <v>59</v>
      </c>
      <c r="AB40" t="s">
        <v>1307</v>
      </c>
      <c r="AC40">
        <v>60</v>
      </c>
      <c r="AD40">
        <v>5541</v>
      </c>
      <c r="AE40">
        <v>5486</v>
      </c>
      <c r="AF40">
        <v>329160</v>
      </c>
      <c r="AG40">
        <v>8</v>
      </c>
      <c r="AH40" s="17">
        <v>355493</v>
      </c>
      <c r="AI40" t="s">
        <v>1319</v>
      </c>
      <c r="AJ40">
        <v>20240822</v>
      </c>
      <c r="AK40">
        <v>20250822</v>
      </c>
      <c r="AL40" t="s">
        <v>1593</v>
      </c>
      <c r="AM40">
        <v>102589</v>
      </c>
      <c r="AN40" t="s">
        <v>1525</v>
      </c>
      <c r="AO40" t="s">
        <v>1295</v>
      </c>
      <c r="AP40" t="s">
        <v>1296</v>
      </c>
      <c r="AQ40" s="19">
        <v>60</v>
      </c>
      <c r="AR40" s="22">
        <v>1</v>
      </c>
      <c r="AS40" s="5" t="s">
        <v>59</v>
      </c>
      <c r="AT40" s="5" t="s">
        <v>723</v>
      </c>
      <c r="AU40" t="s">
        <v>1340</v>
      </c>
      <c r="AV40">
        <f>+VLOOKUP($I40,Code!$A$2:$M$107,12,0)</f>
        <v>320015</v>
      </c>
      <c r="AW40" t="str">
        <f>+VLOOKUP($I40,Code!$A$2:$M$107,13,0)</f>
        <v>Na 50gr</v>
      </c>
      <c r="AY40" s="1">
        <f t="shared" si="3"/>
        <v>329.16</v>
      </c>
      <c r="AZ40" s="12">
        <f t="shared" si="4"/>
        <v>9.9260061360765262E-3</v>
      </c>
      <c r="BB40" s="2"/>
      <c r="BD40" s="13"/>
    </row>
    <row r="41" spans="2:56" x14ac:dyDescent="0.35">
      <c r="B41" t="s">
        <v>1288</v>
      </c>
      <c r="C41" t="s">
        <v>1386</v>
      </c>
      <c r="D41" s="2">
        <v>45568</v>
      </c>
      <c r="E41" t="s">
        <v>1719</v>
      </c>
      <c r="F41" t="s">
        <v>1672</v>
      </c>
      <c r="G41" t="s">
        <v>1720</v>
      </c>
      <c r="H41" t="s">
        <v>1721</v>
      </c>
      <c r="I41">
        <v>173076000</v>
      </c>
      <c r="J41" t="s">
        <v>722</v>
      </c>
      <c r="K41" t="s">
        <v>1289</v>
      </c>
      <c r="L41" s="19" t="s">
        <v>1290</v>
      </c>
      <c r="M41">
        <v>5276006</v>
      </c>
      <c r="N41" t="s">
        <v>1722</v>
      </c>
      <c r="O41" t="s">
        <v>1723</v>
      </c>
      <c r="P41">
        <v>114</v>
      </c>
      <c r="Q41" t="s">
        <v>1291</v>
      </c>
      <c r="R41" t="s">
        <v>1346</v>
      </c>
      <c r="S41" t="s">
        <v>1724</v>
      </c>
      <c r="T41" t="s">
        <v>1725</v>
      </c>
      <c r="U41" t="s">
        <v>1680</v>
      </c>
      <c r="W41" t="str">
        <f t="shared" ref="W41:W43" si="9">X41</f>
        <v>QUANG NAM</v>
      </c>
      <c r="X41" t="s">
        <v>1680</v>
      </c>
      <c r="Y41" t="s">
        <v>1304</v>
      </c>
      <c r="Z41" t="s">
        <v>1305</v>
      </c>
      <c r="AA41" t="s">
        <v>4</v>
      </c>
      <c r="AB41" t="s">
        <v>1386</v>
      </c>
      <c r="AC41">
        <v>30</v>
      </c>
      <c r="AD41">
        <v>5541</v>
      </c>
      <c r="AE41">
        <v>5541</v>
      </c>
      <c r="AF41">
        <v>166230</v>
      </c>
      <c r="AG41">
        <v>8</v>
      </c>
      <c r="AH41" s="17">
        <v>179528</v>
      </c>
      <c r="AI41" t="s">
        <v>1397</v>
      </c>
      <c r="AJ41">
        <v>20240808</v>
      </c>
      <c r="AK41">
        <v>20250808</v>
      </c>
      <c r="AL41" t="s">
        <v>1681</v>
      </c>
      <c r="AM41">
        <v>100648</v>
      </c>
      <c r="AN41" t="s">
        <v>1399</v>
      </c>
      <c r="AO41" t="s">
        <v>1295</v>
      </c>
      <c r="AP41" t="s">
        <v>1296</v>
      </c>
      <c r="AQ41" s="19">
        <v>60</v>
      </c>
      <c r="AR41" s="22">
        <v>0.5</v>
      </c>
      <c r="AS41" s="5" t="s">
        <v>4</v>
      </c>
      <c r="AT41" s="5" t="s">
        <v>1680</v>
      </c>
      <c r="AU41" t="s">
        <v>2505</v>
      </c>
      <c r="AV41">
        <f>+VLOOKUP($I41,Code!$A$2:$M$107,12,0)</f>
        <v>320015</v>
      </c>
      <c r="AW41" t="str">
        <f>+VLOOKUP($I41,Code!$A$2:$M$107,13,0)</f>
        <v>Na 50gr</v>
      </c>
      <c r="AY41" s="1">
        <f t="shared" si="3"/>
        <v>332.46</v>
      </c>
      <c r="AZ41" s="12">
        <f t="shared" si="4"/>
        <v>0</v>
      </c>
      <c r="BB41" s="2"/>
      <c r="BD41" s="13"/>
    </row>
    <row r="42" spans="2:56" x14ac:dyDescent="0.35">
      <c r="B42" t="s">
        <v>1288</v>
      </c>
      <c r="C42" s="2" t="s">
        <v>1386</v>
      </c>
      <c r="D42" s="2">
        <v>45568</v>
      </c>
      <c r="E42" t="s">
        <v>1726</v>
      </c>
      <c r="F42" t="s">
        <v>1388</v>
      </c>
      <c r="G42" t="s">
        <v>1727</v>
      </c>
      <c r="H42" t="s">
        <v>1728</v>
      </c>
      <c r="I42">
        <v>173076000</v>
      </c>
      <c r="J42" t="s">
        <v>722</v>
      </c>
      <c r="K42" t="s">
        <v>1289</v>
      </c>
      <c r="L42" t="s">
        <v>1290</v>
      </c>
      <c r="M42">
        <v>5275858</v>
      </c>
      <c r="N42" t="s">
        <v>1729</v>
      </c>
      <c r="O42" t="s">
        <v>1730</v>
      </c>
      <c r="P42">
        <v>124</v>
      </c>
      <c r="Q42" t="s">
        <v>1291</v>
      </c>
      <c r="R42" t="s">
        <v>1731</v>
      </c>
      <c r="S42" t="s">
        <v>1732</v>
      </c>
      <c r="T42" t="s">
        <v>1395</v>
      </c>
      <c r="U42" t="s">
        <v>1396</v>
      </c>
      <c r="W42" t="str">
        <f t="shared" si="9"/>
        <v>DA NANG</v>
      </c>
      <c r="X42" t="s">
        <v>1396</v>
      </c>
      <c r="Y42" t="s">
        <v>1304</v>
      </c>
      <c r="Z42" t="s">
        <v>1305</v>
      </c>
      <c r="AA42" s="4" t="s">
        <v>4</v>
      </c>
      <c r="AB42" t="s">
        <v>1386</v>
      </c>
      <c r="AC42">
        <v>30</v>
      </c>
      <c r="AD42">
        <v>5541</v>
      </c>
      <c r="AE42" s="20">
        <v>5541</v>
      </c>
      <c r="AF42">
        <v>166230</v>
      </c>
      <c r="AG42">
        <v>8</v>
      </c>
      <c r="AH42" s="17">
        <v>179528</v>
      </c>
      <c r="AI42" t="s">
        <v>1397</v>
      </c>
      <c r="AJ42">
        <v>20240808</v>
      </c>
      <c r="AK42">
        <v>20250808</v>
      </c>
      <c r="AL42" t="s">
        <v>1398</v>
      </c>
      <c r="AM42">
        <v>101631</v>
      </c>
      <c r="AN42" t="s">
        <v>1416</v>
      </c>
      <c r="AO42" t="s">
        <v>1295</v>
      </c>
      <c r="AP42" t="s">
        <v>1296</v>
      </c>
      <c r="AQ42" s="19">
        <v>60</v>
      </c>
      <c r="AR42" s="22">
        <v>0.5</v>
      </c>
      <c r="AS42" s="5" t="s">
        <v>4</v>
      </c>
      <c r="AT42" s="5" t="s">
        <v>1396</v>
      </c>
      <c r="AU42" t="s">
        <v>2505</v>
      </c>
      <c r="AV42">
        <f>+VLOOKUP($I42,Code!$A$2:$M$107,12,0)</f>
        <v>320015</v>
      </c>
      <c r="AW42" t="str">
        <f>+VLOOKUP($I42,Code!$A$2:$M$107,13,0)</f>
        <v>Na 50gr</v>
      </c>
      <c r="AY42" s="1">
        <f t="shared" si="3"/>
        <v>332.46</v>
      </c>
      <c r="AZ42" s="12">
        <f t="shared" si="4"/>
        <v>0</v>
      </c>
      <c r="BD42" s="13"/>
    </row>
    <row r="43" spans="2:56" x14ac:dyDescent="0.35">
      <c r="B43" t="s">
        <v>1288</v>
      </c>
      <c r="C43" s="2" t="s">
        <v>1386</v>
      </c>
      <c r="D43" s="2">
        <v>45568</v>
      </c>
      <c r="E43" t="s">
        <v>1733</v>
      </c>
      <c r="F43" t="s">
        <v>1388</v>
      </c>
      <c r="G43" t="s">
        <v>1734</v>
      </c>
      <c r="H43" t="s">
        <v>1735</v>
      </c>
      <c r="I43">
        <v>173076000</v>
      </c>
      <c r="J43" t="s">
        <v>722</v>
      </c>
      <c r="K43" t="s">
        <v>1289</v>
      </c>
      <c r="L43" t="s">
        <v>1290</v>
      </c>
      <c r="M43">
        <v>5293612</v>
      </c>
      <c r="N43" t="s">
        <v>1736</v>
      </c>
      <c r="O43" t="s">
        <v>1737</v>
      </c>
      <c r="P43">
        <v>143</v>
      </c>
      <c r="Q43" t="s">
        <v>1291</v>
      </c>
      <c r="R43" t="s">
        <v>1738</v>
      </c>
      <c r="S43" t="s">
        <v>1739</v>
      </c>
      <c r="T43" t="s">
        <v>1740</v>
      </c>
      <c r="U43" t="s">
        <v>1396</v>
      </c>
      <c r="W43" t="str">
        <f t="shared" si="9"/>
        <v>DA NANG</v>
      </c>
      <c r="X43" t="s">
        <v>1396</v>
      </c>
      <c r="Y43" t="s">
        <v>1304</v>
      </c>
      <c r="Z43" t="s">
        <v>1305</v>
      </c>
      <c r="AA43" s="4" t="s">
        <v>865</v>
      </c>
      <c r="AB43" t="s">
        <v>1386</v>
      </c>
      <c r="AC43">
        <v>30</v>
      </c>
      <c r="AD43">
        <v>5541</v>
      </c>
      <c r="AE43" s="20">
        <v>5541</v>
      </c>
      <c r="AF43">
        <v>166230</v>
      </c>
      <c r="AG43">
        <v>8</v>
      </c>
      <c r="AH43" s="17">
        <v>179528</v>
      </c>
      <c r="AI43" t="s">
        <v>1397</v>
      </c>
      <c r="AJ43">
        <v>20240808</v>
      </c>
      <c r="AK43">
        <v>20250808</v>
      </c>
      <c r="AL43" t="s">
        <v>1398</v>
      </c>
      <c r="AM43">
        <v>101631</v>
      </c>
      <c r="AN43" t="s">
        <v>1416</v>
      </c>
      <c r="AO43" t="s">
        <v>1295</v>
      </c>
      <c r="AP43" t="s">
        <v>1296</v>
      </c>
      <c r="AQ43" s="19">
        <v>60</v>
      </c>
      <c r="AR43" s="22">
        <v>0.5</v>
      </c>
      <c r="AS43" s="5" t="s">
        <v>865</v>
      </c>
      <c r="AT43" s="5" t="s">
        <v>1396</v>
      </c>
      <c r="AU43" t="s">
        <v>2505</v>
      </c>
      <c r="AV43">
        <f>+VLOOKUP($I43,Code!$A$2:$M$107,12,0)</f>
        <v>320015</v>
      </c>
      <c r="AW43" t="str">
        <f>+VLOOKUP($I43,Code!$A$2:$M$107,13,0)</f>
        <v>Na 50gr</v>
      </c>
      <c r="AY43" s="1">
        <f t="shared" si="3"/>
        <v>332.46</v>
      </c>
      <c r="AZ43" s="12">
        <f t="shared" si="4"/>
        <v>0</v>
      </c>
      <c r="BD43" s="13"/>
    </row>
    <row r="44" spans="2:56" x14ac:dyDescent="0.35">
      <c r="B44" t="s">
        <v>1288</v>
      </c>
      <c r="C44" s="2" t="s">
        <v>1298</v>
      </c>
      <c r="D44" s="2">
        <v>45568</v>
      </c>
      <c r="E44" t="s">
        <v>1741</v>
      </c>
      <c r="F44" t="s">
        <v>1428</v>
      </c>
      <c r="G44" t="s">
        <v>1742</v>
      </c>
      <c r="H44" t="s">
        <v>1743</v>
      </c>
      <c r="I44">
        <v>173076000</v>
      </c>
      <c r="J44" t="s">
        <v>722</v>
      </c>
      <c r="K44" t="s">
        <v>1289</v>
      </c>
      <c r="L44" t="s">
        <v>1290</v>
      </c>
      <c r="M44">
        <v>5292343</v>
      </c>
      <c r="N44" t="s">
        <v>275</v>
      </c>
      <c r="O44" t="s">
        <v>1744</v>
      </c>
      <c r="P44">
        <v>35</v>
      </c>
      <c r="Q44" t="s">
        <v>1745</v>
      </c>
      <c r="R44" t="s">
        <v>1746</v>
      </c>
      <c r="S44" t="s">
        <v>1433</v>
      </c>
      <c r="T44" t="s">
        <v>1216</v>
      </c>
      <c r="U44" t="s">
        <v>723</v>
      </c>
      <c r="W44" t="s">
        <v>723</v>
      </c>
      <c r="X44" t="s">
        <v>125</v>
      </c>
      <c r="Y44" t="s">
        <v>1292</v>
      </c>
      <c r="Z44" t="s">
        <v>1305</v>
      </c>
      <c r="AA44" s="4" t="s">
        <v>4</v>
      </c>
      <c r="AB44" t="s">
        <v>1298</v>
      </c>
      <c r="AC44">
        <v>30</v>
      </c>
      <c r="AD44">
        <v>5541</v>
      </c>
      <c r="AE44" s="20">
        <v>5541</v>
      </c>
      <c r="AF44">
        <v>166230</v>
      </c>
      <c r="AG44">
        <v>8</v>
      </c>
      <c r="AH44" s="17">
        <v>179528</v>
      </c>
      <c r="AI44" t="s">
        <v>1330</v>
      </c>
      <c r="AJ44">
        <v>20240824</v>
      </c>
      <c r="AK44">
        <v>20250824</v>
      </c>
      <c r="AL44" t="s">
        <v>1434</v>
      </c>
      <c r="AM44">
        <v>99833</v>
      </c>
      <c r="AN44" t="s">
        <v>1349</v>
      </c>
      <c r="AO44" t="s">
        <v>1295</v>
      </c>
      <c r="AP44" t="s">
        <v>1296</v>
      </c>
      <c r="AQ44" s="19">
        <v>60</v>
      </c>
      <c r="AR44" s="22">
        <v>0.5</v>
      </c>
      <c r="AS44" s="5" t="s">
        <v>4</v>
      </c>
      <c r="AT44" s="5" t="s">
        <v>723</v>
      </c>
      <c r="AU44" t="s">
        <v>1340</v>
      </c>
      <c r="AV44">
        <f>+VLOOKUP($I44,Code!$A$2:$M$107,12,0)</f>
        <v>320015</v>
      </c>
      <c r="AW44" t="str">
        <f>+VLOOKUP($I44,Code!$A$2:$M$107,13,0)</f>
        <v>Na 50gr</v>
      </c>
      <c r="AY44" s="1">
        <f t="shared" si="3"/>
        <v>332.46</v>
      </c>
      <c r="AZ44" s="12">
        <f t="shared" si="4"/>
        <v>0</v>
      </c>
      <c r="BD44" s="13"/>
    </row>
    <row r="45" spans="2:56" x14ac:dyDescent="0.35">
      <c r="B45" t="s">
        <v>1288</v>
      </c>
      <c r="C45" s="2" t="s">
        <v>1307</v>
      </c>
      <c r="D45" s="2">
        <v>45568</v>
      </c>
      <c r="E45" t="s">
        <v>1747</v>
      </c>
      <c r="F45" t="s">
        <v>1748</v>
      </c>
      <c r="G45" t="s">
        <v>1749</v>
      </c>
      <c r="H45" t="s">
        <v>1750</v>
      </c>
      <c r="I45">
        <v>173076000</v>
      </c>
      <c r="J45" t="s">
        <v>722</v>
      </c>
      <c r="K45" t="s">
        <v>1289</v>
      </c>
      <c r="L45" t="s">
        <v>1290</v>
      </c>
      <c r="M45">
        <v>5150898</v>
      </c>
      <c r="N45" t="s">
        <v>753</v>
      </c>
      <c r="O45" t="s">
        <v>1751</v>
      </c>
      <c r="P45" t="s">
        <v>1752</v>
      </c>
      <c r="Q45" t="s">
        <v>1291</v>
      </c>
      <c r="R45" t="s">
        <v>1753</v>
      </c>
      <c r="S45" t="s">
        <v>1573</v>
      </c>
      <c r="T45" t="s">
        <v>1369</v>
      </c>
      <c r="U45" t="s">
        <v>723</v>
      </c>
      <c r="W45" t="s">
        <v>723</v>
      </c>
      <c r="X45" t="s">
        <v>118</v>
      </c>
      <c r="Y45" t="s">
        <v>1292</v>
      </c>
      <c r="Z45" t="s">
        <v>1297</v>
      </c>
      <c r="AA45" s="4" t="s">
        <v>59</v>
      </c>
      <c r="AB45" t="s">
        <v>1307</v>
      </c>
      <c r="AC45">
        <v>30</v>
      </c>
      <c r="AD45">
        <v>5541</v>
      </c>
      <c r="AE45" s="20">
        <v>5486</v>
      </c>
      <c r="AF45">
        <v>164580</v>
      </c>
      <c r="AG45">
        <v>8</v>
      </c>
      <c r="AH45" s="17">
        <v>177746</v>
      </c>
      <c r="AI45" t="s">
        <v>1310</v>
      </c>
      <c r="AJ45">
        <v>20240820</v>
      </c>
      <c r="AK45">
        <v>20250820</v>
      </c>
      <c r="AL45" t="s">
        <v>1754</v>
      </c>
      <c r="AM45">
        <v>97077</v>
      </c>
      <c r="AN45" t="s">
        <v>1467</v>
      </c>
      <c r="AO45" t="s">
        <v>1295</v>
      </c>
      <c r="AP45" t="s">
        <v>1296</v>
      </c>
      <c r="AQ45" s="19">
        <v>60</v>
      </c>
      <c r="AR45" s="22">
        <v>0.5</v>
      </c>
      <c r="AS45" s="5" t="s">
        <v>59</v>
      </c>
      <c r="AT45" s="5" t="s">
        <v>723</v>
      </c>
      <c r="AU45" t="s">
        <v>1340</v>
      </c>
      <c r="AV45">
        <f>+VLOOKUP($I45,Code!$A$2:$M$107,12,0)</f>
        <v>320015</v>
      </c>
      <c r="AW45" t="str">
        <f>+VLOOKUP($I45,Code!$A$2:$M$107,13,0)</f>
        <v>Na 50gr</v>
      </c>
      <c r="AY45" s="1">
        <f t="shared" si="3"/>
        <v>329.16</v>
      </c>
      <c r="AZ45" s="12">
        <f t="shared" si="4"/>
        <v>9.9260061360765262E-3</v>
      </c>
      <c r="BD45" s="13"/>
    </row>
    <row r="46" spans="2:56" x14ac:dyDescent="0.35">
      <c r="B46" t="s">
        <v>1288</v>
      </c>
      <c r="C46" s="2" t="s">
        <v>1307</v>
      </c>
      <c r="D46" s="2">
        <v>45568</v>
      </c>
      <c r="E46" t="s">
        <v>1755</v>
      </c>
      <c r="F46" t="s">
        <v>1459</v>
      </c>
      <c r="G46" t="s">
        <v>1756</v>
      </c>
      <c r="H46" t="s">
        <v>1757</v>
      </c>
      <c r="I46">
        <v>173076000</v>
      </c>
      <c r="J46" t="s">
        <v>722</v>
      </c>
      <c r="K46" t="s">
        <v>1289</v>
      </c>
      <c r="L46" t="s">
        <v>1290</v>
      </c>
      <c r="M46">
        <v>5278066</v>
      </c>
      <c r="N46" t="s">
        <v>297</v>
      </c>
      <c r="O46" t="s">
        <v>1758</v>
      </c>
      <c r="P46" t="s">
        <v>1759</v>
      </c>
      <c r="Q46" t="s">
        <v>1760</v>
      </c>
      <c r="R46" t="s">
        <v>1291</v>
      </c>
      <c r="S46" t="s">
        <v>1761</v>
      </c>
      <c r="T46" t="s">
        <v>1343</v>
      </c>
      <c r="U46" t="s">
        <v>723</v>
      </c>
      <c r="W46" t="s">
        <v>723</v>
      </c>
      <c r="X46" t="s">
        <v>120</v>
      </c>
      <c r="Y46" t="s">
        <v>1304</v>
      </c>
      <c r="Z46" t="s">
        <v>1305</v>
      </c>
      <c r="AA46" s="4" t="s">
        <v>4</v>
      </c>
      <c r="AB46" t="s">
        <v>1307</v>
      </c>
      <c r="AC46">
        <v>30</v>
      </c>
      <c r="AD46">
        <v>5541</v>
      </c>
      <c r="AE46" s="20">
        <v>5541</v>
      </c>
      <c r="AF46">
        <v>166230</v>
      </c>
      <c r="AG46">
        <v>8</v>
      </c>
      <c r="AH46" s="17">
        <v>179528</v>
      </c>
      <c r="AI46" t="s">
        <v>1319</v>
      </c>
      <c r="AJ46">
        <v>20240822</v>
      </c>
      <c r="AK46">
        <v>20250822</v>
      </c>
      <c r="AL46" t="s">
        <v>1466</v>
      </c>
      <c r="AM46">
        <v>97077</v>
      </c>
      <c r="AN46" t="s">
        <v>1467</v>
      </c>
      <c r="AO46" t="s">
        <v>1295</v>
      </c>
      <c r="AP46" t="s">
        <v>1296</v>
      </c>
      <c r="AQ46" s="19">
        <v>60</v>
      </c>
      <c r="AR46" s="22">
        <v>0.5</v>
      </c>
      <c r="AS46" s="5" t="s">
        <v>4</v>
      </c>
      <c r="AT46" s="5" t="s">
        <v>723</v>
      </c>
      <c r="AU46" t="s">
        <v>1340</v>
      </c>
      <c r="AV46">
        <f>+VLOOKUP($I46,Code!$A$2:$M$107,12,0)</f>
        <v>320015</v>
      </c>
      <c r="AW46" t="str">
        <f>+VLOOKUP($I46,Code!$A$2:$M$107,13,0)</f>
        <v>Na 50gr</v>
      </c>
      <c r="AY46" s="1">
        <f t="shared" si="3"/>
        <v>332.46</v>
      </c>
      <c r="AZ46" s="12">
        <f t="shared" si="4"/>
        <v>0</v>
      </c>
      <c r="BD46" s="13"/>
    </row>
    <row r="47" spans="2:56" x14ac:dyDescent="0.35">
      <c r="B47" t="s">
        <v>1288</v>
      </c>
      <c r="C47" s="2" t="s">
        <v>1298</v>
      </c>
      <c r="D47" s="2">
        <v>45568</v>
      </c>
      <c r="E47" t="s">
        <v>1762</v>
      </c>
      <c r="F47" t="s">
        <v>1763</v>
      </c>
      <c r="G47" t="s">
        <v>1764</v>
      </c>
      <c r="H47" t="s">
        <v>1765</v>
      </c>
      <c r="I47">
        <v>173076000</v>
      </c>
      <c r="J47" t="s">
        <v>722</v>
      </c>
      <c r="K47" t="s">
        <v>1289</v>
      </c>
      <c r="L47" t="s">
        <v>1290</v>
      </c>
      <c r="M47">
        <v>5264267</v>
      </c>
      <c r="N47" t="s">
        <v>1766</v>
      </c>
      <c r="O47" t="s">
        <v>1767</v>
      </c>
      <c r="P47" t="s">
        <v>1768</v>
      </c>
      <c r="Q47" t="s">
        <v>1769</v>
      </c>
      <c r="R47" t="s">
        <v>1211</v>
      </c>
      <c r="S47" t="s">
        <v>1770</v>
      </c>
      <c r="T47" t="s">
        <v>1771</v>
      </c>
      <c r="U47" t="s">
        <v>1772</v>
      </c>
      <c r="W47" t="str">
        <f>X47</f>
        <v>DAK LAK</v>
      </c>
      <c r="X47" t="s">
        <v>1772</v>
      </c>
      <c r="Y47" t="s">
        <v>1292</v>
      </c>
      <c r="Z47" t="s">
        <v>1293</v>
      </c>
      <c r="AA47" s="4" t="s">
        <v>1294</v>
      </c>
      <c r="AB47" t="s">
        <v>1298</v>
      </c>
      <c r="AC47">
        <v>180</v>
      </c>
      <c r="AD47">
        <v>5541</v>
      </c>
      <c r="AE47" s="20">
        <v>4031</v>
      </c>
      <c r="AF47">
        <v>725580</v>
      </c>
      <c r="AG47">
        <v>8</v>
      </c>
      <c r="AH47" s="17">
        <v>783626</v>
      </c>
      <c r="AI47" t="s">
        <v>1330</v>
      </c>
      <c r="AJ47">
        <v>20240824</v>
      </c>
      <c r="AK47">
        <v>20250824</v>
      </c>
      <c r="AL47" t="s">
        <v>1457</v>
      </c>
      <c r="AM47">
        <v>102051</v>
      </c>
      <c r="AN47" t="s">
        <v>1318</v>
      </c>
      <c r="AO47" t="s">
        <v>1295</v>
      </c>
      <c r="AP47" t="s">
        <v>1296</v>
      </c>
      <c r="AQ47" s="19">
        <v>60</v>
      </c>
      <c r="AR47" s="22">
        <v>3</v>
      </c>
      <c r="AS47" s="5" t="s">
        <v>1294</v>
      </c>
      <c r="AT47" s="5" t="s">
        <v>1772</v>
      </c>
      <c r="AU47" t="s">
        <v>1339</v>
      </c>
      <c r="AV47">
        <f>+VLOOKUP($I47,Code!$A$2:$M$107,12,0)</f>
        <v>320015</v>
      </c>
      <c r="AW47" t="str">
        <f>+VLOOKUP($I47,Code!$A$2:$M$107,13,0)</f>
        <v>Na 50gr</v>
      </c>
      <c r="AY47" s="1">
        <f t="shared" si="3"/>
        <v>241.86</v>
      </c>
      <c r="AZ47" s="12">
        <f t="shared" si="4"/>
        <v>0.27251398664500992</v>
      </c>
      <c r="BD47" s="13"/>
    </row>
    <row r="48" spans="2:56" x14ac:dyDescent="0.35">
      <c r="B48" t="s">
        <v>1288</v>
      </c>
      <c r="C48" s="2" t="s">
        <v>1386</v>
      </c>
      <c r="D48" s="2">
        <v>45568</v>
      </c>
      <c r="E48" t="s">
        <v>1773</v>
      </c>
      <c r="F48" t="s">
        <v>1469</v>
      </c>
      <c r="G48" t="s">
        <v>1774</v>
      </c>
      <c r="H48" t="s">
        <v>1775</v>
      </c>
      <c r="I48">
        <v>173076000</v>
      </c>
      <c r="J48" t="s">
        <v>722</v>
      </c>
      <c r="K48" t="s">
        <v>1289</v>
      </c>
      <c r="L48" t="s">
        <v>1290</v>
      </c>
      <c r="M48">
        <v>5292260</v>
      </c>
      <c r="N48" t="s">
        <v>1776</v>
      </c>
      <c r="O48" t="s">
        <v>1777</v>
      </c>
      <c r="P48">
        <v>572</v>
      </c>
      <c r="Q48" t="s">
        <v>1291</v>
      </c>
      <c r="R48" t="s">
        <v>1778</v>
      </c>
      <c r="S48" t="s">
        <v>1779</v>
      </c>
      <c r="T48" t="s">
        <v>1477</v>
      </c>
      <c r="U48" t="s">
        <v>1396</v>
      </c>
      <c r="W48" t="str">
        <f>X48</f>
        <v>DA NANG</v>
      </c>
      <c r="X48" t="s">
        <v>1396</v>
      </c>
      <c r="Y48" t="s">
        <v>1304</v>
      </c>
      <c r="Z48" t="s">
        <v>1305</v>
      </c>
      <c r="AA48" s="4" t="s">
        <v>865</v>
      </c>
      <c r="AB48" t="s">
        <v>1386</v>
      </c>
      <c r="AC48">
        <v>30</v>
      </c>
      <c r="AD48">
        <v>5541</v>
      </c>
      <c r="AE48" s="20">
        <v>5541</v>
      </c>
      <c r="AF48">
        <v>166230</v>
      </c>
      <c r="AG48">
        <v>8</v>
      </c>
      <c r="AH48" s="17">
        <v>179528</v>
      </c>
      <c r="AI48" t="s">
        <v>1397</v>
      </c>
      <c r="AJ48">
        <v>20240808</v>
      </c>
      <c r="AK48">
        <v>20250808</v>
      </c>
      <c r="AL48" t="s">
        <v>1478</v>
      </c>
      <c r="AM48">
        <v>100648</v>
      </c>
      <c r="AN48" t="s">
        <v>1399</v>
      </c>
      <c r="AO48" t="s">
        <v>1295</v>
      </c>
      <c r="AP48" t="s">
        <v>1296</v>
      </c>
      <c r="AQ48" s="19">
        <v>60</v>
      </c>
      <c r="AR48" s="22">
        <v>0.5</v>
      </c>
      <c r="AS48" s="5" t="s">
        <v>865</v>
      </c>
      <c r="AT48" s="5" t="s">
        <v>1396</v>
      </c>
      <c r="AU48" t="s">
        <v>2505</v>
      </c>
      <c r="AV48">
        <f>+VLOOKUP($I48,Code!$A$2:$M$107,12,0)</f>
        <v>320015</v>
      </c>
      <c r="AW48" t="str">
        <f>+VLOOKUP($I48,Code!$A$2:$M$107,13,0)</f>
        <v>Na 50gr</v>
      </c>
      <c r="AY48" s="1">
        <f t="shared" si="3"/>
        <v>332.46</v>
      </c>
      <c r="AZ48" s="12">
        <f t="shared" si="4"/>
        <v>0</v>
      </c>
      <c r="BD48" s="13"/>
    </row>
    <row r="49" spans="2:56" x14ac:dyDescent="0.35">
      <c r="B49" t="s">
        <v>1288</v>
      </c>
      <c r="C49" s="2" t="s">
        <v>1315</v>
      </c>
      <c r="D49" s="2">
        <v>45568</v>
      </c>
      <c r="E49" t="s">
        <v>1780</v>
      </c>
      <c r="F49" t="s">
        <v>1781</v>
      </c>
      <c r="G49" t="s">
        <v>1782</v>
      </c>
      <c r="H49" t="s">
        <v>1783</v>
      </c>
      <c r="I49">
        <v>173076000</v>
      </c>
      <c r="J49" t="s">
        <v>722</v>
      </c>
      <c r="K49" t="s">
        <v>1289</v>
      </c>
      <c r="L49" t="s">
        <v>1290</v>
      </c>
      <c r="M49">
        <v>5136078</v>
      </c>
      <c r="N49" t="s">
        <v>1784</v>
      </c>
      <c r="O49" t="s">
        <v>524</v>
      </c>
      <c r="P49" t="s">
        <v>1785</v>
      </c>
      <c r="Q49" t="s">
        <v>1786</v>
      </c>
      <c r="R49" t="s">
        <v>1787</v>
      </c>
      <c r="S49" t="s">
        <v>1291</v>
      </c>
      <c r="T49" t="s">
        <v>1323</v>
      </c>
      <c r="U49" t="s">
        <v>723</v>
      </c>
      <c r="W49" t="s">
        <v>723</v>
      </c>
      <c r="X49" t="s">
        <v>123</v>
      </c>
      <c r="Y49" t="s">
        <v>1304</v>
      </c>
      <c r="Z49" t="s">
        <v>1305</v>
      </c>
      <c r="AA49" s="4" t="s">
        <v>865</v>
      </c>
      <c r="AB49" t="s">
        <v>1315</v>
      </c>
      <c r="AC49">
        <v>30</v>
      </c>
      <c r="AD49">
        <v>5541</v>
      </c>
      <c r="AE49" s="20">
        <v>5541</v>
      </c>
      <c r="AF49">
        <v>166230</v>
      </c>
      <c r="AG49">
        <v>8</v>
      </c>
      <c r="AH49" s="17">
        <v>179528</v>
      </c>
      <c r="AI49" t="s">
        <v>1312</v>
      </c>
      <c r="AJ49">
        <v>20240820</v>
      </c>
      <c r="AK49">
        <v>20250820</v>
      </c>
      <c r="AL49" t="s">
        <v>1788</v>
      </c>
      <c r="AM49">
        <v>102734</v>
      </c>
      <c r="AN49" t="s">
        <v>1316</v>
      </c>
      <c r="AO49" t="s">
        <v>1295</v>
      </c>
      <c r="AP49" t="s">
        <v>1296</v>
      </c>
      <c r="AQ49" s="19">
        <v>60</v>
      </c>
      <c r="AR49" s="22">
        <v>0.5</v>
      </c>
      <c r="AS49" s="5" t="s">
        <v>865</v>
      </c>
      <c r="AT49" s="5" t="s">
        <v>723</v>
      </c>
      <c r="AU49" t="s">
        <v>1340</v>
      </c>
      <c r="AV49">
        <f>+VLOOKUP($I49,Code!$A$2:$M$107,12,0)</f>
        <v>320015</v>
      </c>
      <c r="AW49" t="str">
        <f>+VLOOKUP($I49,Code!$A$2:$M$107,13,0)</f>
        <v>Na 50gr</v>
      </c>
      <c r="AY49" s="1">
        <f t="shared" si="3"/>
        <v>332.46</v>
      </c>
      <c r="AZ49" s="12">
        <f t="shared" si="4"/>
        <v>0</v>
      </c>
      <c r="BD49" s="13"/>
    </row>
    <row r="50" spans="2:56" x14ac:dyDescent="0.35">
      <c r="B50" t="s">
        <v>1288</v>
      </c>
      <c r="C50" s="2" t="s">
        <v>1298</v>
      </c>
      <c r="D50" s="2">
        <v>45568</v>
      </c>
      <c r="E50" t="s">
        <v>1789</v>
      </c>
      <c r="F50" t="s">
        <v>1790</v>
      </c>
      <c r="G50" t="s">
        <v>1791</v>
      </c>
      <c r="H50" t="s">
        <v>1792</v>
      </c>
      <c r="I50">
        <v>173076000</v>
      </c>
      <c r="J50" t="s">
        <v>722</v>
      </c>
      <c r="K50" t="s">
        <v>1289</v>
      </c>
      <c r="L50" t="s">
        <v>1290</v>
      </c>
      <c r="M50">
        <v>3030400</v>
      </c>
      <c r="N50" t="s">
        <v>1793</v>
      </c>
      <c r="O50" t="s">
        <v>1794</v>
      </c>
      <c r="P50" t="s">
        <v>1291</v>
      </c>
      <c r="Q50" t="s">
        <v>1795</v>
      </c>
      <c r="R50" t="s">
        <v>1796</v>
      </c>
      <c r="S50" t="s">
        <v>1797</v>
      </c>
      <c r="T50" t="s">
        <v>1798</v>
      </c>
      <c r="U50" t="s">
        <v>116</v>
      </c>
      <c r="W50" t="str">
        <f>X50</f>
        <v>BINH DUONG</v>
      </c>
      <c r="X50" t="s">
        <v>116</v>
      </c>
      <c r="Y50" t="s">
        <v>1304</v>
      </c>
      <c r="Z50" t="s">
        <v>1305</v>
      </c>
      <c r="AA50" s="4" t="s">
        <v>1799</v>
      </c>
      <c r="AB50" t="s">
        <v>1435</v>
      </c>
      <c r="AC50">
        <v>720</v>
      </c>
      <c r="AD50">
        <v>5541</v>
      </c>
      <c r="AE50" s="20">
        <v>5375</v>
      </c>
      <c r="AF50">
        <v>3870000</v>
      </c>
      <c r="AG50">
        <v>8</v>
      </c>
      <c r="AH50" s="17">
        <v>4179600</v>
      </c>
      <c r="AI50" t="s">
        <v>1310</v>
      </c>
      <c r="AJ50">
        <v>20240820</v>
      </c>
      <c r="AK50">
        <v>20250820</v>
      </c>
      <c r="AL50" t="s">
        <v>1800</v>
      </c>
      <c r="AM50">
        <v>97928</v>
      </c>
      <c r="AN50" t="s">
        <v>1801</v>
      </c>
      <c r="AO50" t="s">
        <v>1295</v>
      </c>
      <c r="AP50" t="s">
        <v>1296</v>
      </c>
      <c r="AQ50" s="19">
        <v>60</v>
      </c>
      <c r="AR50" s="22">
        <v>12</v>
      </c>
      <c r="AS50" s="5" t="s">
        <v>1799</v>
      </c>
      <c r="AT50" s="5" t="s">
        <v>116</v>
      </c>
      <c r="AU50" t="s">
        <v>1339</v>
      </c>
      <c r="AV50">
        <f>+VLOOKUP($I50,Code!$A$2:$M$107,12,0)</f>
        <v>320015</v>
      </c>
      <c r="AW50" t="str">
        <f>+VLOOKUP($I50,Code!$A$2:$M$107,13,0)</f>
        <v>Na 50gr</v>
      </c>
      <c r="AY50" s="1">
        <f t="shared" si="3"/>
        <v>322.5</v>
      </c>
      <c r="AZ50" s="12">
        <f t="shared" si="4"/>
        <v>2.9958491247067287E-2</v>
      </c>
      <c r="BD50" s="13"/>
    </row>
    <row r="51" spans="2:56" x14ac:dyDescent="0.35">
      <c r="B51" t="s">
        <v>1288</v>
      </c>
      <c r="C51" s="2" t="s">
        <v>1386</v>
      </c>
      <c r="D51" s="2">
        <v>45568</v>
      </c>
      <c r="E51" t="s">
        <v>1802</v>
      </c>
      <c r="F51" t="s">
        <v>1803</v>
      </c>
      <c r="G51" t="s">
        <v>1804</v>
      </c>
      <c r="H51" t="s">
        <v>1805</v>
      </c>
      <c r="I51">
        <v>173076000</v>
      </c>
      <c r="J51" t="s">
        <v>722</v>
      </c>
      <c r="K51" t="s">
        <v>1289</v>
      </c>
      <c r="L51" t="s">
        <v>1290</v>
      </c>
      <c r="M51">
        <v>5276075</v>
      </c>
      <c r="N51" t="s">
        <v>1806</v>
      </c>
      <c r="O51" t="s">
        <v>1807</v>
      </c>
      <c r="P51">
        <v>52</v>
      </c>
      <c r="Q51" t="s">
        <v>1291</v>
      </c>
      <c r="R51" t="s">
        <v>1808</v>
      </c>
      <c r="S51" t="s">
        <v>1381</v>
      </c>
      <c r="T51" t="s">
        <v>1809</v>
      </c>
      <c r="U51" t="s">
        <v>1810</v>
      </c>
      <c r="W51" t="str">
        <f>X51</f>
        <v>QUANG TRI</v>
      </c>
      <c r="X51" t="s">
        <v>1810</v>
      </c>
      <c r="Y51" t="s">
        <v>1304</v>
      </c>
      <c r="Z51" t="s">
        <v>1305</v>
      </c>
      <c r="AA51" s="4" t="s">
        <v>4</v>
      </c>
      <c r="AB51" t="s">
        <v>1386</v>
      </c>
      <c r="AC51">
        <v>30</v>
      </c>
      <c r="AD51">
        <v>5541</v>
      </c>
      <c r="AE51" s="20">
        <v>5541</v>
      </c>
      <c r="AF51">
        <v>166230</v>
      </c>
      <c r="AG51">
        <v>8</v>
      </c>
      <c r="AH51" s="17">
        <v>179528</v>
      </c>
      <c r="AI51" t="s">
        <v>1397</v>
      </c>
      <c r="AJ51">
        <v>20240808</v>
      </c>
      <c r="AK51">
        <v>20250808</v>
      </c>
      <c r="AL51" t="s">
        <v>1811</v>
      </c>
      <c r="AM51">
        <v>100648</v>
      </c>
      <c r="AN51" t="s">
        <v>1399</v>
      </c>
      <c r="AO51" t="s">
        <v>1295</v>
      </c>
      <c r="AP51" t="s">
        <v>1296</v>
      </c>
      <c r="AQ51" s="19">
        <v>60</v>
      </c>
      <c r="AR51" s="22">
        <v>0.5</v>
      </c>
      <c r="AS51" s="5" t="s">
        <v>4</v>
      </c>
      <c r="AT51" s="5" t="s">
        <v>1810</v>
      </c>
      <c r="AU51" t="s">
        <v>2505</v>
      </c>
      <c r="AV51">
        <f>+VLOOKUP($I51,Code!$A$2:$M$107,12,0)</f>
        <v>320015</v>
      </c>
      <c r="AW51" t="str">
        <f>+VLOOKUP($I51,Code!$A$2:$M$107,13,0)</f>
        <v>Na 50gr</v>
      </c>
      <c r="AY51" s="1">
        <f t="shared" si="3"/>
        <v>332.46</v>
      </c>
      <c r="AZ51" s="12">
        <f t="shared" si="4"/>
        <v>0</v>
      </c>
      <c r="BD51" s="13"/>
    </row>
    <row r="52" spans="2:56" x14ac:dyDescent="0.35">
      <c r="B52" t="s">
        <v>1288</v>
      </c>
      <c r="C52" s="2" t="s">
        <v>1307</v>
      </c>
      <c r="D52" s="2">
        <v>45568</v>
      </c>
      <c r="E52" t="s">
        <v>1812</v>
      </c>
      <c r="F52" t="s">
        <v>1813</v>
      </c>
      <c r="G52" t="s">
        <v>1814</v>
      </c>
      <c r="H52" t="s">
        <v>1815</v>
      </c>
      <c r="I52">
        <v>173076000</v>
      </c>
      <c r="J52" t="s">
        <v>722</v>
      </c>
      <c r="K52" t="s">
        <v>1289</v>
      </c>
      <c r="L52" t="s">
        <v>1290</v>
      </c>
      <c r="M52">
        <v>5100080</v>
      </c>
      <c r="N52" t="s">
        <v>314</v>
      </c>
      <c r="O52" t="s">
        <v>1816</v>
      </c>
      <c r="P52" t="s">
        <v>1817</v>
      </c>
      <c r="Q52" t="s">
        <v>1291</v>
      </c>
      <c r="R52" t="s">
        <v>1818</v>
      </c>
      <c r="S52" t="s">
        <v>1367</v>
      </c>
      <c r="T52" t="s">
        <v>1819</v>
      </c>
      <c r="U52" t="s">
        <v>723</v>
      </c>
      <c r="W52" t="s">
        <v>723</v>
      </c>
      <c r="X52" t="s">
        <v>136</v>
      </c>
      <c r="Y52" t="s">
        <v>1292</v>
      </c>
      <c r="Z52" t="s">
        <v>1293</v>
      </c>
      <c r="AA52" s="4" t="s">
        <v>51</v>
      </c>
      <c r="AB52" t="s">
        <v>1307</v>
      </c>
      <c r="AC52">
        <v>30</v>
      </c>
      <c r="AD52">
        <v>5541</v>
      </c>
      <c r="AE52" s="20">
        <v>5541</v>
      </c>
      <c r="AF52">
        <v>166230</v>
      </c>
      <c r="AG52">
        <v>8</v>
      </c>
      <c r="AH52" s="17">
        <v>179528</v>
      </c>
      <c r="AI52" t="s">
        <v>1319</v>
      </c>
      <c r="AJ52">
        <v>20240822</v>
      </c>
      <c r="AK52">
        <v>20250822</v>
      </c>
      <c r="AL52" t="s">
        <v>1820</v>
      </c>
      <c r="AM52">
        <v>97077</v>
      </c>
      <c r="AN52" t="s">
        <v>1467</v>
      </c>
      <c r="AO52" t="s">
        <v>1295</v>
      </c>
      <c r="AP52" t="s">
        <v>1296</v>
      </c>
      <c r="AQ52" s="19">
        <v>60</v>
      </c>
      <c r="AR52" s="22">
        <v>0.5</v>
      </c>
      <c r="AS52" s="5" t="s">
        <v>51</v>
      </c>
      <c r="AT52" s="5" t="s">
        <v>723</v>
      </c>
      <c r="AU52" t="s">
        <v>1340</v>
      </c>
      <c r="AV52">
        <f>+VLOOKUP($I52,Code!$A$2:$M$107,12,0)</f>
        <v>320015</v>
      </c>
      <c r="AW52" t="str">
        <f>+VLOOKUP($I52,Code!$A$2:$M$107,13,0)</f>
        <v>Na 50gr</v>
      </c>
      <c r="AY52" s="1">
        <f t="shared" si="3"/>
        <v>332.46</v>
      </c>
      <c r="AZ52" s="12">
        <f t="shared" si="4"/>
        <v>0</v>
      </c>
      <c r="BD52" s="13"/>
    </row>
    <row r="53" spans="2:56" x14ac:dyDescent="0.35">
      <c r="B53" t="s">
        <v>1288</v>
      </c>
      <c r="C53" s="2" t="s">
        <v>1386</v>
      </c>
      <c r="D53" s="2">
        <v>45568</v>
      </c>
      <c r="E53" t="s">
        <v>1821</v>
      </c>
      <c r="F53" t="s">
        <v>1388</v>
      </c>
      <c r="G53" t="s">
        <v>1822</v>
      </c>
      <c r="H53" t="s">
        <v>1823</v>
      </c>
      <c r="I53">
        <v>173076000</v>
      </c>
      <c r="J53" t="s">
        <v>722</v>
      </c>
      <c r="K53" t="s">
        <v>1289</v>
      </c>
      <c r="L53" t="s">
        <v>1290</v>
      </c>
      <c r="M53">
        <v>5275720</v>
      </c>
      <c r="N53" t="s">
        <v>1824</v>
      </c>
      <c r="O53" t="s">
        <v>1825</v>
      </c>
      <c r="P53" t="s">
        <v>1826</v>
      </c>
      <c r="Q53" t="s">
        <v>1291</v>
      </c>
      <c r="R53" t="s">
        <v>1827</v>
      </c>
      <c r="S53" t="s">
        <v>1739</v>
      </c>
      <c r="T53" t="s">
        <v>1395</v>
      </c>
      <c r="U53" t="s">
        <v>1396</v>
      </c>
      <c r="W53" t="str">
        <f t="shared" ref="W53:W54" si="10">X53</f>
        <v>DA NANG</v>
      </c>
      <c r="X53" t="s">
        <v>1396</v>
      </c>
      <c r="Y53" t="s">
        <v>1304</v>
      </c>
      <c r="Z53" t="s">
        <v>1305</v>
      </c>
      <c r="AA53" s="4" t="s">
        <v>865</v>
      </c>
      <c r="AB53" t="s">
        <v>1386</v>
      </c>
      <c r="AC53">
        <v>30</v>
      </c>
      <c r="AD53">
        <v>5541</v>
      </c>
      <c r="AE53" s="20">
        <v>5541</v>
      </c>
      <c r="AF53">
        <v>166230</v>
      </c>
      <c r="AG53">
        <v>8</v>
      </c>
      <c r="AH53" s="17">
        <v>179528</v>
      </c>
      <c r="AI53" t="s">
        <v>1397</v>
      </c>
      <c r="AJ53">
        <v>20240808</v>
      </c>
      <c r="AK53">
        <v>20250808</v>
      </c>
      <c r="AL53" t="s">
        <v>1398</v>
      </c>
      <c r="AM53">
        <v>101631</v>
      </c>
      <c r="AN53" t="s">
        <v>1416</v>
      </c>
      <c r="AO53" t="s">
        <v>1295</v>
      </c>
      <c r="AP53" t="s">
        <v>1296</v>
      </c>
      <c r="AQ53" s="19">
        <v>60</v>
      </c>
      <c r="AR53" s="22">
        <v>0.5</v>
      </c>
      <c r="AS53" s="5" t="s">
        <v>865</v>
      </c>
      <c r="AT53" s="5" t="s">
        <v>1396</v>
      </c>
      <c r="AU53" t="s">
        <v>2505</v>
      </c>
      <c r="AV53">
        <f>+VLOOKUP($I53,Code!$A$2:$M$107,12,0)</f>
        <v>320015</v>
      </c>
      <c r="AW53" t="str">
        <f>+VLOOKUP($I53,Code!$A$2:$M$107,13,0)</f>
        <v>Na 50gr</v>
      </c>
      <c r="AY53" s="1">
        <f t="shared" si="3"/>
        <v>332.46</v>
      </c>
      <c r="AZ53" s="12">
        <f t="shared" si="4"/>
        <v>0</v>
      </c>
      <c r="BD53" s="13"/>
    </row>
    <row r="54" spans="2:56" x14ac:dyDescent="0.35">
      <c r="B54" t="s">
        <v>1288</v>
      </c>
      <c r="C54" s="2" t="s">
        <v>1386</v>
      </c>
      <c r="D54" s="2">
        <v>45568</v>
      </c>
      <c r="E54" t="s">
        <v>1828</v>
      </c>
      <c r="F54" t="s">
        <v>1401</v>
      </c>
      <c r="G54" t="s">
        <v>1829</v>
      </c>
      <c r="H54" t="s">
        <v>1830</v>
      </c>
      <c r="I54">
        <v>173076000</v>
      </c>
      <c r="J54" t="s">
        <v>722</v>
      </c>
      <c r="K54" t="s">
        <v>1289</v>
      </c>
      <c r="L54" t="s">
        <v>1290</v>
      </c>
      <c r="M54">
        <v>5275900</v>
      </c>
      <c r="N54" t="s">
        <v>1831</v>
      </c>
      <c r="O54" t="s">
        <v>1832</v>
      </c>
      <c r="P54">
        <v>135</v>
      </c>
      <c r="Q54" t="s">
        <v>1291</v>
      </c>
      <c r="R54" t="s">
        <v>1833</v>
      </c>
      <c r="S54" t="s">
        <v>1834</v>
      </c>
      <c r="T54" t="s">
        <v>1407</v>
      </c>
      <c r="U54" t="s">
        <v>1396</v>
      </c>
      <c r="W54" t="str">
        <f t="shared" si="10"/>
        <v>DA NANG</v>
      </c>
      <c r="X54" t="s">
        <v>1396</v>
      </c>
      <c r="Y54" t="s">
        <v>1304</v>
      </c>
      <c r="Z54" t="s">
        <v>1305</v>
      </c>
      <c r="AA54" s="4" t="s">
        <v>865</v>
      </c>
      <c r="AB54" t="s">
        <v>1386</v>
      </c>
      <c r="AC54">
        <v>30</v>
      </c>
      <c r="AD54">
        <v>5541</v>
      </c>
      <c r="AE54" s="20">
        <v>5541</v>
      </c>
      <c r="AF54">
        <v>166230</v>
      </c>
      <c r="AG54">
        <v>8</v>
      </c>
      <c r="AH54" s="17">
        <v>179528</v>
      </c>
      <c r="AI54" t="s">
        <v>1397</v>
      </c>
      <c r="AJ54">
        <v>20240808</v>
      </c>
      <c r="AK54">
        <v>20250808</v>
      </c>
      <c r="AL54" t="s">
        <v>1408</v>
      </c>
      <c r="AM54">
        <v>100648</v>
      </c>
      <c r="AN54" t="s">
        <v>1399</v>
      </c>
      <c r="AO54" t="s">
        <v>1295</v>
      </c>
      <c r="AP54" t="s">
        <v>1296</v>
      </c>
      <c r="AQ54" s="19">
        <v>60</v>
      </c>
      <c r="AR54" s="22">
        <v>0.5</v>
      </c>
      <c r="AS54" s="5" t="s">
        <v>865</v>
      </c>
      <c r="AT54" s="5" t="s">
        <v>1396</v>
      </c>
      <c r="AU54" t="s">
        <v>2505</v>
      </c>
      <c r="AV54">
        <f>+VLOOKUP($I54,Code!$A$2:$M$107,12,0)</f>
        <v>320015</v>
      </c>
      <c r="AW54" t="str">
        <f>+VLOOKUP($I54,Code!$A$2:$M$107,13,0)</f>
        <v>Na 50gr</v>
      </c>
      <c r="AY54" s="1">
        <f t="shared" si="3"/>
        <v>332.46</v>
      </c>
      <c r="AZ54" s="12">
        <f t="shared" si="4"/>
        <v>0</v>
      </c>
      <c r="BD54" s="13"/>
    </row>
    <row r="55" spans="2:56" x14ac:dyDescent="0.35">
      <c r="B55" t="s">
        <v>1288</v>
      </c>
      <c r="C55" s="2" t="s">
        <v>1307</v>
      </c>
      <c r="D55" s="2">
        <v>45568</v>
      </c>
      <c r="E55" t="s">
        <v>1835</v>
      </c>
      <c r="F55" t="s">
        <v>1459</v>
      </c>
      <c r="G55" t="s">
        <v>1836</v>
      </c>
      <c r="H55" t="s">
        <v>1837</v>
      </c>
      <c r="I55">
        <v>173076000</v>
      </c>
      <c r="J55" t="s">
        <v>722</v>
      </c>
      <c r="K55" t="s">
        <v>1289</v>
      </c>
      <c r="L55" t="s">
        <v>1290</v>
      </c>
      <c r="M55">
        <v>5334182</v>
      </c>
      <c r="N55" t="s">
        <v>743</v>
      </c>
      <c r="O55" t="s">
        <v>1838</v>
      </c>
      <c r="P55" t="s">
        <v>1839</v>
      </c>
      <c r="Q55" t="s">
        <v>1291</v>
      </c>
      <c r="R55" t="s">
        <v>1840</v>
      </c>
      <c r="S55" t="s">
        <v>1761</v>
      </c>
      <c r="T55" t="s">
        <v>1343</v>
      </c>
      <c r="U55" t="s">
        <v>723</v>
      </c>
      <c r="W55" t="s">
        <v>723</v>
      </c>
      <c r="X55" t="s">
        <v>120</v>
      </c>
      <c r="Y55" t="s">
        <v>1304</v>
      </c>
      <c r="Z55" t="s">
        <v>1305</v>
      </c>
      <c r="AA55" s="4" t="s">
        <v>4</v>
      </c>
      <c r="AB55" t="s">
        <v>1307</v>
      </c>
      <c r="AC55">
        <v>30</v>
      </c>
      <c r="AD55">
        <v>5541</v>
      </c>
      <c r="AE55" s="20">
        <v>5541</v>
      </c>
      <c r="AF55">
        <v>166230</v>
      </c>
      <c r="AG55">
        <v>8</v>
      </c>
      <c r="AH55" s="17">
        <v>179528</v>
      </c>
      <c r="AI55" t="s">
        <v>1319</v>
      </c>
      <c r="AJ55">
        <v>20240822</v>
      </c>
      <c r="AK55">
        <v>20250822</v>
      </c>
      <c r="AL55" t="s">
        <v>1466</v>
      </c>
      <c r="AM55">
        <v>97077</v>
      </c>
      <c r="AN55" t="s">
        <v>1467</v>
      </c>
      <c r="AO55" t="s">
        <v>1295</v>
      </c>
      <c r="AP55" t="s">
        <v>1296</v>
      </c>
      <c r="AQ55" s="19">
        <v>60</v>
      </c>
      <c r="AR55" s="22">
        <v>0.5</v>
      </c>
      <c r="AS55" s="5" t="s">
        <v>4</v>
      </c>
      <c r="AT55" s="5" t="s">
        <v>723</v>
      </c>
      <c r="AU55" t="s">
        <v>1340</v>
      </c>
      <c r="AV55">
        <f>+VLOOKUP($I55,Code!$A$2:$M$107,12,0)</f>
        <v>320015</v>
      </c>
      <c r="AW55" t="str">
        <f>+VLOOKUP($I55,Code!$A$2:$M$107,13,0)</f>
        <v>Na 50gr</v>
      </c>
      <c r="AY55" s="1">
        <f t="shared" si="3"/>
        <v>332.46</v>
      </c>
      <c r="AZ55" s="12">
        <f t="shared" si="4"/>
        <v>0</v>
      </c>
      <c r="BD55" s="13"/>
    </row>
    <row r="56" spans="2:56" x14ac:dyDescent="0.35">
      <c r="B56" t="s">
        <v>1288</v>
      </c>
      <c r="C56" s="2" t="s">
        <v>1386</v>
      </c>
      <c r="D56" s="2">
        <v>45568</v>
      </c>
      <c r="E56" t="s">
        <v>1841</v>
      </c>
      <c r="F56" t="s">
        <v>1595</v>
      </c>
      <c r="G56" t="s">
        <v>1842</v>
      </c>
      <c r="H56" t="s">
        <v>1843</v>
      </c>
      <c r="I56">
        <v>173076000</v>
      </c>
      <c r="J56" t="s">
        <v>722</v>
      </c>
      <c r="K56" t="s">
        <v>1289</v>
      </c>
      <c r="L56" t="s">
        <v>1290</v>
      </c>
      <c r="M56">
        <v>5278620</v>
      </c>
      <c r="N56" t="s">
        <v>1844</v>
      </c>
      <c r="O56" t="s">
        <v>1845</v>
      </c>
      <c r="P56" t="s">
        <v>1846</v>
      </c>
      <c r="Q56" t="s">
        <v>1291</v>
      </c>
      <c r="R56" t="s">
        <v>1291</v>
      </c>
      <c r="S56" t="s">
        <v>1847</v>
      </c>
      <c r="T56" t="s">
        <v>1848</v>
      </c>
      <c r="U56" t="s">
        <v>1396</v>
      </c>
      <c r="W56" t="str">
        <f>X56</f>
        <v>DA NANG</v>
      </c>
      <c r="X56" t="s">
        <v>1396</v>
      </c>
      <c r="Y56" t="s">
        <v>1304</v>
      </c>
      <c r="Z56" t="s">
        <v>1305</v>
      </c>
      <c r="AA56" s="4" t="s">
        <v>4</v>
      </c>
      <c r="AB56" t="s">
        <v>1386</v>
      </c>
      <c r="AC56">
        <v>30</v>
      </c>
      <c r="AD56">
        <v>5541</v>
      </c>
      <c r="AE56">
        <v>5541</v>
      </c>
      <c r="AF56">
        <v>166230</v>
      </c>
      <c r="AG56">
        <v>8</v>
      </c>
      <c r="AH56" s="17">
        <v>179528</v>
      </c>
      <c r="AI56" t="s">
        <v>1397</v>
      </c>
      <c r="AJ56">
        <v>20240808</v>
      </c>
      <c r="AK56">
        <v>20250808</v>
      </c>
      <c r="AL56" t="s">
        <v>1603</v>
      </c>
      <c r="AM56">
        <v>100648</v>
      </c>
      <c r="AN56" t="s">
        <v>1399</v>
      </c>
      <c r="AO56" t="s">
        <v>1295</v>
      </c>
      <c r="AP56" t="s">
        <v>1296</v>
      </c>
      <c r="AQ56" s="19">
        <v>60</v>
      </c>
      <c r="AR56" s="22">
        <v>0.5</v>
      </c>
      <c r="AS56" s="5" t="s">
        <v>4</v>
      </c>
      <c r="AT56" s="5" t="s">
        <v>1396</v>
      </c>
      <c r="AU56" t="s">
        <v>2505</v>
      </c>
      <c r="AV56">
        <f>+VLOOKUP($I56,Code!$A$2:$M$107,12,0)</f>
        <v>320015</v>
      </c>
      <c r="AW56" t="str">
        <f>+VLOOKUP($I56,Code!$A$2:$M$107,13,0)</f>
        <v>Na 50gr</v>
      </c>
      <c r="AY56" s="1">
        <f t="shared" si="3"/>
        <v>332.46</v>
      </c>
      <c r="AZ56" s="12">
        <f t="shared" si="4"/>
        <v>0</v>
      </c>
    </row>
    <row r="57" spans="2:56" x14ac:dyDescent="0.35">
      <c r="B57" t="s">
        <v>1288</v>
      </c>
      <c r="C57" s="2" t="s">
        <v>1307</v>
      </c>
      <c r="D57" s="2">
        <v>45568</v>
      </c>
      <c r="E57" t="s">
        <v>1849</v>
      </c>
      <c r="F57" t="s">
        <v>1459</v>
      </c>
      <c r="G57" t="s">
        <v>1850</v>
      </c>
      <c r="H57" t="s">
        <v>1851</v>
      </c>
      <c r="I57">
        <v>173076000</v>
      </c>
      <c r="J57" t="s">
        <v>722</v>
      </c>
      <c r="K57" t="s">
        <v>1289</v>
      </c>
      <c r="L57" t="s">
        <v>1290</v>
      </c>
      <c r="M57">
        <v>5333567</v>
      </c>
      <c r="N57" t="s">
        <v>601</v>
      </c>
      <c r="O57" t="s">
        <v>1852</v>
      </c>
      <c r="P57" t="s">
        <v>1853</v>
      </c>
      <c r="Q57" t="s">
        <v>1382</v>
      </c>
      <c r="R57" t="s">
        <v>1291</v>
      </c>
      <c r="S57" t="s">
        <v>1761</v>
      </c>
      <c r="T57" t="s">
        <v>1343</v>
      </c>
      <c r="U57" t="s">
        <v>723</v>
      </c>
      <c r="W57" t="s">
        <v>723</v>
      </c>
      <c r="X57" t="s">
        <v>120</v>
      </c>
      <c r="Y57" t="s">
        <v>1304</v>
      </c>
      <c r="Z57" t="s">
        <v>1305</v>
      </c>
      <c r="AA57" s="4" t="s">
        <v>4</v>
      </c>
      <c r="AB57" t="s">
        <v>1307</v>
      </c>
      <c r="AC57">
        <v>30</v>
      </c>
      <c r="AD57">
        <v>5541</v>
      </c>
      <c r="AE57">
        <v>5541</v>
      </c>
      <c r="AF57">
        <v>166230</v>
      </c>
      <c r="AG57">
        <v>8</v>
      </c>
      <c r="AH57" s="17">
        <v>179528</v>
      </c>
      <c r="AI57" t="s">
        <v>1319</v>
      </c>
      <c r="AJ57">
        <v>20240822</v>
      </c>
      <c r="AK57">
        <v>20250822</v>
      </c>
      <c r="AL57" t="s">
        <v>1466</v>
      </c>
      <c r="AM57">
        <v>97077</v>
      </c>
      <c r="AN57" t="s">
        <v>1467</v>
      </c>
      <c r="AO57" t="s">
        <v>1295</v>
      </c>
      <c r="AP57" t="s">
        <v>1296</v>
      </c>
      <c r="AQ57" s="19">
        <v>60</v>
      </c>
      <c r="AR57" s="22">
        <v>0.5</v>
      </c>
      <c r="AS57" s="5" t="s">
        <v>4</v>
      </c>
      <c r="AT57" s="5" t="s">
        <v>723</v>
      </c>
      <c r="AU57" t="s">
        <v>1340</v>
      </c>
      <c r="AV57">
        <f>+VLOOKUP($I57,Code!$A$2:$M$107,12,0)</f>
        <v>320015</v>
      </c>
      <c r="AW57" t="str">
        <f>+VLOOKUP($I57,Code!$A$2:$M$107,13,0)</f>
        <v>Na 50gr</v>
      </c>
      <c r="AY57" s="1">
        <f t="shared" si="3"/>
        <v>332.46</v>
      </c>
      <c r="AZ57" s="12">
        <f t="shared" si="4"/>
        <v>0</v>
      </c>
    </row>
    <row r="58" spans="2:56" x14ac:dyDescent="0.35">
      <c r="B58" t="s">
        <v>1288</v>
      </c>
      <c r="C58" s="2" t="s">
        <v>1435</v>
      </c>
      <c r="D58" s="2">
        <v>45568</v>
      </c>
      <c r="E58" t="s">
        <v>1854</v>
      </c>
      <c r="F58" t="s">
        <v>1702</v>
      </c>
      <c r="G58" t="s">
        <v>1855</v>
      </c>
      <c r="H58" t="s">
        <v>1856</v>
      </c>
      <c r="I58">
        <v>173076000</v>
      </c>
      <c r="J58" t="s">
        <v>722</v>
      </c>
      <c r="K58" t="s">
        <v>1289</v>
      </c>
      <c r="L58" t="s">
        <v>1290</v>
      </c>
      <c r="M58">
        <v>5165357</v>
      </c>
      <c r="N58" t="s">
        <v>1705</v>
      </c>
      <c r="O58" t="s">
        <v>1706</v>
      </c>
      <c r="P58" t="s">
        <v>1707</v>
      </c>
      <c r="Q58" t="s">
        <v>1708</v>
      </c>
      <c r="R58" t="s">
        <v>1709</v>
      </c>
      <c r="S58" t="s">
        <v>1359</v>
      </c>
      <c r="T58" t="s">
        <v>1710</v>
      </c>
      <c r="U58" t="s">
        <v>1711</v>
      </c>
      <c r="W58" t="str">
        <f>X58</f>
        <v>DONG NAI</v>
      </c>
      <c r="X58" t="s">
        <v>1711</v>
      </c>
      <c r="Y58" t="s">
        <v>1292</v>
      </c>
      <c r="Z58" t="s">
        <v>1293</v>
      </c>
      <c r="AA58" t="s">
        <v>1294</v>
      </c>
      <c r="AB58" t="s">
        <v>1435</v>
      </c>
      <c r="AC58">
        <v>780</v>
      </c>
      <c r="AD58">
        <v>5541</v>
      </c>
      <c r="AE58">
        <v>4031</v>
      </c>
      <c r="AF58">
        <v>3144180</v>
      </c>
      <c r="AG58">
        <v>8</v>
      </c>
      <c r="AH58" s="17">
        <v>3395714</v>
      </c>
      <c r="AI58" t="s">
        <v>1310</v>
      </c>
      <c r="AJ58">
        <v>20240820</v>
      </c>
      <c r="AK58">
        <v>20250820</v>
      </c>
      <c r="AL58" t="s">
        <v>1712</v>
      </c>
      <c r="AM58">
        <v>102154</v>
      </c>
      <c r="AN58" t="s">
        <v>1446</v>
      </c>
      <c r="AO58" t="s">
        <v>1295</v>
      </c>
      <c r="AP58" t="s">
        <v>1296</v>
      </c>
      <c r="AQ58" s="19">
        <v>60</v>
      </c>
      <c r="AR58" s="22">
        <v>13</v>
      </c>
      <c r="AS58" s="5" t="s">
        <v>1294</v>
      </c>
      <c r="AT58" s="5" t="s">
        <v>1711</v>
      </c>
      <c r="AU58" t="s">
        <v>1339</v>
      </c>
      <c r="AV58">
        <f>+VLOOKUP($I58,Code!$A$2:$M$107,12,0)</f>
        <v>320015</v>
      </c>
      <c r="AW58" t="str">
        <f>+VLOOKUP($I58,Code!$A$2:$M$107,13,0)</f>
        <v>Na 50gr</v>
      </c>
      <c r="AY58" s="1">
        <f t="shared" si="3"/>
        <v>241.86</v>
      </c>
      <c r="AZ58" s="12">
        <f t="shared" si="4"/>
        <v>0.27251398664500992</v>
      </c>
    </row>
    <row r="59" spans="2:56" x14ac:dyDescent="0.35">
      <c r="B59" t="s">
        <v>1288</v>
      </c>
      <c r="C59" s="2" t="s">
        <v>1315</v>
      </c>
      <c r="D59" s="2">
        <v>45568</v>
      </c>
      <c r="E59" t="s">
        <v>1857</v>
      </c>
      <c r="F59" t="s">
        <v>1418</v>
      </c>
      <c r="G59" t="s">
        <v>1858</v>
      </c>
      <c r="H59" t="s">
        <v>1859</v>
      </c>
      <c r="I59">
        <v>173076000</v>
      </c>
      <c r="J59" t="s">
        <v>722</v>
      </c>
      <c r="K59" t="s">
        <v>1289</v>
      </c>
      <c r="L59" t="s">
        <v>1290</v>
      </c>
      <c r="M59">
        <v>5120219</v>
      </c>
      <c r="N59" t="s">
        <v>1860</v>
      </c>
      <c r="O59" t="s">
        <v>644</v>
      </c>
      <c r="P59" t="s">
        <v>1861</v>
      </c>
      <c r="Q59" t="s">
        <v>1862</v>
      </c>
      <c r="R59" t="s">
        <v>1863</v>
      </c>
      <c r="S59" t="s">
        <v>1864</v>
      </c>
      <c r="T59" t="s">
        <v>1425</v>
      </c>
      <c r="U59" t="s">
        <v>723</v>
      </c>
      <c r="W59" t="s">
        <v>723</v>
      </c>
      <c r="X59" t="s">
        <v>117</v>
      </c>
      <c r="Y59" t="s">
        <v>1304</v>
      </c>
      <c r="Z59" t="s">
        <v>1305</v>
      </c>
      <c r="AA59" t="s">
        <v>865</v>
      </c>
      <c r="AB59" t="s">
        <v>1315</v>
      </c>
      <c r="AC59">
        <v>30</v>
      </c>
      <c r="AD59">
        <v>5541</v>
      </c>
      <c r="AE59">
        <v>5541</v>
      </c>
      <c r="AF59">
        <v>166230</v>
      </c>
      <c r="AG59">
        <v>8</v>
      </c>
      <c r="AH59" s="17">
        <v>179528</v>
      </c>
      <c r="AI59" t="s">
        <v>1319</v>
      </c>
      <c r="AJ59">
        <v>20240822</v>
      </c>
      <c r="AK59">
        <v>20250822</v>
      </c>
      <c r="AL59" t="s">
        <v>1426</v>
      </c>
      <c r="AM59">
        <v>102734</v>
      </c>
      <c r="AN59" t="s">
        <v>1316</v>
      </c>
      <c r="AO59" t="s">
        <v>1295</v>
      </c>
      <c r="AP59" t="s">
        <v>1296</v>
      </c>
      <c r="AQ59" s="19">
        <v>60</v>
      </c>
      <c r="AR59" s="22">
        <v>0.5</v>
      </c>
      <c r="AS59" s="5" t="s">
        <v>865</v>
      </c>
      <c r="AT59" s="5" t="s">
        <v>723</v>
      </c>
      <c r="AU59" t="s">
        <v>1340</v>
      </c>
      <c r="AV59">
        <f>+VLOOKUP($I59,Code!$A$2:$M$107,12,0)</f>
        <v>320015</v>
      </c>
      <c r="AW59" t="str">
        <f>+VLOOKUP($I59,Code!$A$2:$M$107,13,0)</f>
        <v>Na 50gr</v>
      </c>
      <c r="AY59" s="1">
        <f t="shared" ref="AY59:AY120" si="11">+AE59*AQ59/1000</f>
        <v>332.46</v>
      </c>
      <c r="AZ59" s="12">
        <f t="shared" ref="AZ59:AZ120" si="12">1-(AE59/AD59)</f>
        <v>0</v>
      </c>
    </row>
    <row r="60" spans="2:56" x14ac:dyDescent="0.35">
      <c r="B60" t="s">
        <v>1288</v>
      </c>
      <c r="C60" s="2" t="s">
        <v>1386</v>
      </c>
      <c r="D60" s="2">
        <v>45568</v>
      </c>
      <c r="E60" t="s">
        <v>1865</v>
      </c>
      <c r="F60" t="s">
        <v>1803</v>
      </c>
      <c r="G60" t="s">
        <v>1866</v>
      </c>
      <c r="H60" t="s">
        <v>1867</v>
      </c>
      <c r="I60">
        <v>173076000</v>
      </c>
      <c r="J60" t="s">
        <v>722</v>
      </c>
      <c r="K60" t="s">
        <v>1289</v>
      </c>
      <c r="L60" t="s">
        <v>1290</v>
      </c>
      <c r="M60">
        <v>5299045</v>
      </c>
      <c r="N60" t="s">
        <v>1868</v>
      </c>
      <c r="O60" t="s">
        <v>1868</v>
      </c>
      <c r="P60">
        <v>44</v>
      </c>
      <c r="Q60" t="s">
        <v>1291</v>
      </c>
      <c r="R60" t="s">
        <v>1869</v>
      </c>
      <c r="S60" t="s">
        <v>1870</v>
      </c>
      <c r="T60" t="s">
        <v>1871</v>
      </c>
      <c r="U60" t="s">
        <v>1555</v>
      </c>
      <c r="W60" t="str">
        <f t="shared" ref="W60:W66" si="13">X60</f>
        <v>THUA THIEN - HUE</v>
      </c>
      <c r="X60" t="s">
        <v>1555</v>
      </c>
      <c r="Y60" t="s">
        <v>1304</v>
      </c>
      <c r="Z60" t="s">
        <v>1305</v>
      </c>
      <c r="AA60" t="s">
        <v>4</v>
      </c>
      <c r="AB60" t="s">
        <v>1386</v>
      </c>
      <c r="AC60">
        <v>30</v>
      </c>
      <c r="AD60">
        <v>5541</v>
      </c>
      <c r="AE60">
        <v>5541</v>
      </c>
      <c r="AF60">
        <v>166230</v>
      </c>
      <c r="AG60">
        <v>8</v>
      </c>
      <c r="AH60" s="17">
        <v>179528</v>
      </c>
      <c r="AI60" t="s">
        <v>1397</v>
      </c>
      <c r="AJ60">
        <v>20240808</v>
      </c>
      <c r="AK60">
        <v>20250808</v>
      </c>
      <c r="AL60" t="s">
        <v>1811</v>
      </c>
      <c r="AM60">
        <v>100648</v>
      </c>
      <c r="AN60" t="s">
        <v>1399</v>
      </c>
      <c r="AO60" t="s">
        <v>1295</v>
      </c>
      <c r="AP60" t="s">
        <v>1296</v>
      </c>
      <c r="AQ60" s="19">
        <v>60</v>
      </c>
      <c r="AR60" s="22">
        <v>0.5</v>
      </c>
      <c r="AS60" s="5" t="s">
        <v>4</v>
      </c>
      <c r="AT60" s="5" t="s">
        <v>1555</v>
      </c>
      <c r="AU60" t="s">
        <v>2505</v>
      </c>
      <c r="AV60">
        <f>+VLOOKUP($I60,Code!$A$2:$M$107,12,0)</f>
        <v>320015</v>
      </c>
      <c r="AW60" t="str">
        <f>+VLOOKUP($I60,Code!$A$2:$M$107,13,0)</f>
        <v>Na 50gr</v>
      </c>
      <c r="AY60" s="1">
        <f t="shared" si="11"/>
        <v>332.46</v>
      </c>
      <c r="AZ60" s="12">
        <f t="shared" si="12"/>
        <v>0</v>
      </c>
    </row>
    <row r="61" spans="2:56" x14ac:dyDescent="0.35">
      <c r="B61" t="s">
        <v>1288</v>
      </c>
      <c r="C61" s="2" t="s">
        <v>1386</v>
      </c>
      <c r="D61" s="2">
        <v>45568</v>
      </c>
      <c r="E61" t="s">
        <v>1872</v>
      </c>
      <c r="F61" t="s">
        <v>1549</v>
      </c>
      <c r="G61" t="s">
        <v>1873</v>
      </c>
      <c r="H61" t="s">
        <v>1874</v>
      </c>
      <c r="I61">
        <v>173076000</v>
      </c>
      <c r="J61" t="s">
        <v>722</v>
      </c>
      <c r="K61" t="s">
        <v>1289</v>
      </c>
      <c r="L61" t="s">
        <v>1290</v>
      </c>
      <c r="M61">
        <v>5276127</v>
      </c>
      <c r="N61" t="s">
        <v>1875</v>
      </c>
      <c r="O61" t="s">
        <v>1876</v>
      </c>
      <c r="P61">
        <v>89</v>
      </c>
      <c r="Q61" t="s">
        <v>1291</v>
      </c>
      <c r="R61" t="s">
        <v>1877</v>
      </c>
      <c r="S61" t="s">
        <v>1878</v>
      </c>
      <c r="T61" t="s">
        <v>1555</v>
      </c>
      <c r="U61" t="s">
        <v>1555</v>
      </c>
      <c r="W61" t="str">
        <f t="shared" si="13"/>
        <v>THUA THIEN - HUE</v>
      </c>
      <c r="X61" t="s">
        <v>1555</v>
      </c>
      <c r="Y61" t="s">
        <v>1304</v>
      </c>
      <c r="Z61" t="s">
        <v>1305</v>
      </c>
      <c r="AA61" t="s">
        <v>4</v>
      </c>
      <c r="AB61" t="s">
        <v>1386</v>
      </c>
      <c r="AC61">
        <v>30</v>
      </c>
      <c r="AD61">
        <v>5541</v>
      </c>
      <c r="AE61">
        <v>5541</v>
      </c>
      <c r="AF61">
        <v>166230</v>
      </c>
      <c r="AG61">
        <v>8</v>
      </c>
      <c r="AH61" s="17">
        <v>179528</v>
      </c>
      <c r="AI61" t="s">
        <v>1397</v>
      </c>
      <c r="AJ61">
        <v>20240808</v>
      </c>
      <c r="AK61">
        <v>20250808</v>
      </c>
      <c r="AL61" t="s">
        <v>1556</v>
      </c>
      <c r="AM61">
        <v>102354</v>
      </c>
      <c r="AN61" t="s">
        <v>1557</v>
      </c>
      <c r="AO61" t="s">
        <v>1295</v>
      </c>
      <c r="AP61" t="s">
        <v>1296</v>
      </c>
      <c r="AQ61" s="19">
        <v>60</v>
      </c>
      <c r="AR61" s="22">
        <v>0.5</v>
      </c>
      <c r="AS61" s="5" t="s">
        <v>4</v>
      </c>
      <c r="AT61" s="5" t="s">
        <v>1555</v>
      </c>
      <c r="AU61" t="s">
        <v>2505</v>
      </c>
      <c r="AV61">
        <f>+VLOOKUP($I61,Code!$A$2:$M$107,12,0)</f>
        <v>320015</v>
      </c>
      <c r="AW61" t="str">
        <f>+VLOOKUP($I61,Code!$A$2:$M$107,13,0)</f>
        <v>Na 50gr</v>
      </c>
      <c r="AY61" s="1">
        <f t="shared" si="11"/>
        <v>332.46</v>
      </c>
      <c r="AZ61" s="12">
        <f t="shared" si="12"/>
        <v>0</v>
      </c>
    </row>
    <row r="62" spans="2:56" x14ac:dyDescent="0.35">
      <c r="B62" t="s">
        <v>1288</v>
      </c>
      <c r="C62" s="2" t="s">
        <v>1386</v>
      </c>
      <c r="D62" s="2">
        <v>45568</v>
      </c>
      <c r="E62" t="s">
        <v>1879</v>
      </c>
      <c r="F62" t="s">
        <v>1803</v>
      </c>
      <c r="G62" t="s">
        <v>1880</v>
      </c>
      <c r="H62" t="s">
        <v>1881</v>
      </c>
      <c r="I62">
        <v>173076000</v>
      </c>
      <c r="J62" t="s">
        <v>722</v>
      </c>
      <c r="K62" t="s">
        <v>1289</v>
      </c>
      <c r="L62" t="s">
        <v>1290</v>
      </c>
      <c r="M62">
        <v>5300929</v>
      </c>
      <c r="N62" t="s">
        <v>1882</v>
      </c>
      <c r="O62" t="s">
        <v>1882</v>
      </c>
      <c r="P62">
        <v>57</v>
      </c>
      <c r="Q62" t="s">
        <v>1291</v>
      </c>
      <c r="R62" t="s">
        <v>1883</v>
      </c>
      <c r="S62" t="s">
        <v>1884</v>
      </c>
      <c r="T62" t="s">
        <v>1885</v>
      </c>
      <c r="U62" t="s">
        <v>1555</v>
      </c>
      <c r="W62" t="str">
        <f t="shared" si="13"/>
        <v>THUA THIEN - HUE</v>
      </c>
      <c r="X62" t="s">
        <v>1555</v>
      </c>
      <c r="Y62" t="s">
        <v>1304</v>
      </c>
      <c r="Z62" t="s">
        <v>1305</v>
      </c>
      <c r="AA62" t="s">
        <v>4</v>
      </c>
      <c r="AB62" t="s">
        <v>1386</v>
      </c>
      <c r="AC62">
        <v>30</v>
      </c>
      <c r="AD62">
        <v>5541</v>
      </c>
      <c r="AE62">
        <v>5541</v>
      </c>
      <c r="AF62">
        <v>166230</v>
      </c>
      <c r="AG62">
        <v>8</v>
      </c>
      <c r="AH62" s="17">
        <v>179528</v>
      </c>
      <c r="AI62" t="s">
        <v>1397</v>
      </c>
      <c r="AJ62">
        <v>20240808</v>
      </c>
      <c r="AK62">
        <v>20250808</v>
      </c>
      <c r="AL62" t="s">
        <v>1811</v>
      </c>
      <c r="AM62">
        <v>100648</v>
      </c>
      <c r="AN62" t="s">
        <v>1399</v>
      </c>
      <c r="AO62" t="s">
        <v>1295</v>
      </c>
      <c r="AP62" t="s">
        <v>1296</v>
      </c>
      <c r="AQ62" s="19">
        <v>60</v>
      </c>
      <c r="AR62" s="22">
        <v>0.5</v>
      </c>
      <c r="AS62" s="5" t="s">
        <v>4</v>
      </c>
      <c r="AT62" s="5" t="s">
        <v>1555</v>
      </c>
      <c r="AU62" t="s">
        <v>2505</v>
      </c>
      <c r="AV62">
        <f>+VLOOKUP($I62,Code!$A$2:$M$107,12,0)</f>
        <v>320015</v>
      </c>
      <c r="AW62" t="str">
        <f>+VLOOKUP($I62,Code!$A$2:$M$107,13,0)</f>
        <v>Na 50gr</v>
      </c>
      <c r="AY62" s="1">
        <f t="shared" si="11"/>
        <v>332.46</v>
      </c>
      <c r="AZ62" s="12">
        <f t="shared" si="12"/>
        <v>0</v>
      </c>
    </row>
    <row r="63" spans="2:56" x14ac:dyDescent="0.35">
      <c r="B63" t="s">
        <v>1288</v>
      </c>
      <c r="C63" s="2" t="s">
        <v>1386</v>
      </c>
      <c r="D63" s="2">
        <v>45568</v>
      </c>
      <c r="E63" t="s">
        <v>1886</v>
      </c>
      <c r="F63" t="s">
        <v>1401</v>
      </c>
      <c r="G63" t="s">
        <v>1887</v>
      </c>
      <c r="H63" t="s">
        <v>1888</v>
      </c>
      <c r="I63">
        <v>173076000</v>
      </c>
      <c r="J63" t="s">
        <v>722</v>
      </c>
      <c r="K63" t="s">
        <v>1289</v>
      </c>
      <c r="L63" t="s">
        <v>1290</v>
      </c>
      <c r="M63">
        <v>5275197</v>
      </c>
      <c r="N63" t="s">
        <v>1889</v>
      </c>
      <c r="O63" t="s">
        <v>1890</v>
      </c>
      <c r="P63">
        <v>180</v>
      </c>
      <c r="Q63" t="s">
        <v>1291</v>
      </c>
      <c r="R63" t="s">
        <v>1891</v>
      </c>
      <c r="S63" t="s">
        <v>1834</v>
      </c>
      <c r="T63" t="s">
        <v>1407</v>
      </c>
      <c r="U63" t="s">
        <v>1396</v>
      </c>
      <c r="W63" t="str">
        <f t="shared" si="13"/>
        <v>DA NANG</v>
      </c>
      <c r="X63" t="s">
        <v>1396</v>
      </c>
      <c r="Y63" t="s">
        <v>1304</v>
      </c>
      <c r="Z63" t="s">
        <v>1305</v>
      </c>
      <c r="AA63" t="s">
        <v>865</v>
      </c>
      <c r="AB63" t="s">
        <v>1386</v>
      </c>
      <c r="AC63">
        <v>30</v>
      </c>
      <c r="AD63">
        <v>5541</v>
      </c>
      <c r="AE63">
        <v>5541</v>
      </c>
      <c r="AF63">
        <v>166230</v>
      </c>
      <c r="AG63">
        <v>8</v>
      </c>
      <c r="AH63" s="17">
        <v>179528</v>
      </c>
      <c r="AI63" t="s">
        <v>1397</v>
      </c>
      <c r="AJ63">
        <v>20240808</v>
      </c>
      <c r="AK63">
        <v>20250808</v>
      </c>
      <c r="AL63" t="s">
        <v>1408</v>
      </c>
      <c r="AM63">
        <v>100648</v>
      </c>
      <c r="AN63" t="s">
        <v>1399</v>
      </c>
      <c r="AO63" t="s">
        <v>1295</v>
      </c>
      <c r="AP63" t="s">
        <v>1296</v>
      </c>
      <c r="AQ63" s="19">
        <v>60</v>
      </c>
      <c r="AR63" s="22">
        <v>0.5</v>
      </c>
      <c r="AS63" s="5" t="s">
        <v>865</v>
      </c>
      <c r="AT63" s="5" t="s">
        <v>1396</v>
      </c>
      <c r="AU63" t="s">
        <v>2505</v>
      </c>
      <c r="AV63">
        <f>+VLOOKUP($I63,Code!$A$2:$M$107,12,0)</f>
        <v>320015</v>
      </c>
      <c r="AW63" t="str">
        <f>+VLOOKUP($I63,Code!$A$2:$M$107,13,0)</f>
        <v>Na 50gr</v>
      </c>
      <c r="AY63" s="1">
        <f t="shared" si="11"/>
        <v>332.46</v>
      </c>
      <c r="AZ63" s="12">
        <f t="shared" si="12"/>
        <v>0</v>
      </c>
    </row>
    <row r="64" spans="2:56" x14ac:dyDescent="0.35">
      <c r="B64" t="s">
        <v>1288</v>
      </c>
      <c r="C64" s="2" t="s">
        <v>1386</v>
      </c>
      <c r="D64" s="2">
        <v>45568</v>
      </c>
      <c r="E64" t="s">
        <v>1892</v>
      </c>
      <c r="F64" t="s">
        <v>1549</v>
      </c>
      <c r="G64" t="s">
        <v>1893</v>
      </c>
      <c r="H64" t="s">
        <v>1894</v>
      </c>
      <c r="I64">
        <v>173076000</v>
      </c>
      <c r="J64" t="s">
        <v>722</v>
      </c>
      <c r="K64" t="s">
        <v>1289</v>
      </c>
      <c r="L64" t="s">
        <v>1290</v>
      </c>
      <c r="M64">
        <v>5276172</v>
      </c>
      <c r="N64" t="s">
        <v>1895</v>
      </c>
      <c r="O64" t="s">
        <v>1896</v>
      </c>
      <c r="P64">
        <v>224</v>
      </c>
      <c r="Q64" t="s">
        <v>1291</v>
      </c>
      <c r="R64" t="s">
        <v>1897</v>
      </c>
      <c r="S64" t="s">
        <v>1898</v>
      </c>
      <c r="T64" t="s">
        <v>1555</v>
      </c>
      <c r="U64" t="s">
        <v>1555</v>
      </c>
      <c r="W64" t="str">
        <f t="shared" si="13"/>
        <v>THUA THIEN - HUE</v>
      </c>
      <c r="X64" t="s">
        <v>1555</v>
      </c>
      <c r="Y64" t="s">
        <v>1304</v>
      </c>
      <c r="Z64" t="s">
        <v>1305</v>
      </c>
      <c r="AA64" t="s">
        <v>4</v>
      </c>
      <c r="AB64" t="s">
        <v>1386</v>
      </c>
      <c r="AC64">
        <v>30</v>
      </c>
      <c r="AD64">
        <v>5541</v>
      </c>
      <c r="AE64">
        <v>5541</v>
      </c>
      <c r="AF64">
        <v>166230</v>
      </c>
      <c r="AG64">
        <v>8</v>
      </c>
      <c r="AH64" s="17">
        <v>179528</v>
      </c>
      <c r="AI64" t="s">
        <v>1397</v>
      </c>
      <c r="AJ64">
        <v>20240808</v>
      </c>
      <c r="AK64">
        <v>20250808</v>
      </c>
      <c r="AL64" t="s">
        <v>1556</v>
      </c>
      <c r="AM64">
        <v>102354</v>
      </c>
      <c r="AN64" t="s">
        <v>1557</v>
      </c>
      <c r="AO64" t="s">
        <v>1295</v>
      </c>
      <c r="AP64" t="s">
        <v>1296</v>
      </c>
      <c r="AQ64" s="19">
        <v>60</v>
      </c>
      <c r="AR64" s="22">
        <v>0.5</v>
      </c>
      <c r="AS64" s="5" t="s">
        <v>4</v>
      </c>
      <c r="AT64" s="5" t="s">
        <v>1555</v>
      </c>
      <c r="AU64" t="s">
        <v>2505</v>
      </c>
      <c r="AV64">
        <f>+VLOOKUP($I64,Code!$A$2:$M$107,12,0)</f>
        <v>320015</v>
      </c>
      <c r="AW64" t="str">
        <f>+VLOOKUP($I64,Code!$A$2:$M$107,13,0)</f>
        <v>Na 50gr</v>
      </c>
      <c r="AY64" s="1">
        <f t="shared" si="11"/>
        <v>332.46</v>
      </c>
      <c r="AZ64" s="12">
        <f t="shared" si="12"/>
        <v>0</v>
      </c>
    </row>
    <row r="65" spans="2:52" x14ac:dyDescent="0.35">
      <c r="B65" t="s">
        <v>1288</v>
      </c>
      <c r="C65" s="2" t="s">
        <v>1298</v>
      </c>
      <c r="D65" s="2">
        <v>45568</v>
      </c>
      <c r="E65" t="s">
        <v>1899</v>
      </c>
      <c r="F65" t="s">
        <v>1506</v>
      </c>
      <c r="G65" t="s">
        <v>1900</v>
      </c>
      <c r="H65" t="s">
        <v>1901</v>
      </c>
      <c r="I65">
        <v>173076000</v>
      </c>
      <c r="J65" t="s">
        <v>722</v>
      </c>
      <c r="K65" t="s">
        <v>1289</v>
      </c>
      <c r="L65" t="s">
        <v>1290</v>
      </c>
      <c r="M65">
        <v>5284140</v>
      </c>
      <c r="N65" t="s">
        <v>1324</v>
      </c>
      <c r="O65" t="s">
        <v>1325</v>
      </c>
      <c r="P65" t="s">
        <v>1291</v>
      </c>
      <c r="Q65" t="s">
        <v>1326</v>
      </c>
      <c r="R65" t="s">
        <v>1291</v>
      </c>
      <c r="S65" t="s">
        <v>1327</v>
      </c>
      <c r="T65" t="s">
        <v>1328</v>
      </c>
      <c r="U65" t="s">
        <v>1329</v>
      </c>
      <c r="W65" t="str">
        <f t="shared" si="13"/>
        <v>LONG AN</v>
      </c>
      <c r="X65" t="s">
        <v>1329</v>
      </c>
      <c r="Y65" t="s">
        <v>1292</v>
      </c>
      <c r="Z65" t="s">
        <v>1293</v>
      </c>
      <c r="AA65" t="s">
        <v>1294</v>
      </c>
      <c r="AB65" t="s">
        <v>1298</v>
      </c>
      <c r="AC65">
        <v>60</v>
      </c>
      <c r="AD65">
        <v>5541</v>
      </c>
      <c r="AE65">
        <v>4031</v>
      </c>
      <c r="AF65">
        <v>241860</v>
      </c>
      <c r="AG65">
        <v>8</v>
      </c>
      <c r="AH65" s="17">
        <v>261209</v>
      </c>
      <c r="AI65" t="s">
        <v>1310</v>
      </c>
      <c r="AJ65">
        <v>20240820</v>
      </c>
      <c r="AK65">
        <v>20250820</v>
      </c>
      <c r="AL65" t="s">
        <v>1509</v>
      </c>
      <c r="AM65">
        <v>102051</v>
      </c>
      <c r="AN65" t="s">
        <v>1318</v>
      </c>
      <c r="AO65" t="s">
        <v>1295</v>
      </c>
      <c r="AP65" t="s">
        <v>1296</v>
      </c>
      <c r="AQ65" s="19">
        <v>60</v>
      </c>
      <c r="AR65" s="22">
        <v>1</v>
      </c>
      <c r="AS65" s="5" t="s">
        <v>1294</v>
      </c>
      <c r="AT65" s="5" t="s">
        <v>1329</v>
      </c>
      <c r="AU65" t="s">
        <v>1339</v>
      </c>
      <c r="AV65">
        <f>+VLOOKUP($I65,Code!$A$2:$M$107,12,0)</f>
        <v>320015</v>
      </c>
      <c r="AW65" t="str">
        <f>+VLOOKUP($I65,Code!$A$2:$M$107,13,0)</f>
        <v>Na 50gr</v>
      </c>
      <c r="AY65" s="1">
        <f t="shared" si="11"/>
        <v>241.86</v>
      </c>
      <c r="AZ65" s="12">
        <f t="shared" si="12"/>
        <v>0.27251398664500992</v>
      </c>
    </row>
    <row r="66" spans="2:52" x14ac:dyDescent="0.35">
      <c r="B66" t="s">
        <v>1288</v>
      </c>
      <c r="C66" s="2" t="s">
        <v>1334</v>
      </c>
      <c r="D66" s="2">
        <v>45568</v>
      </c>
      <c r="E66" t="s">
        <v>1902</v>
      </c>
      <c r="F66" t="s">
        <v>1903</v>
      </c>
      <c r="G66" t="s">
        <v>1904</v>
      </c>
      <c r="H66" t="s">
        <v>1905</v>
      </c>
      <c r="I66">
        <v>173076000</v>
      </c>
      <c r="J66" t="s">
        <v>722</v>
      </c>
      <c r="K66" t="s">
        <v>1289</v>
      </c>
      <c r="L66" t="s">
        <v>1290</v>
      </c>
      <c r="M66">
        <v>5269992</v>
      </c>
      <c r="N66" t="s">
        <v>1906</v>
      </c>
      <c r="O66" t="s">
        <v>1906</v>
      </c>
      <c r="P66" t="s">
        <v>1907</v>
      </c>
      <c r="Q66" t="s">
        <v>1908</v>
      </c>
      <c r="R66" t="s">
        <v>1291</v>
      </c>
      <c r="S66" t="s">
        <v>1909</v>
      </c>
      <c r="T66" t="s">
        <v>1910</v>
      </c>
      <c r="U66" t="s">
        <v>1329</v>
      </c>
      <c r="W66" t="str">
        <f t="shared" si="13"/>
        <v>LONG AN</v>
      </c>
      <c r="X66" t="s">
        <v>1329</v>
      </c>
      <c r="Y66" t="s">
        <v>1292</v>
      </c>
      <c r="Z66" t="s">
        <v>1293</v>
      </c>
      <c r="AA66" t="s">
        <v>1294</v>
      </c>
      <c r="AB66" t="s">
        <v>1334</v>
      </c>
      <c r="AC66">
        <v>60</v>
      </c>
      <c r="AD66">
        <v>5541</v>
      </c>
      <c r="AE66">
        <v>4031</v>
      </c>
      <c r="AF66">
        <v>241860</v>
      </c>
      <c r="AG66">
        <v>8</v>
      </c>
      <c r="AH66" s="17">
        <v>261209</v>
      </c>
      <c r="AI66" t="s">
        <v>1312</v>
      </c>
      <c r="AJ66">
        <v>20240820</v>
      </c>
      <c r="AK66">
        <v>20250820</v>
      </c>
      <c r="AL66" t="s">
        <v>1911</v>
      </c>
      <c r="AM66">
        <v>101291</v>
      </c>
      <c r="AN66" t="s">
        <v>1335</v>
      </c>
      <c r="AO66" t="s">
        <v>1295</v>
      </c>
      <c r="AP66" t="s">
        <v>1296</v>
      </c>
      <c r="AQ66" s="19">
        <v>60</v>
      </c>
      <c r="AR66" s="22">
        <v>1</v>
      </c>
      <c r="AS66" s="5" t="s">
        <v>1294</v>
      </c>
      <c r="AT66" s="5" t="s">
        <v>1329</v>
      </c>
      <c r="AU66" t="s">
        <v>1339</v>
      </c>
      <c r="AV66">
        <f>+VLOOKUP($I66,Code!$A$2:$M$107,12,0)</f>
        <v>320015</v>
      </c>
      <c r="AW66" t="str">
        <f>+VLOOKUP($I66,Code!$A$2:$M$107,13,0)</f>
        <v>Na 50gr</v>
      </c>
      <c r="AY66" s="1">
        <f t="shared" si="11"/>
        <v>241.86</v>
      </c>
      <c r="AZ66" s="12">
        <f t="shared" si="12"/>
        <v>0.27251398664500992</v>
      </c>
    </row>
    <row r="67" spans="2:52" x14ac:dyDescent="0.35">
      <c r="B67" t="s">
        <v>1288</v>
      </c>
      <c r="C67" s="2" t="s">
        <v>1386</v>
      </c>
      <c r="D67" s="2">
        <v>45568</v>
      </c>
      <c r="E67" t="s">
        <v>1912</v>
      </c>
      <c r="F67" t="s">
        <v>1913</v>
      </c>
      <c r="G67" t="s">
        <v>1914</v>
      </c>
      <c r="H67">
        <v>0</v>
      </c>
      <c r="I67">
        <v>173076000</v>
      </c>
      <c r="J67" t="s">
        <v>722</v>
      </c>
      <c r="K67" t="s">
        <v>1289</v>
      </c>
      <c r="L67" t="s">
        <v>1290</v>
      </c>
      <c r="M67">
        <v>5301122</v>
      </c>
      <c r="N67" t="s">
        <v>1915</v>
      </c>
      <c r="O67" t="s">
        <v>1916</v>
      </c>
      <c r="P67" t="s">
        <v>1291</v>
      </c>
      <c r="Q67" t="s">
        <v>1917</v>
      </c>
      <c r="R67" t="s">
        <v>1918</v>
      </c>
      <c r="S67" t="s">
        <v>1919</v>
      </c>
      <c r="T67" t="s">
        <v>1920</v>
      </c>
      <c r="U67" t="s">
        <v>1921</v>
      </c>
      <c r="W67" t="str">
        <f>X67</f>
        <v>QUANG NGAI</v>
      </c>
      <c r="X67" t="s">
        <v>1921</v>
      </c>
      <c r="Y67" t="s">
        <v>1304</v>
      </c>
      <c r="Z67" t="s">
        <v>1305</v>
      </c>
      <c r="AA67" t="s">
        <v>449</v>
      </c>
      <c r="AB67" t="s">
        <v>1386</v>
      </c>
      <c r="AC67">
        <v>30</v>
      </c>
      <c r="AD67">
        <v>5541</v>
      </c>
      <c r="AE67">
        <v>5541</v>
      </c>
      <c r="AF67">
        <v>166230</v>
      </c>
      <c r="AG67">
        <v>8</v>
      </c>
      <c r="AH67" s="17">
        <v>179528</v>
      </c>
      <c r="AI67" t="s">
        <v>1397</v>
      </c>
      <c r="AJ67">
        <v>20240808</v>
      </c>
      <c r="AK67">
        <v>20250808</v>
      </c>
      <c r="AL67" t="s">
        <v>1922</v>
      </c>
      <c r="AM67">
        <v>101631</v>
      </c>
      <c r="AN67" t="s">
        <v>1416</v>
      </c>
      <c r="AO67" t="s">
        <v>1295</v>
      </c>
      <c r="AP67" t="s">
        <v>1296</v>
      </c>
      <c r="AQ67" s="19">
        <v>60</v>
      </c>
      <c r="AR67" s="22">
        <v>0.5</v>
      </c>
      <c r="AS67" s="5" t="s">
        <v>449</v>
      </c>
      <c r="AT67" s="5" t="s">
        <v>1921</v>
      </c>
      <c r="AU67" t="s">
        <v>2505</v>
      </c>
      <c r="AV67">
        <f>+VLOOKUP($I67,Code!$A$2:$M$107,12,0)</f>
        <v>320015</v>
      </c>
      <c r="AW67" t="str">
        <f>+VLOOKUP($I67,Code!$A$2:$M$107,13,0)</f>
        <v>Na 50gr</v>
      </c>
      <c r="AY67" s="1">
        <f t="shared" si="11"/>
        <v>332.46</v>
      </c>
      <c r="AZ67" s="12">
        <f t="shared" si="12"/>
        <v>0</v>
      </c>
    </row>
    <row r="68" spans="2:52" x14ac:dyDescent="0.35">
      <c r="B68" t="s">
        <v>1288</v>
      </c>
      <c r="C68" s="2" t="s">
        <v>1298</v>
      </c>
      <c r="D68" s="2">
        <v>45568</v>
      </c>
      <c r="E68" t="s">
        <v>1923</v>
      </c>
      <c r="F68" t="s">
        <v>1642</v>
      </c>
      <c r="G68" t="s">
        <v>1924</v>
      </c>
      <c r="H68" t="s">
        <v>1925</v>
      </c>
      <c r="I68">
        <v>173076000</v>
      </c>
      <c r="J68" t="s">
        <v>722</v>
      </c>
      <c r="K68" t="s">
        <v>1289</v>
      </c>
      <c r="L68" t="s">
        <v>1290</v>
      </c>
      <c r="M68">
        <v>5280490</v>
      </c>
      <c r="N68" t="s">
        <v>1645</v>
      </c>
      <c r="O68" t="s">
        <v>1646</v>
      </c>
      <c r="P68" t="s">
        <v>1291</v>
      </c>
      <c r="Q68" t="s">
        <v>1647</v>
      </c>
      <c r="R68" t="s">
        <v>1291</v>
      </c>
      <c r="S68" t="s">
        <v>1648</v>
      </c>
      <c r="T68" t="s">
        <v>1649</v>
      </c>
      <c r="U68" t="s">
        <v>1650</v>
      </c>
      <c r="W68" t="str">
        <f>X68</f>
        <v>BINH PHUOC</v>
      </c>
      <c r="X68" t="s">
        <v>1650</v>
      </c>
      <c r="Y68" t="s">
        <v>1292</v>
      </c>
      <c r="Z68" t="s">
        <v>1293</v>
      </c>
      <c r="AA68" t="s">
        <v>1294</v>
      </c>
      <c r="AB68" t="s">
        <v>1298</v>
      </c>
      <c r="AC68">
        <v>60</v>
      </c>
      <c r="AD68">
        <v>5541</v>
      </c>
      <c r="AE68">
        <v>4031</v>
      </c>
      <c r="AF68">
        <v>241860</v>
      </c>
      <c r="AG68">
        <v>8</v>
      </c>
      <c r="AH68" s="17">
        <v>261209</v>
      </c>
      <c r="AI68" t="s">
        <v>1330</v>
      </c>
      <c r="AJ68">
        <v>20240824</v>
      </c>
      <c r="AK68">
        <v>20250824</v>
      </c>
      <c r="AL68" t="s">
        <v>1651</v>
      </c>
      <c r="AM68">
        <v>102051</v>
      </c>
      <c r="AN68" t="s">
        <v>1318</v>
      </c>
      <c r="AO68" t="s">
        <v>1295</v>
      </c>
      <c r="AP68" t="s">
        <v>1296</v>
      </c>
      <c r="AQ68" s="19">
        <v>60</v>
      </c>
      <c r="AR68" s="22">
        <v>1</v>
      </c>
      <c r="AS68" s="5" t="s">
        <v>1294</v>
      </c>
      <c r="AT68" s="5" t="s">
        <v>1650</v>
      </c>
      <c r="AU68" t="s">
        <v>1339</v>
      </c>
      <c r="AV68">
        <f>+VLOOKUP($I68,Code!$A$2:$M$107,12,0)</f>
        <v>320015</v>
      </c>
      <c r="AW68" t="str">
        <f>+VLOOKUP($I68,Code!$A$2:$M$107,13,0)</f>
        <v>Na 50gr</v>
      </c>
      <c r="AY68" s="1">
        <f t="shared" si="11"/>
        <v>241.86</v>
      </c>
      <c r="AZ68" s="12">
        <f t="shared" si="12"/>
        <v>0.27251398664500992</v>
      </c>
    </row>
    <row r="69" spans="2:52" x14ac:dyDescent="0.35">
      <c r="B69" t="s">
        <v>1288</v>
      </c>
      <c r="C69" s="2" t="s">
        <v>1298</v>
      </c>
      <c r="D69" s="2">
        <v>45568</v>
      </c>
      <c r="E69" t="s">
        <v>1926</v>
      </c>
      <c r="F69" t="s">
        <v>1480</v>
      </c>
      <c r="G69" t="s">
        <v>1927</v>
      </c>
      <c r="H69" t="s">
        <v>1928</v>
      </c>
      <c r="I69">
        <v>173076000</v>
      </c>
      <c r="J69" t="s">
        <v>722</v>
      </c>
      <c r="K69" t="s">
        <v>1289</v>
      </c>
      <c r="L69" t="s">
        <v>1290</v>
      </c>
      <c r="M69">
        <v>5298330</v>
      </c>
      <c r="N69" t="s">
        <v>451</v>
      </c>
      <c r="O69" t="s">
        <v>451</v>
      </c>
      <c r="P69">
        <v>73</v>
      </c>
      <c r="Q69" t="s">
        <v>1291</v>
      </c>
      <c r="R69" t="s">
        <v>1929</v>
      </c>
      <c r="S69" t="s">
        <v>1930</v>
      </c>
      <c r="T69" t="s">
        <v>1216</v>
      </c>
      <c r="U69" t="s">
        <v>723</v>
      </c>
      <c r="W69" t="s">
        <v>723</v>
      </c>
      <c r="X69" t="s">
        <v>125</v>
      </c>
      <c r="Y69" t="s">
        <v>1304</v>
      </c>
      <c r="Z69" t="s">
        <v>1305</v>
      </c>
      <c r="AA69" t="s">
        <v>4</v>
      </c>
      <c r="AB69" t="s">
        <v>1298</v>
      </c>
      <c r="AC69">
        <v>30</v>
      </c>
      <c r="AD69">
        <v>5541</v>
      </c>
      <c r="AE69">
        <v>5541</v>
      </c>
      <c r="AF69">
        <v>166230</v>
      </c>
      <c r="AG69">
        <v>8</v>
      </c>
      <c r="AH69" s="17">
        <v>179528</v>
      </c>
      <c r="AI69" t="s">
        <v>1330</v>
      </c>
      <c r="AJ69">
        <v>20240824</v>
      </c>
      <c r="AK69">
        <v>20250824</v>
      </c>
      <c r="AL69" t="s">
        <v>1486</v>
      </c>
      <c r="AM69">
        <v>99833</v>
      </c>
      <c r="AN69" t="s">
        <v>1349</v>
      </c>
      <c r="AO69" t="s">
        <v>1295</v>
      </c>
      <c r="AP69" t="s">
        <v>1296</v>
      </c>
      <c r="AQ69" s="19">
        <v>60</v>
      </c>
      <c r="AR69" s="22">
        <v>0.5</v>
      </c>
      <c r="AS69" s="5" t="s">
        <v>4</v>
      </c>
      <c r="AT69" s="5" t="s">
        <v>723</v>
      </c>
      <c r="AU69" t="s">
        <v>1340</v>
      </c>
      <c r="AV69">
        <f>+VLOOKUP($I69,Code!$A$2:$M$107,12,0)</f>
        <v>320015</v>
      </c>
      <c r="AW69" t="str">
        <f>+VLOOKUP($I69,Code!$A$2:$M$107,13,0)</f>
        <v>Na 50gr</v>
      </c>
      <c r="AY69" s="1">
        <f t="shared" si="11"/>
        <v>332.46</v>
      </c>
      <c r="AZ69" s="12">
        <f t="shared" si="12"/>
        <v>0</v>
      </c>
    </row>
    <row r="70" spans="2:52" x14ac:dyDescent="0.35">
      <c r="B70" t="s">
        <v>1288</v>
      </c>
      <c r="C70" s="2" t="s">
        <v>1334</v>
      </c>
      <c r="D70" s="2">
        <v>45568</v>
      </c>
      <c r="E70" t="s">
        <v>1931</v>
      </c>
      <c r="F70" t="s">
        <v>1903</v>
      </c>
      <c r="G70" t="s">
        <v>1932</v>
      </c>
      <c r="H70" t="s">
        <v>1933</v>
      </c>
      <c r="I70">
        <v>173076000</v>
      </c>
      <c r="J70" t="s">
        <v>722</v>
      </c>
      <c r="K70" t="s">
        <v>1289</v>
      </c>
      <c r="L70" t="s">
        <v>1290</v>
      </c>
      <c r="M70">
        <v>5269992</v>
      </c>
      <c r="N70" t="s">
        <v>1906</v>
      </c>
      <c r="O70" t="s">
        <v>1906</v>
      </c>
      <c r="P70" t="s">
        <v>1907</v>
      </c>
      <c r="Q70" t="s">
        <v>1908</v>
      </c>
      <c r="R70" t="s">
        <v>1291</v>
      </c>
      <c r="S70" t="s">
        <v>1909</v>
      </c>
      <c r="T70" t="s">
        <v>1910</v>
      </c>
      <c r="U70" t="s">
        <v>1329</v>
      </c>
      <c r="W70" t="str">
        <f t="shared" ref="W70:W71" si="14">X70</f>
        <v>LONG AN</v>
      </c>
      <c r="X70" t="s">
        <v>1329</v>
      </c>
      <c r="Y70" t="s">
        <v>1292</v>
      </c>
      <c r="Z70" t="s">
        <v>1293</v>
      </c>
      <c r="AA70" t="s">
        <v>1294</v>
      </c>
      <c r="AB70" t="s">
        <v>1334</v>
      </c>
      <c r="AC70">
        <v>120</v>
      </c>
      <c r="AD70">
        <v>5541</v>
      </c>
      <c r="AE70">
        <v>4031</v>
      </c>
      <c r="AF70">
        <v>483720</v>
      </c>
      <c r="AG70">
        <v>8</v>
      </c>
      <c r="AH70" s="17">
        <v>522418</v>
      </c>
      <c r="AI70" t="s">
        <v>1312</v>
      </c>
      <c r="AJ70">
        <v>20240820</v>
      </c>
      <c r="AK70">
        <v>20250820</v>
      </c>
      <c r="AL70" t="s">
        <v>1911</v>
      </c>
      <c r="AM70">
        <v>101291</v>
      </c>
      <c r="AN70" t="s">
        <v>1335</v>
      </c>
      <c r="AO70" t="s">
        <v>1295</v>
      </c>
      <c r="AP70" t="s">
        <v>1296</v>
      </c>
      <c r="AQ70" s="19">
        <v>60</v>
      </c>
      <c r="AR70" s="22">
        <v>2</v>
      </c>
      <c r="AS70" s="5" t="s">
        <v>1294</v>
      </c>
      <c r="AT70" s="5" t="s">
        <v>1329</v>
      </c>
      <c r="AU70" t="s">
        <v>1339</v>
      </c>
      <c r="AV70">
        <f>+VLOOKUP($I70,Code!$A$2:$M$107,12,0)</f>
        <v>320015</v>
      </c>
      <c r="AW70" t="str">
        <f>+VLOOKUP($I70,Code!$A$2:$M$107,13,0)</f>
        <v>Na 50gr</v>
      </c>
      <c r="AY70" s="1">
        <f t="shared" si="11"/>
        <v>241.86</v>
      </c>
      <c r="AZ70" s="12">
        <f t="shared" si="12"/>
        <v>0.27251398664500992</v>
      </c>
    </row>
    <row r="71" spans="2:52" x14ac:dyDescent="0.35">
      <c r="B71" t="s">
        <v>1288</v>
      </c>
      <c r="C71" s="2" t="s">
        <v>1334</v>
      </c>
      <c r="D71" s="2">
        <v>45568</v>
      </c>
      <c r="E71" t="s">
        <v>1934</v>
      </c>
      <c r="F71" t="s">
        <v>1903</v>
      </c>
      <c r="G71" t="s">
        <v>1935</v>
      </c>
      <c r="H71" t="s">
        <v>1936</v>
      </c>
      <c r="I71">
        <v>173076000</v>
      </c>
      <c r="J71" t="s">
        <v>722</v>
      </c>
      <c r="K71" t="s">
        <v>1289</v>
      </c>
      <c r="L71" t="s">
        <v>1290</v>
      </c>
      <c r="M71">
        <v>5269992</v>
      </c>
      <c r="N71" t="s">
        <v>1906</v>
      </c>
      <c r="O71" t="s">
        <v>1906</v>
      </c>
      <c r="P71" t="s">
        <v>1907</v>
      </c>
      <c r="Q71" t="s">
        <v>1908</v>
      </c>
      <c r="R71" t="s">
        <v>1291</v>
      </c>
      <c r="S71" t="s">
        <v>1909</v>
      </c>
      <c r="T71" t="s">
        <v>1910</v>
      </c>
      <c r="U71" t="s">
        <v>1329</v>
      </c>
      <c r="W71" t="str">
        <f t="shared" si="14"/>
        <v>LONG AN</v>
      </c>
      <c r="X71" t="s">
        <v>1329</v>
      </c>
      <c r="Y71" t="s">
        <v>1292</v>
      </c>
      <c r="Z71" t="s">
        <v>1293</v>
      </c>
      <c r="AA71" t="s">
        <v>1294</v>
      </c>
      <c r="AB71" t="s">
        <v>1334</v>
      </c>
      <c r="AC71">
        <v>480</v>
      </c>
      <c r="AD71">
        <v>5541</v>
      </c>
      <c r="AE71">
        <v>4031</v>
      </c>
      <c r="AF71">
        <v>1934880</v>
      </c>
      <c r="AG71">
        <v>8</v>
      </c>
      <c r="AH71" s="17">
        <v>2089670</v>
      </c>
      <c r="AI71" t="s">
        <v>1310</v>
      </c>
      <c r="AJ71">
        <v>20240820</v>
      </c>
      <c r="AK71">
        <v>20250820</v>
      </c>
      <c r="AL71" t="s">
        <v>1911</v>
      </c>
      <c r="AM71">
        <v>101291</v>
      </c>
      <c r="AN71" t="s">
        <v>1335</v>
      </c>
      <c r="AO71" t="s">
        <v>1295</v>
      </c>
      <c r="AP71" t="s">
        <v>1296</v>
      </c>
      <c r="AQ71" s="19">
        <v>60</v>
      </c>
      <c r="AR71" s="22">
        <v>8</v>
      </c>
      <c r="AS71" s="5" t="s">
        <v>1294</v>
      </c>
      <c r="AT71" s="5" t="s">
        <v>1329</v>
      </c>
      <c r="AU71" t="s">
        <v>1339</v>
      </c>
      <c r="AV71">
        <f>+VLOOKUP($I71,Code!$A$2:$M$107,12,0)</f>
        <v>320015</v>
      </c>
      <c r="AW71" t="str">
        <f>+VLOOKUP($I71,Code!$A$2:$M$107,13,0)</f>
        <v>Na 50gr</v>
      </c>
      <c r="AY71" s="1">
        <f t="shared" si="11"/>
        <v>241.86</v>
      </c>
      <c r="AZ71" s="12">
        <f t="shared" si="12"/>
        <v>0.27251398664500992</v>
      </c>
    </row>
    <row r="72" spans="2:52" x14ac:dyDescent="0.35">
      <c r="B72" t="s">
        <v>1288</v>
      </c>
      <c r="C72" s="2" t="s">
        <v>1386</v>
      </c>
      <c r="D72" s="2">
        <v>45568</v>
      </c>
      <c r="E72" t="s">
        <v>1937</v>
      </c>
      <c r="F72" t="s">
        <v>1683</v>
      </c>
      <c r="G72" t="s">
        <v>1938</v>
      </c>
      <c r="H72" t="s">
        <v>1939</v>
      </c>
      <c r="I72">
        <v>173076000</v>
      </c>
      <c r="J72" t="s">
        <v>722</v>
      </c>
      <c r="K72" t="s">
        <v>1289</v>
      </c>
      <c r="L72" t="s">
        <v>1290</v>
      </c>
      <c r="M72">
        <v>5299360</v>
      </c>
      <c r="N72" t="s">
        <v>1940</v>
      </c>
      <c r="O72" t="s">
        <v>1940</v>
      </c>
      <c r="P72">
        <v>19</v>
      </c>
      <c r="Q72" t="s">
        <v>1291</v>
      </c>
      <c r="R72" t="s">
        <v>1941</v>
      </c>
      <c r="S72" t="s">
        <v>1942</v>
      </c>
      <c r="T72" t="s">
        <v>1690</v>
      </c>
      <c r="U72" t="s">
        <v>1691</v>
      </c>
      <c r="W72" t="str">
        <f t="shared" ref="W72:W74" si="15">X72</f>
        <v>QUANG BINH</v>
      </c>
      <c r="X72" t="s">
        <v>1691</v>
      </c>
      <c r="Y72" t="s">
        <v>1304</v>
      </c>
      <c r="Z72" t="s">
        <v>1305</v>
      </c>
      <c r="AA72" t="s">
        <v>4</v>
      </c>
      <c r="AB72" t="s">
        <v>1386</v>
      </c>
      <c r="AC72">
        <v>60</v>
      </c>
      <c r="AD72">
        <v>5541</v>
      </c>
      <c r="AE72">
        <v>5541</v>
      </c>
      <c r="AF72">
        <v>332460</v>
      </c>
      <c r="AG72">
        <v>8</v>
      </c>
      <c r="AH72" s="17">
        <v>359057</v>
      </c>
      <c r="AI72" t="s">
        <v>1397</v>
      </c>
      <c r="AJ72">
        <v>20240808</v>
      </c>
      <c r="AK72">
        <v>20250808</v>
      </c>
      <c r="AL72" t="s">
        <v>1692</v>
      </c>
      <c r="AM72">
        <v>100648</v>
      </c>
      <c r="AN72" t="s">
        <v>1399</v>
      </c>
      <c r="AO72" t="s">
        <v>1295</v>
      </c>
      <c r="AP72" t="s">
        <v>1296</v>
      </c>
      <c r="AQ72" s="19">
        <v>60</v>
      </c>
      <c r="AR72" s="22">
        <v>1</v>
      </c>
      <c r="AS72" s="5" t="s">
        <v>4</v>
      </c>
      <c r="AT72" s="5" t="s">
        <v>1691</v>
      </c>
      <c r="AU72" t="s">
        <v>2505</v>
      </c>
      <c r="AV72">
        <f>+VLOOKUP($I72,Code!$A$2:$M$107,12,0)</f>
        <v>320015</v>
      </c>
      <c r="AW72" t="str">
        <f>+VLOOKUP($I72,Code!$A$2:$M$107,13,0)</f>
        <v>Na 50gr</v>
      </c>
      <c r="AY72" s="1">
        <f t="shared" si="11"/>
        <v>332.46</v>
      </c>
      <c r="AZ72" s="12">
        <f t="shared" si="12"/>
        <v>0</v>
      </c>
    </row>
    <row r="73" spans="2:52" x14ac:dyDescent="0.35">
      <c r="B73" t="s">
        <v>1288</v>
      </c>
      <c r="C73" s="2" t="s">
        <v>1386</v>
      </c>
      <c r="D73" s="2">
        <v>45568</v>
      </c>
      <c r="E73" t="s">
        <v>1943</v>
      </c>
      <c r="F73" t="s">
        <v>1672</v>
      </c>
      <c r="G73" t="s">
        <v>1944</v>
      </c>
      <c r="H73" t="s">
        <v>1945</v>
      </c>
      <c r="I73">
        <v>173076000</v>
      </c>
      <c r="J73" t="s">
        <v>722</v>
      </c>
      <c r="K73" t="s">
        <v>1289</v>
      </c>
      <c r="L73" t="s">
        <v>1290</v>
      </c>
      <c r="M73">
        <v>5275931</v>
      </c>
      <c r="N73" t="s">
        <v>1946</v>
      </c>
      <c r="O73" t="s">
        <v>1947</v>
      </c>
      <c r="P73">
        <v>17</v>
      </c>
      <c r="Q73" t="s">
        <v>1291</v>
      </c>
      <c r="R73" t="s">
        <v>1948</v>
      </c>
      <c r="S73" t="s">
        <v>1949</v>
      </c>
      <c r="T73" t="s">
        <v>1725</v>
      </c>
      <c r="U73" t="s">
        <v>1680</v>
      </c>
      <c r="W73" t="str">
        <f t="shared" si="15"/>
        <v>QUANG NAM</v>
      </c>
      <c r="X73" t="s">
        <v>1680</v>
      </c>
      <c r="Y73" t="s">
        <v>1304</v>
      </c>
      <c r="Z73" t="s">
        <v>1305</v>
      </c>
      <c r="AA73" t="s">
        <v>4</v>
      </c>
      <c r="AB73" t="s">
        <v>1386</v>
      </c>
      <c r="AC73">
        <v>30</v>
      </c>
      <c r="AD73">
        <v>5541</v>
      </c>
      <c r="AE73">
        <v>5541</v>
      </c>
      <c r="AF73">
        <v>166230</v>
      </c>
      <c r="AG73">
        <v>8</v>
      </c>
      <c r="AH73" s="17">
        <v>179528</v>
      </c>
      <c r="AI73" t="s">
        <v>1397</v>
      </c>
      <c r="AJ73">
        <v>20240808</v>
      </c>
      <c r="AK73">
        <v>20250808</v>
      </c>
      <c r="AL73" t="s">
        <v>1681</v>
      </c>
      <c r="AM73">
        <v>100648</v>
      </c>
      <c r="AN73" t="s">
        <v>1399</v>
      </c>
      <c r="AO73" t="s">
        <v>1295</v>
      </c>
      <c r="AP73" t="s">
        <v>1296</v>
      </c>
      <c r="AQ73" s="19">
        <v>60</v>
      </c>
      <c r="AR73" s="22">
        <v>0.5</v>
      </c>
      <c r="AS73" s="5" t="s">
        <v>4</v>
      </c>
      <c r="AT73" s="5" t="s">
        <v>1680</v>
      </c>
      <c r="AU73" t="s">
        <v>2505</v>
      </c>
      <c r="AV73">
        <f>+VLOOKUP($I73,Code!$A$2:$M$107,12,0)</f>
        <v>320015</v>
      </c>
      <c r="AW73" t="str">
        <f>+VLOOKUP($I73,Code!$A$2:$M$107,13,0)</f>
        <v>Na 50gr</v>
      </c>
      <c r="AY73" s="1">
        <f t="shared" si="11"/>
        <v>332.46</v>
      </c>
      <c r="AZ73" s="12">
        <f t="shared" si="12"/>
        <v>0</v>
      </c>
    </row>
    <row r="74" spans="2:52" x14ac:dyDescent="0.35">
      <c r="B74" t="s">
        <v>1288</v>
      </c>
      <c r="C74" s="2" t="s">
        <v>1386</v>
      </c>
      <c r="D74" s="2">
        <v>45568</v>
      </c>
      <c r="E74" t="s">
        <v>1950</v>
      </c>
      <c r="F74" t="s">
        <v>1803</v>
      </c>
      <c r="G74" t="s">
        <v>1951</v>
      </c>
      <c r="H74" t="s">
        <v>1952</v>
      </c>
      <c r="I74">
        <v>173076000</v>
      </c>
      <c r="J74" t="s">
        <v>722</v>
      </c>
      <c r="K74" t="s">
        <v>1289</v>
      </c>
      <c r="L74" t="s">
        <v>1290</v>
      </c>
      <c r="M74">
        <v>5299294</v>
      </c>
      <c r="N74" t="s">
        <v>1953</v>
      </c>
      <c r="O74" t="s">
        <v>1953</v>
      </c>
      <c r="P74" t="s">
        <v>1954</v>
      </c>
      <c r="Q74" t="s">
        <v>1291</v>
      </c>
      <c r="R74" t="s">
        <v>1955</v>
      </c>
      <c r="S74" t="s">
        <v>1956</v>
      </c>
      <c r="T74" t="s">
        <v>1810</v>
      </c>
      <c r="U74" t="s">
        <v>1810</v>
      </c>
      <c r="W74" t="str">
        <f t="shared" si="15"/>
        <v>QUANG TRI</v>
      </c>
      <c r="X74" t="s">
        <v>1810</v>
      </c>
      <c r="Y74" t="s">
        <v>1304</v>
      </c>
      <c r="Z74" t="s">
        <v>1305</v>
      </c>
      <c r="AA74" t="s">
        <v>449</v>
      </c>
      <c r="AB74" t="s">
        <v>1386</v>
      </c>
      <c r="AC74">
        <v>30</v>
      </c>
      <c r="AD74">
        <v>5541</v>
      </c>
      <c r="AE74">
        <v>5541</v>
      </c>
      <c r="AF74">
        <v>166230</v>
      </c>
      <c r="AG74">
        <v>8</v>
      </c>
      <c r="AH74" s="17">
        <v>179528</v>
      </c>
      <c r="AI74" t="s">
        <v>1397</v>
      </c>
      <c r="AJ74">
        <v>20240808</v>
      </c>
      <c r="AK74">
        <v>20250808</v>
      </c>
      <c r="AL74" t="s">
        <v>1811</v>
      </c>
      <c r="AM74">
        <v>100648</v>
      </c>
      <c r="AN74" t="s">
        <v>1399</v>
      </c>
      <c r="AO74" t="s">
        <v>1295</v>
      </c>
      <c r="AP74" t="s">
        <v>1296</v>
      </c>
      <c r="AQ74" s="19">
        <v>60</v>
      </c>
      <c r="AR74" s="22">
        <v>0.5</v>
      </c>
      <c r="AS74" s="5" t="s">
        <v>449</v>
      </c>
      <c r="AT74" s="5" t="s">
        <v>1810</v>
      </c>
      <c r="AU74" t="s">
        <v>2505</v>
      </c>
      <c r="AV74">
        <f>+VLOOKUP($I74,Code!$A$2:$M$107,12,0)</f>
        <v>320015</v>
      </c>
      <c r="AW74" t="str">
        <f>+VLOOKUP($I74,Code!$A$2:$M$107,13,0)</f>
        <v>Na 50gr</v>
      </c>
      <c r="AY74" s="1">
        <f t="shared" si="11"/>
        <v>332.46</v>
      </c>
      <c r="AZ74" s="12">
        <f t="shared" si="12"/>
        <v>0</v>
      </c>
    </row>
    <row r="75" spans="2:52" x14ac:dyDescent="0.35">
      <c r="B75" t="s">
        <v>1288</v>
      </c>
      <c r="C75" s="2" t="s">
        <v>1298</v>
      </c>
      <c r="D75" s="2">
        <v>45568</v>
      </c>
      <c r="E75" t="s">
        <v>1789</v>
      </c>
      <c r="F75" t="s">
        <v>1790</v>
      </c>
      <c r="G75" t="s">
        <v>1791</v>
      </c>
      <c r="H75" t="s">
        <v>1792</v>
      </c>
      <c r="I75">
        <v>173103000</v>
      </c>
      <c r="J75" t="s">
        <v>745</v>
      </c>
      <c r="K75" t="s">
        <v>1289</v>
      </c>
      <c r="L75" t="s">
        <v>1290</v>
      </c>
      <c r="M75">
        <v>3030400</v>
      </c>
      <c r="N75" t="s">
        <v>1793</v>
      </c>
      <c r="O75" t="s">
        <v>1794</v>
      </c>
      <c r="P75" t="s">
        <v>1291</v>
      </c>
      <c r="Q75" t="s">
        <v>1795</v>
      </c>
      <c r="R75" t="s">
        <v>1796</v>
      </c>
      <c r="S75" t="s">
        <v>1797</v>
      </c>
      <c r="T75" t="s">
        <v>1798</v>
      </c>
      <c r="U75" t="s">
        <v>116</v>
      </c>
      <c r="W75" t="str">
        <f>X75</f>
        <v>BINH DUONG</v>
      </c>
      <c r="X75" t="s">
        <v>116</v>
      </c>
      <c r="Y75" t="s">
        <v>1304</v>
      </c>
      <c r="Z75" t="s">
        <v>1305</v>
      </c>
      <c r="AA75" t="s">
        <v>1799</v>
      </c>
      <c r="AB75" t="s">
        <v>1435</v>
      </c>
      <c r="AC75">
        <v>480</v>
      </c>
      <c r="AD75">
        <v>5296</v>
      </c>
      <c r="AE75">
        <v>5137</v>
      </c>
      <c r="AF75">
        <v>2465760</v>
      </c>
      <c r="AG75">
        <v>8</v>
      </c>
      <c r="AH75" s="17">
        <v>2663021</v>
      </c>
      <c r="AI75" t="s">
        <v>1331</v>
      </c>
      <c r="AJ75">
        <v>20240819</v>
      </c>
      <c r="AK75">
        <v>20250819</v>
      </c>
      <c r="AL75" t="s">
        <v>1800</v>
      </c>
      <c r="AM75">
        <v>97928</v>
      </c>
      <c r="AN75" t="s">
        <v>1801</v>
      </c>
      <c r="AO75" t="s">
        <v>1295</v>
      </c>
      <c r="AP75" t="s">
        <v>1296</v>
      </c>
      <c r="AQ75" s="19">
        <v>60</v>
      </c>
      <c r="AR75" s="22">
        <v>8</v>
      </c>
      <c r="AS75" s="5" t="s">
        <v>1799</v>
      </c>
      <c r="AT75" s="5" t="s">
        <v>116</v>
      </c>
      <c r="AU75" t="s">
        <v>1339</v>
      </c>
      <c r="AV75">
        <f>+VLOOKUP($I75,Code!$A$2:$M$107,12,0)</f>
        <v>320107</v>
      </c>
      <c r="AW75" t="str">
        <f>+VLOOKUP($I75,Code!$A$2:$M$107,13,0)</f>
        <v>So 50g</v>
      </c>
      <c r="AY75" s="1">
        <f t="shared" si="11"/>
        <v>308.22000000000003</v>
      </c>
      <c r="AZ75" s="12">
        <f t="shared" si="12"/>
        <v>3.0022658610271868E-2</v>
      </c>
    </row>
    <row r="76" spans="2:52" x14ac:dyDescent="0.35">
      <c r="B76" t="s">
        <v>1288</v>
      </c>
      <c r="C76" s="2" t="s">
        <v>1307</v>
      </c>
      <c r="D76" s="2">
        <v>45568</v>
      </c>
      <c r="E76" t="s">
        <v>1957</v>
      </c>
      <c r="F76" t="s">
        <v>1813</v>
      </c>
      <c r="G76" t="s">
        <v>1958</v>
      </c>
      <c r="H76" t="s">
        <v>1959</v>
      </c>
      <c r="I76">
        <v>173103000</v>
      </c>
      <c r="J76" t="s">
        <v>745</v>
      </c>
      <c r="K76" t="s">
        <v>1289</v>
      </c>
      <c r="L76" t="s">
        <v>1290</v>
      </c>
      <c r="M76">
        <v>5151015</v>
      </c>
      <c r="N76" t="s">
        <v>853</v>
      </c>
      <c r="O76" t="s">
        <v>1960</v>
      </c>
      <c r="P76" t="s">
        <v>1961</v>
      </c>
      <c r="Q76" t="s">
        <v>1962</v>
      </c>
      <c r="R76" t="s">
        <v>1963</v>
      </c>
      <c r="S76" t="s">
        <v>1964</v>
      </c>
      <c r="T76" t="s">
        <v>1535</v>
      </c>
      <c r="U76" t="s">
        <v>723</v>
      </c>
      <c r="W76" t="s">
        <v>723</v>
      </c>
      <c r="X76" t="s">
        <v>122</v>
      </c>
      <c r="Y76" t="s">
        <v>1292</v>
      </c>
      <c r="Z76" t="s">
        <v>1297</v>
      </c>
      <c r="AA76" t="s">
        <v>59</v>
      </c>
      <c r="AB76" t="s">
        <v>1307</v>
      </c>
      <c r="AC76">
        <v>30</v>
      </c>
      <c r="AD76">
        <v>5541</v>
      </c>
      <c r="AE76">
        <v>5486</v>
      </c>
      <c r="AF76">
        <v>164580</v>
      </c>
      <c r="AG76">
        <v>8</v>
      </c>
      <c r="AH76" s="17">
        <v>177746</v>
      </c>
      <c r="AI76" t="s">
        <v>1331</v>
      </c>
      <c r="AJ76">
        <v>20240819</v>
      </c>
      <c r="AK76">
        <v>20250819</v>
      </c>
      <c r="AL76" t="s">
        <v>1820</v>
      </c>
      <c r="AM76">
        <v>102589</v>
      </c>
      <c r="AN76" t="s">
        <v>1525</v>
      </c>
      <c r="AO76" t="s">
        <v>1295</v>
      </c>
      <c r="AP76" t="s">
        <v>1296</v>
      </c>
      <c r="AQ76" s="19">
        <v>60</v>
      </c>
      <c r="AR76" s="22">
        <v>0.5</v>
      </c>
      <c r="AS76" s="5" t="s">
        <v>59</v>
      </c>
      <c r="AT76" s="5" t="s">
        <v>723</v>
      </c>
      <c r="AU76" t="s">
        <v>1340</v>
      </c>
      <c r="AV76">
        <f>+VLOOKUP($I76,Code!$A$2:$M$107,12,0)</f>
        <v>320107</v>
      </c>
      <c r="AW76" t="str">
        <f>+VLOOKUP($I76,Code!$A$2:$M$107,13,0)</f>
        <v>So 50g</v>
      </c>
      <c r="AY76" s="1">
        <f t="shared" si="11"/>
        <v>329.16</v>
      </c>
      <c r="AZ76" s="12">
        <f t="shared" si="12"/>
        <v>9.9260061360765262E-3</v>
      </c>
    </row>
    <row r="77" spans="2:52" x14ac:dyDescent="0.35">
      <c r="B77" t="s">
        <v>1288</v>
      </c>
      <c r="C77" s="2" t="s">
        <v>1435</v>
      </c>
      <c r="D77" s="2">
        <v>45568</v>
      </c>
      <c r="E77" t="s">
        <v>1854</v>
      </c>
      <c r="F77" t="s">
        <v>1702</v>
      </c>
      <c r="G77" t="s">
        <v>1855</v>
      </c>
      <c r="H77" t="s">
        <v>1856</v>
      </c>
      <c r="I77">
        <v>173103000</v>
      </c>
      <c r="J77" t="s">
        <v>745</v>
      </c>
      <c r="K77" t="s">
        <v>1289</v>
      </c>
      <c r="L77" t="s">
        <v>1290</v>
      </c>
      <c r="M77">
        <v>5165357</v>
      </c>
      <c r="N77" t="s">
        <v>1705</v>
      </c>
      <c r="O77" t="s">
        <v>1706</v>
      </c>
      <c r="P77" t="s">
        <v>1707</v>
      </c>
      <c r="Q77" t="s">
        <v>1708</v>
      </c>
      <c r="R77" t="s">
        <v>1709</v>
      </c>
      <c r="S77" t="s">
        <v>1359</v>
      </c>
      <c r="T77" t="s">
        <v>1710</v>
      </c>
      <c r="U77" t="s">
        <v>1711</v>
      </c>
      <c r="W77" t="str">
        <f t="shared" ref="W77:W78" si="16">X77</f>
        <v>DONG NAI</v>
      </c>
      <c r="X77" t="s">
        <v>1711</v>
      </c>
      <c r="Y77" t="s">
        <v>1292</v>
      </c>
      <c r="Z77" t="s">
        <v>1293</v>
      </c>
      <c r="AA77" t="s">
        <v>1294</v>
      </c>
      <c r="AB77" t="s">
        <v>1435</v>
      </c>
      <c r="AC77">
        <v>600</v>
      </c>
      <c r="AD77">
        <v>5296</v>
      </c>
      <c r="AE77">
        <v>3853</v>
      </c>
      <c r="AF77">
        <v>2311800</v>
      </c>
      <c r="AG77">
        <v>8</v>
      </c>
      <c r="AH77" s="17">
        <v>2496744</v>
      </c>
      <c r="AI77" t="s">
        <v>1331</v>
      </c>
      <c r="AJ77">
        <v>20240819</v>
      </c>
      <c r="AK77">
        <v>20250819</v>
      </c>
      <c r="AL77" t="s">
        <v>1712</v>
      </c>
      <c r="AM77">
        <v>102154</v>
      </c>
      <c r="AN77" t="s">
        <v>1446</v>
      </c>
      <c r="AO77" t="s">
        <v>1295</v>
      </c>
      <c r="AP77" t="s">
        <v>1296</v>
      </c>
      <c r="AQ77" s="19">
        <v>60</v>
      </c>
      <c r="AR77" s="22">
        <v>10</v>
      </c>
      <c r="AS77" s="5" t="s">
        <v>1294</v>
      </c>
      <c r="AT77" s="5" t="s">
        <v>1711</v>
      </c>
      <c r="AU77" t="s">
        <v>1339</v>
      </c>
      <c r="AV77">
        <f>+VLOOKUP($I77,Code!$A$2:$M$107,12,0)</f>
        <v>320107</v>
      </c>
      <c r="AW77" t="str">
        <f>+VLOOKUP($I77,Code!$A$2:$M$107,13,0)</f>
        <v>So 50g</v>
      </c>
      <c r="AY77" s="1">
        <f t="shared" si="11"/>
        <v>231.18</v>
      </c>
      <c r="AZ77" s="12">
        <f t="shared" si="12"/>
        <v>0.27246978851963743</v>
      </c>
    </row>
    <row r="78" spans="2:52" x14ac:dyDescent="0.35">
      <c r="B78" t="s">
        <v>1288</v>
      </c>
      <c r="C78" s="2" t="s">
        <v>1298</v>
      </c>
      <c r="D78" s="2">
        <v>45568</v>
      </c>
      <c r="E78" t="s">
        <v>1641</v>
      </c>
      <c r="F78" t="s">
        <v>1642</v>
      </c>
      <c r="G78" t="s">
        <v>1643</v>
      </c>
      <c r="H78" t="s">
        <v>1644</v>
      </c>
      <c r="I78">
        <v>173103000</v>
      </c>
      <c r="J78" t="s">
        <v>745</v>
      </c>
      <c r="K78" t="s">
        <v>1289</v>
      </c>
      <c r="L78" t="s">
        <v>1290</v>
      </c>
      <c r="M78">
        <v>5280490</v>
      </c>
      <c r="N78" t="s">
        <v>1645</v>
      </c>
      <c r="O78" t="s">
        <v>1646</v>
      </c>
      <c r="P78" t="s">
        <v>1291</v>
      </c>
      <c r="Q78" t="s">
        <v>1647</v>
      </c>
      <c r="R78" t="s">
        <v>1291</v>
      </c>
      <c r="S78" t="s">
        <v>1648</v>
      </c>
      <c r="T78" t="s">
        <v>1649</v>
      </c>
      <c r="U78" t="s">
        <v>1650</v>
      </c>
      <c r="W78" t="str">
        <f t="shared" si="16"/>
        <v>BINH PHUOC</v>
      </c>
      <c r="X78" t="s">
        <v>1650</v>
      </c>
      <c r="Y78" t="s">
        <v>1292</v>
      </c>
      <c r="Z78" t="s">
        <v>1293</v>
      </c>
      <c r="AA78" t="s">
        <v>1294</v>
      </c>
      <c r="AB78" t="s">
        <v>1298</v>
      </c>
      <c r="AC78">
        <v>180</v>
      </c>
      <c r="AD78">
        <v>5296</v>
      </c>
      <c r="AE78">
        <v>3853</v>
      </c>
      <c r="AF78">
        <v>693540</v>
      </c>
      <c r="AG78">
        <v>8</v>
      </c>
      <c r="AH78" s="17">
        <v>749023</v>
      </c>
      <c r="AI78" t="s">
        <v>1331</v>
      </c>
      <c r="AJ78">
        <v>20240819</v>
      </c>
      <c r="AK78">
        <v>20250819</v>
      </c>
      <c r="AL78" t="s">
        <v>1651</v>
      </c>
      <c r="AM78">
        <v>102051</v>
      </c>
      <c r="AN78" t="s">
        <v>1318</v>
      </c>
      <c r="AO78" t="s">
        <v>1295</v>
      </c>
      <c r="AP78" t="s">
        <v>1296</v>
      </c>
      <c r="AQ78" s="19">
        <v>60</v>
      </c>
      <c r="AR78" s="22">
        <v>3</v>
      </c>
      <c r="AS78" s="5" t="s">
        <v>1294</v>
      </c>
      <c r="AT78" s="5" t="s">
        <v>1650</v>
      </c>
      <c r="AU78" t="s">
        <v>1339</v>
      </c>
      <c r="AV78">
        <f>+VLOOKUP($I78,Code!$A$2:$M$107,12,0)</f>
        <v>320107</v>
      </c>
      <c r="AW78" t="str">
        <f>+VLOOKUP($I78,Code!$A$2:$M$107,13,0)</f>
        <v>So 50g</v>
      </c>
      <c r="AY78" s="1">
        <f t="shared" si="11"/>
        <v>231.18</v>
      </c>
      <c r="AZ78" s="12">
        <f t="shared" si="12"/>
        <v>0.27246978851963743</v>
      </c>
    </row>
    <row r="79" spans="2:52" x14ac:dyDescent="0.35">
      <c r="B79" t="s">
        <v>1288</v>
      </c>
      <c r="C79" s="2" t="s">
        <v>1307</v>
      </c>
      <c r="D79" s="2">
        <v>45568</v>
      </c>
      <c r="E79" t="s">
        <v>1693</v>
      </c>
      <c r="F79" t="s">
        <v>1694</v>
      </c>
      <c r="G79" t="s">
        <v>1695</v>
      </c>
      <c r="H79" t="s">
        <v>1696</v>
      </c>
      <c r="I79">
        <v>173103000</v>
      </c>
      <c r="J79" t="s">
        <v>745</v>
      </c>
      <c r="K79" t="s">
        <v>1289</v>
      </c>
      <c r="L79" t="s">
        <v>1290</v>
      </c>
      <c r="M79">
        <v>5030075</v>
      </c>
      <c r="N79" t="s">
        <v>725</v>
      </c>
      <c r="O79" t="s">
        <v>1291</v>
      </c>
      <c r="P79" t="s">
        <v>1697</v>
      </c>
      <c r="Q79" t="s">
        <v>1291</v>
      </c>
      <c r="R79" t="s">
        <v>1698</v>
      </c>
      <c r="S79" t="s">
        <v>1699</v>
      </c>
      <c r="T79" t="s">
        <v>1369</v>
      </c>
      <c r="U79" t="s">
        <v>723</v>
      </c>
      <c r="W79" t="s">
        <v>723</v>
      </c>
      <c r="X79" t="s">
        <v>118</v>
      </c>
      <c r="Y79" t="s">
        <v>1292</v>
      </c>
      <c r="Z79" t="s">
        <v>1293</v>
      </c>
      <c r="AA79" t="s">
        <v>317</v>
      </c>
      <c r="AB79" t="s">
        <v>1307</v>
      </c>
      <c r="AC79">
        <v>60</v>
      </c>
      <c r="AD79">
        <v>5296</v>
      </c>
      <c r="AE79">
        <v>5296</v>
      </c>
      <c r="AF79">
        <v>317760</v>
      </c>
      <c r="AG79">
        <v>8</v>
      </c>
      <c r="AH79" s="17">
        <v>343181</v>
      </c>
      <c r="AI79" t="s">
        <v>1331</v>
      </c>
      <c r="AJ79">
        <v>20240819</v>
      </c>
      <c r="AK79">
        <v>20250819</v>
      </c>
      <c r="AL79" t="s">
        <v>1700</v>
      </c>
      <c r="AM79">
        <v>98057</v>
      </c>
      <c r="AN79" t="s">
        <v>1370</v>
      </c>
      <c r="AO79" t="s">
        <v>1295</v>
      </c>
      <c r="AP79" t="s">
        <v>1296</v>
      </c>
      <c r="AQ79" s="19">
        <v>60</v>
      </c>
      <c r="AR79" s="22">
        <v>1</v>
      </c>
      <c r="AS79" s="5" t="s">
        <v>317</v>
      </c>
      <c r="AT79" s="5" t="s">
        <v>723</v>
      </c>
      <c r="AU79" t="s">
        <v>1340</v>
      </c>
      <c r="AV79">
        <f>+VLOOKUP($I79,Code!$A$2:$M$107,12,0)</f>
        <v>320107</v>
      </c>
      <c r="AW79" t="str">
        <f>+VLOOKUP($I79,Code!$A$2:$M$107,13,0)</f>
        <v>So 50g</v>
      </c>
      <c r="AY79" s="1">
        <f t="shared" si="11"/>
        <v>317.76</v>
      </c>
      <c r="AZ79" s="12">
        <f t="shared" si="12"/>
        <v>0</v>
      </c>
    </row>
    <row r="80" spans="2:52" x14ac:dyDescent="0.35">
      <c r="B80" t="s">
        <v>1288</v>
      </c>
      <c r="C80" s="2" t="s">
        <v>1435</v>
      </c>
      <c r="D80" s="2">
        <v>45568</v>
      </c>
      <c r="E80" t="s">
        <v>1701</v>
      </c>
      <c r="F80" t="s">
        <v>1702</v>
      </c>
      <c r="G80" t="s">
        <v>1703</v>
      </c>
      <c r="H80" t="s">
        <v>1704</v>
      </c>
      <c r="I80">
        <v>173103000</v>
      </c>
      <c r="J80" t="s">
        <v>745</v>
      </c>
      <c r="K80" t="s">
        <v>1289</v>
      </c>
      <c r="L80" t="s">
        <v>1290</v>
      </c>
      <c r="M80">
        <v>5165357</v>
      </c>
      <c r="N80" t="s">
        <v>1705</v>
      </c>
      <c r="O80" t="s">
        <v>1706</v>
      </c>
      <c r="P80" t="s">
        <v>1707</v>
      </c>
      <c r="Q80" t="s">
        <v>1708</v>
      </c>
      <c r="R80" t="s">
        <v>1709</v>
      </c>
      <c r="S80" t="s">
        <v>1359</v>
      </c>
      <c r="T80" t="s">
        <v>1710</v>
      </c>
      <c r="U80" t="s">
        <v>1711</v>
      </c>
      <c r="W80" t="str">
        <f t="shared" ref="W80:W83" si="17">X80</f>
        <v>DONG NAI</v>
      </c>
      <c r="X80" t="s">
        <v>1711</v>
      </c>
      <c r="Y80" t="s">
        <v>1292</v>
      </c>
      <c r="Z80" t="s">
        <v>1293</v>
      </c>
      <c r="AA80" t="s">
        <v>1294</v>
      </c>
      <c r="AB80" t="s">
        <v>1435</v>
      </c>
      <c r="AC80">
        <v>240</v>
      </c>
      <c r="AD80">
        <v>5296</v>
      </c>
      <c r="AE80">
        <v>3853</v>
      </c>
      <c r="AF80">
        <v>924720</v>
      </c>
      <c r="AG80">
        <v>8</v>
      </c>
      <c r="AH80" s="17">
        <v>998698</v>
      </c>
      <c r="AI80" t="s">
        <v>1331</v>
      </c>
      <c r="AJ80">
        <v>20240819</v>
      </c>
      <c r="AK80">
        <v>20250819</v>
      </c>
      <c r="AL80" t="s">
        <v>1712</v>
      </c>
      <c r="AM80">
        <v>102154</v>
      </c>
      <c r="AN80" t="s">
        <v>1446</v>
      </c>
      <c r="AO80" t="s">
        <v>1295</v>
      </c>
      <c r="AP80" t="s">
        <v>1296</v>
      </c>
      <c r="AQ80" s="19">
        <v>60</v>
      </c>
      <c r="AR80" s="22">
        <v>4</v>
      </c>
      <c r="AS80" s="5" t="s">
        <v>1294</v>
      </c>
      <c r="AT80" s="5" t="s">
        <v>1711</v>
      </c>
      <c r="AU80" t="s">
        <v>1339</v>
      </c>
      <c r="AV80">
        <f>+VLOOKUP($I80,Code!$A$2:$M$107,12,0)</f>
        <v>320107</v>
      </c>
      <c r="AW80" t="str">
        <f>+VLOOKUP($I80,Code!$A$2:$M$107,13,0)</f>
        <v>So 50g</v>
      </c>
      <c r="AY80" s="1">
        <f t="shared" si="11"/>
        <v>231.18</v>
      </c>
      <c r="AZ80" s="12">
        <f t="shared" si="12"/>
        <v>0.27246978851963743</v>
      </c>
    </row>
    <row r="81" spans="2:52" x14ac:dyDescent="0.35">
      <c r="B81" t="s">
        <v>1288</v>
      </c>
      <c r="C81" s="2" t="s">
        <v>1298</v>
      </c>
      <c r="D81" s="2">
        <v>45568</v>
      </c>
      <c r="E81" t="s">
        <v>1762</v>
      </c>
      <c r="F81" t="s">
        <v>1763</v>
      </c>
      <c r="G81" t="s">
        <v>1764</v>
      </c>
      <c r="H81" t="s">
        <v>1765</v>
      </c>
      <c r="I81">
        <v>173103000</v>
      </c>
      <c r="J81" t="s">
        <v>745</v>
      </c>
      <c r="K81" t="s">
        <v>1289</v>
      </c>
      <c r="L81" t="s">
        <v>1290</v>
      </c>
      <c r="M81">
        <v>5264267</v>
      </c>
      <c r="N81" t="s">
        <v>1766</v>
      </c>
      <c r="O81" t="s">
        <v>1767</v>
      </c>
      <c r="P81" t="s">
        <v>1768</v>
      </c>
      <c r="Q81" t="s">
        <v>1769</v>
      </c>
      <c r="R81" t="s">
        <v>1211</v>
      </c>
      <c r="S81" t="s">
        <v>1770</v>
      </c>
      <c r="T81" t="s">
        <v>1771</v>
      </c>
      <c r="U81" t="s">
        <v>1772</v>
      </c>
      <c r="W81" t="str">
        <f t="shared" si="17"/>
        <v>DAK LAK</v>
      </c>
      <c r="X81" t="s">
        <v>1772</v>
      </c>
      <c r="Y81" t="s">
        <v>1292</v>
      </c>
      <c r="Z81" t="s">
        <v>1293</v>
      </c>
      <c r="AA81" t="s">
        <v>1294</v>
      </c>
      <c r="AB81" t="s">
        <v>1298</v>
      </c>
      <c r="AC81">
        <v>120</v>
      </c>
      <c r="AD81">
        <v>5296</v>
      </c>
      <c r="AE81">
        <v>3853</v>
      </c>
      <c r="AF81">
        <v>462360</v>
      </c>
      <c r="AG81">
        <v>8</v>
      </c>
      <c r="AH81" s="17">
        <v>499349</v>
      </c>
      <c r="AI81" t="s">
        <v>1331</v>
      </c>
      <c r="AJ81">
        <v>20240819</v>
      </c>
      <c r="AK81">
        <v>20250819</v>
      </c>
      <c r="AL81" t="s">
        <v>1457</v>
      </c>
      <c r="AM81">
        <v>102051</v>
      </c>
      <c r="AN81" t="s">
        <v>1318</v>
      </c>
      <c r="AO81" t="s">
        <v>1295</v>
      </c>
      <c r="AP81" t="s">
        <v>1296</v>
      </c>
      <c r="AQ81" s="19">
        <v>60</v>
      </c>
      <c r="AR81" s="22">
        <v>2</v>
      </c>
      <c r="AS81" s="5" t="s">
        <v>1294</v>
      </c>
      <c r="AT81" s="5" t="s">
        <v>1772</v>
      </c>
      <c r="AU81" t="s">
        <v>1339</v>
      </c>
      <c r="AV81">
        <f>+VLOOKUP($I81,Code!$A$2:$M$107,12,0)</f>
        <v>320107</v>
      </c>
      <c r="AW81" t="str">
        <f>+VLOOKUP($I81,Code!$A$2:$M$107,13,0)</f>
        <v>So 50g</v>
      </c>
      <c r="AY81" s="1">
        <f t="shared" si="11"/>
        <v>231.18</v>
      </c>
      <c r="AZ81" s="12">
        <f t="shared" si="12"/>
        <v>0.27246978851963743</v>
      </c>
    </row>
    <row r="82" spans="2:52" x14ac:dyDescent="0.35">
      <c r="B82" t="s">
        <v>1288</v>
      </c>
      <c r="C82" s="2" t="s">
        <v>1298</v>
      </c>
      <c r="D82" s="2">
        <v>45568</v>
      </c>
      <c r="E82" t="s">
        <v>1619</v>
      </c>
      <c r="F82" t="s">
        <v>1620</v>
      </c>
      <c r="G82" t="s">
        <v>1621</v>
      </c>
      <c r="H82" t="s">
        <v>1622</v>
      </c>
      <c r="I82">
        <v>173103000</v>
      </c>
      <c r="J82" t="s">
        <v>745</v>
      </c>
      <c r="K82" t="s">
        <v>1289</v>
      </c>
      <c r="L82" t="s">
        <v>1290</v>
      </c>
      <c r="M82">
        <v>5280476</v>
      </c>
      <c r="N82" t="s">
        <v>1623</v>
      </c>
      <c r="O82" t="s">
        <v>1623</v>
      </c>
      <c r="P82" t="s">
        <v>1624</v>
      </c>
      <c r="Q82" t="s">
        <v>1625</v>
      </c>
      <c r="R82" t="s">
        <v>1291</v>
      </c>
      <c r="S82" t="s">
        <v>1626</v>
      </c>
      <c r="T82" t="s">
        <v>1627</v>
      </c>
      <c r="U82" t="s">
        <v>1628</v>
      </c>
      <c r="W82" t="str">
        <f t="shared" si="17"/>
        <v>KHANH HOA</v>
      </c>
      <c r="X82" t="s">
        <v>1628</v>
      </c>
      <c r="Y82" t="s">
        <v>1292</v>
      </c>
      <c r="Z82" t="s">
        <v>1293</v>
      </c>
      <c r="AA82" t="s">
        <v>1294</v>
      </c>
      <c r="AB82" t="s">
        <v>1298</v>
      </c>
      <c r="AC82">
        <v>180</v>
      </c>
      <c r="AD82">
        <v>5296</v>
      </c>
      <c r="AE82">
        <v>3853</v>
      </c>
      <c r="AF82">
        <v>693540</v>
      </c>
      <c r="AG82">
        <v>8</v>
      </c>
      <c r="AH82" s="17">
        <v>749023</v>
      </c>
      <c r="AI82" t="s">
        <v>1331</v>
      </c>
      <c r="AJ82">
        <v>20240819</v>
      </c>
      <c r="AK82">
        <v>20250819</v>
      </c>
      <c r="AL82" t="s">
        <v>1457</v>
      </c>
      <c r="AM82">
        <v>102051</v>
      </c>
      <c r="AN82" t="s">
        <v>1318</v>
      </c>
      <c r="AO82" t="s">
        <v>1295</v>
      </c>
      <c r="AP82" t="s">
        <v>1296</v>
      </c>
      <c r="AQ82" s="19">
        <v>60</v>
      </c>
      <c r="AR82" s="22">
        <v>3</v>
      </c>
      <c r="AS82" s="5" t="s">
        <v>1294</v>
      </c>
      <c r="AT82" s="5" t="s">
        <v>1628</v>
      </c>
      <c r="AU82" t="s">
        <v>1339</v>
      </c>
      <c r="AV82">
        <f>+VLOOKUP($I82,Code!$A$2:$M$107,12,0)</f>
        <v>320107</v>
      </c>
      <c r="AW82" t="str">
        <f>+VLOOKUP($I82,Code!$A$2:$M$107,13,0)</f>
        <v>So 50g</v>
      </c>
      <c r="AY82" s="1">
        <f t="shared" si="11"/>
        <v>231.18</v>
      </c>
      <c r="AZ82" s="12">
        <f t="shared" si="12"/>
        <v>0.27246978851963743</v>
      </c>
    </row>
    <row r="83" spans="2:52" x14ac:dyDescent="0.35">
      <c r="B83" t="s">
        <v>1288</v>
      </c>
      <c r="C83" s="2" t="s">
        <v>1298</v>
      </c>
      <c r="D83" s="2">
        <v>45568</v>
      </c>
      <c r="E83" t="s">
        <v>1447</v>
      </c>
      <c r="F83" t="s">
        <v>1448</v>
      </c>
      <c r="G83" t="s">
        <v>1449</v>
      </c>
      <c r="H83" t="s">
        <v>1450</v>
      </c>
      <c r="I83">
        <v>173103000</v>
      </c>
      <c r="J83" t="s">
        <v>745</v>
      </c>
      <c r="K83" t="s">
        <v>1289</v>
      </c>
      <c r="L83" t="s">
        <v>1290</v>
      </c>
      <c r="M83">
        <v>5280452</v>
      </c>
      <c r="N83" t="s">
        <v>1451</v>
      </c>
      <c r="O83" t="s">
        <v>1451</v>
      </c>
      <c r="P83" t="s">
        <v>1291</v>
      </c>
      <c r="Q83" t="s">
        <v>1452</v>
      </c>
      <c r="R83" t="s">
        <v>1453</v>
      </c>
      <c r="S83" t="s">
        <v>1454</v>
      </c>
      <c r="T83" t="s">
        <v>1455</v>
      </c>
      <c r="U83" t="s">
        <v>1456</v>
      </c>
      <c r="W83" t="str">
        <f t="shared" si="17"/>
        <v>LAM DONG</v>
      </c>
      <c r="X83" t="s">
        <v>1456</v>
      </c>
      <c r="Y83" t="s">
        <v>1292</v>
      </c>
      <c r="Z83" t="s">
        <v>1293</v>
      </c>
      <c r="AA83" t="s">
        <v>1294</v>
      </c>
      <c r="AB83" t="s">
        <v>1298</v>
      </c>
      <c r="AC83">
        <v>120</v>
      </c>
      <c r="AD83">
        <v>5296</v>
      </c>
      <c r="AE83">
        <v>3853</v>
      </c>
      <c r="AF83">
        <v>462360</v>
      </c>
      <c r="AG83">
        <v>8</v>
      </c>
      <c r="AH83" s="17">
        <v>499349</v>
      </c>
      <c r="AI83" t="s">
        <v>1331</v>
      </c>
      <c r="AJ83">
        <v>20240819</v>
      </c>
      <c r="AK83">
        <v>20250819</v>
      </c>
      <c r="AL83" t="s">
        <v>1457</v>
      </c>
      <c r="AM83">
        <v>102051</v>
      </c>
      <c r="AN83" t="s">
        <v>1318</v>
      </c>
      <c r="AO83" t="s">
        <v>1295</v>
      </c>
      <c r="AP83" t="s">
        <v>1296</v>
      </c>
      <c r="AQ83" s="19">
        <v>60</v>
      </c>
      <c r="AR83" s="22">
        <v>2</v>
      </c>
      <c r="AS83" s="5" t="s">
        <v>1294</v>
      </c>
      <c r="AT83" s="5" t="s">
        <v>1456</v>
      </c>
      <c r="AU83" t="s">
        <v>1339</v>
      </c>
      <c r="AV83">
        <f>+VLOOKUP($I83,Code!$A$2:$M$107,12,0)</f>
        <v>320107</v>
      </c>
      <c r="AW83" t="str">
        <f>+VLOOKUP($I83,Code!$A$2:$M$107,13,0)</f>
        <v>So 50g</v>
      </c>
      <c r="AY83" s="1">
        <f t="shared" si="11"/>
        <v>231.18</v>
      </c>
      <c r="AZ83" s="12">
        <f t="shared" si="12"/>
        <v>0.27246978851963743</v>
      </c>
    </row>
    <row r="84" spans="2:52" x14ac:dyDescent="0.35">
      <c r="B84" t="s">
        <v>1288</v>
      </c>
      <c r="C84" s="2" t="s">
        <v>1298</v>
      </c>
      <c r="D84" s="2">
        <v>45568</v>
      </c>
      <c r="E84" t="s">
        <v>1899</v>
      </c>
      <c r="F84" t="s">
        <v>1506</v>
      </c>
      <c r="G84" t="s">
        <v>1900</v>
      </c>
      <c r="H84" t="s">
        <v>1901</v>
      </c>
      <c r="I84">
        <v>173103000</v>
      </c>
      <c r="J84" t="s">
        <v>745</v>
      </c>
      <c r="K84" t="s">
        <v>1289</v>
      </c>
      <c r="L84" t="s">
        <v>1290</v>
      </c>
      <c r="M84">
        <v>5284140</v>
      </c>
      <c r="N84" t="s">
        <v>1324</v>
      </c>
      <c r="O84" t="s">
        <v>1325</v>
      </c>
      <c r="P84" t="s">
        <v>1291</v>
      </c>
      <c r="Q84" t="s">
        <v>1326</v>
      </c>
      <c r="R84" t="s">
        <v>1291</v>
      </c>
      <c r="S84" t="s">
        <v>1327</v>
      </c>
      <c r="T84" t="s">
        <v>1328</v>
      </c>
      <c r="U84" t="s">
        <v>1329</v>
      </c>
      <c r="W84" t="str">
        <f>X84</f>
        <v>LONG AN</v>
      </c>
      <c r="X84" t="s">
        <v>1329</v>
      </c>
      <c r="Y84" t="s">
        <v>1292</v>
      </c>
      <c r="Z84" t="s">
        <v>1293</v>
      </c>
      <c r="AA84" t="s">
        <v>1294</v>
      </c>
      <c r="AB84" t="s">
        <v>1298</v>
      </c>
      <c r="AC84">
        <v>60</v>
      </c>
      <c r="AD84">
        <v>5296</v>
      </c>
      <c r="AE84">
        <v>3853</v>
      </c>
      <c r="AF84">
        <v>231180</v>
      </c>
      <c r="AG84">
        <v>8</v>
      </c>
      <c r="AH84" s="17">
        <v>249674</v>
      </c>
      <c r="AI84" t="s">
        <v>1331</v>
      </c>
      <c r="AJ84">
        <v>20240819</v>
      </c>
      <c r="AK84">
        <v>20250819</v>
      </c>
      <c r="AL84" t="s">
        <v>1509</v>
      </c>
      <c r="AM84">
        <v>102051</v>
      </c>
      <c r="AN84" t="s">
        <v>1318</v>
      </c>
      <c r="AO84" t="s">
        <v>1295</v>
      </c>
      <c r="AP84" t="s">
        <v>1296</v>
      </c>
      <c r="AQ84" s="19">
        <v>60</v>
      </c>
      <c r="AR84" s="22">
        <v>1</v>
      </c>
      <c r="AS84" s="5" t="s">
        <v>1294</v>
      </c>
      <c r="AT84" s="5" t="s">
        <v>1329</v>
      </c>
      <c r="AU84" t="s">
        <v>1339</v>
      </c>
      <c r="AV84">
        <f>+VLOOKUP($I84,Code!$A$2:$M$107,12,0)</f>
        <v>320107</v>
      </c>
      <c r="AW84" t="str">
        <f>+VLOOKUP($I84,Code!$A$2:$M$107,13,0)</f>
        <v>So 50g</v>
      </c>
      <c r="AY84" s="1">
        <f t="shared" si="11"/>
        <v>231.18</v>
      </c>
      <c r="AZ84" s="12">
        <f t="shared" si="12"/>
        <v>0.27246978851963743</v>
      </c>
    </row>
    <row r="85" spans="2:52" x14ac:dyDescent="0.35">
      <c r="B85" t="s">
        <v>1288</v>
      </c>
      <c r="C85" s="2" t="s">
        <v>1334</v>
      </c>
      <c r="D85" s="2">
        <v>45568</v>
      </c>
      <c r="E85" t="s">
        <v>1494</v>
      </c>
      <c r="F85" t="s">
        <v>1495</v>
      </c>
      <c r="G85" t="s">
        <v>1496</v>
      </c>
      <c r="H85" t="s">
        <v>1497</v>
      </c>
      <c r="I85">
        <v>173103000</v>
      </c>
      <c r="J85" t="s">
        <v>745</v>
      </c>
      <c r="K85" t="s">
        <v>1289</v>
      </c>
      <c r="L85" t="s">
        <v>1290</v>
      </c>
      <c r="M85">
        <v>5265899</v>
      </c>
      <c r="N85" t="s">
        <v>1498</v>
      </c>
      <c r="O85" t="s">
        <v>1499</v>
      </c>
      <c r="P85" t="s">
        <v>1500</v>
      </c>
      <c r="Q85" t="s">
        <v>1501</v>
      </c>
      <c r="R85" t="s">
        <v>1502</v>
      </c>
      <c r="S85" t="s">
        <v>1503</v>
      </c>
      <c r="T85" t="s">
        <v>1352</v>
      </c>
      <c r="U85" t="s">
        <v>723</v>
      </c>
      <c r="W85" t="s">
        <v>723</v>
      </c>
      <c r="X85" t="s">
        <v>119</v>
      </c>
      <c r="Y85" t="s">
        <v>1292</v>
      </c>
      <c r="Z85" t="s">
        <v>1293</v>
      </c>
      <c r="AA85" t="s">
        <v>1294</v>
      </c>
      <c r="AB85" t="s">
        <v>1334</v>
      </c>
      <c r="AC85">
        <v>600</v>
      </c>
      <c r="AD85">
        <v>5296</v>
      </c>
      <c r="AE85">
        <v>3853</v>
      </c>
      <c r="AF85">
        <v>2311800</v>
      </c>
      <c r="AG85">
        <v>8</v>
      </c>
      <c r="AH85" s="17">
        <v>2496744</v>
      </c>
      <c r="AI85" t="s">
        <v>1331</v>
      </c>
      <c r="AJ85">
        <v>20240819</v>
      </c>
      <c r="AK85">
        <v>20250819</v>
      </c>
      <c r="AL85" t="s">
        <v>1504</v>
      </c>
      <c r="AM85">
        <v>101291</v>
      </c>
      <c r="AN85" t="s">
        <v>1335</v>
      </c>
      <c r="AO85" t="s">
        <v>1295</v>
      </c>
      <c r="AP85" t="s">
        <v>1296</v>
      </c>
      <c r="AQ85" s="19">
        <v>60</v>
      </c>
      <c r="AR85" s="22">
        <v>10</v>
      </c>
      <c r="AS85" s="5" t="s">
        <v>1294</v>
      </c>
      <c r="AT85" s="5" t="s">
        <v>723</v>
      </c>
      <c r="AU85" t="s">
        <v>1340</v>
      </c>
      <c r="AV85">
        <f>+VLOOKUP($I85,Code!$A$2:$M$107,12,0)</f>
        <v>320107</v>
      </c>
      <c r="AW85" t="str">
        <f>+VLOOKUP($I85,Code!$A$2:$M$107,13,0)</f>
        <v>So 50g</v>
      </c>
      <c r="AY85" s="1">
        <f t="shared" si="11"/>
        <v>231.18</v>
      </c>
      <c r="AZ85" s="12">
        <f t="shared" si="12"/>
        <v>0.27246978851963743</v>
      </c>
    </row>
    <row r="86" spans="2:52" x14ac:dyDescent="0.35">
      <c r="B86" t="s">
        <v>1288</v>
      </c>
      <c r="C86" s="2" t="s">
        <v>1298</v>
      </c>
      <c r="D86" s="2">
        <v>45568</v>
      </c>
      <c r="E86" t="s">
        <v>1510</v>
      </c>
      <c r="F86" t="s">
        <v>1506</v>
      </c>
      <c r="G86" t="s">
        <v>1511</v>
      </c>
      <c r="H86" t="s">
        <v>1512</v>
      </c>
      <c r="I86">
        <v>173103000</v>
      </c>
      <c r="J86" t="s">
        <v>745</v>
      </c>
      <c r="K86" t="s">
        <v>1289</v>
      </c>
      <c r="L86" t="s">
        <v>1290</v>
      </c>
      <c r="M86">
        <v>5284140</v>
      </c>
      <c r="N86" t="s">
        <v>1324</v>
      </c>
      <c r="O86" t="s">
        <v>1325</v>
      </c>
      <c r="P86" t="s">
        <v>1291</v>
      </c>
      <c r="Q86" t="s">
        <v>1326</v>
      </c>
      <c r="R86" t="s">
        <v>1291</v>
      </c>
      <c r="S86" t="s">
        <v>1327</v>
      </c>
      <c r="T86" t="s">
        <v>1328</v>
      </c>
      <c r="U86" t="s">
        <v>1329</v>
      </c>
      <c r="W86" t="str">
        <f t="shared" ref="W86:W90" si="18">X86</f>
        <v>LONG AN</v>
      </c>
      <c r="X86" t="s">
        <v>1329</v>
      </c>
      <c r="Y86" t="s">
        <v>1292</v>
      </c>
      <c r="Z86" t="s">
        <v>1293</v>
      </c>
      <c r="AA86" t="s">
        <v>1294</v>
      </c>
      <c r="AB86" t="s">
        <v>1298</v>
      </c>
      <c r="AC86">
        <v>360</v>
      </c>
      <c r="AD86">
        <v>5296</v>
      </c>
      <c r="AE86">
        <v>3853</v>
      </c>
      <c r="AF86">
        <v>1387080</v>
      </c>
      <c r="AG86">
        <v>8</v>
      </c>
      <c r="AH86" s="17">
        <v>1498046</v>
      </c>
      <c r="AI86" t="s">
        <v>1331</v>
      </c>
      <c r="AJ86">
        <v>20240819</v>
      </c>
      <c r="AK86">
        <v>20250819</v>
      </c>
      <c r="AL86" t="s">
        <v>1509</v>
      </c>
      <c r="AM86">
        <v>102051</v>
      </c>
      <c r="AN86" t="s">
        <v>1318</v>
      </c>
      <c r="AO86" t="s">
        <v>1295</v>
      </c>
      <c r="AP86" t="s">
        <v>1296</v>
      </c>
      <c r="AQ86" s="19">
        <v>60</v>
      </c>
      <c r="AR86" s="22">
        <v>6</v>
      </c>
      <c r="AS86" s="5" t="s">
        <v>1294</v>
      </c>
      <c r="AT86" s="5" t="s">
        <v>1329</v>
      </c>
      <c r="AU86" t="s">
        <v>1339</v>
      </c>
      <c r="AV86">
        <f>+VLOOKUP($I86,Code!$A$2:$M$107,12,0)</f>
        <v>320107</v>
      </c>
      <c r="AW86" t="str">
        <f>+VLOOKUP($I86,Code!$A$2:$M$107,13,0)</f>
        <v>So 50g</v>
      </c>
      <c r="AY86" s="1">
        <f t="shared" si="11"/>
        <v>231.18</v>
      </c>
      <c r="AZ86" s="12">
        <f t="shared" si="12"/>
        <v>0.27246978851963743</v>
      </c>
    </row>
    <row r="87" spans="2:52" x14ac:dyDescent="0.35">
      <c r="B87" t="s">
        <v>1288</v>
      </c>
      <c r="C87" s="2" t="s">
        <v>1334</v>
      </c>
      <c r="D87" s="2">
        <v>45568</v>
      </c>
      <c r="E87" t="s">
        <v>1902</v>
      </c>
      <c r="F87" t="s">
        <v>1903</v>
      </c>
      <c r="G87" t="s">
        <v>1904</v>
      </c>
      <c r="H87" t="s">
        <v>1905</v>
      </c>
      <c r="I87">
        <v>173103000</v>
      </c>
      <c r="J87" t="s">
        <v>745</v>
      </c>
      <c r="K87" t="s">
        <v>1289</v>
      </c>
      <c r="L87" t="s">
        <v>1290</v>
      </c>
      <c r="M87">
        <v>5269992</v>
      </c>
      <c r="N87" t="s">
        <v>1906</v>
      </c>
      <c r="O87" t="s">
        <v>1906</v>
      </c>
      <c r="P87" t="s">
        <v>1907</v>
      </c>
      <c r="Q87" t="s">
        <v>1908</v>
      </c>
      <c r="R87" t="s">
        <v>1291</v>
      </c>
      <c r="S87" t="s">
        <v>1909</v>
      </c>
      <c r="T87" t="s">
        <v>1910</v>
      </c>
      <c r="U87" t="s">
        <v>1329</v>
      </c>
      <c r="W87" t="str">
        <f t="shared" si="18"/>
        <v>LONG AN</v>
      </c>
      <c r="X87" t="s">
        <v>1329</v>
      </c>
      <c r="Y87" t="s">
        <v>1292</v>
      </c>
      <c r="Z87" t="s">
        <v>1293</v>
      </c>
      <c r="AA87" t="s">
        <v>1294</v>
      </c>
      <c r="AB87" t="s">
        <v>1334</v>
      </c>
      <c r="AC87">
        <v>60</v>
      </c>
      <c r="AD87">
        <v>5296</v>
      </c>
      <c r="AE87">
        <v>3853</v>
      </c>
      <c r="AF87">
        <v>231180</v>
      </c>
      <c r="AG87">
        <v>8</v>
      </c>
      <c r="AH87" s="17">
        <v>249674</v>
      </c>
      <c r="AI87" t="s">
        <v>1331</v>
      </c>
      <c r="AJ87">
        <v>20240819</v>
      </c>
      <c r="AK87">
        <v>20250819</v>
      </c>
      <c r="AL87" t="s">
        <v>1911</v>
      </c>
      <c r="AM87">
        <v>101291</v>
      </c>
      <c r="AN87" t="s">
        <v>1335</v>
      </c>
      <c r="AO87" t="s">
        <v>1295</v>
      </c>
      <c r="AP87" t="s">
        <v>1296</v>
      </c>
      <c r="AQ87" s="19">
        <v>60</v>
      </c>
      <c r="AR87" s="22">
        <v>1</v>
      </c>
      <c r="AS87" s="5" t="s">
        <v>1294</v>
      </c>
      <c r="AT87" s="5" t="s">
        <v>1329</v>
      </c>
      <c r="AU87" t="s">
        <v>1339</v>
      </c>
      <c r="AV87">
        <f>+VLOOKUP($I87,Code!$A$2:$M$107,12,0)</f>
        <v>320107</v>
      </c>
      <c r="AW87" t="str">
        <f>+VLOOKUP($I87,Code!$A$2:$M$107,13,0)</f>
        <v>So 50g</v>
      </c>
      <c r="AY87" s="1">
        <f t="shared" si="11"/>
        <v>231.18</v>
      </c>
      <c r="AZ87" s="12">
        <f t="shared" si="12"/>
        <v>0.27246978851963743</v>
      </c>
    </row>
    <row r="88" spans="2:52" x14ac:dyDescent="0.35">
      <c r="B88" t="s">
        <v>1288</v>
      </c>
      <c r="C88" s="2" t="s">
        <v>1334</v>
      </c>
      <c r="D88" s="2">
        <v>45568</v>
      </c>
      <c r="E88" t="s">
        <v>1934</v>
      </c>
      <c r="F88" t="s">
        <v>1903</v>
      </c>
      <c r="G88" t="s">
        <v>1935</v>
      </c>
      <c r="H88" t="s">
        <v>1936</v>
      </c>
      <c r="I88">
        <v>173103000</v>
      </c>
      <c r="J88" t="s">
        <v>745</v>
      </c>
      <c r="K88" t="s">
        <v>1289</v>
      </c>
      <c r="L88" t="s">
        <v>1290</v>
      </c>
      <c r="M88">
        <v>5269992</v>
      </c>
      <c r="N88" t="s">
        <v>1906</v>
      </c>
      <c r="O88" t="s">
        <v>1906</v>
      </c>
      <c r="P88" t="s">
        <v>1907</v>
      </c>
      <c r="Q88" t="s">
        <v>1908</v>
      </c>
      <c r="R88" t="s">
        <v>1291</v>
      </c>
      <c r="S88" t="s">
        <v>1909</v>
      </c>
      <c r="T88" t="s">
        <v>1910</v>
      </c>
      <c r="U88" t="s">
        <v>1329</v>
      </c>
      <c r="W88" t="str">
        <f t="shared" si="18"/>
        <v>LONG AN</v>
      </c>
      <c r="X88" t="s">
        <v>1329</v>
      </c>
      <c r="Y88" t="s">
        <v>1292</v>
      </c>
      <c r="Z88" t="s">
        <v>1293</v>
      </c>
      <c r="AA88" t="s">
        <v>1294</v>
      </c>
      <c r="AB88" t="s">
        <v>1334</v>
      </c>
      <c r="AC88">
        <v>240</v>
      </c>
      <c r="AD88">
        <v>5296</v>
      </c>
      <c r="AE88">
        <v>3853</v>
      </c>
      <c r="AF88">
        <v>924720</v>
      </c>
      <c r="AG88">
        <v>8</v>
      </c>
      <c r="AH88" s="17">
        <v>998698</v>
      </c>
      <c r="AI88" t="s">
        <v>1331</v>
      </c>
      <c r="AJ88">
        <v>20240819</v>
      </c>
      <c r="AK88">
        <v>20250819</v>
      </c>
      <c r="AL88" t="s">
        <v>1911</v>
      </c>
      <c r="AM88">
        <v>101291</v>
      </c>
      <c r="AN88" t="s">
        <v>1335</v>
      </c>
      <c r="AO88" t="s">
        <v>1295</v>
      </c>
      <c r="AP88" t="s">
        <v>1296</v>
      </c>
      <c r="AQ88" s="19">
        <v>60</v>
      </c>
      <c r="AR88" s="22">
        <v>4</v>
      </c>
      <c r="AS88" s="5" t="s">
        <v>1294</v>
      </c>
      <c r="AT88" s="5" t="s">
        <v>1329</v>
      </c>
      <c r="AU88" t="s">
        <v>1339</v>
      </c>
      <c r="AV88">
        <f>+VLOOKUP($I88,Code!$A$2:$M$107,12,0)</f>
        <v>320107</v>
      </c>
      <c r="AW88" t="str">
        <f>+VLOOKUP($I88,Code!$A$2:$M$107,13,0)</f>
        <v>So 50g</v>
      </c>
      <c r="AY88" s="1">
        <f t="shared" si="11"/>
        <v>231.18</v>
      </c>
      <c r="AZ88" s="12">
        <f t="shared" si="12"/>
        <v>0.27246978851963743</v>
      </c>
    </row>
    <row r="89" spans="2:52" x14ac:dyDescent="0.35">
      <c r="B89" t="s">
        <v>1288</v>
      </c>
      <c r="C89" s="2" t="s">
        <v>1435</v>
      </c>
      <c r="D89" s="2">
        <v>45568</v>
      </c>
      <c r="E89" t="s">
        <v>1436</v>
      </c>
      <c r="F89" t="s">
        <v>1437</v>
      </c>
      <c r="G89" t="s">
        <v>1438</v>
      </c>
      <c r="H89" t="s">
        <v>1439</v>
      </c>
      <c r="I89">
        <v>173103000</v>
      </c>
      <c r="J89" t="s">
        <v>745</v>
      </c>
      <c r="K89" t="s">
        <v>1289</v>
      </c>
      <c r="L89" t="s">
        <v>1290</v>
      </c>
      <c r="M89">
        <v>5261886</v>
      </c>
      <c r="N89" t="s">
        <v>1440</v>
      </c>
      <c r="O89" t="s">
        <v>1441</v>
      </c>
      <c r="P89" t="s">
        <v>1291</v>
      </c>
      <c r="Q89" t="s">
        <v>1442</v>
      </c>
      <c r="R89" t="s">
        <v>1291</v>
      </c>
      <c r="S89" t="s">
        <v>1443</v>
      </c>
      <c r="T89" t="s">
        <v>1444</v>
      </c>
      <c r="U89" t="s">
        <v>116</v>
      </c>
      <c r="W89" t="str">
        <f t="shared" si="18"/>
        <v>BINH DUONG</v>
      </c>
      <c r="X89" t="s">
        <v>116</v>
      </c>
      <c r="Y89" t="s">
        <v>1292</v>
      </c>
      <c r="Z89" t="s">
        <v>1293</v>
      </c>
      <c r="AA89" t="s">
        <v>1294</v>
      </c>
      <c r="AB89" t="s">
        <v>1435</v>
      </c>
      <c r="AC89">
        <v>840</v>
      </c>
      <c r="AD89">
        <v>5296</v>
      </c>
      <c r="AE89">
        <v>3853</v>
      </c>
      <c r="AF89">
        <v>3236520</v>
      </c>
      <c r="AG89">
        <v>8</v>
      </c>
      <c r="AH89" s="17">
        <v>3495442</v>
      </c>
      <c r="AI89" t="s">
        <v>1331</v>
      </c>
      <c r="AJ89">
        <v>20240819</v>
      </c>
      <c r="AK89">
        <v>20250819</v>
      </c>
      <c r="AL89" t="s">
        <v>1445</v>
      </c>
      <c r="AM89">
        <v>102154</v>
      </c>
      <c r="AN89" t="s">
        <v>1446</v>
      </c>
      <c r="AO89" t="s">
        <v>1295</v>
      </c>
      <c r="AP89" t="s">
        <v>1296</v>
      </c>
      <c r="AQ89" s="19">
        <v>60</v>
      </c>
      <c r="AR89" s="22">
        <v>14</v>
      </c>
      <c r="AS89" s="5" t="s">
        <v>1294</v>
      </c>
      <c r="AT89" s="5" t="s">
        <v>116</v>
      </c>
      <c r="AU89" t="s">
        <v>1339</v>
      </c>
      <c r="AV89">
        <f>+VLOOKUP($I89,Code!$A$2:$M$107,12,0)</f>
        <v>320107</v>
      </c>
      <c r="AW89" t="str">
        <f>+VLOOKUP($I89,Code!$A$2:$M$107,13,0)</f>
        <v>So 50g</v>
      </c>
      <c r="AY89" s="1">
        <f t="shared" si="11"/>
        <v>231.18</v>
      </c>
      <c r="AZ89" s="12">
        <f t="shared" si="12"/>
        <v>0.27246978851963743</v>
      </c>
    </row>
    <row r="90" spans="2:52" x14ac:dyDescent="0.35">
      <c r="B90" t="s">
        <v>1288</v>
      </c>
      <c r="C90" s="2" t="s">
        <v>1298</v>
      </c>
      <c r="D90" s="2">
        <v>45568</v>
      </c>
      <c r="E90" t="s">
        <v>1923</v>
      </c>
      <c r="F90" t="s">
        <v>1642</v>
      </c>
      <c r="G90" t="s">
        <v>1924</v>
      </c>
      <c r="H90" t="s">
        <v>1925</v>
      </c>
      <c r="I90">
        <v>173103000</v>
      </c>
      <c r="J90" t="s">
        <v>745</v>
      </c>
      <c r="K90" t="s">
        <v>1289</v>
      </c>
      <c r="L90" t="s">
        <v>1290</v>
      </c>
      <c r="M90">
        <v>5280490</v>
      </c>
      <c r="N90" t="s">
        <v>1645</v>
      </c>
      <c r="O90" t="s">
        <v>1646</v>
      </c>
      <c r="P90" t="s">
        <v>1291</v>
      </c>
      <c r="Q90" t="s">
        <v>1647</v>
      </c>
      <c r="R90" t="s">
        <v>1291</v>
      </c>
      <c r="S90" t="s">
        <v>1648</v>
      </c>
      <c r="T90" t="s">
        <v>1649</v>
      </c>
      <c r="U90" t="s">
        <v>1650</v>
      </c>
      <c r="W90" t="str">
        <f t="shared" si="18"/>
        <v>BINH PHUOC</v>
      </c>
      <c r="X90" t="s">
        <v>1650</v>
      </c>
      <c r="Y90" t="s">
        <v>1292</v>
      </c>
      <c r="Z90" t="s">
        <v>1293</v>
      </c>
      <c r="AA90" t="s">
        <v>1294</v>
      </c>
      <c r="AB90" t="s">
        <v>1298</v>
      </c>
      <c r="AC90">
        <v>120</v>
      </c>
      <c r="AD90">
        <v>5296</v>
      </c>
      <c r="AE90">
        <v>3853</v>
      </c>
      <c r="AF90">
        <v>462360</v>
      </c>
      <c r="AG90">
        <v>8</v>
      </c>
      <c r="AH90" s="17">
        <v>499349</v>
      </c>
      <c r="AI90" t="s">
        <v>1331</v>
      </c>
      <c r="AJ90">
        <v>20240819</v>
      </c>
      <c r="AK90">
        <v>20250819</v>
      </c>
      <c r="AL90" t="s">
        <v>1651</v>
      </c>
      <c r="AM90">
        <v>102051</v>
      </c>
      <c r="AN90" t="s">
        <v>1318</v>
      </c>
      <c r="AO90" t="s">
        <v>1295</v>
      </c>
      <c r="AP90" t="s">
        <v>1296</v>
      </c>
      <c r="AQ90" s="19">
        <v>60</v>
      </c>
      <c r="AR90" s="22">
        <v>2</v>
      </c>
      <c r="AS90" s="5" t="s">
        <v>1294</v>
      </c>
      <c r="AT90" s="5" t="s">
        <v>1650</v>
      </c>
      <c r="AU90" t="s">
        <v>1339</v>
      </c>
      <c r="AV90">
        <f>+VLOOKUP($I90,Code!$A$2:$M$107,12,0)</f>
        <v>320107</v>
      </c>
      <c r="AW90" t="str">
        <f>+VLOOKUP($I90,Code!$A$2:$M$107,13,0)</f>
        <v>So 50g</v>
      </c>
      <c r="AY90" s="1">
        <f t="shared" si="11"/>
        <v>231.18</v>
      </c>
      <c r="AZ90" s="12">
        <f t="shared" si="12"/>
        <v>0.27246978851963743</v>
      </c>
    </row>
    <row r="91" spans="2:52" x14ac:dyDescent="0.35">
      <c r="B91" t="s">
        <v>1288</v>
      </c>
      <c r="C91" s="2" t="s">
        <v>1334</v>
      </c>
      <c r="D91" s="2">
        <v>45568</v>
      </c>
      <c r="E91" t="s">
        <v>1931</v>
      </c>
      <c r="F91" t="s">
        <v>1903</v>
      </c>
      <c r="G91" t="s">
        <v>1932</v>
      </c>
      <c r="H91" t="s">
        <v>1933</v>
      </c>
      <c r="I91">
        <v>173103000</v>
      </c>
      <c r="J91" t="s">
        <v>745</v>
      </c>
      <c r="K91" t="s">
        <v>1289</v>
      </c>
      <c r="L91" t="s">
        <v>1290</v>
      </c>
      <c r="M91">
        <v>5269992</v>
      </c>
      <c r="N91" t="s">
        <v>1906</v>
      </c>
      <c r="O91" t="s">
        <v>1906</v>
      </c>
      <c r="P91" t="s">
        <v>1907</v>
      </c>
      <c r="Q91" t="s">
        <v>1908</v>
      </c>
      <c r="R91" t="s">
        <v>1291</v>
      </c>
      <c r="S91" t="s">
        <v>1909</v>
      </c>
      <c r="T91" t="s">
        <v>1910</v>
      </c>
      <c r="U91" t="s">
        <v>1329</v>
      </c>
      <c r="W91" t="str">
        <f>X91</f>
        <v>LONG AN</v>
      </c>
      <c r="X91" t="s">
        <v>1329</v>
      </c>
      <c r="Y91" t="s">
        <v>1292</v>
      </c>
      <c r="Z91" t="s">
        <v>1293</v>
      </c>
      <c r="AA91" t="s">
        <v>1294</v>
      </c>
      <c r="AB91" t="s">
        <v>1334</v>
      </c>
      <c r="AC91">
        <v>180</v>
      </c>
      <c r="AD91">
        <v>5296</v>
      </c>
      <c r="AE91">
        <v>3853</v>
      </c>
      <c r="AF91">
        <v>693540</v>
      </c>
      <c r="AG91">
        <v>8</v>
      </c>
      <c r="AH91" s="17">
        <v>749023</v>
      </c>
      <c r="AI91" t="s">
        <v>1331</v>
      </c>
      <c r="AJ91">
        <v>20240819</v>
      </c>
      <c r="AK91">
        <v>20250819</v>
      </c>
      <c r="AL91" t="s">
        <v>1911</v>
      </c>
      <c r="AM91">
        <v>101291</v>
      </c>
      <c r="AN91" t="s">
        <v>1335</v>
      </c>
      <c r="AO91" t="s">
        <v>1295</v>
      </c>
      <c r="AP91" t="s">
        <v>1296</v>
      </c>
      <c r="AQ91" s="19">
        <v>60</v>
      </c>
      <c r="AR91" s="22">
        <v>3</v>
      </c>
      <c r="AS91" s="5" t="s">
        <v>1294</v>
      </c>
      <c r="AT91" s="5" t="s">
        <v>1329</v>
      </c>
      <c r="AU91" t="s">
        <v>1339</v>
      </c>
      <c r="AV91">
        <f>+VLOOKUP($I91,Code!$A$2:$M$107,12,0)</f>
        <v>320107</v>
      </c>
      <c r="AW91" t="str">
        <f>+VLOOKUP($I91,Code!$A$2:$M$107,13,0)</f>
        <v>So 50g</v>
      </c>
      <c r="AY91" s="1">
        <f t="shared" si="11"/>
        <v>231.18</v>
      </c>
      <c r="AZ91" s="12">
        <f t="shared" si="12"/>
        <v>0.27246978851963743</v>
      </c>
    </row>
    <row r="92" spans="2:52" x14ac:dyDescent="0.35">
      <c r="B92" t="s">
        <v>1288</v>
      </c>
      <c r="C92" s="2" t="s">
        <v>1307</v>
      </c>
      <c r="D92" s="2">
        <v>45568</v>
      </c>
      <c r="E92" t="s">
        <v>1957</v>
      </c>
      <c r="F92" t="s">
        <v>1813</v>
      </c>
      <c r="G92" t="s">
        <v>1958</v>
      </c>
      <c r="H92" t="s">
        <v>1959</v>
      </c>
      <c r="I92">
        <v>173123000</v>
      </c>
      <c r="J92" t="s">
        <v>935</v>
      </c>
      <c r="K92" t="s">
        <v>1289</v>
      </c>
      <c r="L92" t="s">
        <v>1299</v>
      </c>
      <c r="M92">
        <v>5151015</v>
      </c>
      <c r="N92" t="s">
        <v>853</v>
      </c>
      <c r="O92" t="s">
        <v>1960</v>
      </c>
      <c r="P92" t="s">
        <v>1961</v>
      </c>
      <c r="Q92" t="s">
        <v>1962</v>
      </c>
      <c r="R92" t="s">
        <v>1963</v>
      </c>
      <c r="S92" t="s">
        <v>1964</v>
      </c>
      <c r="T92" t="s">
        <v>1535</v>
      </c>
      <c r="U92" t="s">
        <v>723</v>
      </c>
      <c r="W92" t="s">
        <v>723</v>
      </c>
      <c r="X92" t="s">
        <v>122</v>
      </c>
      <c r="Y92" t="s">
        <v>1292</v>
      </c>
      <c r="Z92" t="s">
        <v>1297</v>
      </c>
      <c r="AA92" t="s">
        <v>59</v>
      </c>
      <c r="AB92" t="s">
        <v>1307</v>
      </c>
      <c r="AC92">
        <v>6</v>
      </c>
      <c r="AD92">
        <v>36800</v>
      </c>
      <c r="AE92">
        <v>36432</v>
      </c>
      <c r="AF92">
        <v>218592</v>
      </c>
      <c r="AG92">
        <v>8</v>
      </c>
      <c r="AH92" s="17">
        <v>236079</v>
      </c>
      <c r="AI92" t="s">
        <v>1368</v>
      </c>
      <c r="AJ92">
        <v>20240716</v>
      </c>
      <c r="AK92">
        <v>20250716</v>
      </c>
      <c r="AL92" t="s">
        <v>1820</v>
      </c>
      <c r="AM92">
        <v>102589</v>
      </c>
      <c r="AN92" t="s">
        <v>1525</v>
      </c>
      <c r="AO92" t="s">
        <v>1295</v>
      </c>
      <c r="AP92" t="s">
        <v>1296</v>
      </c>
      <c r="AQ92" s="19">
        <v>6</v>
      </c>
      <c r="AR92" s="22">
        <v>1</v>
      </c>
      <c r="AS92" s="5" t="s">
        <v>59</v>
      </c>
      <c r="AT92" s="5" t="s">
        <v>723</v>
      </c>
      <c r="AU92" t="s">
        <v>1340</v>
      </c>
      <c r="AV92">
        <f>+VLOOKUP($I92,Code!$A$2:$M$107,12,0)</f>
        <v>320118</v>
      </c>
      <c r="AW92" t="str">
        <f>+VLOOKUP($I92,Code!$A$2:$M$107,13,0)</f>
        <v>Richoco WF 15g</v>
      </c>
      <c r="AY92" s="1">
        <f t="shared" si="11"/>
        <v>218.59200000000001</v>
      </c>
      <c r="AZ92" s="12">
        <f t="shared" si="12"/>
        <v>1.0000000000000009E-2</v>
      </c>
    </row>
    <row r="93" spans="2:52" x14ac:dyDescent="0.35">
      <c r="B93" t="s">
        <v>1288</v>
      </c>
      <c r="C93" s="2" t="s">
        <v>1298</v>
      </c>
      <c r="D93" s="2">
        <v>45568</v>
      </c>
      <c r="E93" t="s">
        <v>1641</v>
      </c>
      <c r="F93" t="s">
        <v>1642</v>
      </c>
      <c r="G93" t="s">
        <v>1643</v>
      </c>
      <c r="H93" t="s">
        <v>1644</v>
      </c>
      <c r="I93">
        <v>173123000</v>
      </c>
      <c r="J93" t="s">
        <v>935</v>
      </c>
      <c r="K93" t="s">
        <v>1289</v>
      </c>
      <c r="L93" t="s">
        <v>1299</v>
      </c>
      <c r="M93">
        <v>5280490</v>
      </c>
      <c r="N93" t="s">
        <v>1645</v>
      </c>
      <c r="O93" t="s">
        <v>1646</v>
      </c>
      <c r="P93" t="s">
        <v>1291</v>
      </c>
      <c r="Q93" t="s">
        <v>1647</v>
      </c>
      <c r="R93" t="s">
        <v>1291</v>
      </c>
      <c r="S93" t="s">
        <v>1648</v>
      </c>
      <c r="T93" t="s">
        <v>1649</v>
      </c>
      <c r="U93" t="s">
        <v>1650</v>
      </c>
      <c r="W93" t="str">
        <f>X93</f>
        <v>BINH PHUOC</v>
      </c>
      <c r="X93" t="s">
        <v>1650</v>
      </c>
      <c r="Y93" t="s">
        <v>1292</v>
      </c>
      <c r="Z93" t="s">
        <v>1293</v>
      </c>
      <c r="AA93" t="s">
        <v>1294</v>
      </c>
      <c r="AB93" s="2" t="s">
        <v>1298</v>
      </c>
      <c r="AC93">
        <v>24</v>
      </c>
      <c r="AD93">
        <v>35139</v>
      </c>
      <c r="AE93">
        <v>28972</v>
      </c>
      <c r="AF93">
        <v>695328</v>
      </c>
      <c r="AG93">
        <v>8</v>
      </c>
      <c r="AH93" s="17">
        <v>750954</v>
      </c>
      <c r="AI93" t="s">
        <v>1332</v>
      </c>
      <c r="AJ93">
        <v>20240713</v>
      </c>
      <c r="AK93">
        <v>20250713</v>
      </c>
      <c r="AL93" t="s">
        <v>1651</v>
      </c>
      <c r="AM93">
        <v>102051</v>
      </c>
      <c r="AN93" t="s">
        <v>1318</v>
      </c>
      <c r="AO93" t="s">
        <v>1295</v>
      </c>
      <c r="AP93" t="s">
        <v>1296</v>
      </c>
      <c r="AQ93" s="19">
        <v>6</v>
      </c>
      <c r="AR93" s="22">
        <v>4</v>
      </c>
      <c r="AS93" s="5" t="s">
        <v>1294</v>
      </c>
      <c r="AT93" s="5" t="s">
        <v>1650</v>
      </c>
      <c r="AU93" t="s">
        <v>1339</v>
      </c>
      <c r="AV93">
        <f>+VLOOKUP($I93,Code!$A$2:$M$107,12,0)</f>
        <v>320118</v>
      </c>
      <c r="AW93" t="str">
        <f>+VLOOKUP($I93,Code!$A$2:$M$107,13,0)</f>
        <v>Richoco WF 15g</v>
      </c>
      <c r="AY93" s="1">
        <f t="shared" si="11"/>
        <v>173.83199999999999</v>
      </c>
      <c r="AZ93" s="12">
        <f t="shared" si="12"/>
        <v>0.17550300236204786</v>
      </c>
    </row>
    <row r="94" spans="2:52" x14ac:dyDescent="0.35">
      <c r="B94" t="s">
        <v>1288</v>
      </c>
      <c r="C94" s="2" t="s">
        <v>1307</v>
      </c>
      <c r="D94" s="2">
        <v>45568</v>
      </c>
      <c r="E94" t="s">
        <v>1693</v>
      </c>
      <c r="F94" t="s">
        <v>1694</v>
      </c>
      <c r="G94" t="s">
        <v>1695</v>
      </c>
      <c r="H94" t="s">
        <v>1696</v>
      </c>
      <c r="I94">
        <v>173123000</v>
      </c>
      <c r="J94" t="s">
        <v>935</v>
      </c>
      <c r="K94" t="s">
        <v>1289</v>
      </c>
      <c r="L94" t="s">
        <v>1299</v>
      </c>
      <c r="M94">
        <v>5030075</v>
      </c>
      <c r="N94" t="s">
        <v>725</v>
      </c>
      <c r="O94" t="s">
        <v>1291</v>
      </c>
      <c r="P94" t="s">
        <v>1697</v>
      </c>
      <c r="Q94" t="s">
        <v>1291</v>
      </c>
      <c r="R94" t="s">
        <v>1698</v>
      </c>
      <c r="S94" t="s">
        <v>1699</v>
      </c>
      <c r="T94" t="s">
        <v>1369</v>
      </c>
      <c r="U94" t="s">
        <v>723</v>
      </c>
      <c r="W94" t="s">
        <v>723</v>
      </c>
      <c r="X94" t="s">
        <v>118</v>
      </c>
      <c r="Y94" t="s">
        <v>1292</v>
      </c>
      <c r="Z94" t="s">
        <v>1293</v>
      </c>
      <c r="AA94" t="s">
        <v>317</v>
      </c>
      <c r="AB94" s="2" t="s">
        <v>1307</v>
      </c>
      <c r="AC94">
        <v>6</v>
      </c>
      <c r="AD94">
        <v>35139</v>
      </c>
      <c r="AE94">
        <v>35139</v>
      </c>
      <c r="AF94">
        <v>210834</v>
      </c>
      <c r="AG94">
        <v>8</v>
      </c>
      <c r="AH94" s="17">
        <v>227701</v>
      </c>
      <c r="AI94" t="s">
        <v>1368</v>
      </c>
      <c r="AJ94">
        <v>20240716</v>
      </c>
      <c r="AK94">
        <v>20250716</v>
      </c>
      <c r="AL94" t="s">
        <v>1700</v>
      </c>
      <c r="AM94">
        <v>98057</v>
      </c>
      <c r="AN94" t="s">
        <v>1370</v>
      </c>
      <c r="AO94" t="s">
        <v>1295</v>
      </c>
      <c r="AP94" t="s">
        <v>1296</v>
      </c>
      <c r="AQ94" s="19">
        <v>6</v>
      </c>
      <c r="AR94" s="22">
        <v>1</v>
      </c>
      <c r="AS94" s="5" t="s">
        <v>317</v>
      </c>
      <c r="AT94" s="5" t="s">
        <v>723</v>
      </c>
      <c r="AU94" t="s">
        <v>1340</v>
      </c>
      <c r="AV94">
        <f>+VLOOKUP($I94,Code!$A$2:$M$107,12,0)</f>
        <v>320118</v>
      </c>
      <c r="AW94" t="str">
        <f>+VLOOKUP($I94,Code!$A$2:$M$107,13,0)</f>
        <v>Richoco WF 15g</v>
      </c>
      <c r="AY94" s="1">
        <f t="shared" si="11"/>
        <v>210.834</v>
      </c>
      <c r="AZ94" s="12">
        <f t="shared" si="12"/>
        <v>0</v>
      </c>
    </row>
    <row r="95" spans="2:52" x14ac:dyDescent="0.35">
      <c r="B95" t="s">
        <v>1288</v>
      </c>
      <c r="C95" s="2" t="s">
        <v>1298</v>
      </c>
      <c r="D95" s="2">
        <v>45568</v>
      </c>
      <c r="E95" t="s">
        <v>1762</v>
      </c>
      <c r="F95" t="s">
        <v>1763</v>
      </c>
      <c r="G95" t="s">
        <v>1764</v>
      </c>
      <c r="H95" t="s">
        <v>1765</v>
      </c>
      <c r="I95">
        <v>173123000</v>
      </c>
      <c r="J95" t="s">
        <v>935</v>
      </c>
      <c r="K95" t="s">
        <v>1289</v>
      </c>
      <c r="L95" t="s">
        <v>1299</v>
      </c>
      <c r="M95">
        <v>5264267</v>
      </c>
      <c r="N95" t="s">
        <v>1766</v>
      </c>
      <c r="O95" t="s">
        <v>1767</v>
      </c>
      <c r="P95" t="s">
        <v>1768</v>
      </c>
      <c r="Q95" t="s">
        <v>1769</v>
      </c>
      <c r="R95" t="s">
        <v>1211</v>
      </c>
      <c r="S95" t="s">
        <v>1770</v>
      </c>
      <c r="T95" t="s">
        <v>1771</v>
      </c>
      <c r="U95" t="s">
        <v>1772</v>
      </c>
      <c r="W95" t="str">
        <f>X95</f>
        <v>DAK LAK</v>
      </c>
      <c r="X95" t="s">
        <v>1772</v>
      </c>
      <c r="Y95" t="s">
        <v>1292</v>
      </c>
      <c r="Z95" t="s">
        <v>1293</v>
      </c>
      <c r="AA95" t="s">
        <v>1294</v>
      </c>
      <c r="AB95" t="s">
        <v>1298</v>
      </c>
      <c r="AC95">
        <v>24</v>
      </c>
      <c r="AD95">
        <v>35139</v>
      </c>
      <c r="AE95">
        <v>28972</v>
      </c>
      <c r="AF95">
        <v>695328</v>
      </c>
      <c r="AG95">
        <v>8</v>
      </c>
      <c r="AH95" s="17">
        <v>750954</v>
      </c>
      <c r="AI95" t="s">
        <v>1332</v>
      </c>
      <c r="AJ95">
        <v>20240713</v>
      </c>
      <c r="AK95">
        <v>20250713</v>
      </c>
      <c r="AL95" t="s">
        <v>1457</v>
      </c>
      <c r="AM95">
        <v>102051</v>
      </c>
      <c r="AN95" t="s">
        <v>1318</v>
      </c>
      <c r="AO95" t="s">
        <v>1295</v>
      </c>
      <c r="AP95" t="s">
        <v>1296</v>
      </c>
      <c r="AQ95" s="19">
        <v>6</v>
      </c>
      <c r="AR95" s="22">
        <v>4</v>
      </c>
      <c r="AS95" s="5" t="s">
        <v>1294</v>
      </c>
      <c r="AT95" s="5" t="s">
        <v>1772</v>
      </c>
      <c r="AU95" t="s">
        <v>1339</v>
      </c>
      <c r="AV95">
        <f>+VLOOKUP($I95,Code!$A$2:$M$107,12,0)</f>
        <v>320118</v>
      </c>
      <c r="AW95" t="str">
        <f>+VLOOKUP($I95,Code!$A$2:$M$107,13,0)</f>
        <v>Richoco WF 15g</v>
      </c>
      <c r="AY95" s="1">
        <f t="shared" si="11"/>
        <v>173.83199999999999</v>
      </c>
      <c r="AZ95" s="12">
        <f t="shared" si="12"/>
        <v>0.17550300236204786</v>
      </c>
    </row>
    <row r="96" spans="2:52" x14ac:dyDescent="0.35">
      <c r="B96" t="s">
        <v>1288</v>
      </c>
      <c r="C96" s="2" t="s">
        <v>1334</v>
      </c>
      <c r="D96" s="2">
        <v>45568</v>
      </c>
      <c r="E96" t="s">
        <v>1965</v>
      </c>
      <c r="F96" t="s">
        <v>1495</v>
      </c>
      <c r="G96" t="s">
        <v>1966</v>
      </c>
      <c r="H96" t="s">
        <v>1967</v>
      </c>
      <c r="I96">
        <v>173123000</v>
      </c>
      <c r="J96" t="s">
        <v>935</v>
      </c>
      <c r="K96" t="s">
        <v>1289</v>
      </c>
      <c r="L96" t="s">
        <v>1299</v>
      </c>
      <c r="M96">
        <v>5265899</v>
      </c>
      <c r="N96" t="s">
        <v>1498</v>
      </c>
      <c r="O96" t="s">
        <v>1499</v>
      </c>
      <c r="P96" t="s">
        <v>1500</v>
      </c>
      <c r="Q96" t="s">
        <v>1501</v>
      </c>
      <c r="R96" t="s">
        <v>1502</v>
      </c>
      <c r="S96" t="s">
        <v>1503</v>
      </c>
      <c r="T96" t="s">
        <v>1352</v>
      </c>
      <c r="U96" t="s">
        <v>723</v>
      </c>
      <c r="W96" t="s">
        <v>723</v>
      </c>
      <c r="X96" t="s">
        <v>119</v>
      </c>
      <c r="Y96" t="s">
        <v>1292</v>
      </c>
      <c r="Z96" t="s">
        <v>1293</v>
      </c>
      <c r="AA96" t="s">
        <v>1294</v>
      </c>
      <c r="AB96" t="s">
        <v>1334</v>
      </c>
      <c r="AC96">
        <v>24</v>
      </c>
      <c r="AD96">
        <v>35139</v>
      </c>
      <c r="AE96">
        <v>28972</v>
      </c>
      <c r="AF96">
        <v>695328</v>
      </c>
      <c r="AG96">
        <v>8</v>
      </c>
      <c r="AH96" s="17">
        <v>750954</v>
      </c>
      <c r="AI96" t="s">
        <v>1368</v>
      </c>
      <c r="AJ96">
        <v>20240716</v>
      </c>
      <c r="AK96">
        <v>20250716</v>
      </c>
      <c r="AL96" t="s">
        <v>1504</v>
      </c>
      <c r="AM96">
        <v>101291</v>
      </c>
      <c r="AN96" t="s">
        <v>1335</v>
      </c>
      <c r="AO96" t="s">
        <v>1295</v>
      </c>
      <c r="AP96" t="s">
        <v>1296</v>
      </c>
      <c r="AQ96" s="19">
        <v>6</v>
      </c>
      <c r="AR96" s="22">
        <v>4</v>
      </c>
      <c r="AS96" s="5" t="s">
        <v>1294</v>
      </c>
      <c r="AT96" s="5" t="s">
        <v>723</v>
      </c>
      <c r="AU96" t="s">
        <v>1340</v>
      </c>
      <c r="AV96">
        <f>+VLOOKUP($I96,Code!$A$2:$M$107,12,0)</f>
        <v>320118</v>
      </c>
      <c r="AW96" t="str">
        <f>+VLOOKUP($I96,Code!$A$2:$M$107,13,0)</f>
        <v>Richoco WF 15g</v>
      </c>
      <c r="AY96" s="1">
        <f t="shared" si="11"/>
        <v>173.83199999999999</v>
      </c>
      <c r="AZ96" s="12">
        <f t="shared" si="12"/>
        <v>0.17550300236204786</v>
      </c>
    </row>
    <row r="97" spans="2:52" x14ac:dyDescent="0.35">
      <c r="B97" t="s">
        <v>1288</v>
      </c>
      <c r="C97" s="2" t="s">
        <v>1435</v>
      </c>
      <c r="D97" s="2">
        <v>45568</v>
      </c>
      <c r="E97" t="s">
        <v>1854</v>
      </c>
      <c r="F97" t="s">
        <v>1702</v>
      </c>
      <c r="G97" t="s">
        <v>1855</v>
      </c>
      <c r="H97" t="s">
        <v>1856</v>
      </c>
      <c r="I97">
        <v>173123000</v>
      </c>
      <c r="J97" t="s">
        <v>935</v>
      </c>
      <c r="K97" t="s">
        <v>1289</v>
      </c>
      <c r="L97" t="s">
        <v>1299</v>
      </c>
      <c r="M97">
        <v>5165357</v>
      </c>
      <c r="N97" t="s">
        <v>1705</v>
      </c>
      <c r="O97" t="s">
        <v>1706</v>
      </c>
      <c r="P97" t="s">
        <v>1707</v>
      </c>
      <c r="Q97" t="s">
        <v>1708</v>
      </c>
      <c r="R97" t="s">
        <v>1709</v>
      </c>
      <c r="S97" t="s">
        <v>1359</v>
      </c>
      <c r="T97" t="s">
        <v>1710</v>
      </c>
      <c r="U97" t="s">
        <v>1711</v>
      </c>
      <c r="W97" t="str">
        <f>X97</f>
        <v>DONG NAI</v>
      </c>
      <c r="X97" t="s">
        <v>1711</v>
      </c>
      <c r="Y97" t="s">
        <v>1292</v>
      </c>
      <c r="Z97" t="s">
        <v>1293</v>
      </c>
      <c r="AA97" t="s">
        <v>1294</v>
      </c>
      <c r="AB97" t="s">
        <v>1435</v>
      </c>
      <c r="AC97">
        <v>24</v>
      </c>
      <c r="AD97">
        <v>35139</v>
      </c>
      <c r="AE97">
        <v>28972</v>
      </c>
      <c r="AF97">
        <v>695328</v>
      </c>
      <c r="AG97">
        <v>8</v>
      </c>
      <c r="AH97" s="17">
        <v>750954</v>
      </c>
      <c r="AI97" t="s">
        <v>1368</v>
      </c>
      <c r="AJ97">
        <v>20240716</v>
      </c>
      <c r="AK97">
        <v>20250716</v>
      </c>
      <c r="AL97" t="s">
        <v>1712</v>
      </c>
      <c r="AM97">
        <v>102154</v>
      </c>
      <c r="AN97" t="s">
        <v>1446</v>
      </c>
      <c r="AO97" t="s">
        <v>1295</v>
      </c>
      <c r="AP97" t="s">
        <v>1296</v>
      </c>
      <c r="AQ97" s="19">
        <v>6</v>
      </c>
      <c r="AR97" s="22">
        <v>4</v>
      </c>
      <c r="AS97" s="5" t="s">
        <v>1294</v>
      </c>
      <c r="AT97" s="5" t="s">
        <v>1711</v>
      </c>
      <c r="AU97" t="s">
        <v>1339</v>
      </c>
      <c r="AV97">
        <f>+VLOOKUP($I97,Code!$A$2:$M$107,12,0)</f>
        <v>320118</v>
      </c>
      <c r="AW97" t="str">
        <f>+VLOOKUP($I97,Code!$A$2:$M$107,13,0)</f>
        <v>Richoco WF 15g</v>
      </c>
      <c r="AY97" s="1">
        <f t="shared" si="11"/>
        <v>173.83199999999999</v>
      </c>
      <c r="AZ97" s="12">
        <f t="shared" si="12"/>
        <v>0.17550300236204786</v>
      </c>
    </row>
    <row r="98" spans="2:52" x14ac:dyDescent="0.35">
      <c r="B98" t="s">
        <v>1288</v>
      </c>
      <c r="C98" s="2" t="s">
        <v>1334</v>
      </c>
      <c r="D98" s="2">
        <v>45568</v>
      </c>
      <c r="E98" t="s">
        <v>1968</v>
      </c>
      <c r="F98" t="s">
        <v>1969</v>
      </c>
      <c r="G98" t="s">
        <v>1970</v>
      </c>
      <c r="H98" t="s">
        <v>1971</v>
      </c>
      <c r="I98">
        <v>173123000</v>
      </c>
      <c r="J98" t="s">
        <v>935</v>
      </c>
      <c r="K98" t="s">
        <v>1289</v>
      </c>
      <c r="L98" t="s">
        <v>1299</v>
      </c>
      <c r="M98">
        <v>5010479</v>
      </c>
      <c r="N98" t="s">
        <v>1362</v>
      </c>
      <c r="O98" t="s">
        <v>1363</v>
      </c>
      <c r="P98" t="s">
        <v>1364</v>
      </c>
      <c r="Q98" t="s">
        <v>1365</v>
      </c>
      <c r="R98" t="s">
        <v>1366</v>
      </c>
      <c r="S98" t="s">
        <v>1367</v>
      </c>
      <c r="T98" t="s">
        <v>1357</v>
      </c>
      <c r="U98" t="s">
        <v>723</v>
      </c>
      <c r="W98" t="s">
        <v>723</v>
      </c>
      <c r="X98" t="s">
        <v>61</v>
      </c>
      <c r="Y98" t="s">
        <v>1292</v>
      </c>
      <c r="Z98" t="s">
        <v>1293</v>
      </c>
      <c r="AA98" t="s">
        <v>408</v>
      </c>
      <c r="AB98" t="s">
        <v>1334</v>
      </c>
      <c r="AC98">
        <v>18</v>
      </c>
      <c r="AD98">
        <v>35139</v>
      </c>
      <c r="AE98">
        <v>28111</v>
      </c>
      <c r="AF98">
        <v>505998</v>
      </c>
      <c r="AG98">
        <v>8</v>
      </c>
      <c r="AH98" s="17">
        <v>546478</v>
      </c>
      <c r="AI98" t="s">
        <v>1368</v>
      </c>
      <c r="AJ98">
        <v>20240716</v>
      </c>
      <c r="AK98">
        <v>20250716</v>
      </c>
      <c r="AL98" t="s">
        <v>1911</v>
      </c>
      <c r="AM98">
        <v>102676</v>
      </c>
      <c r="AN98" t="s">
        <v>1355</v>
      </c>
      <c r="AO98" t="s">
        <v>1295</v>
      </c>
      <c r="AP98" t="s">
        <v>1296</v>
      </c>
      <c r="AQ98" s="19">
        <v>6</v>
      </c>
      <c r="AR98" s="22">
        <v>3</v>
      </c>
      <c r="AS98" s="5" t="s">
        <v>408</v>
      </c>
      <c r="AT98" s="5" t="s">
        <v>723</v>
      </c>
      <c r="AU98" t="s">
        <v>1340</v>
      </c>
      <c r="AV98">
        <f>+VLOOKUP($I98,Code!$A$2:$M$107,12,0)</f>
        <v>320118</v>
      </c>
      <c r="AW98" t="str">
        <f>+VLOOKUP($I98,Code!$A$2:$M$107,13,0)</f>
        <v>Richoco WF 15g</v>
      </c>
      <c r="AY98" s="1">
        <f t="shared" si="11"/>
        <v>168.666</v>
      </c>
      <c r="AZ98" s="12">
        <f t="shared" si="12"/>
        <v>0.20000569168160731</v>
      </c>
    </row>
    <row r="99" spans="2:52" x14ac:dyDescent="0.35">
      <c r="B99" t="s">
        <v>1288</v>
      </c>
      <c r="C99" s="2" t="s">
        <v>1298</v>
      </c>
      <c r="D99" s="2">
        <v>45568</v>
      </c>
      <c r="E99" t="s">
        <v>1899</v>
      </c>
      <c r="F99" t="s">
        <v>1506</v>
      </c>
      <c r="G99" t="s">
        <v>1900</v>
      </c>
      <c r="H99" t="s">
        <v>1901</v>
      </c>
      <c r="I99">
        <v>173123000</v>
      </c>
      <c r="J99" t="s">
        <v>935</v>
      </c>
      <c r="K99" t="s">
        <v>1289</v>
      </c>
      <c r="L99" t="s">
        <v>1299</v>
      </c>
      <c r="M99">
        <v>5284140</v>
      </c>
      <c r="N99" t="s">
        <v>1324</v>
      </c>
      <c r="O99" t="s">
        <v>1325</v>
      </c>
      <c r="P99" t="s">
        <v>1291</v>
      </c>
      <c r="Q99" t="s">
        <v>1326</v>
      </c>
      <c r="R99" t="s">
        <v>1291</v>
      </c>
      <c r="S99" t="s">
        <v>1327</v>
      </c>
      <c r="T99" t="s">
        <v>1328</v>
      </c>
      <c r="U99" t="s">
        <v>1329</v>
      </c>
      <c r="W99" t="str">
        <f t="shared" ref="W99:W100" si="19">X99</f>
        <v>LONG AN</v>
      </c>
      <c r="X99" t="s">
        <v>1329</v>
      </c>
      <c r="Y99" t="s">
        <v>1292</v>
      </c>
      <c r="Z99" t="s">
        <v>1293</v>
      </c>
      <c r="AA99" t="s">
        <v>1294</v>
      </c>
      <c r="AB99" t="s">
        <v>1298</v>
      </c>
      <c r="AC99">
        <v>48</v>
      </c>
      <c r="AD99">
        <v>35139</v>
      </c>
      <c r="AE99">
        <v>28972</v>
      </c>
      <c r="AF99">
        <v>1390656</v>
      </c>
      <c r="AG99">
        <v>8</v>
      </c>
      <c r="AH99" s="17">
        <v>1501908</v>
      </c>
      <c r="AI99" t="s">
        <v>1332</v>
      </c>
      <c r="AJ99">
        <v>20240713</v>
      </c>
      <c r="AK99">
        <v>20250713</v>
      </c>
      <c r="AL99" t="s">
        <v>1509</v>
      </c>
      <c r="AM99">
        <v>102051</v>
      </c>
      <c r="AN99" t="s">
        <v>1318</v>
      </c>
      <c r="AO99" t="s">
        <v>1295</v>
      </c>
      <c r="AP99" t="s">
        <v>1296</v>
      </c>
      <c r="AQ99" s="19">
        <v>6</v>
      </c>
      <c r="AR99" s="22">
        <v>8</v>
      </c>
      <c r="AS99" s="5" t="s">
        <v>1294</v>
      </c>
      <c r="AT99" s="5" t="s">
        <v>1329</v>
      </c>
      <c r="AU99" t="s">
        <v>1339</v>
      </c>
      <c r="AV99">
        <f>+VLOOKUP($I99,Code!$A$2:$M$107,12,0)</f>
        <v>320118</v>
      </c>
      <c r="AW99" t="str">
        <f>+VLOOKUP($I99,Code!$A$2:$M$107,13,0)</f>
        <v>Richoco WF 15g</v>
      </c>
      <c r="AY99" s="1">
        <f t="shared" si="11"/>
        <v>173.83199999999999</v>
      </c>
      <c r="AZ99" s="12">
        <f t="shared" si="12"/>
        <v>0.17550300236204786</v>
      </c>
    </row>
    <row r="100" spans="2:52" x14ac:dyDescent="0.35">
      <c r="B100" t="s">
        <v>1288</v>
      </c>
      <c r="C100" s="2" t="s">
        <v>1298</v>
      </c>
      <c r="D100" s="2">
        <v>45568</v>
      </c>
      <c r="E100" t="s">
        <v>1505</v>
      </c>
      <c r="F100" t="s">
        <v>1506</v>
      </c>
      <c r="G100" t="s">
        <v>1507</v>
      </c>
      <c r="H100" t="s">
        <v>1508</v>
      </c>
      <c r="I100">
        <v>173123000</v>
      </c>
      <c r="J100" t="s">
        <v>935</v>
      </c>
      <c r="K100" t="s">
        <v>1289</v>
      </c>
      <c r="L100" t="s">
        <v>1299</v>
      </c>
      <c r="M100">
        <v>5284140</v>
      </c>
      <c r="N100" t="s">
        <v>1324</v>
      </c>
      <c r="O100" t="s">
        <v>1325</v>
      </c>
      <c r="P100" t="s">
        <v>1291</v>
      </c>
      <c r="Q100" t="s">
        <v>1326</v>
      </c>
      <c r="R100" t="s">
        <v>1291</v>
      </c>
      <c r="S100" t="s">
        <v>1327</v>
      </c>
      <c r="T100" t="s">
        <v>1328</v>
      </c>
      <c r="U100" t="s">
        <v>1329</v>
      </c>
      <c r="W100" t="str">
        <f t="shared" si="19"/>
        <v>LONG AN</v>
      </c>
      <c r="X100" t="s">
        <v>1329</v>
      </c>
      <c r="Y100" t="s">
        <v>1292</v>
      </c>
      <c r="Z100" t="s">
        <v>1293</v>
      </c>
      <c r="AA100" t="s">
        <v>1294</v>
      </c>
      <c r="AB100" t="s">
        <v>1298</v>
      </c>
      <c r="AC100">
        <v>24</v>
      </c>
      <c r="AD100">
        <v>35139</v>
      </c>
      <c r="AE100">
        <v>28972</v>
      </c>
      <c r="AF100">
        <v>695328</v>
      </c>
      <c r="AG100">
        <v>8</v>
      </c>
      <c r="AH100" s="17">
        <v>750954</v>
      </c>
      <c r="AI100" t="s">
        <v>1332</v>
      </c>
      <c r="AJ100">
        <v>20240713</v>
      </c>
      <c r="AK100">
        <v>20250713</v>
      </c>
      <c r="AL100" t="s">
        <v>1509</v>
      </c>
      <c r="AM100">
        <v>102051</v>
      </c>
      <c r="AN100" t="s">
        <v>1318</v>
      </c>
      <c r="AO100" t="s">
        <v>1295</v>
      </c>
      <c r="AP100" t="s">
        <v>1296</v>
      </c>
      <c r="AQ100" s="19">
        <v>6</v>
      </c>
      <c r="AR100" s="22">
        <v>4</v>
      </c>
      <c r="AS100" s="5" t="s">
        <v>1294</v>
      </c>
      <c r="AT100" s="5" t="s">
        <v>1329</v>
      </c>
      <c r="AU100" t="s">
        <v>1339</v>
      </c>
      <c r="AV100">
        <f>+VLOOKUP($I100,Code!$A$2:$M$107,12,0)</f>
        <v>320118</v>
      </c>
      <c r="AW100" t="str">
        <f>+VLOOKUP($I100,Code!$A$2:$M$107,13,0)</f>
        <v>Richoco WF 15g</v>
      </c>
      <c r="AY100" s="1">
        <f t="shared" si="11"/>
        <v>173.83199999999999</v>
      </c>
      <c r="AZ100" s="12">
        <f t="shared" si="12"/>
        <v>0.17550300236204786</v>
      </c>
    </row>
    <row r="101" spans="2:52" x14ac:dyDescent="0.35">
      <c r="B101" t="s">
        <v>1288</v>
      </c>
      <c r="C101" s="2" t="s">
        <v>1334</v>
      </c>
      <c r="D101" s="2">
        <v>45568</v>
      </c>
      <c r="E101" t="s">
        <v>1494</v>
      </c>
      <c r="F101" t="s">
        <v>1495</v>
      </c>
      <c r="G101" t="s">
        <v>1496</v>
      </c>
      <c r="H101" t="s">
        <v>1497</v>
      </c>
      <c r="I101">
        <v>173123000</v>
      </c>
      <c r="J101" t="s">
        <v>935</v>
      </c>
      <c r="K101" t="s">
        <v>1289</v>
      </c>
      <c r="L101" t="s">
        <v>1299</v>
      </c>
      <c r="M101">
        <v>5265899</v>
      </c>
      <c r="N101" t="s">
        <v>1498</v>
      </c>
      <c r="O101" t="s">
        <v>1499</v>
      </c>
      <c r="P101" t="s">
        <v>1500</v>
      </c>
      <c r="Q101" t="s">
        <v>1501</v>
      </c>
      <c r="R101" t="s">
        <v>1502</v>
      </c>
      <c r="S101" t="s">
        <v>1503</v>
      </c>
      <c r="T101" t="s">
        <v>1352</v>
      </c>
      <c r="U101" t="s">
        <v>723</v>
      </c>
      <c r="W101" t="s">
        <v>723</v>
      </c>
      <c r="X101" t="s">
        <v>119</v>
      </c>
      <c r="Y101" t="s">
        <v>1292</v>
      </c>
      <c r="Z101" t="s">
        <v>1293</v>
      </c>
      <c r="AA101" t="s">
        <v>1294</v>
      </c>
      <c r="AB101" t="s">
        <v>1334</v>
      </c>
      <c r="AC101">
        <v>24</v>
      </c>
      <c r="AD101">
        <v>35139</v>
      </c>
      <c r="AE101">
        <v>28972</v>
      </c>
      <c r="AF101">
        <v>695328</v>
      </c>
      <c r="AG101">
        <v>8</v>
      </c>
      <c r="AH101" s="17">
        <v>750954</v>
      </c>
      <c r="AI101" t="s">
        <v>1368</v>
      </c>
      <c r="AJ101">
        <v>20240716</v>
      </c>
      <c r="AK101">
        <v>20250716</v>
      </c>
      <c r="AL101" t="s">
        <v>1504</v>
      </c>
      <c r="AM101">
        <v>101291</v>
      </c>
      <c r="AN101" t="s">
        <v>1335</v>
      </c>
      <c r="AO101" t="s">
        <v>1295</v>
      </c>
      <c r="AP101" t="s">
        <v>1296</v>
      </c>
      <c r="AQ101" s="19">
        <v>6</v>
      </c>
      <c r="AR101" s="22">
        <v>4</v>
      </c>
      <c r="AS101" s="5" t="s">
        <v>1294</v>
      </c>
      <c r="AT101" s="5" t="s">
        <v>723</v>
      </c>
      <c r="AU101" t="s">
        <v>1340</v>
      </c>
      <c r="AV101">
        <f>+VLOOKUP($I101,Code!$A$2:$M$107,12,0)</f>
        <v>320118</v>
      </c>
      <c r="AW101" t="str">
        <f>+VLOOKUP($I101,Code!$A$2:$M$107,13,0)</f>
        <v>Richoco WF 15g</v>
      </c>
      <c r="AY101" s="1">
        <f t="shared" si="11"/>
        <v>173.83199999999999</v>
      </c>
      <c r="AZ101" s="12">
        <f t="shared" si="12"/>
        <v>0.17550300236204786</v>
      </c>
    </row>
    <row r="102" spans="2:52" x14ac:dyDescent="0.35">
      <c r="B102" t="s">
        <v>1288</v>
      </c>
      <c r="C102" s="2" t="s">
        <v>1334</v>
      </c>
      <c r="D102" s="2">
        <v>45568</v>
      </c>
      <c r="E102" t="s">
        <v>1513</v>
      </c>
      <c r="F102" t="s">
        <v>1495</v>
      </c>
      <c r="G102" t="s">
        <v>1514</v>
      </c>
      <c r="H102" t="s">
        <v>1515</v>
      </c>
      <c r="I102">
        <v>173123000</v>
      </c>
      <c r="J102" t="s">
        <v>935</v>
      </c>
      <c r="K102" t="s">
        <v>1289</v>
      </c>
      <c r="L102" t="s">
        <v>1299</v>
      </c>
      <c r="M102">
        <v>5265899</v>
      </c>
      <c r="N102" t="s">
        <v>1498</v>
      </c>
      <c r="O102" t="s">
        <v>1499</v>
      </c>
      <c r="P102" t="s">
        <v>1500</v>
      </c>
      <c r="Q102" t="s">
        <v>1501</v>
      </c>
      <c r="R102" t="s">
        <v>1502</v>
      </c>
      <c r="S102" t="s">
        <v>1503</v>
      </c>
      <c r="T102" t="s">
        <v>1352</v>
      </c>
      <c r="U102" t="s">
        <v>723</v>
      </c>
      <c r="W102" t="s">
        <v>723</v>
      </c>
      <c r="X102" t="s">
        <v>119</v>
      </c>
      <c r="Y102" t="s">
        <v>1292</v>
      </c>
      <c r="Z102" t="s">
        <v>1293</v>
      </c>
      <c r="AA102" t="s">
        <v>1294</v>
      </c>
      <c r="AB102" t="s">
        <v>1334</v>
      </c>
      <c r="AC102">
        <v>24</v>
      </c>
      <c r="AD102">
        <v>35139</v>
      </c>
      <c r="AE102">
        <v>28972</v>
      </c>
      <c r="AF102">
        <v>695328</v>
      </c>
      <c r="AG102">
        <v>8</v>
      </c>
      <c r="AH102" s="17">
        <v>750954</v>
      </c>
      <c r="AI102" t="s">
        <v>1301</v>
      </c>
      <c r="AJ102">
        <v>20240714</v>
      </c>
      <c r="AK102">
        <v>20250714</v>
      </c>
      <c r="AL102" t="s">
        <v>1504</v>
      </c>
      <c r="AM102">
        <v>101291</v>
      </c>
      <c r="AN102" t="s">
        <v>1335</v>
      </c>
      <c r="AO102" t="s">
        <v>1295</v>
      </c>
      <c r="AP102" t="s">
        <v>1296</v>
      </c>
      <c r="AQ102" s="19">
        <v>6</v>
      </c>
      <c r="AR102" s="22">
        <v>4</v>
      </c>
      <c r="AS102" s="5" t="s">
        <v>1294</v>
      </c>
      <c r="AT102" s="5" t="s">
        <v>723</v>
      </c>
      <c r="AU102" t="s">
        <v>1340</v>
      </c>
      <c r="AV102">
        <f>+VLOOKUP($I102,Code!$A$2:$M$107,12,0)</f>
        <v>320118</v>
      </c>
      <c r="AW102" t="str">
        <f>+VLOOKUP($I102,Code!$A$2:$M$107,13,0)</f>
        <v>Richoco WF 15g</v>
      </c>
      <c r="AY102" s="1">
        <f t="shared" si="11"/>
        <v>173.83199999999999</v>
      </c>
      <c r="AZ102" s="12">
        <f t="shared" si="12"/>
        <v>0.17550300236204786</v>
      </c>
    </row>
    <row r="103" spans="2:52" x14ac:dyDescent="0.35">
      <c r="B103" t="s">
        <v>1288</v>
      </c>
      <c r="C103" s="2" t="s">
        <v>1298</v>
      </c>
      <c r="D103" s="2">
        <v>45568</v>
      </c>
      <c r="E103" t="s">
        <v>1972</v>
      </c>
      <c r="F103" t="s">
        <v>1973</v>
      </c>
      <c r="G103" t="s">
        <v>1974</v>
      </c>
      <c r="H103" t="s">
        <v>1975</v>
      </c>
      <c r="I103">
        <v>173123000</v>
      </c>
      <c r="J103" t="s">
        <v>935</v>
      </c>
      <c r="K103" t="s">
        <v>1289</v>
      </c>
      <c r="L103" t="s">
        <v>1299</v>
      </c>
      <c r="M103">
        <v>5010341</v>
      </c>
      <c r="N103" t="s">
        <v>423</v>
      </c>
      <c r="O103" t="s">
        <v>423</v>
      </c>
      <c r="P103" t="s">
        <v>1291</v>
      </c>
      <c r="Q103" t="s">
        <v>1976</v>
      </c>
      <c r="R103" t="s">
        <v>1977</v>
      </c>
      <c r="S103" t="s">
        <v>1978</v>
      </c>
      <c r="T103" t="s">
        <v>1979</v>
      </c>
      <c r="U103" t="s">
        <v>116</v>
      </c>
      <c r="W103" t="str">
        <f>X103</f>
        <v>BINH DUONG</v>
      </c>
      <c r="X103" t="s">
        <v>116</v>
      </c>
      <c r="Y103" t="s">
        <v>1292</v>
      </c>
      <c r="Z103" t="s">
        <v>1293</v>
      </c>
      <c r="AA103" t="s">
        <v>408</v>
      </c>
      <c r="AB103" t="s">
        <v>1298</v>
      </c>
      <c r="AC103">
        <v>12</v>
      </c>
      <c r="AD103">
        <v>35139</v>
      </c>
      <c r="AE103">
        <v>28111</v>
      </c>
      <c r="AF103">
        <v>337332</v>
      </c>
      <c r="AG103">
        <v>8</v>
      </c>
      <c r="AH103" s="17">
        <v>364319</v>
      </c>
      <c r="AI103" t="s">
        <v>1332</v>
      </c>
      <c r="AJ103">
        <v>20240713</v>
      </c>
      <c r="AK103">
        <v>20250713</v>
      </c>
      <c r="AL103" t="s">
        <v>1980</v>
      </c>
      <c r="AM103">
        <v>91276</v>
      </c>
      <c r="AN103" t="s">
        <v>1371</v>
      </c>
      <c r="AO103" t="s">
        <v>1295</v>
      </c>
      <c r="AP103" t="s">
        <v>1296</v>
      </c>
      <c r="AQ103" s="19">
        <v>6</v>
      </c>
      <c r="AR103" s="22">
        <v>2</v>
      </c>
      <c r="AS103" s="5" t="s">
        <v>408</v>
      </c>
      <c r="AT103" s="5" t="s">
        <v>116</v>
      </c>
      <c r="AU103" t="s">
        <v>1339</v>
      </c>
      <c r="AV103">
        <f>+VLOOKUP($I103,Code!$A$2:$M$107,12,0)</f>
        <v>320118</v>
      </c>
      <c r="AW103" t="str">
        <f>+VLOOKUP($I103,Code!$A$2:$M$107,13,0)</f>
        <v>Richoco WF 15g</v>
      </c>
      <c r="AY103" s="1">
        <f t="shared" si="11"/>
        <v>168.666</v>
      </c>
      <c r="AZ103" s="12">
        <f t="shared" si="12"/>
        <v>0.20000569168160731</v>
      </c>
    </row>
    <row r="104" spans="2:52" x14ac:dyDescent="0.35">
      <c r="B104" t="s">
        <v>1288</v>
      </c>
      <c r="C104" s="2" t="s">
        <v>1334</v>
      </c>
      <c r="D104" s="2">
        <v>45568</v>
      </c>
      <c r="E104" t="s">
        <v>1934</v>
      </c>
      <c r="F104" t="s">
        <v>1903</v>
      </c>
      <c r="G104" t="s">
        <v>1935</v>
      </c>
      <c r="H104" t="s">
        <v>1936</v>
      </c>
      <c r="I104">
        <v>173123000</v>
      </c>
      <c r="J104" t="s">
        <v>935</v>
      </c>
      <c r="K104" t="s">
        <v>1289</v>
      </c>
      <c r="L104" t="s">
        <v>1299</v>
      </c>
      <c r="M104">
        <v>5269992</v>
      </c>
      <c r="N104" t="s">
        <v>1906</v>
      </c>
      <c r="O104" t="s">
        <v>1906</v>
      </c>
      <c r="P104" t="s">
        <v>1907</v>
      </c>
      <c r="Q104" t="s">
        <v>1908</v>
      </c>
      <c r="R104" t="s">
        <v>1291</v>
      </c>
      <c r="S104" t="s">
        <v>1909</v>
      </c>
      <c r="T104" t="s">
        <v>1910</v>
      </c>
      <c r="U104" t="s">
        <v>1329</v>
      </c>
      <c r="W104" t="str">
        <f t="shared" ref="W104:W105" si="20">X104</f>
        <v>LONG AN</v>
      </c>
      <c r="X104" t="s">
        <v>1329</v>
      </c>
      <c r="Y104" t="s">
        <v>1292</v>
      </c>
      <c r="Z104" t="s">
        <v>1293</v>
      </c>
      <c r="AA104" t="s">
        <v>1294</v>
      </c>
      <c r="AB104" t="s">
        <v>1334</v>
      </c>
      <c r="AC104">
        <v>24</v>
      </c>
      <c r="AD104">
        <v>35139</v>
      </c>
      <c r="AE104">
        <v>28972</v>
      </c>
      <c r="AF104">
        <v>695328</v>
      </c>
      <c r="AG104">
        <v>8</v>
      </c>
      <c r="AH104" s="17">
        <v>750954</v>
      </c>
      <c r="AI104" t="s">
        <v>1301</v>
      </c>
      <c r="AJ104">
        <v>20240714</v>
      </c>
      <c r="AK104">
        <v>20250714</v>
      </c>
      <c r="AL104" t="s">
        <v>1911</v>
      </c>
      <c r="AM104">
        <v>101291</v>
      </c>
      <c r="AN104" t="s">
        <v>1335</v>
      </c>
      <c r="AO104" t="s">
        <v>1295</v>
      </c>
      <c r="AP104" t="s">
        <v>1296</v>
      </c>
      <c r="AQ104" s="19">
        <v>6</v>
      </c>
      <c r="AR104" s="22">
        <v>4</v>
      </c>
      <c r="AS104" s="5" t="s">
        <v>1294</v>
      </c>
      <c r="AT104" s="5" t="s">
        <v>1329</v>
      </c>
      <c r="AU104" t="s">
        <v>1339</v>
      </c>
      <c r="AV104">
        <f>+VLOOKUP($I104,Code!$A$2:$M$107,12,0)</f>
        <v>320118</v>
      </c>
      <c r="AW104" t="str">
        <f>+VLOOKUP($I104,Code!$A$2:$M$107,13,0)</f>
        <v>Richoco WF 15g</v>
      </c>
      <c r="AY104" s="1">
        <f t="shared" si="11"/>
        <v>173.83199999999999</v>
      </c>
      <c r="AZ104" s="12">
        <f t="shared" si="12"/>
        <v>0.17550300236204786</v>
      </c>
    </row>
    <row r="105" spans="2:52" x14ac:dyDescent="0.35">
      <c r="B105" t="s">
        <v>1288</v>
      </c>
      <c r="C105" s="2" t="s">
        <v>1334</v>
      </c>
      <c r="D105" s="2">
        <v>45568</v>
      </c>
      <c r="E105" t="s">
        <v>1931</v>
      </c>
      <c r="F105" t="s">
        <v>1903</v>
      </c>
      <c r="G105" t="s">
        <v>1932</v>
      </c>
      <c r="H105" t="s">
        <v>1933</v>
      </c>
      <c r="I105">
        <v>173123000</v>
      </c>
      <c r="J105" t="s">
        <v>935</v>
      </c>
      <c r="K105" t="s">
        <v>1289</v>
      </c>
      <c r="L105" t="s">
        <v>1299</v>
      </c>
      <c r="M105">
        <v>5269992</v>
      </c>
      <c r="N105" t="s">
        <v>1906</v>
      </c>
      <c r="O105" t="s">
        <v>1906</v>
      </c>
      <c r="P105" t="s">
        <v>1907</v>
      </c>
      <c r="Q105" t="s">
        <v>1908</v>
      </c>
      <c r="R105" t="s">
        <v>1291</v>
      </c>
      <c r="S105" t="s">
        <v>1909</v>
      </c>
      <c r="T105" t="s">
        <v>1910</v>
      </c>
      <c r="U105" t="s">
        <v>1329</v>
      </c>
      <c r="W105" t="str">
        <f t="shared" si="20"/>
        <v>LONG AN</v>
      </c>
      <c r="X105" t="s">
        <v>1329</v>
      </c>
      <c r="Y105" t="s">
        <v>1292</v>
      </c>
      <c r="Z105" t="s">
        <v>1293</v>
      </c>
      <c r="AA105" t="s">
        <v>1294</v>
      </c>
      <c r="AB105" t="s">
        <v>1334</v>
      </c>
      <c r="AC105">
        <v>24</v>
      </c>
      <c r="AD105">
        <v>35139</v>
      </c>
      <c r="AE105">
        <v>28972</v>
      </c>
      <c r="AF105">
        <v>695328</v>
      </c>
      <c r="AG105">
        <v>8</v>
      </c>
      <c r="AH105" s="17">
        <v>750954</v>
      </c>
      <c r="AI105" t="s">
        <v>1368</v>
      </c>
      <c r="AJ105">
        <v>20240716</v>
      </c>
      <c r="AK105">
        <v>20250716</v>
      </c>
      <c r="AL105" t="s">
        <v>1911</v>
      </c>
      <c r="AM105">
        <v>101291</v>
      </c>
      <c r="AN105" t="s">
        <v>1335</v>
      </c>
      <c r="AO105" t="s">
        <v>1295</v>
      </c>
      <c r="AP105" t="s">
        <v>1296</v>
      </c>
      <c r="AQ105" s="19">
        <v>6</v>
      </c>
      <c r="AR105" s="22">
        <v>4</v>
      </c>
      <c r="AS105" s="5" t="s">
        <v>1294</v>
      </c>
      <c r="AT105" s="5" t="s">
        <v>1329</v>
      </c>
      <c r="AU105" t="s">
        <v>1339</v>
      </c>
      <c r="AV105">
        <f>+VLOOKUP($I105,Code!$A$2:$M$107,12,0)</f>
        <v>320118</v>
      </c>
      <c r="AW105" t="str">
        <f>+VLOOKUP($I105,Code!$A$2:$M$107,13,0)</f>
        <v>Richoco WF 15g</v>
      </c>
      <c r="AY105" s="1">
        <f t="shared" si="11"/>
        <v>173.83199999999999</v>
      </c>
      <c r="AZ105" s="12">
        <f t="shared" si="12"/>
        <v>0.17550300236204786</v>
      </c>
    </row>
    <row r="106" spans="2:52" x14ac:dyDescent="0.35">
      <c r="B106" t="s">
        <v>1288</v>
      </c>
      <c r="C106" s="2" t="s">
        <v>1298</v>
      </c>
      <c r="D106" s="2">
        <v>45568</v>
      </c>
      <c r="E106" t="s">
        <v>1789</v>
      </c>
      <c r="F106" t="s">
        <v>1790</v>
      </c>
      <c r="G106" t="s">
        <v>1791</v>
      </c>
      <c r="H106" t="s">
        <v>1792</v>
      </c>
      <c r="I106">
        <v>173127000</v>
      </c>
      <c r="J106" t="s">
        <v>1027</v>
      </c>
      <c r="K106" t="s">
        <v>1289</v>
      </c>
      <c r="L106" t="s">
        <v>1981</v>
      </c>
      <c r="M106">
        <v>3030400</v>
      </c>
      <c r="N106" t="s">
        <v>1793</v>
      </c>
      <c r="O106" t="s">
        <v>1794</v>
      </c>
      <c r="P106" t="s">
        <v>1291</v>
      </c>
      <c r="Q106" t="s">
        <v>1795</v>
      </c>
      <c r="R106" t="s">
        <v>1796</v>
      </c>
      <c r="S106" t="s">
        <v>1797</v>
      </c>
      <c r="T106" t="s">
        <v>1798</v>
      </c>
      <c r="U106" t="s">
        <v>116</v>
      </c>
      <c r="W106" t="str">
        <f>X106</f>
        <v>BINH DUONG</v>
      </c>
      <c r="X106" t="s">
        <v>116</v>
      </c>
      <c r="Y106" t="s">
        <v>1304</v>
      </c>
      <c r="Z106" t="s">
        <v>1305</v>
      </c>
      <c r="AA106" t="s">
        <v>1799</v>
      </c>
      <c r="AB106" t="s">
        <v>1435</v>
      </c>
      <c r="AC106">
        <v>1200</v>
      </c>
      <c r="AD106">
        <v>1757</v>
      </c>
      <c r="AE106">
        <v>1704</v>
      </c>
      <c r="AF106">
        <v>2044800</v>
      </c>
      <c r="AG106">
        <v>8</v>
      </c>
      <c r="AH106" s="17">
        <v>2208384</v>
      </c>
      <c r="AI106" t="s">
        <v>1982</v>
      </c>
      <c r="AJ106">
        <v>20240716</v>
      </c>
      <c r="AK106">
        <v>20250716</v>
      </c>
      <c r="AL106" t="s">
        <v>1800</v>
      </c>
      <c r="AM106">
        <v>97928</v>
      </c>
      <c r="AN106" t="s">
        <v>1801</v>
      </c>
      <c r="AO106" t="s">
        <v>1295</v>
      </c>
      <c r="AP106" t="s">
        <v>1296</v>
      </c>
      <c r="AQ106" s="19">
        <v>120</v>
      </c>
      <c r="AR106" s="22">
        <v>10</v>
      </c>
      <c r="AS106" s="5" t="s">
        <v>1799</v>
      </c>
      <c r="AT106" s="5" t="s">
        <v>116</v>
      </c>
      <c r="AU106" t="s">
        <v>1339</v>
      </c>
      <c r="AV106">
        <f>+VLOOKUP($I106,Code!$A$2:$M$107,12,0)</f>
        <v>320118</v>
      </c>
      <c r="AW106" t="str">
        <f>+VLOOKUP($I106,Code!$A$2:$M$107,13,0)</f>
        <v>Richoco WF 15g</v>
      </c>
      <c r="AY106" s="1">
        <f t="shared" si="11"/>
        <v>204.48</v>
      </c>
      <c r="AZ106" s="12">
        <f t="shared" si="12"/>
        <v>3.0165054069436592E-2</v>
      </c>
    </row>
    <row r="107" spans="2:52" x14ac:dyDescent="0.35">
      <c r="B107" t="s">
        <v>1288</v>
      </c>
      <c r="C107" s="2" t="s">
        <v>1315</v>
      </c>
      <c r="D107" s="2">
        <v>45568</v>
      </c>
      <c r="E107" t="s">
        <v>1983</v>
      </c>
      <c r="F107" t="s">
        <v>1418</v>
      </c>
      <c r="G107" t="s">
        <v>1984</v>
      </c>
      <c r="H107" t="s">
        <v>1985</v>
      </c>
      <c r="I107">
        <v>173129000</v>
      </c>
      <c r="J107" t="s">
        <v>746</v>
      </c>
      <c r="K107" t="s">
        <v>1289</v>
      </c>
      <c r="L107" t="s">
        <v>1299</v>
      </c>
      <c r="M107">
        <v>5137932</v>
      </c>
      <c r="N107" t="s">
        <v>1986</v>
      </c>
      <c r="O107" t="s">
        <v>397</v>
      </c>
      <c r="P107">
        <v>28</v>
      </c>
      <c r="Q107" t="s">
        <v>1987</v>
      </c>
      <c r="R107" t="s">
        <v>1372</v>
      </c>
      <c r="S107" t="s">
        <v>1424</v>
      </c>
      <c r="T107" t="s">
        <v>1425</v>
      </c>
      <c r="U107" t="s">
        <v>723</v>
      </c>
      <c r="W107" t="s">
        <v>723</v>
      </c>
      <c r="X107" t="s">
        <v>117</v>
      </c>
      <c r="Y107" t="s">
        <v>1304</v>
      </c>
      <c r="Z107" t="s">
        <v>1305</v>
      </c>
      <c r="AA107" t="s">
        <v>865</v>
      </c>
      <c r="AB107" t="s">
        <v>1315</v>
      </c>
      <c r="AC107">
        <v>6</v>
      </c>
      <c r="AD107">
        <v>36800</v>
      </c>
      <c r="AE107">
        <v>36800</v>
      </c>
      <c r="AF107">
        <v>220800</v>
      </c>
      <c r="AG107">
        <v>8</v>
      </c>
      <c r="AH107" s="17">
        <v>238464</v>
      </c>
      <c r="AI107" t="s">
        <v>1333</v>
      </c>
      <c r="AJ107">
        <v>20240802</v>
      </c>
      <c r="AK107">
        <v>20250802</v>
      </c>
      <c r="AL107" t="s">
        <v>1426</v>
      </c>
      <c r="AM107">
        <v>102734</v>
      </c>
      <c r="AN107" t="s">
        <v>1316</v>
      </c>
      <c r="AO107" t="s">
        <v>1295</v>
      </c>
      <c r="AP107" t="s">
        <v>1296</v>
      </c>
      <c r="AQ107" s="19">
        <v>6</v>
      </c>
      <c r="AR107" s="22">
        <v>1</v>
      </c>
      <c r="AS107" s="5" t="s">
        <v>865</v>
      </c>
      <c r="AT107" s="5" t="s">
        <v>723</v>
      </c>
      <c r="AU107" t="s">
        <v>1340</v>
      </c>
      <c r="AV107">
        <f>+VLOOKUP($I107,Code!$A$2:$M$107,12,0)</f>
        <v>320023</v>
      </c>
      <c r="AW107" t="str">
        <f>+VLOOKUP($I107,Code!$A$2:$M$107,13,0)</f>
        <v>Na 15g</v>
      </c>
      <c r="AY107" s="1">
        <f t="shared" si="11"/>
        <v>220.8</v>
      </c>
      <c r="AZ107" s="12">
        <f t="shared" si="12"/>
        <v>0</v>
      </c>
    </row>
    <row r="108" spans="2:52" x14ac:dyDescent="0.35">
      <c r="B108" t="s">
        <v>1288</v>
      </c>
      <c r="C108" s="2" t="s">
        <v>1435</v>
      </c>
      <c r="D108" s="2">
        <v>45568</v>
      </c>
      <c r="E108" t="s">
        <v>1854</v>
      </c>
      <c r="F108" t="s">
        <v>1702</v>
      </c>
      <c r="G108" t="s">
        <v>1855</v>
      </c>
      <c r="H108" t="s">
        <v>1856</v>
      </c>
      <c r="I108">
        <v>173129000</v>
      </c>
      <c r="J108" t="s">
        <v>746</v>
      </c>
      <c r="K108" t="s">
        <v>1289</v>
      </c>
      <c r="L108" t="s">
        <v>1299</v>
      </c>
      <c r="M108">
        <v>5165357</v>
      </c>
      <c r="N108" t="s">
        <v>1705</v>
      </c>
      <c r="O108" t="s">
        <v>1706</v>
      </c>
      <c r="P108" t="s">
        <v>1707</v>
      </c>
      <c r="Q108" t="s">
        <v>1708</v>
      </c>
      <c r="R108" t="s">
        <v>1709</v>
      </c>
      <c r="S108" t="s">
        <v>1359</v>
      </c>
      <c r="T108" t="s">
        <v>1710</v>
      </c>
      <c r="U108" t="s">
        <v>1711</v>
      </c>
      <c r="W108" t="str">
        <f>X108</f>
        <v>DONG NAI</v>
      </c>
      <c r="X108" t="s">
        <v>1711</v>
      </c>
      <c r="Y108" t="s">
        <v>1292</v>
      </c>
      <c r="Z108" t="s">
        <v>1293</v>
      </c>
      <c r="AA108" t="s">
        <v>1294</v>
      </c>
      <c r="AB108" t="s">
        <v>1435</v>
      </c>
      <c r="AC108">
        <v>84</v>
      </c>
      <c r="AD108">
        <v>36800</v>
      </c>
      <c r="AE108">
        <v>30342</v>
      </c>
      <c r="AF108">
        <v>2548728</v>
      </c>
      <c r="AG108">
        <v>8</v>
      </c>
      <c r="AH108" s="17">
        <v>2752626</v>
      </c>
      <c r="AI108" t="s">
        <v>1333</v>
      </c>
      <c r="AJ108">
        <v>20240802</v>
      </c>
      <c r="AK108">
        <v>20250802</v>
      </c>
      <c r="AL108" t="s">
        <v>1712</v>
      </c>
      <c r="AM108">
        <v>102154</v>
      </c>
      <c r="AN108" t="s">
        <v>1446</v>
      </c>
      <c r="AO108" t="s">
        <v>1295</v>
      </c>
      <c r="AP108" t="s">
        <v>1296</v>
      </c>
      <c r="AQ108" s="19">
        <v>6</v>
      </c>
      <c r="AR108" s="22">
        <v>14</v>
      </c>
      <c r="AS108" s="5" t="s">
        <v>1294</v>
      </c>
      <c r="AT108" s="5" t="s">
        <v>1711</v>
      </c>
      <c r="AU108" t="s">
        <v>1339</v>
      </c>
      <c r="AV108">
        <f>+VLOOKUP($I108,Code!$A$2:$M$107,12,0)</f>
        <v>320023</v>
      </c>
      <c r="AW108" t="str">
        <f>+VLOOKUP($I108,Code!$A$2:$M$107,13,0)</f>
        <v>Na 15g</v>
      </c>
      <c r="AY108" s="1">
        <f t="shared" si="11"/>
        <v>182.05199999999999</v>
      </c>
      <c r="AZ108" s="12">
        <f t="shared" si="12"/>
        <v>0.17548913043478265</v>
      </c>
    </row>
    <row r="109" spans="2:52" x14ac:dyDescent="0.35">
      <c r="B109" t="s">
        <v>1288</v>
      </c>
      <c r="C109" s="2" t="s">
        <v>1386</v>
      </c>
      <c r="D109" s="2">
        <v>45568</v>
      </c>
      <c r="E109" t="s">
        <v>1988</v>
      </c>
      <c r="F109" t="s">
        <v>1549</v>
      </c>
      <c r="G109" t="s">
        <v>1989</v>
      </c>
      <c r="H109" t="s">
        <v>1990</v>
      </c>
      <c r="I109">
        <v>173129000</v>
      </c>
      <c r="J109" t="s">
        <v>746</v>
      </c>
      <c r="K109" t="s">
        <v>1289</v>
      </c>
      <c r="L109" t="s">
        <v>1299</v>
      </c>
      <c r="M109">
        <v>5274084</v>
      </c>
      <c r="N109" t="s">
        <v>1991</v>
      </c>
      <c r="O109" t="s">
        <v>1992</v>
      </c>
      <c r="P109">
        <v>97</v>
      </c>
      <c r="Q109" t="s">
        <v>1291</v>
      </c>
      <c r="R109" t="s">
        <v>1993</v>
      </c>
      <c r="S109" t="s">
        <v>1994</v>
      </c>
      <c r="U109" t="s">
        <v>1995</v>
      </c>
      <c r="W109" t="str">
        <f>X109</f>
        <v>THUA THIEN - HUE</v>
      </c>
      <c r="X109" t="s">
        <v>1555</v>
      </c>
      <c r="Y109" t="s">
        <v>1304</v>
      </c>
      <c r="Z109" t="s">
        <v>1305</v>
      </c>
      <c r="AA109" t="s">
        <v>4</v>
      </c>
      <c r="AB109" t="s">
        <v>1386</v>
      </c>
      <c r="AC109">
        <v>6</v>
      </c>
      <c r="AD109">
        <v>36800</v>
      </c>
      <c r="AE109">
        <v>36800</v>
      </c>
      <c r="AF109">
        <v>220800</v>
      </c>
      <c r="AG109">
        <v>8</v>
      </c>
      <c r="AH109" s="17">
        <v>238464</v>
      </c>
      <c r="AI109" t="s">
        <v>1996</v>
      </c>
      <c r="AJ109">
        <v>20240801</v>
      </c>
      <c r="AK109">
        <v>20250801</v>
      </c>
      <c r="AL109" t="s">
        <v>1556</v>
      </c>
      <c r="AM109">
        <v>102354</v>
      </c>
      <c r="AN109" t="s">
        <v>1557</v>
      </c>
      <c r="AO109" t="s">
        <v>1295</v>
      </c>
      <c r="AP109" t="s">
        <v>1296</v>
      </c>
      <c r="AQ109" s="19">
        <v>6</v>
      </c>
      <c r="AR109" s="22">
        <v>1</v>
      </c>
      <c r="AS109" s="5" t="s">
        <v>4</v>
      </c>
      <c r="AT109" s="5" t="s">
        <v>1555</v>
      </c>
      <c r="AU109" t="s">
        <v>2505</v>
      </c>
      <c r="AV109">
        <f>+VLOOKUP($I109,Code!$A$2:$M$107,12,0)</f>
        <v>320023</v>
      </c>
      <c r="AW109" t="str">
        <f>+VLOOKUP($I109,Code!$A$2:$M$107,13,0)</f>
        <v>Na 15g</v>
      </c>
      <c r="AY109" s="1">
        <f t="shared" si="11"/>
        <v>220.8</v>
      </c>
      <c r="AZ109" s="12">
        <f t="shared" si="12"/>
        <v>0</v>
      </c>
    </row>
    <row r="110" spans="2:52" x14ac:dyDescent="0.35">
      <c r="B110" t="s">
        <v>1288</v>
      </c>
      <c r="C110" s="2" t="s">
        <v>1315</v>
      </c>
      <c r="D110" s="2">
        <v>45568</v>
      </c>
      <c r="E110" t="s">
        <v>1857</v>
      </c>
      <c r="F110" t="s">
        <v>1418</v>
      </c>
      <c r="G110" t="s">
        <v>1858</v>
      </c>
      <c r="H110" t="s">
        <v>1859</v>
      </c>
      <c r="I110">
        <v>173129000</v>
      </c>
      <c r="J110" t="s">
        <v>746</v>
      </c>
      <c r="K110" t="s">
        <v>1289</v>
      </c>
      <c r="L110" t="s">
        <v>1299</v>
      </c>
      <c r="M110">
        <v>5120219</v>
      </c>
      <c r="N110" t="s">
        <v>1860</v>
      </c>
      <c r="O110" t="s">
        <v>644</v>
      </c>
      <c r="P110" t="s">
        <v>1861</v>
      </c>
      <c r="Q110" t="s">
        <v>1862</v>
      </c>
      <c r="R110" t="s">
        <v>1863</v>
      </c>
      <c r="S110" t="s">
        <v>1864</v>
      </c>
      <c r="T110" t="s">
        <v>1425</v>
      </c>
      <c r="U110" t="s">
        <v>723</v>
      </c>
      <c r="W110" t="s">
        <v>723</v>
      </c>
      <c r="X110" t="s">
        <v>117</v>
      </c>
      <c r="Y110" t="s">
        <v>1304</v>
      </c>
      <c r="Z110" t="s">
        <v>1305</v>
      </c>
      <c r="AA110" t="s">
        <v>865</v>
      </c>
      <c r="AB110" t="s">
        <v>1315</v>
      </c>
      <c r="AC110">
        <v>6</v>
      </c>
      <c r="AD110">
        <v>36800</v>
      </c>
      <c r="AE110">
        <v>36800</v>
      </c>
      <c r="AF110">
        <v>220800</v>
      </c>
      <c r="AG110">
        <v>8</v>
      </c>
      <c r="AH110" s="17">
        <v>238464</v>
      </c>
      <c r="AI110" t="s">
        <v>1333</v>
      </c>
      <c r="AJ110">
        <v>20240802</v>
      </c>
      <c r="AK110">
        <v>20250802</v>
      </c>
      <c r="AL110" t="s">
        <v>1426</v>
      </c>
      <c r="AM110">
        <v>102734</v>
      </c>
      <c r="AN110" t="s">
        <v>1316</v>
      </c>
      <c r="AO110" t="s">
        <v>1295</v>
      </c>
      <c r="AP110" t="s">
        <v>1296</v>
      </c>
      <c r="AQ110" s="19">
        <v>6</v>
      </c>
      <c r="AR110" s="22">
        <v>1</v>
      </c>
      <c r="AS110" s="5" t="s">
        <v>865</v>
      </c>
      <c r="AT110" s="5" t="s">
        <v>723</v>
      </c>
      <c r="AU110" t="s">
        <v>1340</v>
      </c>
      <c r="AV110">
        <f>+VLOOKUP($I110,Code!$A$2:$M$107,12,0)</f>
        <v>320023</v>
      </c>
      <c r="AW110" t="str">
        <f>+VLOOKUP($I110,Code!$A$2:$M$107,13,0)</f>
        <v>Na 15g</v>
      </c>
      <c r="AY110" s="1">
        <f t="shared" si="11"/>
        <v>220.8</v>
      </c>
      <c r="AZ110" s="12">
        <f t="shared" si="12"/>
        <v>0</v>
      </c>
    </row>
    <row r="111" spans="2:52" x14ac:dyDescent="0.35">
      <c r="B111" t="s">
        <v>1288</v>
      </c>
      <c r="C111" s="2" t="s">
        <v>1298</v>
      </c>
      <c r="D111" s="2">
        <v>45568</v>
      </c>
      <c r="E111" t="s">
        <v>1576</v>
      </c>
      <c r="F111" t="s">
        <v>1577</v>
      </c>
      <c r="G111" t="s">
        <v>1578</v>
      </c>
      <c r="H111" t="s">
        <v>1579</v>
      </c>
      <c r="I111">
        <v>173129000</v>
      </c>
      <c r="J111" t="s">
        <v>746</v>
      </c>
      <c r="K111" t="s">
        <v>1289</v>
      </c>
      <c r="L111" t="s">
        <v>1299</v>
      </c>
      <c r="M111">
        <v>5150023</v>
      </c>
      <c r="N111" t="s">
        <v>394</v>
      </c>
      <c r="O111" t="s">
        <v>1291</v>
      </c>
      <c r="P111">
        <v>460</v>
      </c>
      <c r="Q111" t="s">
        <v>1291</v>
      </c>
      <c r="R111" t="s">
        <v>1580</v>
      </c>
      <c r="S111" t="s">
        <v>1581</v>
      </c>
      <c r="T111" t="s">
        <v>1344</v>
      </c>
      <c r="U111" t="s">
        <v>723</v>
      </c>
      <c r="W111" t="s">
        <v>723</v>
      </c>
      <c r="X111" t="s">
        <v>167</v>
      </c>
      <c r="Y111" t="s">
        <v>1292</v>
      </c>
      <c r="Z111" t="s">
        <v>1293</v>
      </c>
      <c r="AA111" t="s">
        <v>323</v>
      </c>
      <c r="AB111" t="s">
        <v>1298</v>
      </c>
      <c r="AC111">
        <v>6</v>
      </c>
      <c r="AD111">
        <v>36800</v>
      </c>
      <c r="AE111">
        <v>36432</v>
      </c>
      <c r="AF111">
        <v>218592</v>
      </c>
      <c r="AG111">
        <v>8</v>
      </c>
      <c r="AH111" s="17">
        <v>236079</v>
      </c>
      <c r="AI111" t="s">
        <v>1311</v>
      </c>
      <c r="AJ111">
        <v>20240807</v>
      </c>
      <c r="AK111">
        <v>20250807</v>
      </c>
      <c r="AL111" t="s">
        <v>1582</v>
      </c>
      <c r="AM111">
        <v>102610</v>
      </c>
      <c r="AN111" t="s">
        <v>1345</v>
      </c>
      <c r="AO111" t="s">
        <v>1295</v>
      </c>
      <c r="AP111" t="s">
        <v>1296</v>
      </c>
      <c r="AQ111" s="19">
        <v>6</v>
      </c>
      <c r="AR111" s="22">
        <v>1</v>
      </c>
      <c r="AS111" s="5" t="s">
        <v>323</v>
      </c>
      <c r="AT111" s="5" t="s">
        <v>723</v>
      </c>
      <c r="AU111" t="s">
        <v>1340</v>
      </c>
      <c r="AV111">
        <f>+VLOOKUP($I111,Code!$A$2:$M$107,12,0)</f>
        <v>320023</v>
      </c>
      <c r="AW111" t="str">
        <f>+VLOOKUP($I111,Code!$A$2:$M$107,13,0)</f>
        <v>Na 15g</v>
      </c>
      <c r="AY111" s="1">
        <f t="shared" si="11"/>
        <v>218.59200000000001</v>
      </c>
      <c r="AZ111" s="12">
        <f t="shared" si="12"/>
        <v>1.0000000000000009E-2</v>
      </c>
    </row>
    <row r="112" spans="2:52" x14ac:dyDescent="0.35">
      <c r="B112" t="s">
        <v>1288</v>
      </c>
      <c r="C112" s="2" t="s">
        <v>1386</v>
      </c>
      <c r="D112" s="2">
        <v>45568</v>
      </c>
      <c r="E112" t="s">
        <v>1997</v>
      </c>
      <c r="F112" t="s">
        <v>1595</v>
      </c>
      <c r="G112" t="s">
        <v>1998</v>
      </c>
      <c r="H112" t="s">
        <v>1999</v>
      </c>
      <c r="I112">
        <v>173129000</v>
      </c>
      <c r="J112" t="s">
        <v>746</v>
      </c>
      <c r="K112" t="s">
        <v>1289</v>
      </c>
      <c r="L112" t="s">
        <v>1299</v>
      </c>
      <c r="M112">
        <v>5278800</v>
      </c>
      <c r="N112" t="s">
        <v>2000</v>
      </c>
      <c r="O112" t="s">
        <v>2001</v>
      </c>
      <c r="P112" t="s">
        <v>1291</v>
      </c>
      <c r="Q112" t="s">
        <v>1291</v>
      </c>
      <c r="R112" t="s">
        <v>2002</v>
      </c>
      <c r="S112" t="s">
        <v>2003</v>
      </c>
      <c r="T112" t="s">
        <v>1848</v>
      </c>
      <c r="U112" t="s">
        <v>1396</v>
      </c>
      <c r="W112" t="str">
        <f>X112</f>
        <v>DA NANG</v>
      </c>
      <c r="X112" t="s">
        <v>1396</v>
      </c>
      <c r="Y112" t="s">
        <v>1304</v>
      </c>
      <c r="Z112" t="s">
        <v>1305</v>
      </c>
      <c r="AA112" t="s">
        <v>4</v>
      </c>
      <c r="AB112" t="s">
        <v>1386</v>
      </c>
      <c r="AC112">
        <v>6</v>
      </c>
      <c r="AD112">
        <v>36800</v>
      </c>
      <c r="AE112">
        <v>36800</v>
      </c>
      <c r="AF112">
        <v>220800</v>
      </c>
      <c r="AG112">
        <v>8</v>
      </c>
      <c r="AH112" s="17">
        <v>238464</v>
      </c>
      <c r="AI112" t="s">
        <v>1996</v>
      </c>
      <c r="AJ112">
        <v>20240801</v>
      </c>
      <c r="AK112">
        <v>20250801</v>
      </c>
      <c r="AL112" t="s">
        <v>1603</v>
      </c>
      <c r="AM112">
        <v>100648</v>
      </c>
      <c r="AN112" t="s">
        <v>1399</v>
      </c>
      <c r="AO112" t="s">
        <v>1295</v>
      </c>
      <c r="AP112" t="s">
        <v>1296</v>
      </c>
      <c r="AQ112" s="19">
        <v>6</v>
      </c>
      <c r="AR112" s="22">
        <v>1</v>
      </c>
      <c r="AS112" s="5" t="s">
        <v>4</v>
      </c>
      <c r="AT112" s="5" t="s">
        <v>1396</v>
      </c>
      <c r="AU112" t="s">
        <v>2505</v>
      </c>
      <c r="AV112">
        <f>+VLOOKUP($I112,Code!$A$2:$M$107,12,0)</f>
        <v>320023</v>
      </c>
      <c r="AW112" t="str">
        <f>+VLOOKUP($I112,Code!$A$2:$M$107,13,0)</f>
        <v>Na 15g</v>
      </c>
      <c r="AY112" s="1">
        <f t="shared" si="11"/>
        <v>220.8</v>
      </c>
      <c r="AZ112" s="12">
        <f t="shared" si="12"/>
        <v>0</v>
      </c>
    </row>
    <row r="113" spans="2:52" x14ac:dyDescent="0.35">
      <c r="B113" t="s">
        <v>1288</v>
      </c>
      <c r="C113" s="2" t="s">
        <v>1315</v>
      </c>
      <c r="D113" s="2">
        <v>45568</v>
      </c>
      <c r="E113" t="s">
        <v>2004</v>
      </c>
      <c r="F113" t="s">
        <v>1418</v>
      </c>
      <c r="G113" t="s">
        <v>2005</v>
      </c>
      <c r="H113" t="s">
        <v>2006</v>
      </c>
      <c r="I113">
        <v>173129000</v>
      </c>
      <c r="J113" t="s">
        <v>746</v>
      </c>
      <c r="K113" t="s">
        <v>1289</v>
      </c>
      <c r="L113" t="s">
        <v>1299</v>
      </c>
      <c r="M113">
        <v>5124187</v>
      </c>
      <c r="N113" t="s">
        <v>933</v>
      </c>
      <c r="O113" t="s">
        <v>2007</v>
      </c>
      <c r="P113">
        <v>18</v>
      </c>
      <c r="Q113" t="s">
        <v>1291</v>
      </c>
      <c r="R113" t="s">
        <v>2008</v>
      </c>
      <c r="S113" t="s">
        <v>2009</v>
      </c>
      <c r="T113" t="s">
        <v>1425</v>
      </c>
      <c r="U113" t="s">
        <v>723</v>
      </c>
      <c r="W113" t="s">
        <v>723</v>
      </c>
      <c r="X113" t="s">
        <v>117</v>
      </c>
      <c r="Y113" t="s">
        <v>1304</v>
      </c>
      <c r="Z113" t="s">
        <v>1305</v>
      </c>
      <c r="AA113" t="s">
        <v>4</v>
      </c>
      <c r="AB113" t="s">
        <v>1315</v>
      </c>
      <c r="AC113">
        <v>6</v>
      </c>
      <c r="AD113">
        <v>36800</v>
      </c>
      <c r="AE113">
        <v>36800</v>
      </c>
      <c r="AF113">
        <v>220800</v>
      </c>
      <c r="AG113">
        <v>8</v>
      </c>
      <c r="AH113" s="17">
        <v>238464</v>
      </c>
      <c r="AI113" t="s">
        <v>1333</v>
      </c>
      <c r="AJ113">
        <v>20240802</v>
      </c>
      <c r="AK113">
        <v>20250802</v>
      </c>
      <c r="AL113" t="s">
        <v>1426</v>
      </c>
      <c r="AM113">
        <v>102734</v>
      </c>
      <c r="AN113" t="s">
        <v>1316</v>
      </c>
      <c r="AO113" t="s">
        <v>1295</v>
      </c>
      <c r="AP113" t="s">
        <v>1296</v>
      </c>
      <c r="AQ113" s="19">
        <v>6</v>
      </c>
      <c r="AR113" s="22">
        <v>1</v>
      </c>
      <c r="AS113" s="5" t="s">
        <v>4</v>
      </c>
      <c r="AT113" s="5" t="s">
        <v>723</v>
      </c>
      <c r="AU113" t="s">
        <v>1340</v>
      </c>
      <c r="AV113">
        <f>+VLOOKUP($I113,Code!$A$2:$M$107,12,0)</f>
        <v>320023</v>
      </c>
      <c r="AW113" t="str">
        <f>+VLOOKUP($I113,Code!$A$2:$M$107,13,0)</f>
        <v>Na 15g</v>
      </c>
      <c r="AY113" s="1">
        <f t="shared" si="11"/>
        <v>220.8</v>
      </c>
      <c r="AZ113" s="12">
        <f t="shared" si="12"/>
        <v>0</v>
      </c>
    </row>
    <row r="114" spans="2:52" x14ac:dyDescent="0.35">
      <c r="B114" t="s">
        <v>1288</v>
      </c>
      <c r="C114" s="2" t="s">
        <v>1386</v>
      </c>
      <c r="D114" s="2">
        <v>45568</v>
      </c>
      <c r="E114" t="s">
        <v>2010</v>
      </c>
      <c r="F114" t="s">
        <v>1401</v>
      </c>
      <c r="G114" t="s">
        <v>2011</v>
      </c>
      <c r="H114" t="s">
        <v>2012</v>
      </c>
      <c r="I114">
        <v>173129000</v>
      </c>
      <c r="J114" t="s">
        <v>746</v>
      </c>
      <c r="K114" t="s">
        <v>1289</v>
      </c>
      <c r="L114" t="s">
        <v>1299</v>
      </c>
      <c r="M114">
        <v>5275294</v>
      </c>
      <c r="N114" t="s">
        <v>2013</v>
      </c>
      <c r="O114" t="s">
        <v>2014</v>
      </c>
      <c r="P114">
        <v>131</v>
      </c>
      <c r="Q114" t="s">
        <v>1291</v>
      </c>
      <c r="R114" t="s">
        <v>2015</v>
      </c>
      <c r="S114" t="s">
        <v>2016</v>
      </c>
      <c r="T114" t="s">
        <v>1407</v>
      </c>
      <c r="U114" t="s">
        <v>1396</v>
      </c>
      <c r="W114" t="str">
        <f t="shared" ref="W114:W117" si="21">X114</f>
        <v>DA NANG</v>
      </c>
      <c r="X114" t="s">
        <v>1396</v>
      </c>
      <c r="Y114" t="s">
        <v>1304</v>
      </c>
      <c r="Z114" t="s">
        <v>1305</v>
      </c>
      <c r="AA114" t="s">
        <v>4</v>
      </c>
      <c r="AB114" t="s">
        <v>1386</v>
      </c>
      <c r="AC114">
        <v>6</v>
      </c>
      <c r="AD114">
        <v>36800</v>
      </c>
      <c r="AE114">
        <v>36800</v>
      </c>
      <c r="AF114">
        <v>220800</v>
      </c>
      <c r="AG114">
        <v>8</v>
      </c>
      <c r="AH114" s="17">
        <v>238464</v>
      </c>
      <c r="AI114" t="s">
        <v>1996</v>
      </c>
      <c r="AJ114">
        <v>20240801</v>
      </c>
      <c r="AK114">
        <v>20250801</v>
      </c>
      <c r="AL114" t="s">
        <v>1408</v>
      </c>
      <c r="AM114">
        <v>100648</v>
      </c>
      <c r="AN114" t="s">
        <v>1399</v>
      </c>
      <c r="AO114" t="s">
        <v>1295</v>
      </c>
      <c r="AP114" t="s">
        <v>1296</v>
      </c>
      <c r="AQ114" s="19">
        <v>6</v>
      </c>
      <c r="AR114" s="22">
        <v>1</v>
      </c>
      <c r="AS114" s="5" t="s">
        <v>4</v>
      </c>
      <c r="AT114" s="5" t="s">
        <v>1396</v>
      </c>
      <c r="AU114" t="s">
        <v>2505</v>
      </c>
      <c r="AV114">
        <f>+VLOOKUP($I114,Code!$A$2:$M$107,12,0)</f>
        <v>320023</v>
      </c>
      <c r="AW114" t="str">
        <f>+VLOOKUP($I114,Code!$A$2:$M$107,13,0)</f>
        <v>Na 15g</v>
      </c>
      <c r="AY114" s="1">
        <f t="shared" si="11"/>
        <v>220.8</v>
      </c>
      <c r="AZ114" s="12">
        <f t="shared" si="12"/>
        <v>0</v>
      </c>
    </row>
    <row r="115" spans="2:52" x14ac:dyDescent="0.35">
      <c r="B115" t="s">
        <v>1288</v>
      </c>
      <c r="C115" s="2" t="s">
        <v>1386</v>
      </c>
      <c r="D115" s="2">
        <v>45568</v>
      </c>
      <c r="E115" t="s">
        <v>2017</v>
      </c>
      <c r="F115" t="s">
        <v>1469</v>
      </c>
      <c r="G115" t="s">
        <v>2018</v>
      </c>
      <c r="H115" t="s">
        <v>2019</v>
      </c>
      <c r="I115">
        <v>173129000</v>
      </c>
      <c r="J115" t="s">
        <v>746</v>
      </c>
      <c r="K115" t="s">
        <v>1289</v>
      </c>
      <c r="L115" t="s">
        <v>1299</v>
      </c>
      <c r="M115">
        <v>5275315</v>
      </c>
      <c r="N115" t="s">
        <v>2020</v>
      </c>
      <c r="O115" t="s">
        <v>2021</v>
      </c>
      <c r="P115" t="s">
        <v>2022</v>
      </c>
      <c r="Q115" t="s">
        <v>1291</v>
      </c>
      <c r="R115" t="s">
        <v>2023</v>
      </c>
      <c r="S115" t="s">
        <v>1779</v>
      </c>
      <c r="T115" t="s">
        <v>1477</v>
      </c>
      <c r="U115" t="s">
        <v>1396</v>
      </c>
      <c r="W115" t="str">
        <f t="shared" si="21"/>
        <v>DA NANG</v>
      </c>
      <c r="X115" t="s">
        <v>1396</v>
      </c>
      <c r="Y115" t="s">
        <v>1304</v>
      </c>
      <c r="Z115" t="s">
        <v>1305</v>
      </c>
      <c r="AA115" t="s">
        <v>4</v>
      </c>
      <c r="AB115" t="s">
        <v>1386</v>
      </c>
      <c r="AC115">
        <v>6</v>
      </c>
      <c r="AD115">
        <v>36800</v>
      </c>
      <c r="AE115">
        <v>36800</v>
      </c>
      <c r="AF115">
        <v>220800</v>
      </c>
      <c r="AG115">
        <v>8</v>
      </c>
      <c r="AH115" s="17">
        <v>238464</v>
      </c>
      <c r="AI115" t="s">
        <v>1996</v>
      </c>
      <c r="AJ115">
        <v>20240801</v>
      </c>
      <c r="AK115">
        <v>20250801</v>
      </c>
      <c r="AL115" t="s">
        <v>1478</v>
      </c>
      <c r="AM115">
        <v>100648</v>
      </c>
      <c r="AN115" t="s">
        <v>1399</v>
      </c>
      <c r="AO115" t="s">
        <v>1295</v>
      </c>
      <c r="AP115" t="s">
        <v>1296</v>
      </c>
      <c r="AQ115" s="19">
        <v>6</v>
      </c>
      <c r="AR115" s="22">
        <v>1</v>
      </c>
      <c r="AS115" s="5" t="s">
        <v>4</v>
      </c>
      <c r="AT115" s="5" t="s">
        <v>1396</v>
      </c>
      <c r="AU115" t="s">
        <v>2505</v>
      </c>
      <c r="AV115">
        <f>+VLOOKUP($I115,Code!$A$2:$M$107,12,0)</f>
        <v>320023</v>
      </c>
      <c r="AW115" t="str">
        <f>+VLOOKUP($I115,Code!$A$2:$M$107,13,0)</f>
        <v>Na 15g</v>
      </c>
      <c r="AY115" s="1">
        <f t="shared" si="11"/>
        <v>220.8</v>
      </c>
      <c r="AZ115" s="12">
        <f t="shared" si="12"/>
        <v>0</v>
      </c>
    </row>
    <row r="116" spans="2:52" ht="18.75" customHeight="1" x14ac:dyDescent="0.35">
      <c r="B116" t="s">
        <v>1288</v>
      </c>
      <c r="C116" s="2" t="s">
        <v>1386</v>
      </c>
      <c r="D116" s="2">
        <v>45568</v>
      </c>
      <c r="E116" t="s">
        <v>2024</v>
      </c>
      <c r="F116" t="s">
        <v>1469</v>
      </c>
      <c r="G116" t="s">
        <v>2025</v>
      </c>
      <c r="H116" t="s">
        <v>2026</v>
      </c>
      <c r="I116">
        <v>173129000</v>
      </c>
      <c r="J116" t="s">
        <v>746</v>
      </c>
      <c r="K116" t="s">
        <v>1289</v>
      </c>
      <c r="L116" t="s">
        <v>1299</v>
      </c>
      <c r="M116">
        <v>5275841</v>
      </c>
      <c r="N116" t="s">
        <v>2027</v>
      </c>
      <c r="O116" t="s">
        <v>2028</v>
      </c>
      <c r="P116">
        <v>91</v>
      </c>
      <c r="Q116" t="s">
        <v>1291</v>
      </c>
      <c r="R116" t="s">
        <v>2029</v>
      </c>
      <c r="S116" t="s">
        <v>1476</v>
      </c>
      <c r="T116" t="s">
        <v>1477</v>
      </c>
      <c r="U116" t="s">
        <v>1396</v>
      </c>
      <c r="W116" t="str">
        <f t="shared" si="21"/>
        <v>DA NANG</v>
      </c>
      <c r="X116" t="s">
        <v>1396</v>
      </c>
      <c r="Y116" t="s">
        <v>1304</v>
      </c>
      <c r="Z116" t="s">
        <v>1305</v>
      </c>
      <c r="AA116" t="s">
        <v>4</v>
      </c>
      <c r="AB116" t="s">
        <v>1386</v>
      </c>
      <c r="AC116">
        <v>6</v>
      </c>
      <c r="AD116">
        <v>36800</v>
      </c>
      <c r="AE116">
        <v>36800</v>
      </c>
      <c r="AF116">
        <v>220800</v>
      </c>
      <c r="AG116">
        <v>8</v>
      </c>
      <c r="AH116" s="17">
        <v>238464</v>
      </c>
      <c r="AI116" t="s">
        <v>1996</v>
      </c>
      <c r="AJ116">
        <v>20240801</v>
      </c>
      <c r="AK116">
        <v>20250801</v>
      </c>
      <c r="AL116" t="s">
        <v>1478</v>
      </c>
      <c r="AM116">
        <v>100648</v>
      </c>
      <c r="AN116" t="s">
        <v>1399</v>
      </c>
      <c r="AO116" t="s">
        <v>1295</v>
      </c>
      <c r="AP116" t="s">
        <v>1296</v>
      </c>
      <c r="AQ116" s="19">
        <v>6</v>
      </c>
      <c r="AR116" s="22">
        <v>1</v>
      </c>
      <c r="AS116" s="5" t="s">
        <v>4</v>
      </c>
      <c r="AT116" s="5" t="s">
        <v>1396</v>
      </c>
      <c r="AU116" t="s">
        <v>2505</v>
      </c>
      <c r="AV116">
        <f>+VLOOKUP($I116,Code!$A$2:$M$107,12,0)</f>
        <v>320023</v>
      </c>
      <c r="AW116" t="str">
        <f>+VLOOKUP($I116,Code!$A$2:$M$107,13,0)</f>
        <v>Na 15g</v>
      </c>
      <c r="AY116" s="1">
        <f t="shared" si="11"/>
        <v>220.8</v>
      </c>
      <c r="AZ116" s="12">
        <f t="shared" si="12"/>
        <v>0</v>
      </c>
    </row>
    <row r="117" spans="2:52" x14ac:dyDescent="0.35">
      <c r="B117" t="s">
        <v>1288</v>
      </c>
      <c r="C117" s="2" t="s">
        <v>1386</v>
      </c>
      <c r="D117" s="2">
        <v>45568</v>
      </c>
      <c r="E117" t="s">
        <v>2030</v>
      </c>
      <c r="F117" t="s">
        <v>1672</v>
      </c>
      <c r="G117" t="s">
        <v>2031</v>
      </c>
      <c r="H117" t="s">
        <v>2032</v>
      </c>
      <c r="I117">
        <v>173129000</v>
      </c>
      <c r="J117" t="s">
        <v>746</v>
      </c>
      <c r="K117" t="s">
        <v>1289</v>
      </c>
      <c r="L117" t="s">
        <v>1299</v>
      </c>
      <c r="M117">
        <v>5291614</v>
      </c>
      <c r="N117" t="s">
        <v>2033</v>
      </c>
      <c r="O117" t="s">
        <v>2034</v>
      </c>
      <c r="P117">
        <v>56</v>
      </c>
      <c r="Q117" t="s">
        <v>1291</v>
      </c>
      <c r="R117" t="s">
        <v>2035</v>
      </c>
      <c r="S117" t="s">
        <v>2036</v>
      </c>
      <c r="T117" t="s">
        <v>1725</v>
      </c>
      <c r="U117" t="s">
        <v>1680</v>
      </c>
      <c r="W117" t="str">
        <f t="shared" si="21"/>
        <v>QUANG NAM</v>
      </c>
      <c r="X117" t="s">
        <v>1680</v>
      </c>
      <c r="Y117" t="s">
        <v>1304</v>
      </c>
      <c r="Z117" t="s">
        <v>1305</v>
      </c>
      <c r="AA117" t="s">
        <v>4</v>
      </c>
      <c r="AB117" t="s">
        <v>1386</v>
      </c>
      <c r="AC117">
        <v>12</v>
      </c>
      <c r="AD117">
        <v>36800</v>
      </c>
      <c r="AE117">
        <v>36800</v>
      </c>
      <c r="AF117">
        <v>441600</v>
      </c>
      <c r="AG117">
        <v>8</v>
      </c>
      <c r="AH117" s="17">
        <v>476928</v>
      </c>
      <c r="AI117" t="s">
        <v>1996</v>
      </c>
      <c r="AJ117">
        <v>20240801</v>
      </c>
      <c r="AK117">
        <v>20250801</v>
      </c>
      <c r="AL117" t="s">
        <v>1681</v>
      </c>
      <c r="AM117">
        <v>100648</v>
      </c>
      <c r="AN117" t="s">
        <v>1399</v>
      </c>
      <c r="AO117" t="s">
        <v>1295</v>
      </c>
      <c r="AP117" t="s">
        <v>1296</v>
      </c>
      <c r="AQ117" s="19">
        <v>6</v>
      </c>
      <c r="AR117" s="22">
        <v>2</v>
      </c>
      <c r="AS117" s="5" t="s">
        <v>4</v>
      </c>
      <c r="AT117" s="5" t="s">
        <v>1680</v>
      </c>
      <c r="AU117" t="s">
        <v>2505</v>
      </c>
      <c r="AV117">
        <f>+VLOOKUP($I117,Code!$A$2:$M$107,12,0)</f>
        <v>320023</v>
      </c>
      <c r="AW117" t="str">
        <f>+VLOOKUP($I117,Code!$A$2:$M$107,13,0)</f>
        <v>Na 15g</v>
      </c>
      <c r="AY117" s="1">
        <f t="shared" si="11"/>
        <v>220.8</v>
      </c>
      <c r="AZ117" s="12">
        <f t="shared" si="12"/>
        <v>0</v>
      </c>
    </row>
    <row r="118" spans="2:52" x14ac:dyDescent="0.35">
      <c r="B118" t="s">
        <v>1288</v>
      </c>
      <c r="C118" s="2" t="s">
        <v>1298</v>
      </c>
      <c r="D118" s="2">
        <v>45568</v>
      </c>
      <c r="E118" t="s">
        <v>1641</v>
      </c>
      <c r="F118" t="s">
        <v>1642</v>
      </c>
      <c r="G118" t="s">
        <v>1643</v>
      </c>
      <c r="H118" t="s">
        <v>1644</v>
      </c>
      <c r="I118">
        <v>173129000</v>
      </c>
      <c r="J118" t="s">
        <v>746</v>
      </c>
      <c r="K118" t="s">
        <v>1289</v>
      </c>
      <c r="L118" t="s">
        <v>1299</v>
      </c>
      <c r="M118">
        <v>5280490</v>
      </c>
      <c r="N118" t="s">
        <v>1645</v>
      </c>
      <c r="O118" t="s">
        <v>1646</v>
      </c>
      <c r="P118" t="s">
        <v>1291</v>
      </c>
      <c r="Q118" t="s">
        <v>1647</v>
      </c>
      <c r="R118" t="s">
        <v>1291</v>
      </c>
      <c r="S118" t="s">
        <v>1648</v>
      </c>
      <c r="T118" t="s">
        <v>1649</v>
      </c>
      <c r="U118" t="s">
        <v>1650</v>
      </c>
      <c r="W118" t="str">
        <f>X118</f>
        <v>BINH PHUOC</v>
      </c>
      <c r="X118" t="s">
        <v>1650</v>
      </c>
      <c r="Y118" t="s">
        <v>1292</v>
      </c>
      <c r="Z118" t="s">
        <v>1293</v>
      </c>
      <c r="AA118" t="s">
        <v>1294</v>
      </c>
      <c r="AB118" t="s">
        <v>1298</v>
      </c>
      <c r="AC118">
        <v>36</v>
      </c>
      <c r="AD118">
        <v>36800</v>
      </c>
      <c r="AE118">
        <v>30342</v>
      </c>
      <c r="AF118">
        <v>1092312</v>
      </c>
      <c r="AG118">
        <v>8</v>
      </c>
      <c r="AH118" s="17">
        <v>1179697</v>
      </c>
      <c r="AI118" t="s">
        <v>1333</v>
      </c>
      <c r="AJ118">
        <v>20240802</v>
      </c>
      <c r="AK118">
        <v>20250802</v>
      </c>
      <c r="AL118" t="s">
        <v>1651</v>
      </c>
      <c r="AM118">
        <v>102051</v>
      </c>
      <c r="AN118" t="s">
        <v>1318</v>
      </c>
      <c r="AO118" t="s">
        <v>1295</v>
      </c>
      <c r="AP118" t="s">
        <v>1296</v>
      </c>
      <c r="AQ118" s="19">
        <v>6</v>
      </c>
      <c r="AR118" s="22">
        <v>6</v>
      </c>
      <c r="AS118" s="5" t="s">
        <v>1294</v>
      </c>
      <c r="AT118" s="5" t="s">
        <v>1650</v>
      </c>
      <c r="AU118" t="s">
        <v>1339</v>
      </c>
      <c r="AV118">
        <f>+VLOOKUP($I118,Code!$A$2:$M$107,12,0)</f>
        <v>320023</v>
      </c>
      <c r="AW118" t="str">
        <f>+VLOOKUP($I118,Code!$A$2:$M$107,13,0)</f>
        <v>Na 15g</v>
      </c>
      <c r="AY118" s="1">
        <f t="shared" si="11"/>
        <v>182.05199999999999</v>
      </c>
      <c r="AZ118" s="12">
        <f t="shared" si="12"/>
        <v>0.17548913043478265</v>
      </c>
    </row>
    <row r="119" spans="2:52" x14ac:dyDescent="0.35">
      <c r="B119" t="s">
        <v>1288</v>
      </c>
      <c r="C119" s="2" t="s">
        <v>1386</v>
      </c>
      <c r="D119" s="2">
        <v>45568</v>
      </c>
      <c r="E119" t="s">
        <v>1659</v>
      </c>
      <c r="F119" t="s">
        <v>1469</v>
      </c>
      <c r="G119" t="s">
        <v>1660</v>
      </c>
      <c r="H119" t="s">
        <v>1661</v>
      </c>
      <c r="I119">
        <v>173129000</v>
      </c>
      <c r="J119" t="s">
        <v>746</v>
      </c>
      <c r="K119" t="s">
        <v>1289</v>
      </c>
      <c r="L119" t="s">
        <v>1299</v>
      </c>
      <c r="M119">
        <v>5275270</v>
      </c>
      <c r="N119" t="s">
        <v>1662</v>
      </c>
      <c r="O119" t="s">
        <v>1663</v>
      </c>
      <c r="P119" t="s">
        <v>1664</v>
      </c>
      <c r="Q119" t="s">
        <v>1291</v>
      </c>
      <c r="R119" t="s">
        <v>1665</v>
      </c>
      <c r="S119" t="s">
        <v>1476</v>
      </c>
      <c r="T119" t="s">
        <v>1477</v>
      </c>
      <c r="U119" t="s">
        <v>1396</v>
      </c>
      <c r="W119" t="str">
        <f t="shared" ref="W119:W120" si="22">X119</f>
        <v>DA NANG</v>
      </c>
      <c r="X119" t="s">
        <v>1396</v>
      </c>
      <c r="Y119" t="s">
        <v>1304</v>
      </c>
      <c r="Z119" t="s">
        <v>1305</v>
      </c>
      <c r="AA119" t="s">
        <v>865</v>
      </c>
      <c r="AB119" t="s">
        <v>1386</v>
      </c>
      <c r="AC119">
        <v>6</v>
      </c>
      <c r="AD119">
        <v>36800</v>
      </c>
      <c r="AE119">
        <v>36800</v>
      </c>
      <c r="AF119">
        <v>220800</v>
      </c>
      <c r="AG119">
        <v>8</v>
      </c>
      <c r="AH119" s="17">
        <v>238464</v>
      </c>
      <c r="AI119" t="s">
        <v>1996</v>
      </c>
      <c r="AJ119">
        <v>20240801</v>
      </c>
      <c r="AK119">
        <v>20250801</v>
      </c>
      <c r="AL119" t="s">
        <v>1478</v>
      </c>
      <c r="AM119">
        <v>100648</v>
      </c>
      <c r="AN119" t="s">
        <v>1399</v>
      </c>
      <c r="AO119" t="s">
        <v>1295</v>
      </c>
      <c r="AP119" t="s">
        <v>1296</v>
      </c>
      <c r="AQ119" s="19">
        <v>6</v>
      </c>
      <c r="AR119" s="22">
        <v>1</v>
      </c>
      <c r="AS119" s="5" t="s">
        <v>865</v>
      </c>
      <c r="AT119" s="5" t="s">
        <v>1396</v>
      </c>
      <c r="AU119" t="s">
        <v>2505</v>
      </c>
      <c r="AV119">
        <f>+VLOOKUP($I119,Code!$A$2:$M$107,12,0)</f>
        <v>320023</v>
      </c>
      <c r="AW119" t="str">
        <f>+VLOOKUP($I119,Code!$A$2:$M$107,13,0)</f>
        <v>Na 15g</v>
      </c>
      <c r="AY119" s="1">
        <f t="shared" si="11"/>
        <v>220.8</v>
      </c>
      <c r="AZ119" s="12">
        <f t="shared" si="12"/>
        <v>0</v>
      </c>
    </row>
    <row r="120" spans="2:52" x14ac:dyDescent="0.35">
      <c r="B120" t="s">
        <v>1288</v>
      </c>
      <c r="C120" s="2" t="s">
        <v>1386</v>
      </c>
      <c r="D120" s="2">
        <v>45568</v>
      </c>
      <c r="E120" t="s">
        <v>2037</v>
      </c>
      <c r="F120" t="s">
        <v>1683</v>
      </c>
      <c r="G120" t="s">
        <v>2038</v>
      </c>
      <c r="H120" t="s">
        <v>2039</v>
      </c>
      <c r="I120">
        <v>173129000</v>
      </c>
      <c r="J120" t="s">
        <v>746</v>
      </c>
      <c r="K120" t="s">
        <v>1289</v>
      </c>
      <c r="L120" t="s">
        <v>1299</v>
      </c>
      <c r="M120">
        <v>5270884</v>
      </c>
      <c r="N120" t="s">
        <v>2040</v>
      </c>
      <c r="O120" t="s">
        <v>2041</v>
      </c>
      <c r="P120">
        <v>10</v>
      </c>
      <c r="Q120" t="s">
        <v>1291</v>
      </c>
      <c r="R120" t="s">
        <v>2042</v>
      </c>
      <c r="S120" t="s">
        <v>2043</v>
      </c>
      <c r="T120" t="s">
        <v>1690</v>
      </c>
      <c r="U120" t="s">
        <v>1691</v>
      </c>
      <c r="W120" t="str">
        <f t="shared" si="22"/>
        <v>QUANG BINH</v>
      </c>
      <c r="X120" t="s">
        <v>1691</v>
      </c>
      <c r="Y120" t="s">
        <v>1304</v>
      </c>
      <c r="Z120" t="s">
        <v>1305</v>
      </c>
      <c r="AA120" t="s">
        <v>4</v>
      </c>
      <c r="AB120" t="s">
        <v>1386</v>
      </c>
      <c r="AC120">
        <v>6</v>
      </c>
      <c r="AD120">
        <v>36800</v>
      </c>
      <c r="AE120">
        <v>36800</v>
      </c>
      <c r="AF120">
        <v>220800</v>
      </c>
      <c r="AG120">
        <v>8</v>
      </c>
      <c r="AH120" s="17">
        <v>238464</v>
      </c>
      <c r="AI120" t="s">
        <v>1996</v>
      </c>
      <c r="AJ120">
        <v>20240801</v>
      </c>
      <c r="AK120">
        <v>20250801</v>
      </c>
      <c r="AL120" t="s">
        <v>1692</v>
      </c>
      <c r="AM120">
        <v>100648</v>
      </c>
      <c r="AN120" t="s">
        <v>1399</v>
      </c>
      <c r="AO120" t="s">
        <v>1295</v>
      </c>
      <c r="AP120" t="s">
        <v>1296</v>
      </c>
      <c r="AQ120" s="19">
        <v>6</v>
      </c>
      <c r="AR120" s="22">
        <v>1</v>
      </c>
      <c r="AS120" s="5" t="s">
        <v>4</v>
      </c>
      <c r="AT120" s="5" t="s">
        <v>1691</v>
      </c>
      <c r="AU120" t="s">
        <v>2505</v>
      </c>
      <c r="AV120">
        <f>+VLOOKUP($I120,Code!$A$2:$M$107,12,0)</f>
        <v>320023</v>
      </c>
      <c r="AW120" t="str">
        <f>+VLOOKUP($I120,Code!$A$2:$M$107,13,0)</f>
        <v>Na 15g</v>
      </c>
      <c r="AY120" s="1">
        <f t="shared" si="11"/>
        <v>220.8</v>
      </c>
      <c r="AZ120" s="12">
        <f t="shared" si="12"/>
        <v>0</v>
      </c>
    </row>
    <row r="121" spans="2:52" x14ac:dyDescent="0.35">
      <c r="B121" t="s">
        <v>1288</v>
      </c>
      <c r="C121" s="2" t="s">
        <v>1307</v>
      </c>
      <c r="D121" s="2">
        <v>45568</v>
      </c>
      <c r="E121" t="s">
        <v>1693</v>
      </c>
      <c r="F121" t="s">
        <v>1694</v>
      </c>
      <c r="G121" t="s">
        <v>1695</v>
      </c>
      <c r="H121" t="s">
        <v>1696</v>
      </c>
      <c r="I121">
        <v>173129000</v>
      </c>
      <c r="J121" t="s">
        <v>746</v>
      </c>
      <c r="K121" t="s">
        <v>1289</v>
      </c>
      <c r="L121" t="s">
        <v>1299</v>
      </c>
      <c r="M121">
        <v>5030075</v>
      </c>
      <c r="N121" t="s">
        <v>725</v>
      </c>
      <c r="O121" t="s">
        <v>1291</v>
      </c>
      <c r="P121" t="s">
        <v>1697</v>
      </c>
      <c r="Q121" t="s">
        <v>1291</v>
      </c>
      <c r="R121" t="s">
        <v>1698</v>
      </c>
      <c r="S121" t="s">
        <v>1699</v>
      </c>
      <c r="T121" t="s">
        <v>1369</v>
      </c>
      <c r="U121" t="s">
        <v>723</v>
      </c>
      <c r="W121" t="s">
        <v>723</v>
      </c>
      <c r="X121" t="s">
        <v>118</v>
      </c>
      <c r="Y121" t="s">
        <v>1292</v>
      </c>
      <c r="Z121" t="s">
        <v>1293</v>
      </c>
      <c r="AA121" t="s">
        <v>317</v>
      </c>
      <c r="AB121" t="s">
        <v>1307</v>
      </c>
      <c r="AC121">
        <v>6</v>
      </c>
      <c r="AD121">
        <v>36800</v>
      </c>
      <c r="AE121">
        <v>36800</v>
      </c>
      <c r="AF121">
        <v>220800</v>
      </c>
      <c r="AG121">
        <v>8</v>
      </c>
      <c r="AH121" s="17">
        <v>238464</v>
      </c>
      <c r="AI121" t="s">
        <v>1333</v>
      </c>
      <c r="AJ121">
        <v>20240802</v>
      </c>
      <c r="AK121">
        <v>20250802</v>
      </c>
      <c r="AL121" t="s">
        <v>1700</v>
      </c>
      <c r="AM121">
        <v>98057</v>
      </c>
      <c r="AN121" t="s">
        <v>1370</v>
      </c>
      <c r="AO121" t="s">
        <v>1295</v>
      </c>
      <c r="AP121" t="s">
        <v>1296</v>
      </c>
      <c r="AQ121" s="19">
        <v>6</v>
      </c>
      <c r="AR121" s="22">
        <v>1</v>
      </c>
      <c r="AS121" s="5" t="s">
        <v>317</v>
      </c>
      <c r="AT121" s="5" t="s">
        <v>723</v>
      </c>
      <c r="AU121" t="s">
        <v>1340</v>
      </c>
      <c r="AV121">
        <f>+VLOOKUP($I121,Code!$A$2:$M$107,12,0)</f>
        <v>320023</v>
      </c>
      <c r="AW121" t="str">
        <f>+VLOOKUP($I121,Code!$A$2:$M$107,13,0)</f>
        <v>Na 15g</v>
      </c>
      <c r="AY121" s="1">
        <f t="shared" ref="AY121:AY176" si="23">+AE121*AQ121/1000</f>
        <v>220.8</v>
      </c>
      <c r="AZ121" s="12">
        <f t="shared" ref="AZ121:AZ176" si="24">1-(AE121/AD121)</f>
        <v>0</v>
      </c>
    </row>
    <row r="122" spans="2:52" x14ac:dyDescent="0.35">
      <c r="B122" t="s">
        <v>1288</v>
      </c>
      <c r="C122" s="2" t="s">
        <v>1435</v>
      </c>
      <c r="D122" s="2">
        <v>45568</v>
      </c>
      <c r="E122" t="s">
        <v>1701</v>
      </c>
      <c r="F122" t="s">
        <v>1702</v>
      </c>
      <c r="G122" t="s">
        <v>1703</v>
      </c>
      <c r="H122" t="s">
        <v>1704</v>
      </c>
      <c r="I122">
        <v>173129000</v>
      </c>
      <c r="J122" t="s">
        <v>746</v>
      </c>
      <c r="K122" t="s">
        <v>1289</v>
      </c>
      <c r="L122" t="s">
        <v>1299</v>
      </c>
      <c r="M122">
        <v>5165357</v>
      </c>
      <c r="N122" t="s">
        <v>1705</v>
      </c>
      <c r="O122" t="s">
        <v>1706</v>
      </c>
      <c r="P122" t="s">
        <v>1707</v>
      </c>
      <c r="Q122" t="s">
        <v>1708</v>
      </c>
      <c r="R122" t="s">
        <v>1709</v>
      </c>
      <c r="S122" t="s">
        <v>1359</v>
      </c>
      <c r="T122" t="s">
        <v>1710</v>
      </c>
      <c r="U122" t="s">
        <v>1711</v>
      </c>
      <c r="W122" t="str">
        <f>X122</f>
        <v>DONG NAI</v>
      </c>
      <c r="X122" t="s">
        <v>1711</v>
      </c>
      <c r="Y122" t="s">
        <v>1292</v>
      </c>
      <c r="Z122" t="s">
        <v>1293</v>
      </c>
      <c r="AA122" t="s">
        <v>1294</v>
      </c>
      <c r="AB122" t="s">
        <v>1435</v>
      </c>
      <c r="AC122">
        <v>24</v>
      </c>
      <c r="AD122">
        <v>36800</v>
      </c>
      <c r="AE122">
        <v>30342</v>
      </c>
      <c r="AF122">
        <v>728208</v>
      </c>
      <c r="AG122">
        <v>8</v>
      </c>
      <c r="AH122" s="17">
        <v>786465</v>
      </c>
      <c r="AI122" t="s">
        <v>1333</v>
      </c>
      <c r="AJ122">
        <v>20240802</v>
      </c>
      <c r="AK122">
        <v>20250802</v>
      </c>
      <c r="AL122" t="s">
        <v>1712</v>
      </c>
      <c r="AM122">
        <v>102154</v>
      </c>
      <c r="AN122" t="s">
        <v>1446</v>
      </c>
      <c r="AO122" t="s">
        <v>1295</v>
      </c>
      <c r="AP122" t="s">
        <v>1296</v>
      </c>
      <c r="AQ122" s="19">
        <v>6</v>
      </c>
      <c r="AR122" s="22">
        <v>4</v>
      </c>
      <c r="AS122" s="5" t="s">
        <v>1294</v>
      </c>
      <c r="AT122" s="5" t="s">
        <v>1711</v>
      </c>
      <c r="AU122" t="s">
        <v>1339</v>
      </c>
      <c r="AV122">
        <f>+VLOOKUP($I122,Code!$A$2:$M$107,12,0)</f>
        <v>320023</v>
      </c>
      <c r="AW122" t="str">
        <f>+VLOOKUP($I122,Code!$A$2:$M$107,13,0)</f>
        <v>Na 15g</v>
      </c>
      <c r="AY122" s="1">
        <f t="shared" si="23"/>
        <v>182.05199999999999</v>
      </c>
      <c r="AZ122" s="12">
        <f t="shared" si="24"/>
        <v>0.17548913043478265</v>
      </c>
    </row>
    <row r="123" spans="2:52" x14ac:dyDescent="0.35">
      <c r="B123" t="s">
        <v>1288</v>
      </c>
      <c r="C123" s="2" t="s">
        <v>1307</v>
      </c>
      <c r="D123" s="2">
        <v>45568</v>
      </c>
      <c r="E123" t="s">
        <v>2044</v>
      </c>
      <c r="F123" t="s">
        <v>1612</v>
      </c>
      <c r="G123" t="s">
        <v>2045</v>
      </c>
      <c r="H123" t="s">
        <v>2046</v>
      </c>
      <c r="I123">
        <v>173129000</v>
      </c>
      <c r="J123" t="s">
        <v>746</v>
      </c>
      <c r="K123" t="s">
        <v>1289</v>
      </c>
      <c r="L123" t="s">
        <v>1299</v>
      </c>
      <c r="M123">
        <v>5339350</v>
      </c>
      <c r="N123" t="s">
        <v>172</v>
      </c>
      <c r="O123" t="s">
        <v>2047</v>
      </c>
      <c r="P123" t="s">
        <v>2048</v>
      </c>
      <c r="Q123" t="s">
        <v>1341</v>
      </c>
      <c r="R123" t="s">
        <v>2049</v>
      </c>
      <c r="S123" t="s">
        <v>2050</v>
      </c>
      <c r="T123" t="s">
        <v>1523</v>
      </c>
      <c r="U123" t="s">
        <v>723</v>
      </c>
      <c r="W123" t="s">
        <v>723</v>
      </c>
      <c r="X123" t="s">
        <v>173</v>
      </c>
      <c r="Y123" t="s">
        <v>1304</v>
      </c>
      <c r="Z123" t="s">
        <v>1305</v>
      </c>
      <c r="AA123" t="s">
        <v>4</v>
      </c>
      <c r="AB123" t="s">
        <v>1307</v>
      </c>
      <c r="AC123">
        <v>6</v>
      </c>
      <c r="AD123">
        <v>36800</v>
      </c>
      <c r="AE123">
        <v>36800</v>
      </c>
      <c r="AF123">
        <v>220800</v>
      </c>
      <c r="AG123">
        <v>8</v>
      </c>
      <c r="AH123" s="17">
        <v>238464</v>
      </c>
      <c r="AI123" t="s">
        <v>1333</v>
      </c>
      <c r="AJ123">
        <v>20240802</v>
      </c>
      <c r="AK123">
        <v>20250802</v>
      </c>
      <c r="AL123" t="s">
        <v>1618</v>
      </c>
      <c r="AM123">
        <v>102589</v>
      </c>
      <c r="AN123" t="s">
        <v>1525</v>
      </c>
      <c r="AO123" t="s">
        <v>1295</v>
      </c>
      <c r="AP123" t="s">
        <v>1296</v>
      </c>
      <c r="AQ123" s="19">
        <v>6</v>
      </c>
      <c r="AR123" s="22">
        <v>1</v>
      </c>
      <c r="AS123" s="5" t="s">
        <v>4</v>
      </c>
      <c r="AT123" s="5" t="s">
        <v>723</v>
      </c>
      <c r="AU123" t="s">
        <v>1340</v>
      </c>
      <c r="AV123">
        <f>+VLOOKUP($I123,Code!$A$2:$M$107,12,0)</f>
        <v>320023</v>
      </c>
      <c r="AW123" t="str">
        <f>+VLOOKUP($I123,Code!$A$2:$M$107,13,0)</f>
        <v>Na 15g</v>
      </c>
      <c r="AY123" s="1">
        <f t="shared" si="23"/>
        <v>220.8</v>
      </c>
      <c r="AZ123" s="12">
        <f t="shared" si="24"/>
        <v>0</v>
      </c>
    </row>
    <row r="124" spans="2:52" x14ac:dyDescent="0.35">
      <c r="B124" t="s">
        <v>1288</v>
      </c>
      <c r="C124" s="2" t="s">
        <v>1386</v>
      </c>
      <c r="D124" s="2">
        <v>45568</v>
      </c>
      <c r="E124" t="s">
        <v>2051</v>
      </c>
      <c r="F124" t="s">
        <v>1388</v>
      </c>
      <c r="G124" t="s">
        <v>2052</v>
      </c>
      <c r="H124" t="s">
        <v>2053</v>
      </c>
      <c r="I124">
        <v>173129000</v>
      </c>
      <c r="J124" t="s">
        <v>746</v>
      </c>
      <c r="K124" t="s">
        <v>1289</v>
      </c>
      <c r="L124" t="s">
        <v>1299</v>
      </c>
      <c r="M124">
        <v>5275481</v>
      </c>
      <c r="N124" t="s">
        <v>2054</v>
      </c>
      <c r="O124" t="s">
        <v>2055</v>
      </c>
      <c r="P124">
        <v>164</v>
      </c>
      <c r="Q124" t="s">
        <v>1291</v>
      </c>
      <c r="R124" t="s">
        <v>2056</v>
      </c>
      <c r="S124" t="s">
        <v>1732</v>
      </c>
      <c r="T124" t="s">
        <v>1395</v>
      </c>
      <c r="U124" t="s">
        <v>1396</v>
      </c>
      <c r="W124" t="str">
        <f t="shared" ref="W124:W126" si="25">X124</f>
        <v>DA NANG</v>
      </c>
      <c r="X124" t="s">
        <v>1396</v>
      </c>
      <c r="Y124" t="s">
        <v>1304</v>
      </c>
      <c r="Z124" t="s">
        <v>1305</v>
      </c>
      <c r="AA124" t="s">
        <v>4</v>
      </c>
      <c r="AB124" t="s">
        <v>1386</v>
      </c>
      <c r="AC124">
        <v>6</v>
      </c>
      <c r="AD124">
        <v>36800</v>
      </c>
      <c r="AE124">
        <v>36800</v>
      </c>
      <c r="AF124">
        <v>220800</v>
      </c>
      <c r="AG124">
        <v>8</v>
      </c>
      <c r="AH124" s="17">
        <v>238464</v>
      </c>
      <c r="AI124" t="s">
        <v>1996</v>
      </c>
      <c r="AJ124">
        <v>20240801</v>
      </c>
      <c r="AK124">
        <v>20250801</v>
      </c>
      <c r="AL124" t="s">
        <v>1398</v>
      </c>
      <c r="AM124">
        <v>101631</v>
      </c>
      <c r="AN124" t="s">
        <v>1416</v>
      </c>
      <c r="AO124" t="s">
        <v>1295</v>
      </c>
      <c r="AP124" t="s">
        <v>1296</v>
      </c>
      <c r="AQ124" s="19">
        <v>6</v>
      </c>
      <c r="AR124" s="22">
        <v>1</v>
      </c>
      <c r="AS124" s="5" t="s">
        <v>4</v>
      </c>
      <c r="AT124" s="5" t="s">
        <v>1396</v>
      </c>
      <c r="AU124" t="s">
        <v>2505</v>
      </c>
      <c r="AV124">
        <f>+VLOOKUP($I124,Code!$A$2:$M$107,12,0)</f>
        <v>320023</v>
      </c>
      <c r="AW124" t="str">
        <f>+VLOOKUP($I124,Code!$A$2:$M$107,13,0)</f>
        <v>Na 15g</v>
      </c>
      <c r="AY124" s="1">
        <f t="shared" si="23"/>
        <v>220.8</v>
      </c>
      <c r="AZ124" s="12">
        <f t="shared" si="24"/>
        <v>0</v>
      </c>
    </row>
    <row r="125" spans="2:52" x14ac:dyDescent="0.35">
      <c r="B125" t="s">
        <v>1288</v>
      </c>
      <c r="C125" s="2" t="s">
        <v>1386</v>
      </c>
      <c r="D125" s="2">
        <v>45568</v>
      </c>
      <c r="E125" t="s">
        <v>2057</v>
      </c>
      <c r="F125" t="s">
        <v>1401</v>
      </c>
      <c r="G125" t="s">
        <v>2058</v>
      </c>
      <c r="H125" t="s">
        <v>2059</v>
      </c>
      <c r="I125">
        <v>173129000</v>
      </c>
      <c r="J125" t="s">
        <v>746</v>
      </c>
      <c r="K125" t="s">
        <v>1289</v>
      </c>
      <c r="L125" t="s">
        <v>1299</v>
      </c>
      <c r="M125">
        <v>5132335</v>
      </c>
      <c r="N125" t="s">
        <v>2060</v>
      </c>
      <c r="O125" t="s">
        <v>2061</v>
      </c>
      <c r="P125" t="s">
        <v>2062</v>
      </c>
      <c r="Q125" t="s">
        <v>1291</v>
      </c>
      <c r="R125" t="s">
        <v>2063</v>
      </c>
      <c r="S125" t="s">
        <v>2016</v>
      </c>
      <c r="T125" t="s">
        <v>1407</v>
      </c>
      <c r="U125" t="s">
        <v>1396</v>
      </c>
      <c r="W125" t="str">
        <f t="shared" si="25"/>
        <v>DA NANG</v>
      </c>
      <c r="X125" t="s">
        <v>1396</v>
      </c>
      <c r="Y125" t="s">
        <v>1304</v>
      </c>
      <c r="Z125" t="s">
        <v>1305</v>
      </c>
      <c r="AA125" t="s">
        <v>4</v>
      </c>
      <c r="AB125" t="s">
        <v>1386</v>
      </c>
      <c r="AC125">
        <v>6</v>
      </c>
      <c r="AD125">
        <v>36800</v>
      </c>
      <c r="AE125">
        <v>36800</v>
      </c>
      <c r="AF125">
        <v>220800</v>
      </c>
      <c r="AG125">
        <v>8</v>
      </c>
      <c r="AH125" s="17">
        <v>238464</v>
      </c>
      <c r="AI125" t="s">
        <v>1996</v>
      </c>
      <c r="AJ125">
        <v>20240801</v>
      </c>
      <c r="AK125">
        <v>20250801</v>
      </c>
      <c r="AL125" t="s">
        <v>1408</v>
      </c>
      <c r="AM125">
        <v>100648</v>
      </c>
      <c r="AN125" t="s">
        <v>1399</v>
      </c>
      <c r="AO125" t="s">
        <v>1295</v>
      </c>
      <c r="AP125" t="s">
        <v>1296</v>
      </c>
      <c r="AQ125" s="19">
        <v>6</v>
      </c>
      <c r="AR125" s="22">
        <v>1</v>
      </c>
      <c r="AS125" s="5" t="s">
        <v>4</v>
      </c>
      <c r="AT125" s="5" t="s">
        <v>1396</v>
      </c>
      <c r="AU125" t="s">
        <v>2505</v>
      </c>
      <c r="AV125">
        <f>+VLOOKUP($I125,Code!$A$2:$M$107,12,0)</f>
        <v>320023</v>
      </c>
      <c r="AW125" t="str">
        <f>+VLOOKUP($I125,Code!$A$2:$M$107,13,0)</f>
        <v>Na 15g</v>
      </c>
      <c r="AY125" s="1">
        <f t="shared" si="23"/>
        <v>220.8</v>
      </c>
      <c r="AZ125" s="12">
        <f t="shared" si="24"/>
        <v>0</v>
      </c>
    </row>
    <row r="126" spans="2:52" x14ac:dyDescent="0.35">
      <c r="B126" t="s">
        <v>1288</v>
      </c>
      <c r="C126" s="2" t="s">
        <v>1386</v>
      </c>
      <c r="D126" s="2">
        <v>45568</v>
      </c>
      <c r="E126" t="s">
        <v>2064</v>
      </c>
      <c r="F126" t="s">
        <v>1388</v>
      </c>
      <c r="G126" t="s">
        <v>2065</v>
      </c>
      <c r="H126" t="s">
        <v>2066</v>
      </c>
      <c r="I126">
        <v>173129000</v>
      </c>
      <c r="J126" t="s">
        <v>746</v>
      </c>
      <c r="K126" t="s">
        <v>1289</v>
      </c>
      <c r="L126" t="s">
        <v>1299</v>
      </c>
      <c r="M126">
        <v>5132342</v>
      </c>
      <c r="N126" t="s">
        <v>2067</v>
      </c>
      <c r="O126" t="s">
        <v>2068</v>
      </c>
      <c r="P126" t="s">
        <v>2069</v>
      </c>
      <c r="Q126" t="s">
        <v>1291</v>
      </c>
      <c r="R126" t="s">
        <v>2070</v>
      </c>
      <c r="S126" t="s">
        <v>2071</v>
      </c>
      <c r="T126" t="s">
        <v>1395</v>
      </c>
      <c r="U126" t="s">
        <v>1396</v>
      </c>
      <c r="W126" t="str">
        <f t="shared" si="25"/>
        <v>DA NANG</v>
      </c>
      <c r="X126" t="s">
        <v>1396</v>
      </c>
      <c r="Y126" t="s">
        <v>1304</v>
      </c>
      <c r="Z126" t="s">
        <v>1305</v>
      </c>
      <c r="AA126" t="s">
        <v>4</v>
      </c>
      <c r="AB126" t="s">
        <v>1386</v>
      </c>
      <c r="AC126">
        <v>6</v>
      </c>
      <c r="AD126">
        <v>36800</v>
      </c>
      <c r="AE126">
        <v>36800</v>
      </c>
      <c r="AF126">
        <v>220800</v>
      </c>
      <c r="AG126">
        <v>8</v>
      </c>
      <c r="AH126" s="17">
        <v>238464</v>
      </c>
      <c r="AI126" t="s">
        <v>1996</v>
      </c>
      <c r="AJ126">
        <v>20240801</v>
      </c>
      <c r="AK126">
        <v>20250801</v>
      </c>
      <c r="AL126" t="s">
        <v>1398</v>
      </c>
      <c r="AM126">
        <v>101631</v>
      </c>
      <c r="AN126" t="s">
        <v>1416</v>
      </c>
      <c r="AO126" t="s">
        <v>1295</v>
      </c>
      <c r="AP126" t="s">
        <v>1296</v>
      </c>
      <c r="AQ126" s="19">
        <v>6</v>
      </c>
      <c r="AR126" s="22">
        <v>1</v>
      </c>
      <c r="AS126" s="5" t="s">
        <v>4</v>
      </c>
      <c r="AT126" s="5" t="s">
        <v>1396</v>
      </c>
      <c r="AU126" t="s">
        <v>2505</v>
      </c>
      <c r="AV126">
        <f>+VLOOKUP($I126,Code!$A$2:$M$107,12,0)</f>
        <v>320023</v>
      </c>
      <c r="AW126" t="str">
        <f>+VLOOKUP($I126,Code!$A$2:$M$107,13,0)</f>
        <v>Na 15g</v>
      </c>
      <c r="AY126" s="1">
        <f t="shared" si="23"/>
        <v>220.8</v>
      </c>
      <c r="AZ126" s="12">
        <f t="shared" si="24"/>
        <v>0</v>
      </c>
    </row>
    <row r="127" spans="2:52" x14ac:dyDescent="0.35">
      <c r="B127" t="s">
        <v>1288</v>
      </c>
      <c r="C127" s="2" t="s">
        <v>1298</v>
      </c>
      <c r="D127" s="2">
        <v>45568</v>
      </c>
      <c r="E127" t="s">
        <v>2072</v>
      </c>
      <c r="F127" t="s">
        <v>2073</v>
      </c>
      <c r="G127" t="s">
        <v>2074</v>
      </c>
      <c r="H127" t="s">
        <v>2075</v>
      </c>
      <c r="I127">
        <v>173129000</v>
      </c>
      <c r="J127" t="s">
        <v>746</v>
      </c>
      <c r="K127" t="s">
        <v>1289</v>
      </c>
      <c r="L127" t="s">
        <v>1299</v>
      </c>
      <c r="M127">
        <v>5333640</v>
      </c>
      <c r="N127" t="s">
        <v>2076</v>
      </c>
      <c r="O127" t="s">
        <v>85</v>
      </c>
      <c r="P127">
        <v>15</v>
      </c>
      <c r="Q127" t="s">
        <v>1291</v>
      </c>
      <c r="R127" t="s">
        <v>2077</v>
      </c>
      <c r="S127" t="s">
        <v>2078</v>
      </c>
      <c r="T127" t="s">
        <v>1385</v>
      </c>
      <c r="U127" t="s">
        <v>723</v>
      </c>
      <c r="W127" t="s">
        <v>723</v>
      </c>
      <c r="X127" t="s">
        <v>60</v>
      </c>
      <c r="Y127" t="s">
        <v>1304</v>
      </c>
      <c r="Z127" t="s">
        <v>1305</v>
      </c>
      <c r="AA127" t="s">
        <v>865</v>
      </c>
      <c r="AB127" t="s">
        <v>1298</v>
      </c>
      <c r="AC127">
        <v>6</v>
      </c>
      <c r="AD127">
        <v>36800</v>
      </c>
      <c r="AE127">
        <v>36800</v>
      </c>
      <c r="AF127">
        <v>220800</v>
      </c>
      <c r="AG127">
        <v>8</v>
      </c>
      <c r="AH127" s="17">
        <v>238464</v>
      </c>
      <c r="AI127" t="s">
        <v>1333</v>
      </c>
      <c r="AJ127">
        <v>20240802</v>
      </c>
      <c r="AK127">
        <v>20250802</v>
      </c>
      <c r="AL127" t="s">
        <v>2079</v>
      </c>
      <c r="AM127">
        <v>99833</v>
      </c>
      <c r="AN127" t="s">
        <v>1349</v>
      </c>
      <c r="AO127" t="s">
        <v>1295</v>
      </c>
      <c r="AP127" t="s">
        <v>1296</v>
      </c>
      <c r="AQ127" s="19">
        <v>6</v>
      </c>
      <c r="AR127" s="22">
        <v>1</v>
      </c>
      <c r="AS127" s="5" t="s">
        <v>865</v>
      </c>
      <c r="AT127" s="5" t="s">
        <v>723</v>
      </c>
      <c r="AU127" t="s">
        <v>1340</v>
      </c>
      <c r="AV127">
        <f>+VLOOKUP($I127,Code!$A$2:$M$107,12,0)</f>
        <v>320023</v>
      </c>
      <c r="AW127" t="str">
        <f>+VLOOKUP($I127,Code!$A$2:$M$107,13,0)</f>
        <v>Na 15g</v>
      </c>
      <c r="AY127" s="1">
        <f t="shared" si="23"/>
        <v>220.8</v>
      </c>
      <c r="AZ127" s="12">
        <f t="shared" si="24"/>
        <v>0</v>
      </c>
    </row>
    <row r="128" spans="2:52" x14ac:dyDescent="0.35">
      <c r="B128" t="s">
        <v>1288</v>
      </c>
      <c r="C128" s="2" t="s">
        <v>1307</v>
      </c>
      <c r="D128" s="2">
        <v>45568</v>
      </c>
      <c r="E128" t="s">
        <v>2080</v>
      </c>
      <c r="F128" t="s">
        <v>1612</v>
      </c>
      <c r="G128" t="s">
        <v>2081</v>
      </c>
      <c r="H128" t="s">
        <v>2082</v>
      </c>
      <c r="I128">
        <v>173129000</v>
      </c>
      <c r="J128" t="s">
        <v>746</v>
      </c>
      <c r="K128" t="s">
        <v>1289</v>
      </c>
      <c r="L128" t="s">
        <v>1299</v>
      </c>
      <c r="M128">
        <v>5333778</v>
      </c>
      <c r="N128" t="s">
        <v>355</v>
      </c>
      <c r="O128" t="s">
        <v>355</v>
      </c>
      <c r="P128" t="s">
        <v>2083</v>
      </c>
      <c r="Q128" t="s">
        <v>1291</v>
      </c>
      <c r="R128" t="s">
        <v>2084</v>
      </c>
      <c r="S128" t="s">
        <v>2085</v>
      </c>
      <c r="T128" t="s">
        <v>1523</v>
      </c>
      <c r="U128" t="s">
        <v>723</v>
      </c>
      <c r="W128" t="s">
        <v>723</v>
      </c>
      <c r="X128" t="s">
        <v>173</v>
      </c>
      <c r="Y128" t="s">
        <v>1304</v>
      </c>
      <c r="Z128" t="s">
        <v>1305</v>
      </c>
      <c r="AA128" t="s">
        <v>4</v>
      </c>
      <c r="AB128" t="s">
        <v>1307</v>
      </c>
      <c r="AC128">
        <v>6</v>
      </c>
      <c r="AD128">
        <v>36800</v>
      </c>
      <c r="AE128">
        <v>36800</v>
      </c>
      <c r="AF128">
        <v>220800</v>
      </c>
      <c r="AG128">
        <v>8</v>
      </c>
      <c r="AH128" s="17">
        <v>238464</v>
      </c>
      <c r="AI128" t="s">
        <v>1333</v>
      </c>
      <c r="AJ128">
        <v>20240802</v>
      </c>
      <c r="AK128">
        <v>20250802</v>
      </c>
      <c r="AL128" t="s">
        <v>1618</v>
      </c>
      <c r="AM128">
        <v>102589</v>
      </c>
      <c r="AN128" t="s">
        <v>1525</v>
      </c>
      <c r="AO128" t="s">
        <v>1295</v>
      </c>
      <c r="AP128" t="s">
        <v>1296</v>
      </c>
      <c r="AQ128" s="19">
        <v>6</v>
      </c>
      <c r="AR128" s="22">
        <v>1</v>
      </c>
      <c r="AS128" s="5" t="s">
        <v>4</v>
      </c>
      <c r="AT128" s="5" t="s">
        <v>723</v>
      </c>
      <c r="AU128" t="s">
        <v>1340</v>
      </c>
      <c r="AV128">
        <f>+VLOOKUP($I128,Code!$A$2:$M$107,12,0)</f>
        <v>320023</v>
      </c>
      <c r="AW128" t="str">
        <f>+VLOOKUP($I128,Code!$A$2:$M$107,13,0)</f>
        <v>Na 15g</v>
      </c>
      <c r="AY128" s="1">
        <f t="shared" si="23"/>
        <v>220.8</v>
      </c>
      <c r="AZ128" s="12">
        <f t="shared" si="24"/>
        <v>0</v>
      </c>
    </row>
    <row r="129" spans="2:52" x14ac:dyDescent="0.35">
      <c r="B129" t="s">
        <v>1288</v>
      </c>
      <c r="C129" s="2" t="s">
        <v>1307</v>
      </c>
      <c r="D129" s="2">
        <v>45568</v>
      </c>
      <c r="E129" t="s">
        <v>1747</v>
      </c>
      <c r="F129" t="s">
        <v>1748</v>
      </c>
      <c r="G129" t="s">
        <v>1749</v>
      </c>
      <c r="H129" t="s">
        <v>1750</v>
      </c>
      <c r="I129">
        <v>173129000</v>
      </c>
      <c r="J129" t="s">
        <v>746</v>
      </c>
      <c r="K129" t="s">
        <v>1289</v>
      </c>
      <c r="L129" t="s">
        <v>1299</v>
      </c>
      <c r="M129">
        <v>5150898</v>
      </c>
      <c r="N129" t="s">
        <v>753</v>
      </c>
      <c r="O129" t="s">
        <v>1751</v>
      </c>
      <c r="P129" t="s">
        <v>1752</v>
      </c>
      <c r="Q129" t="s">
        <v>1291</v>
      </c>
      <c r="R129" t="s">
        <v>1753</v>
      </c>
      <c r="S129" t="s">
        <v>1573</v>
      </c>
      <c r="T129" t="s">
        <v>1369</v>
      </c>
      <c r="U129" t="s">
        <v>723</v>
      </c>
      <c r="W129" t="s">
        <v>723</v>
      </c>
      <c r="X129" t="s">
        <v>118</v>
      </c>
      <c r="Y129" t="s">
        <v>1292</v>
      </c>
      <c r="Z129" t="s">
        <v>1297</v>
      </c>
      <c r="AA129" t="s">
        <v>59</v>
      </c>
      <c r="AB129" t="s">
        <v>1307</v>
      </c>
      <c r="AC129">
        <v>6</v>
      </c>
      <c r="AD129">
        <v>36800</v>
      </c>
      <c r="AE129">
        <v>36432</v>
      </c>
      <c r="AF129">
        <v>218592</v>
      </c>
      <c r="AG129">
        <v>8</v>
      </c>
      <c r="AH129" s="17">
        <v>236079</v>
      </c>
      <c r="AI129" t="s">
        <v>1333</v>
      </c>
      <c r="AJ129">
        <v>20240802</v>
      </c>
      <c r="AK129">
        <v>20250802</v>
      </c>
      <c r="AL129" t="s">
        <v>1754</v>
      </c>
      <c r="AM129">
        <v>97077</v>
      </c>
      <c r="AN129" t="s">
        <v>1467</v>
      </c>
      <c r="AO129" t="s">
        <v>1295</v>
      </c>
      <c r="AP129" t="s">
        <v>1296</v>
      </c>
      <c r="AQ129" s="19">
        <v>6</v>
      </c>
      <c r="AR129" s="22">
        <v>1</v>
      </c>
      <c r="AS129" s="5" t="s">
        <v>59</v>
      </c>
      <c r="AT129" s="5" t="s">
        <v>723</v>
      </c>
      <c r="AU129" t="s">
        <v>1340</v>
      </c>
      <c r="AV129">
        <f>+VLOOKUP($I129,Code!$A$2:$M$107,12,0)</f>
        <v>320023</v>
      </c>
      <c r="AW129" t="str">
        <f>+VLOOKUP($I129,Code!$A$2:$M$107,13,0)</f>
        <v>Na 15g</v>
      </c>
      <c r="AY129" s="1">
        <f t="shared" si="23"/>
        <v>218.59200000000001</v>
      </c>
      <c r="AZ129" s="12">
        <f t="shared" si="24"/>
        <v>1.0000000000000009E-2</v>
      </c>
    </row>
    <row r="130" spans="2:52" x14ac:dyDescent="0.35">
      <c r="B130" t="s">
        <v>1288</v>
      </c>
      <c r="C130" s="2" t="s">
        <v>1386</v>
      </c>
      <c r="D130" s="2">
        <v>45568</v>
      </c>
      <c r="E130" t="s">
        <v>2086</v>
      </c>
      <c r="F130" t="s">
        <v>1469</v>
      </c>
      <c r="G130" t="s">
        <v>2087</v>
      </c>
      <c r="H130" t="s">
        <v>2088</v>
      </c>
      <c r="I130">
        <v>173129000</v>
      </c>
      <c r="J130" t="s">
        <v>746</v>
      </c>
      <c r="K130" t="s">
        <v>1289</v>
      </c>
      <c r="L130" t="s">
        <v>1299</v>
      </c>
      <c r="M130">
        <v>5133431</v>
      </c>
      <c r="N130" t="s">
        <v>2089</v>
      </c>
      <c r="O130" t="s">
        <v>2090</v>
      </c>
      <c r="P130" t="s">
        <v>2091</v>
      </c>
      <c r="Q130" t="s">
        <v>1291</v>
      </c>
      <c r="R130" t="s">
        <v>2092</v>
      </c>
      <c r="S130" t="s">
        <v>2093</v>
      </c>
      <c r="T130" t="s">
        <v>1477</v>
      </c>
      <c r="U130" t="s">
        <v>1396</v>
      </c>
      <c r="W130" t="str">
        <f>X130</f>
        <v>DA NANG</v>
      </c>
      <c r="X130" t="s">
        <v>1396</v>
      </c>
      <c r="Y130" t="s">
        <v>1304</v>
      </c>
      <c r="Z130" t="s">
        <v>1305</v>
      </c>
      <c r="AA130" t="s">
        <v>865</v>
      </c>
      <c r="AB130" t="s">
        <v>1386</v>
      </c>
      <c r="AC130">
        <v>18</v>
      </c>
      <c r="AD130">
        <v>36800</v>
      </c>
      <c r="AE130">
        <v>36800</v>
      </c>
      <c r="AF130">
        <v>662400</v>
      </c>
      <c r="AG130">
        <v>8</v>
      </c>
      <c r="AH130" s="17">
        <v>715392</v>
      </c>
      <c r="AI130" t="s">
        <v>1996</v>
      </c>
      <c r="AJ130">
        <v>20240801</v>
      </c>
      <c r="AK130">
        <v>20250801</v>
      </c>
      <c r="AL130" t="s">
        <v>1478</v>
      </c>
      <c r="AM130">
        <v>100648</v>
      </c>
      <c r="AN130" t="s">
        <v>1399</v>
      </c>
      <c r="AO130" t="s">
        <v>1295</v>
      </c>
      <c r="AP130" t="s">
        <v>1296</v>
      </c>
      <c r="AQ130" s="19">
        <v>6</v>
      </c>
      <c r="AR130" s="22">
        <v>3</v>
      </c>
      <c r="AS130" s="5" t="s">
        <v>865</v>
      </c>
      <c r="AT130" s="5" t="s">
        <v>1396</v>
      </c>
      <c r="AU130" t="s">
        <v>2505</v>
      </c>
      <c r="AV130">
        <f>+VLOOKUP($I130,Code!$A$2:$M$107,12,0)</f>
        <v>320023</v>
      </c>
      <c r="AW130" t="str">
        <f>+VLOOKUP($I130,Code!$A$2:$M$107,13,0)</f>
        <v>Na 15g</v>
      </c>
      <c r="AY130" s="1">
        <f t="shared" si="23"/>
        <v>220.8</v>
      </c>
      <c r="AZ130" s="12">
        <f t="shared" si="24"/>
        <v>0</v>
      </c>
    </row>
    <row r="131" spans="2:52" x14ac:dyDescent="0.35">
      <c r="B131" t="s">
        <v>1288</v>
      </c>
      <c r="C131" s="2" t="s">
        <v>1298</v>
      </c>
      <c r="D131" s="2">
        <v>45568</v>
      </c>
      <c r="E131" t="s">
        <v>1762</v>
      </c>
      <c r="F131" t="s">
        <v>1763</v>
      </c>
      <c r="G131" t="s">
        <v>1764</v>
      </c>
      <c r="H131" t="s">
        <v>1765</v>
      </c>
      <c r="I131">
        <v>173129000</v>
      </c>
      <c r="J131" t="s">
        <v>746</v>
      </c>
      <c r="K131" t="s">
        <v>1289</v>
      </c>
      <c r="L131" t="s">
        <v>1299</v>
      </c>
      <c r="M131">
        <v>5264267</v>
      </c>
      <c r="N131" t="s">
        <v>1766</v>
      </c>
      <c r="O131" t="s">
        <v>1767</v>
      </c>
      <c r="P131" t="s">
        <v>1768</v>
      </c>
      <c r="Q131" t="s">
        <v>1769</v>
      </c>
      <c r="R131" t="s">
        <v>1211</v>
      </c>
      <c r="S131" t="s">
        <v>1770</v>
      </c>
      <c r="T131" t="s">
        <v>1771</v>
      </c>
      <c r="U131" t="s">
        <v>1772</v>
      </c>
      <c r="W131" t="str">
        <f>X131</f>
        <v>DAK LAK</v>
      </c>
      <c r="X131" t="s">
        <v>1772</v>
      </c>
      <c r="Y131" t="s">
        <v>1292</v>
      </c>
      <c r="Z131" t="s">
        <v>1293</v>
      </c>
      <c r="AA131" t="s">
        <v>1294</v>
      </c>
      <c r="AB131" t="s">
        <v>1298</v>
      </c>
      <c r="AC131">
        <v>6</v>
      </c>
      <c r="AD131">
        <v>36800</v>
      </c>
      <c r="AE131">
        <v>30342</v>
      </c>
      <c r="AF131">
        <v>182052</v>
      </c>
      <c r="AG131">
        <v>8</v>
      </c>
      <c r="AH131" s="17">
        <v>196616</v>
      </c>
      <c r="AI131" t="s">
        <v>1373</v>
      </c>
      <c r="AJ131">
        <v>20240610</v>
      </c>
      <c r="AK131">
        <v>20250610</v>
      </c>
      <c r="AL131" t="s">
        <v>1457</v>
      </c>
      <c r="AM131">
        <v>102051</v>
      </c>
      <c r="AN131" t="s">
        <v>1318</v>
      </c>
      <c r="AO131" t="s">
        <v>1295</v>
      </c>
      <c r="AP131" t="s">
        <v>1296</v>
      </c>
      <c r="AQ131" s="19">
        <v>6</v>
      </c>
      <c r="AR131" s="22">
        <v>1</v>
      </c>
      <c r="AS131" s="5" t="s">
        <v>1294</v>
      </c>
      <c r="AT131" s="5" t="s">
        <v>1772</v>
      </c>
      <c r="AU131" t="s">
        <v>1339</v>
      </c>
      <c r="AV131">
        <f>+VLOOKUP($I131,Code!$A$2:$M$107,12,0)</f>
        <v>320023</v>
      </c>
      <c r="AW131" t="str">
        <f>+VLOOKUP($I131,Code!$A$2:$M$107,13,0)</f>
        <v>Na 15g</v>
      </c>
      <c r="AY131" s="1">
        <f t="shared" si="23"/>
        <v>182.05199999999999</v>
      </c>
      <c r="AZ131" s="12">
        <f t="shared" si="24"/>
        <v>0.17548913043478265</v>
      </c>
    </row>
    <row r="132" spans="2:52" x14ac:dyDescent="0.35">
      <c r="B132" t="s">
        <v>1288</v>
      </c>
      <c r="C132" s="2" t="s">
        <v>1386</v>
      </c>
      <c r="D132" s="2">
        <v>45568</v>
      </c>
      <c r="E132" t="s">
        <v>2094</v>
      </c>
      <c r="F132" t="s">
        <v>1595</v>
      </c>
      <c r="G132" t="s">
        <v>2095</v>
      </c>
      <c r="H132" t="s">
        <v>2096</v>
      </c>
      <c r="I132">
        <v>173129000</v>
      </c>
      <c r="J132" t="s">
        <v>746</v>
      </c>
      <c r="K132" t="s">
        <v>1289</v>
      </c>
      <c r="L132" t="s">
        <v>1299</v>
      </c>
      <c r="M132">
        <v>5293027</v>
      </c>
      <c r="N132" t="s">
        <v>2097</v>
      </c>
      <c r="O132" t="s">
        <v>2098</v>
      </c>
      <c r="P132">
        <v>119</v>
      </c>
      <c r="Q132" t="s">
        <v>1291</v>
      </c>
      <c r="R132" t="s">
        <v>2099</v>
      </c>
      <c r="S132" t="s">
        <v>2100</v>
      </c>
      <c r="T132" t="s">
        <v>1320</v>
      </c>
      <c r="U132" t="s">
        <v>1396</v>
      </c>
      <c r="W132" t="str">
        <f t="shared" ref="W132:W136" si="26">X132</f>
        <v>DA NANG</v>
      </c>
      <c r="X132" t="s">
        <v>1396</v>
      </c>
      <c r="Y132" t="s">
        <v>1304</v>
      </c>
      <c r="Z132" t="s">
        <v>1305</v>
      </c>
      <c r="AA132" t="s">
        <v>4</v>
      </c>
      <c r="AB132" t="s">
        <v>1386</v>
      </c>
      <c r="AC132">
        <v>6</v>
      </c>
      <c r="AD132">
        <v>36800</v>
      </c>
      <c r="AE132">
        <v>36800</v>
      </c>
      <c r="AF132">
        <v>220800</v>
      </c>
      <c r="AG132">
        <v>8</v>
      </c>
      <c r="AH132" s="17">
        <v>238464</v>
      </c>
      <c r="AI132" t="s">
        <v>1996</v>
      </c>
      <c r="AJ132">
        <v>20240801</v>
      </c>
      <c r="AK132">
        <v>20250801</v>
      </c>
      <c r="AL132" t="s">
        <v>1603</v>
      </c>
      <c r="AM132">
        <v>100648</v>
      </c>
      <c r="AN132" t="s">
        <v>1399</v>
      </c>
      <c r="AO132" t="s">
        <v>1295</v>
      </c>
      <c r="AP132" t="s">
        <v>1296</v>
      </c>
      <c r="AQ132" s="19">
        <v>6</v>
      </c>
      <c r="AR132" s="22">
        <v>1</v>
      </c>
      <c r="AS132" s="5" t="s">
        <v>4</v>
      </c>
      <c r="AT132" s="5" t="s">
        <v>1396</v>
      </c>
      <c r="AU132" t="s">
        <v>2505</v>
      </c>
      <c r="AV132">
        <f>+VLOOKUP($I132,Code!$A$2:$M$107,12,0)</f>
        <v>320023</v>
      </c>
      <c r="AW132" t="str">
        <f>+VLOOKUP($I132,Code!$A$2:$M$107,13,0)</f>
        <v>Na 15g</v>
      </c>
      <c r="AY132" s="1">
        <f t="shared" si="23"/>
        <v>220.8</v>
      </c>
      <c r="AZ132" s="12">
        <f t="shared" si="24"/>
        <v>0</v>
      </c>
    </row>
    <row r="133" spans="2:52" x14ac:dyDescent="0.35">
      <c r="B133" t="s">
        <v>1288</v>
      </c>
      <c r="C133" s="2" t="s">
        <v>1386</v>
      </c>
      <c r="D133" s="2">
        <v>45568</v>
      </c>
      <c r="E133" t="s">
        <v>1821</v>
      </c>
      <c r="F133" t="s">
        <v>1388</v>
      </c>
      <c r="G133" t="s">
        <v>1822</v>
      </c>
      <c r="H133" t="s">
        <v>1823</v>
      </c>
      <c r="I133">
        <v>173129000</v>
      </c>
      <c r="J133" t="s">
        <v>746</v>
      </c>
      <c r="K133" t="s">
        <v>1289</v>
      </c>
      <c r="L133" t="s">
        <v>1299</v>
      </c>
      <c r="M133">
        <v>5275720</v>
      </c>
      <c r="N133" t="s">
        <v>1824</v>
      </c>
      <c r="O133" t="s">
        <v>1825</v>
      </c>
      <c r="P133" t="s">
        <v>1826</v>
      </c>
      <c r="Q133" t="s">
        <v>1291</v>
      </c>
      <c r="R133" t="s">
        <v>1827</v>
      </c>
      <c r="S133" t="s">
        <v>1739</v>
      </c>
      <c r="T133" t="s">
        <v>1395</v>
      </c>
      <c r="U133" t="s">
        <v>1396</v>
      </c>
      <c r="W133" t="str">
        <f t="shared" si="26"/>
        <v>DA NANG</v>
      </c>
      <c r="X133" t="s">
        <v>1396</v>
      </c>
      <c r="Y133" t="s">
        <v>1304</v>
      </c>
      <c r="Z133" t="s">
        <v>1305</v>
      </c>
      <c r="AA133" t="s">
        <v>865</v>
      </c>
      <c r="AB133" t="s">
        <v>1386</v>
      </c>
      <c r="AC133">
        <v>6</v>
      </c>
      <c r="AD133">
        <v>36800</v>
      </c>
      <c r="AE133">
        <v>36800</v>
      </c>
      <c r="AF133">
        <v>220800</v>
      </c>
      <c r="AG133">
        <v>8</v>
      </c>
      <c r="AH133" s="17">
        <v>238464</v>
      </c>
      <c r="AI133" t="s">
        <v>1996</v>
      </c>
      <c r="AJ133">
        <v>20240801</v>
      </c>
      <c r="AK133">
        <v>20250801</v>
      </c>
      <c r="AL133" t="s">
        <v>1398</v>
      </c>
      <c r="AM133">
        <v>101631</v>
      </c>
      <c r="AN133" t="s">
        <v>1416</v>
      </c>
      <c r="AO133" t="s">
        <v>1295</v>
      </c>
      <c r="AP133" t="s">
        <v>1296</v>
      </c>
      <c r="AQ133" s="19">
        <v>6</v>
      </c>
      <c r="AR133" s="22">
        <v>1</v>
      </c>
      <c r="AS133" s="5" t="s">
        <v>865</v>
      </c>
      <c r="AT133" s="5" t="s">
        <v>1396</v>
      </c>
      <c r="AU133" t="s">
        <v>2505</v>
      </c>
      <c r="AV133">
        <f>+VLOOKUP($I133,Code!$A$2:$M$107,12,0)</f>
        <v>320023</v>
      </c>
      <c r="AW133" t="str">
        <f>+VLOOKUP($I133,Code!$A$2:$M$107,13,0)</f>
        <v>Na 15g</v>
      </c>
      <c r="AY133" s="1">
        <f t="shared" si="23"/>
        <v>220.8</v>
      </c>
      <c r="AZ133" s="12">
        <f t="shared" si="24"/>
        <v>0</v>
      </c>
    </row>
    <row r="134" spans="2:52" x14ac:dyDescent="0.35">
      <c r="B134" t="s">
        <v>1288</v>
      </c>
      <c r="C134" s="2" t="s">
        <v>1386</v>
      </c>
      <c r="D134" s="2">
        <v>45568</v>
      </c>
      <c r="E134" t="s">
        <v>2101</v>
      </c>
      <c r="F134" t="s">
        <v>1401</v>
      </c>
      <c r="G134" t="s">
        <v>2102</v>
      </c>
      <c r="H134" t="s">
        <v>2103</v>
      </c>
      <c r="I134">
        <v>173129000</v>
      </c>
      <c r="J134" t="s">
        <v>746</v>
      </c>
      <c r="K134" t="s">
        <v>1289</v>
      </c>
      <c r="L134" t="s">
        <v>1299</v>
      </c>
      <c r="M134">
        <v>5274835</v>
      </c>
      <c r="N134" t="s">
        <v>2104</v>
      </c>
      <c r="O134" t="s">
        <v>2105</v>
      </c>
      <c r="P134">
        <v>8</v>
      </c>
      <c r="Q134" t="s">
        <v>1291</v>
      </c>
      <c r="R134" t="s">
        <v>2106</v>
      </c>
      <c r="S134" t="s">
        <v>1493</v>
      </c>
      <c r="T134" t="s">
        <v>1407</v>
      </c>
      <c r="U134" t="s">
        <v>1396</v>
      </c>
      <c r="W134" t="str">
        <f t="shared" si="26"/>
        <v>DA NANG</v>
      </c>
      <c r="X134" t="s">
        <v>1396</v>
      </c>
      <c r="Y134" t="s">
        <v>1304</v>
      </c>
      <c r="Z134" t="s">
        <v>1305</v>
      </c>
      <c r="AA134" s="4" t="s">
        <v>4</v>
      </c>
      <c r="AB134" t="s">
        <v>1386</v>
      </c>
      <c r="AC134">
        <v>6</v>
      </c>
      <c r="AD134">
        <v>36800</v>
      </c>
      <c r="AE134">
        <v>36800</v>
      </c>
      <c r="AF134">
        <v>220800</v>
      </c>
      <c r="AG134">
        <v>8</v>
      </c>
      <c r="AH134" s="17">
        <v>238464</v>
      </c>
      <c r="AI134" t="s">
        <v>1996</v>
      </c>
      <c r="AJ134">
        <v>20240801</v>
      </c>
      <c r="AK134">
        <v>20250801</v>
      </c>
      <c r="AL134" t="s">
        <v>1408</v>
      </c>
      <c r="AM134">
        <v>100648</v>
      </c>
      <c r="AN134" t="s">
        <v>1399</v>
      </c>
      <c r="AO134" t="s">
        <v>1295</v>
      </c>
      <c r="AP134" t="s">
        <v>1296</v>
      </c>
      <c r="AQ134" s="19">
        <v>6</v>
      </c>
      <c r="AR134" s="22">
        <v>1</v>
      </c>
      <c r="AS134" s="5" t="s">
        <v>4</v>
      </c>
      <c r="AT134" s="5" t="s">
        <v>1396</v>
      </c>
      <c r="AU134" t="s">
        <v>2505</v>
      </c>
      <c r="AV134">
        <f>+VLOOKUP($I134,Code!$A$2:$M$107,12,0)</f>
        <v>320023</v>
      </c>
      <c r="AW134" t="str">
        <f>+VLOOKUP($I134,Code!$A$2:$M$107,13,0)</f>
        <v>Na 15g</v>
      </c>
      <c r="AY134" s="1">
        <f t="shared" si="23"/>
        <v>220.8</v>
      </c>
      <c r="AZ134" s="12">
        <f t="shared" si="24"/>
        <v>0</v>
      </c>
    </row>
    <row r="135" spans="2:52" x14ac:dyDescent="0.35">
      <c r="B135" t="s">
        <v>1288</v>
      </c>
      <c r="C135" s="2" t="s">
        <v>1386</v>
      </c>
      <c r="D135" s="2">
        <v>45568</v>
      </c>
      <c r="E135" t="s">
        <v>2107</v>
      </c>
      <c r="F135" t="s">
        <v>1388</v>
      </c>
      <c r="G135" t="s">
        <v>2108</v>
      </c>
      <c r="H135" t="s">
        <v>2109</v>
      </c>
      <c r="I135">
        <v>173129000</v>
      </c>
      <c r="J135" t="s">
        <v>746</v>
      </c>
      <c r="K135" t="s">
        <v>1289</v>
      </c>
      <c r="L135" t="s">
        <v>1299</v>
      </c>
      <c r="M135">
        <v>5275924</v>
      </c>
      <c r="N135" t="s">
        <v>2110</v>
      </c>
      <c r="O135" t="s">
        <v>2111</v>
      </c>
      <c r="P135">
        <v>296</v>
      </c>
      <c r="Q135" t="s">
        <v>1291</v>
      </c>
      <c r="R135" t="s">
        <v>2112</v>
      </c>
      <c r="S135" t="s">
        <v>2113</v>
      </c>
      <c r="T135" t="s">
        <v>1395</v>
      </c>
      <c r="U135" t="s">
        <v>1396</v>
      </c>
      <c r="W135" t="str">
        <f t="shared" si="26"/>
        <v>DA NANG</v>
      </c>
      <c r="X135" t="s">
        <v>1396</v>
      </c>
      <c r="Y135" t="s">
        <v>1304</v>
      </c>
      <c r="Z135" t="s">
        <v>1305</v>
      </c>
      <c r="AA135" s="4" t="s">
        <v>865</v>
      </c>
      <c r="AB135" t="s">
        <v>1386</v>
      </c>
      <c r="AC135">
        <v>6</v>
      </c>
      <c r="AD135">
        <v>36800</v>
      </c>
      <c r="AE135">
        <v>36800</v>
      </c>
      <c r="AF135">
        <v>220800</v>
      </c>
      <c r="AG135">
        <v>8</v>
      </c>
      <c r="AH135" s="17">
        <v>238464</v>
      </c>
      <c r="AI135" t="s">
        <v>1996</v>
      </c>
      <c r="AJ135">
        <v>20240801</v>
      </c>
      <c r="AK135">
        <v>20250801</v>
      </c>
      <c r="AL135" t="s">
        <v>1398</v>
      </c>
      <c r="AM135">
        <v>101631</v>
      </c>
      <c r="AN135" t="s">
        <v>1416</v>
      </c>
      <c r="AO135" t="s">
        <v>1295</v>
      </c>
      <c r="AP135" t="s">
        <v>1296</v>
      </c>
      <c r="AQ135" s="19">
        <v>6</v>
      </c>
      <c r="AR135" s="22">
        <v>1</v>
      </c>
      <c r="AS135" s="5" t="s">
        <v>865</v>
      </c>
      <c r="AT135" s="5" t="s">
        <v>1396</v>
      </c>
      <c r="AU135" t="s">
        <v>2505</v>
      </c>
      <c r="AV135">
        <f>+VLOOKUP($I135,Code!$A$2:$M$107,12,0)</f>
        <v>320023</v>
      </c>
      <c r="AW135" t="str">
        <f>+VLOOKUP($I135,Code!$A$2:$M$107,13,0)</f>
        <v>Na 15g</v>
      </c>
      <c r="AY135" s="1">
        <f t="shared" si="23"/>
        <v>220.8</v>
      </c>
      <c r="AZ135" s="12">
        <f t="shared" si="24"/>
        <v>0</v>
      </c>
    </row>
    <row r="136" spans="2:52" x14ac:dyDescent="0.35">
      <c r="B136" t="s">
        <v>1288</v>
      </c>
      <c r="C136" s="2" t="s">
        <v>1386</v>
      </c>
      <c r="D136" s="2">
        <v>45568</v>
      </c>
      <c r="E136" t="s">
        <v>2114</v>
      </c>
      <c r="F136" t="s">
        <v>1549</v>
      </c>
      <c r="G136" t="s">
        <v>2115</v>
      </c>
      <c r="H136" t="s">
        <v>2116</v>
      </c>
      <c r="I136">
        <v>173129000</v>
      </c>
      <c r="J136" t="s">
        <v>746</v>
      </c>
      <c r="K136" t="s">
        <v>1289</v>
      </c>
      <c r="L136" t="s">
        <v>1299</v>
      </c>
      <c r="M136">
        <v>5276217</v>
      </c>
      <c r="N136" t="s">
        <v>2117</v>
      </c>
      <c r="O136" t="s">
        <v>2118</v>
      </c>
      <c r="P136">
        <v>26</v>
      </c>
      <c r="Q136" t="s">
        <v>1291</v>
      </c>
      <c r="R136" t="s">
        <v>2119</v>
      </c>
      <c r="S136" t="s">
        <v>2120</v>
      </c>
      <c r="T136" t="s">
        <v>1555</v>
      </c>
      <c r="U136" t="s">
        <v>1555</v>
      </c>
      <c r="W136" t="str">
        <f t="shared" si="26"/>
        <v>THUA THIEN - HUE</v>
      </c>
      <c r="X136" t="s">
        <v>1555</v>
      </c>
      <c r="Y136" t="s">
        <v>1304</v>
      </c>
      <c r="Z136" t="s">
        <v>1305</v>
      </c>
      <c r="AA136" s="4" t="s">
        <v>4</v>
      </c>
      <c r="AB136" t="s">
        <v>1386</v>
      </c>
      <c r="AC136">
        <v>6</v>
      </c>
      <c r="AD136">
        <v>36800</v>
      </c>
      <c r="AE136">
        <v>36800</v>
      </c>
      <c r="AF136">
        <v>220800</v>
      </c>
      <c r="AG136">
        <v>8</v>
      </c>
      <c r="AH136" s="17">
        <v>238464</v>
      </c>
      <c r="AI136" t="s">
        <v>1996</v>
      </c>
      <c r="AJ136">
        <v>20240801</v>
      </c>
      <c r="AK136">
        <v>20250801</v>
      </c>
      <c r="AL136" t="s">
        <v>1556</v>
      </c>
      <c r="AM136">
        <v>102354</v>
      </c>
      <c r="AN136" t="s">
        <v>1557</v>
      </c>
      <c r="AO136" t="s">
        <v>1295</v>
      </c>
      <c r="AP136" t="s">
        <v>1296</v>
      </c>
      <c r="AQ136" s="19">
        <v>6</v>
      </c>
      <c r="AR136" s="22">
        <v>1</v>
      </c>
      <c r="AS136" s="5" t="s">
        <v>4</v>
      </c>
      <c r="AT136" s="5" t="s">
        <v>1555</v>
      </c>
      <c r="AU136" t="s">
        <v>2505</v>
      </c>
      <c r="AV136">
        <f>+VLOOKUP($I136,Code!$A$2:$M$107,12,0)</f>
        <v>320023</v>
      </c>
      <c r="AW136" t="str">
        <f>+VLOOKUP($I136,Code!$A$2:$M$107,13,0)</f>
        <v>Na 15g</v>
      </c>
      <c r="AY136" s="1">
        <f t="shared" si="23"/>
        <v>220.8</v>
      </c>
      <c r="AZ136" s="12">
        <f t="shared" si="24"/>
        <v>0</v>
      </c>
    </row>
    <row r="137" spans="2:52" x14ac:dyDescent="0.35">
      <c r="B137" t="s">
        <v>1288</v>
      </c>
      <c r="C137" s="2" t="s">
        <v>1298</v>
      </c>
      <c r="D137" s="2">
        <v>45568</v>
      </c>
      <c r="E137" t="s">
        <v>2121</v>
      </c>
      <c r="F137" t="s">
        <v>2073</v>
      </c>
      <c r="G137" t="s">
        <v>2122</v>
      </c>
      <c r="H137" t="s">
        <v>2123</v>
      </c>
      <c r="I137">
        <v>173129000</v>
      </c>
      <c r="J137" t="s">
        <v>746</v>
      </c>
      <c r="K137" t="s">
        <v>1289</v>
      </c>
      <c r="L137" t="s">
        <v>1299</v>
      </c>
      <c r="M137">
        <v>5332904</v>
      </c>
      <c r="N137" t="s">
        <v>86</v>
      </c>
      <c r="O137" t="s">
        <v>2124</v>
      </c>
      <c r="P137" t="s">
        <v>2125</v>
      </c>
      <c r="Q137" t="s">
        <v>1291</v>
      </c>
      <c r="R137" t="s">
        <v>2126</v>
      </c>
      <c r="S137" t="s">
        <v>2127</v>
      </c>
      <c r="T137" t="s">
        <v>1385</v>
      </c>
      <c r="U137" t="s">
        <v>723</v>
      </c>
      <c r="W137" t="s">
        <v>723</v>
      </c>
      <c r="X137" t="s">
        <v>60</v>
      </c>
      <c r="Y137" t="s">
        <v>1304</v>
      </c>
      <c r="Z137" t="s">
        <v>1305</v>
      </c>
      <c r="AA137" s="4" t="s">
        <v>4</v>
      </c>
      <c r="AB137" t="s">
        <v>1298</v>
      </c>
      <c r="AC137">
        <v>6</v>
      </c>
      <c r="AD137">
        <v>36800</v>
      </c>
      <c r="AE137">
        <v>36800</v>
      </c>
      <c r="AF137">
        <v>220800</v>
      </c>
      <c r="AG137">
        <v>8</v>
      </c>
      <c r="AH137" s="17">
        <v>238464</v>
      </c>
      <c r="AI137" t="s">
        <v>1333</v>
      </c>
      <c r="AJ137">
        <v>20240802</v>
      </c>
      <c r="AK137">
        <v>20250802</v>
      </c>
      <c r="AL137" t="s">
        <v>2079</v>
      </c>
      <c r="AM137">
        <v>99833</v>
      </c>
      <c r="AN137" t="s">
        <v>1349</v>
      </c>
      <c r="AO137" t="s">
        <v>1295</v>
      </c>
      <c r="AP137" t="s">
        <v>1296</v>
      </c>
      <c r="AQ137" s="19">
        <v>6</v>
      </c>
      <c r="AR137" s="22">
        <v>1</v>
      </c>
      <c r="AS137" s="5" t="s">
        <v>4</v>
      </c>
      <c r="AT137" s="5" t="s">
        <v>723</v>
      </c>
      <c r="AU137" t="s">
        <v>1340</v>
      </c>
      <c r="AV137">
        <f>+VLOOKUP($I137,Code!$A$2:$M$107,12,0)</f>
        <v>320023</v>
      </c>
      <c r="AW137" t="str">
        <f>+VLOOKUP($I137,Code!$A$2:$M$107,13,0)</f>
        <v>Na 15g</v>
      </c>
      <c r="AY137" s="1">
        <f t="shared" si="23"/>
        <v>220.8</v>
      </c>
      <c r="AZ137" s="12">
        <f t="shared" si="24"/>
        <v>0</v>
      </c>
    </row>
    <row r="138" spans="2:52" x14ac:dyDescent="0.35">
      <c r="B138" t="s">
        <v>1288</v>
      </c>
      <c r="C138" s="2" t="s">
        <v>1386</v>
      </c>
      <c r="D138" s="2">
        <v>45568</v>
      </c>
      <c r="E138" t="s">
        <v>1937</v>
      </c>
      <c r="F138" t="s">
        <v>1683</v>
      </c>
      <c r="G138" t="s">
        <v>1938</v>
      </c>
      <c r="H138" t="s">
        <v>1939</v>
      </c>
      <c r="I138">
        <v>173129000</v>
      </c>
      <c r="J138" t="s">
        <v>746</v>
      </c>
      <c r="K138" t="s">
        <v>1289</v>
      </c>
      <c r="L138" t="s">
        <v>1299</v>
      </c>
      <c r="M138">
        <v>5299360</v>
      </c>
      <c r="N138" t="s">
        <v>1940</v>
      </c>
      <c r="O138" t="s">
        <v>1940</v>
      </c>
      <c r="P138">
        <v>19</v>
      </c>
      <c r="Q138" t="s">
        <v>1291</v>
      </c>
      <c r="R138" t="s">
        <v>1941</v>
      </c>
      <c r="S138" t="s">
        <v>1942</v>
      </c>
      <c r="T138" t="s">
        <v>1690</v>
      </c>
      <c r="U138" t="s">
        <v>1691</v>
      </c>
      <c r="W138" t="str">
        <f t="shared" ref="W138:W141" si="27">X138</f>
        <v>QUANG BINH</v>
      </c>
      <c r="X138" t="s">
        <v>1691</v>
      </c>
      <c r="Y138" t="s">
        <v>1304</v>
      </c>
      <c r="Z138" t="s">
        <v>1305</v>
      </c>
      <c r="AA138" s="4" t="s">
        <v>4</v>
      </c>
      <c r="AB138" t="s">
        <v>1386</v>
      </c>
      <c r="AC138">
        <v>12</v>
      </c>
      <c r="AD138">
        <v>36800</v>
      </c>
      <c r="AE138">
        <v>36800</v>
      </c>
      <c r="AF138">
        <v>441600</v>
      </c>
      <c r="AG138">
        <v>8</v>
      </c>
      <c r="AH138" s="17">
        <v>476928</v>
      </c>
      <c r="AI138" t="s">
        <v>1996</v>
      </c>
      <c r="AJ138">
        <v>20240801</v>
      </c>
      <c r="AK138">
        <v>20250801</v>
      </c>
      <c r="AL138" t="s">
        <v>1692</v>
      </c>
      <c r="AM138">
        <v>100648</v>
      </c>
      <c r="AN138" t="s">
        <v>1399</v>
      </c>
      <c r="AO138" t="s">
        <v>1295</v>
      </c>
      <c r="AP138" t="s">
        <v>1296</v>
      </c>
      <c r="AQ138" s="19">
        <v>6</v>
      </c>
      <c r="AR138" s="22">
        <v>2</v>
      </c>
      <c r="AS138" s="5" t="s">
        <v>4</v>
      </c>
      <c r="AT138" s="5" t="s">
        <v>1691</v>
      </c>
      <c r="AU138" t="s">
        <v>2505</v>
      </c>
      <c r="AV138">
        <f>+VLOOKUP($I138,Code!$A$2:$M$107,12,0)</f>
        <v>320023</v>
      </c>
      <c r="AW138" t="str">
        <f>+VLOOKUP($I138,Code!$A$2:$M$107,13,0)</f>
        <v>Na 15g</v>
      </c>
      <c r="AY138" s="1">
        <f t="shared" si="23"/>
        <v>220.8</v>
      </c>
      <c r="AZ138" s="12">
        <f t="shared" si="24"/>
        <v>0</v>
      </c>
    </row>
    <row r="139" spans="2:52" x14ac:dyDescent="0.35">
      <c r="B139" t="s">
        <v>1288</v>
      </c>
      <c r="C139" s="2" t="s">
        <v>1386</v>
      </c>
      <c r="D139" s="2">
        <v>45568</v>
      </c>
      <c r="E139" t="s">
        <v>2128</v>
      </c>
      <c r="F139" t="s">
        <v>1803</v>
      </c>
      <c r="G139" t="s">
        <v>2129</v>
      </c>
      <c r="H139" t="s">
        <v>2130</v>
      </c>
      <c r="I139">
        <v>173129000</v>
      </c>
      <c r="J139" t="s">
        <v>746</v>
      </c>
      <c r="K139" t="s">
        <v>1289</v>
      </c>
      <c r="L139" t="s">
        <v>1299</v>
      </c>
      <c r="M139">
        <v>5300389</v>
      </c>
      <c r="N139" t="s">
        <v>2131</v>
      </c>
      <c r="O139" t="s">
        <v>2132</v>
      </c>
      <c r="P139" t="s">
        <v>2133</v>
      </c>
      <c r="Q139" t="s">
        <v>1291</v>
      </c>
      <c r="R139" t="s">
        <v>1808</v>
      </c>
      <c r="S139" t="s">
        <v>1381</v>
      </c>
      <c r="T139" t="s">
        <v>1809</v>
      </c>
      <c r="U139" t="s">
        <v>1810</v>
      </c>
      <c r="W139" t="str">
        <f t="shared" si="27"/>
        <v>QUANG TRI</v>
      </c>
      <c r="X139" t="s">
        <v>1810</v>
      </c>
      <c r="Y139" t="s">
        <v>1304</v>
      </c>
      <c r="Z139" t="s">
        <v>1305</v>
      </c>
      <c r="AA139" s="4" t="s">
        <v>4</v>
      </c>
      <c r="AB139" t="s">
        <v>1386</v>
      </c>
      <c r="AC139">
        <v>6</v>
      </c>
      <c r="AD139">
        <v>36800</v>
      </c>
      <c r="AE139">
        <v>36800</v>
      </c>
      <c r="AF139">
        <v>220800</v>
      </c>
      <c r="AG139">
        <v>8</v>
      </c>
      <c r="AH139" s="17">
        <v>238464</v>
      </c>
      <c r="AI139" t="s">
        <v>1996</v>
      </c>
      <c r="AJ139">
        <v>20240801</v>
      </c>
      <c r="AK139">
        <v>20250801</v>
      </c>
      <c r="AL139" t="s">
        <v>1811</v>
      </c>
      <c r="AM139">
        <v>100648</v>
      </c>
      <c r="AN139" t="s">
        <v>1399</v>
      </c>
      <c r="AO139" t="s">
        <v>1295</v>
      </c>
      <c r="AP139" t="s">
        <v>1296</v>
      </c>
      <c r="AQ139">
        <v>6</v>
      </c>
      <c r="AR139" s="22">
        <v>1</v>
      </c>
      <c r="AS139" s="5" t="s">
        <v>4</v>
      </c>
      <c r="AT139" s="5" t="s">
        <v>1810</v>
      </c>
      <c r="AU139" t="s">
        <v>2505</v>
      </c>
      <c r="AV139">
        <f>+VLOOKUP($I139,Code!$A$2:$M$107,12,0)</f>
        <v>320023</v>
      </c>
      <c r="AW139" t="str">
        <f>+VLOOKUP($I139,Code!$A$2:$M$107,13,0)</f>
        <v>Na 15g</v>
      </c>
      <c r="AY139" s="1">
        <f t="shared" si="23"/>
        <v>220.8</v>
      </c>
      <c r="AZ139" s="12">
        <f t="shared" si="24"/>
        <v>0</v>
      </c>
    </row>
    <row r="140" spans="2:52" x14ac:dyDescent="0.35">
      <c r="B140" t="s">
        <v>1288</v>
      </c>
      <c r="C140" s="2" t="s">
        <v>1386</v>
      </c>
      <c r="D140" s="2">
        <v>45568</v>
      </c>
      <c r="E140" t="s">
        <v>1400</v>
      </c>
      <c r="F140" t="s">
        <v>1401</v>
      </c>
      <c r="G140" t="s">
        <v>1402</v>
      </c>
      <c r="H140" t="s">
        <v>1403</v>
      </c>
      <c r="I140">
        <v>173129000</v>
      </c>
      <c r="J140" t="s">
        <v>746</v>
      </c>
      <c r="K140" t="s">
        <v>1289</v>
      </c>
      <c r="L140" t="s">
        <v>1299</v>
      </c>
      <c r="M140">
        <v>5275647</v>
      </c>
      <c r="N140" t="s">
        <v>1404</v>
      </c>
      <c r="O140" t="s">
        <v>1405</v>
      </c>
      <c r="P140">
        <v>64</v>
      </c>
      <c r="Q140" t="s">
        <v>1291</v>
      </c>
      <c r="R140" t="s">
        <v>1354</v>
      </c>
      <c r="S140" t="s">
        <v>1406</v>
      </c>
      <c r="T140" t="s">
        <v>1407</v>
      </c>
      <c r="U140" t="s">
        <v>1396</v>
      </c>
      <c r="W140" t="str">
        <f t="shared" si="27"/>
        <v>DA NANG</v>
      </c>
      <c r="X140" t="s">
        <v>1396</v>
      </c>
      <c r="Y140" t="s">
        <v>1304</v>
      </c>
      <c r="Z140" t="s">
        <v>1305</v>
      </c>
      <c r="AA140" s="4" t="s">
        <v>4</v>
      </c>
      <c r="AB140" t="s">
        <v>1386</v>
      </c>
      <c r="AC140">
        <v>6</v>
      </c>
      <c r="AD140">
        <v>36800</v>
      </c>
      <c r="AE140">
        <v>36800</v>
      </c>
      <c r="AF140">
        <v>220800</v>
      </c>
      <c r="AG140">
        <v>8</v>
      </c>
      <c r="AH140" s="17">
        <v>238464</v>
      </c>
      <c r="AI140" t="s">
        <v>1996</v>
      </c>
      <c r="AJ140">
        <v>20240801</v>
      </c>
      <c r="AK140">
        <v>20250801</v>
      </c>
      <c r="AL140" t="s">
        <v>1408</v>
      </c>
      <c r="AM140">
        <v>100648</v>
      </c>
      <c r="AN140" t="s">
        <v>1399</v>
      </c>
      <c r="AO140" t="s">
        <v>1295</v>
      </c>
      <c r="AP140" t="s">
        <v>1296</v>
      </c>
      <c r="AQ140">
        <v>6</v>
      </c>
      <c r="AR140" s="22">
        <v>1</v>
      </c>
      <c r="AS140" s="5" t="s">
        <v>4</v>
      </c>
      <c r="AT140" s="5" t="s">
        <v>1396</v>
      </c>
      <c r="AU140" t="s">
        <v>2505</v>
      </c>
      <c r="AV140">
        <f>+VLOOKUP($I140,Code!$A$2:$M$107,12,0)</f>
        <v>320023</v>
      </c>
      <c r="AW140" t="str">
        <f>+VLOOKUP($I140,Code!$A$2:$M$107,13,0)</f>
        <v>Na 15g</v>
      </c>
      <c r="AY140" s="1">
        <f t="shared" si="23"/>
        <v>220.8</v>
      </c>
      <c r="AZ140" s="12">
        <f t="shared" si="24"/>
        <v>0</v>
      </c>
    </row>
    <row r="141" spans="2:52" x14ac:dyDescent="0.35">
      <c r="B141" t="s">
        <v>1288</v>
      </c>
      <c r="C141" s="2" t="s">
        <v>1386</v>
      </c>
      <c r="D141" s="2">
        <v>45568</v>
      </c>
      <c r="E141" t="s">
        <v>2134</v>
      </c>
      <c r="F141" t="s">
        <v>1803</v>
      </c>
      <c r="G141" t="s">
        <v>2135</v>
      </c>
      <c r="H141" t="s">
        <v>2136</v>
      </c>
      <c r="I141">
        <v>173129000</v>
      </c>
      <c r="J141" t="s">
        <v>746</v>
      </c>
      <c r="K141" t="s">
        <v>1289</v>
      </c>
      <c r="L141" t="s">
        <v>1299</v>
      </c>
      <c r="M141">
        <v>5290570</v>
      </c>
      <c r="N141" t="s">
        <v>2137</v>
      </c>
      <c r="O141" t="s">
        <v>2138</v>
      </c>
      <c r="P141">
        <v>163</v>
      </c>
      <c r="Q141" t="s">
        <v>1291</v>
      </c>
      <c r="R141" t="s">
        <v>1955</v>
      </c>
      <c r="S141" t="s">
        <v>1956</v>
      </c>
      <c r="T141" t="s">
        <v>1809</v>
      </c>
      <c r="U141" t="s">
        <v>1810</v>
      </c>
      <c r="W141" t="str">
        <f t="shared" si="27"/>
        <v>QUANG TRI</v>
      </c>
      <c r="X141" t="s">
        <v>1810</v>
      </c>
      <c r="Y141" t="s">
        <v>1304</v>
      </c>
      <c r="Z141" t="s">
        <v>1305</v>
      </c>
      <c r="AA141" s="4" t="s">
        <v>4</v>
      </c>
      <c r="AB141" t="s">
        <v>1386</v>
      </c>
      <c r="AC141">
        <v>6</v>
      </c>
      <c r="AD141">
        <v>36800</v>
      </c>
      <c r="AE141">
        <v>36800</v>
      </c>
      <c r="AF141">
        <v>220800</v>
      </c>
      <c r="AG141">
        <v>8</v>
      </c>
      <c r="AH141" s="17">
        <v>238464</v>
      </c>
      <c r="AI141" t="s">
        <v>1996</v>
      </c>
      <c r="AJ141">
        <v>20240801</v>
      </c>
      <c r="AK141">
        <v>20250801</v>
      </c>
      <c r="AL141" t="s">
        <v>1811</v>
      </c>
      <c r="AM141">
        <v>100648</v>
      </c>
      <c r="AN141" t="s">
        <v>1399</v>
      </c>
      <c r="AO141" t="s">
        <v>1295</v>
      </c>
      <c r="AP141" t="s">
        <v>1296</v>
      </c>
      <c r="AQ141">
        <v>6</v>
      </c>
      <c r="AR141" s="22">
        <v>1</v>
      </c>
      <c r="AS141" s="5" t="s">
        <v>4</v>
      </c>
      <c r="AT141" s="5" t="s">
        <v>1810</v>
      </c>
      <c r="AU141" t="s">
        <v>2505</v>
      </c>
      <c r="AV141">
        <f>+VLOOKUP($I141,Code!$A$2:$M$107,12,0)</f>
        <v>320023</v>
      </c>
      <c r="AW141" t="str">
        <f>+VLOOKUP($I141,Code!$A$2:$M$107,13,0)</f>
        <v>Na 15g</v>
      </c>
      <c r="AY141" s="1">
        <f t="shared" si="23"/>
        <v>220.8</v>
      </c>
      <c r="AZ141" s="12">
        <f t="shared" si="24"/>
        <v>0</v>
      </c>
    </row>
    <row r="142" spans="2:52" x14ac:dyDescent="0.35">
      <c r="B142" t="s">
        <v>1288</v>
      </c>
      <c r="C142" s="2" t="s">
        <v>1298</v>
      </c>
      <c r="D142" s="2">
        <v>45568</v>
      </c>
      <c r="E142" t="s">
        <v>1619</v>
      </c>
      <c r="F142" t="s">
        <v>1620</v>
      </c>
      <c r="G142" t="s">
        <v>1621</v>
      </c>
      <c r="H142" t="s">
        <v>1622</v>
      </c>
      <c r="I142">
        <v>173129000</v>
      </c>
      <c r="J142" t="s">
        <v>746</v>
      </c>
      <c r="K142" t="s">
        <v>1289</v>
      </c>
      <c r="L142" t="s">
        <v>1299</v>
      </c>
      <c r="M142">
        <v>5280476</v>
      </c>
      <c r="N142" t="s">
        <v>1623</v>
      </c>
      <c r="O142" t="s">
        <v>1623</v>
      </c>
      <c r="P142" t="s">
        <v>1624</v>
      </c>
      <c r="Q142" t="s">
        <v>1625</v>
      </c>
      <c r="R142" t="s">
        <v>1291</v>
      </c>
      <c r="S142" t="s">
        <v>1626</v>
      </c>
      <c r="T142" t="s">
        <v>1627</v>
      </c>
      <c r="U142" t="s">
        <v>1628</v>
      </c>
      <c r="W142" t="str">
        <f>X142</f>
        <v>KHANH HOA</v>
      </c>
      <c r="X142" t="s">
        <v>1628</v>
      </c>
      <c r="Y142" t="s">
        <v>1292</v>
      </c>
      <c r="Z142" t="s">
        <v>1293</v>
      </c>
      <c r="AA142" s="4" t="s">
        <v>1294</v>
      </c>
      <c r="AB142" t="s">
        <v>1298</v>
      </c>
      <c r="AC142">
        <v>54</v>
      </c>
      <c r="AD142">
        <v>36800</v>
      </c>
      <c r="AE142">
        <v>30342</v>
      </c>
      <c r="AF142">
        <v>1638468</v>
      </c>
      <c r="AG142">
        <v>8</v>
      </c>
      <c r="AH142" s="17">
        <v>1769545</v>
      </c>
      <c r="AI142" t="s">
        <v>1373</v>
      </c>
      <c r="AJ142">
        <v>20240610</v>
      </c>
      <c r="AK142">
        <v>20250610</v>
      </c>
      <c r="AL142" t="s">
        <v>1457</v>
      </c>
      <c r="AM142">
        <v>102051</v>
      </c>
      <c r="AN142" t="s">
        <v>1318</v>
      </c>
      <c r="AO142" t="s">
        <v>1295</v>
      </c>
      <c r="AP142" t="s">
        <v>1296</v>
      </c>
      <c r="AQ142">
        <v>6</v>
      </c>
      <c r="AR142" s="22">
        <v>9</v>
      </c>
      <c r="AS142" s="5" t="s">
        <v>1294</v>
      </c>
      <c r="AT142" s="5" t="s">
        <v>1628</v>
      </c>
      <c r="AU142" t="s">
        <v>1339</v>
      </c>
      <c r="AV142">
        <f>+VLOOKUP($I142,Code!$A$2:$M$107,12,0)</f>
        <v>320023</v>
      </c>
      <c r="AW142" t="str">
        <f>+VLOOKUP($I142,Code!$A$2:$M$107,13,0)</f>
        <v>Na 15g</v>
      </c>
      <c r="AY142" s="1">
        <f t="shared" si="23"/>
        <v>182.05199999999999</v>
      </c>
      <c r="AZ142" s="12">
        <f t="shared" si="24"/>
        <v>0.17548913043478265</v>
      </c>
    </row>
    <row r="143" spans="2:52" x14ac:dyDescent="0.35">
      <c r="B143" t="s">
        <v>1288</v>
      </c>
      <c r="C143" s="2" t="s">
        <v>1334</v>
      </c>
      <c r="D143" s="2">
        <v>45568</v>
      </c>
      <c r="E143" t="s">
        <v>2139</v>
      </c>
      <c r="F143" t="s">
        <v>1538</v>
      </c>
      <c r="G143" t="s">
        <v>2140</v>
      </c>
      <c r="H143" t="s">
        <v>2141</v>
      </c>
      <c r="I143">
        <v>173129000</v>
      </c>
      <c r="J143" t="s">
        <v>746</v>
      </c>
      <c r="K143" t="s">
        <v>1289</v>
      </c>
      <c r="L143" t="s">
        <v>1299</v>
      </c>
      <c r="M143">
        <v>5290684</v>
      </c>
      <c r="N143" t="s">
        <v>2142</v>
      </c>
      <c r="O143" t="s">
        <v>2143</v>
      </c>
      <c r="P143">
        <v>2</v>
      </c>
      <c r="Q143" t="s">
        <v>1291</v>
      </c>
      <c r="R143" t="s">
        <v>2144</v>
      </c>
      <c r="S143" t="s">
        <v>1956</v>
      </c>
      <c r="T143" t="s">
        <v>2145</v>
      </c>
      <c r="U143" t="s">
        <v>1546</v>
      </c>
      <c r="W143" t="str">
        <f>X143</f>
        <v>TIEN GIANG</v>
      </c>
      <c r="X143" t="s">
        <v>1546</v>
      </c>
      <c r="Y143" t="s">
        <v>1304</v>
      </c>
      <c r="Z143" t="s">
        <v>1305</v>
      </c>
      <c r="AA143" s="4" t="s">
        <v>449</v>
      </c>
      <c r="AB143" t="s">
        <v>1334</v>
      </c>
      <c r="AC143">
        <v>6</v>
      </c>
      <c r="AD143">
        <v>36800</v>
      </c>
      <c r="AE143">
        <v>36800</v>
      </c>
      <c r="AF143">
        <v>220800</v>
      </c>
      <c r="AG143">
        <v>8</v>
      </c>
      <c r="AH143" s="17">
        <v>238464</v>
      </c>
      <c r="AI143" t="s">
        <v>2146</v>
      </c>
      <c r="AJ143">
        <v>20240619</v>
      </c>
      <c r="AK143">
        <v>20250619</v>
      </c>
      <c r="AL143" t="s">
        <v>1547</v>
      </c>
      <c r="AM143">
        <v>102675</v>
      </c>
      <c r="AN143" t="s">
        <v>1347</v>
      </c>
      <c r="AO143" t="s">
        <v>1295</v>
      </c>
      <c r="AP143" t="s">
        <v>1296</v>
      </c>
      <c r="AQ143">
        <v>6</v>
      </c>
      <c r="AR143" s="22">
        <v>1</v>
      </c>
      <c r="AS143" s="5" t="s">
        <v>449</v>
      </c>
      <c r="AT143" s="5" t="s">
        <v>1546</v>
      </c>
      <c r="AU143" t="s">
        <v>1339</v>
      </c>
      <c r="AV143">
        <f>+VLOOKUP($I143,Code!$A$2:$M$107,12,0)</f>
        <v>320023</v>
      </c>
      <c r="AW143" t="str">
        <f>+VLOOKUP($I143,Code!$A$2:$M$107,13,0)</f>
        <v>Na 15g</v>
      </c>
      <c r="AY143" s="1">
        <f t="shared" si="23"/>
        <v>220.8</v>
      </c>
      <c r="AZ143" s="12">
        <f t="shared" si="24"/>
        <v>0</v>
      </c>
    </row>
    <row r="144" spans="2:52" x14ac:dyDescent="0.35">
      <c r="B144" t="s">
        <v>1288</v>
      </c>
      <c r="C144" s="2" t="s">
        <v>1386</v>
      </c>
      <c r="D144" s="2">
        <v>45568</v>
      </c>
      <c r="E144" t="s">
        <v>2147</v>
      </c>
      <c r="F144" t="s">
        <v>1595</v>
      </c>
      <c r="G144" t="s">
        <v>2148</v>
      </c>
      <c r="H144" t="s">
        <v>2149</v>
      </c>
      <c r="I144">
        <v>173129000</v>
      </c>
      <c r="J144" t="s">
        <v>746</v>
      </c>
      <c r="K144" t="s">
        <v>1289</v>
      </c>
      <c r="L144" t="s">
        <v>1299</v>
      </c>
      <c r="M144">
        <v>5290563</v>
      </c>
      <c r="N144" t="s">
        <v>2150</v>
      </c>
      <c r="O144" t="s">
        <v>2151</v>
      </c>
      <c r="P144" t="s">
        <v>1291</v>
      </c>
      <c r="Q144" t="s">
        <v>2152</v>
      </c>
      <c r="R144" t="s">
        <v>2153</v>
      </c>
      <c r="S144" t="s">
        <v>2154</v>
      </c>
      <c r="T144" t="s">
        <v>1848</v>
      </c>
      <c r="U144" t="s">
        <v>1396</v>
      </c>
      <c r="W144" t="str">
        <f t="shared" ref="W144:W145" si="28">X144</f>
        <v>DA NANG</v>
      </c>
      <c r="X144" t="s">
        <v>1396</v>
      </c>
      <c r="Y144" t="s">
        <v>1304</v>
      </c>
      <c r="Z144" t="s">
        <v>1305</v>
      </c>
      <c r="AA144" s="4" t="s">
        <v>4</v>
      </c>
      <c r="AB144" t="s">
        <v>1386</v>
      </c>
      <c r="AC144">
        <v>6</v>
      </c>
      <c r="AD144">
        <v>36800</v>
      </c>
      <c r="AE144">
        <v>36800</v>
      </c>
      <c r="AF144">
        <v>220800</v>
      </c>
      <c r="AG144">
        <v>8</v>
      </c>
      <c r="AH144" s="17">
        <v>238464</v>
      </c>
      <c r="AI144" t="s">
        <v>1996</v>
      </c>
      <c r="AJ144">
        <v>20240801</v>
      </c>
      <c r="AK144">
        <v>20250801</v>
      </c>
      <c r="AL144" t="s">
        <v>1603</v>
      </c>
      <c r="AM144">
        <v>100648</v>
      </c>
      <c r="AN144" t="s">
        <v>1399</v>
      </c>
      <c r="AO144" t="s">
        <v>1295</v>
      </c>
      <c r="AP144" t="s">
        <v>1296</v>
      </c>
      <c r="AQ144">
        <v>6</v>
      </c>
      <c r="AR144" s="22">
        <v>1</v>
      </c>
      <c r="AS144" s="5" t="s">
        <v>4</v>
      </c>
      <c r="AT144" s="5" t="s">
        <v>1396</v>
      </c>
      <c r="AU144" t="s">
        <v>2505</v>
      </c>
      <c r="AV144">
        <f>+VLOOKUP($I144,Code!$A$2:$M$107,12,0)</f>
        <v>320023</v>
      </c>
      <c r="AW144" t="str">
        <f>+VLOOKUP($I144,Code!$A$2:$M$107,13,0)</f>
        <v>Na 15g</v>
      </c>
      <c r="AY144" s="1">
        <f t="shared" si="23"/>
        <v>220.8</v>
      </c>
      <c r="AZ144" s="12">
        <f t="shared" si="24"/>
        <v>0</v>
      </c>
    </row>
    <row r="145" spans="2:52" x14ac:dyDescent="0.35">
      <c r="B145" t="s">
        <v>1288</v>
      </c>
      <c r="C145" s="2" t="s">
        <v>1386</v>
      </c>
      <c r="D145" s="2">
        <v>45568</v>
      </c>
      <c r="E145" t="s">
        <v>2155</v>
      </c>
      <c r="F145" t="s">
        <v>1469</v>
      </c>
      <c r="G145" t="s">
        <v>2156</v>
      </c>
      <c r="H145" t="s">
        <v>2157</v>
      </c>
      <c r="I145">
        <v>173129000</v>
      </c>
      <c r="J145" t="s">
        <v>746</v>
      </c>
      <c r="K145" t="s">
        <v>1289</v>
      </c>
      <c r="L145" t="s">
        <v>1299</v>
      </c>
      <c r="M145">
        <v>5132951</v>
      </c>
      <c r="N145" t="s">
        <v>2158</v>
      </c>
      <c r="O145" t="s">
        <v>2159</v>
      </c>
      <c r="P145" t="s">
        <v>2160</v>
      </c>
      <c r="Q145" t="s">
        <v>1291</v>
      </c>
      <c r="R145" t="s">
        <v>2161</v>
      </c>
      <c r="S145" t="s">
        <v>1779</v>
      </c>
      <c r="T145" t="s">
        <v>1477</v>
      </c>
      <c r="U145" t="s">
        <v>1396</v>
      </c>
      <c r="W145" t="str">
        <f t="shared" si="28"/>
        <v>DA NANG</v>
      </c>
      <c r="X145" t="s">
        <v>1396</v>
      </c>
      <c r="Y145" t="s">
        <v>1304</v>
      </c>
      <c r="Z145" t="s">
        <v>1305</v>
      </c>
      <c r="AA145" s="4" t="s">
        <v>4</v>
      </c>
      <c r="AB145" t="s">
        <v>1386</v>
      </c>
      <c r="AC145">
        <v>6</v>
      </c>
      <c r="AD145">
        <v>36800</v>
      </c>
      <c r="AE145">
        <v>36800</v>
      </c>
      <c r="AF145">
        <v>220800</v>
      </c>
      <c r="AG145">
        <v>8</v>
      </c>
      <c r="AH145" s="17">
        <v>238464</v>
      </c>
      <c r="AI145" t="s">
        <v>1996</v>
      </c>
      <c r="AJ145">
        <v>20240801</v>
      </c>
      <c r="AK145">
        <v>20250801</v>
      </c>
      <c r="AL145" t="s">
        <v>1478</v>
      </c>
      <c r="AM145">
        <v>100648</v>
      </c>
      <c r="AN145" t="s">
        <v>1399</v>
      </c>
      <c r="AO145" t="s">
        <v>1295</v>
      </c>
      <c r="AP145" t="s">
        <v>1296</v>
      </c>
      <c r="AQ145">
        <v>6</v>
      </c>
      <c r="AR145" s="22">
        <v>1</v>
      </c>
      <c r="AS145" s="5" t="s">
        <v>4</v>
      </c>
      <c r="AT145" s="5" t="s">
        <v>1396</v>
      </c>
      <c r="AU145" t="s">
        <v>2505</v>
      </c>
      <c r="AV145">
        <f>+VLOOKUP($I145,Code!$A$2:$M$107,12,0)</f>
        <v>320023</v>
      </c>
      <c r="AW145" t="str">
        <f>+VLOOKUP($I145,Code!$A$2:$M$107,13,0)</f>
        <v>Na 15g</v>
      </c>
      <c r="AY145" s="1">
        <f t="shared" si="23"/>
        <v>220.8</v>
      </c>
      <c r="AZ145" s="12">
        <f t="shared" si="24"/>
        <v>0</v>
      </c>
    </row>
    <row r="146" spans="2:52" x14ac:dyDescent="0.35">
      <c r="B146" t="s">
        <v>1288</v>
      </c>
      <c r="C146" s="2" t="s">
        <v>1298</v>
      </c>
      <c r="D146" s="2">
        <v>45568</v>
      </c>
      <c r="E146" t="s">
        <v>2162</v>
      </c>
      <c r="F146" t="s">
        <v>2073</v>
      </c>
      <c r="G146" t="s">
        <v>2163</v>
      </c>
      <c r="H146" t="s">
        <v>2164</v>
      </c>
      <c r="I146">
        <v>173129000</v>
      </c>
      <c r="J146" t="s">
        <v>746</v>
      </c>
      <c r="K146" t="s">
        <v>1289</v>
      </c>
      <c r="L146" t="s">
        <v>1299</v>
      </c>
      <c r="M146">
        <v>5294071</v>
      </c>
      <c r="N146" t="s">
        <v>2165</v>
      </c>
      <c r="O146" t="s">
        <v>645</v>
      </c>
      <c r="P146">
        <v>39</v>
      </c>
      <c r="Q146" t="s">
        <v>1291</v>
      </c>
      <c r="R146" t="s">
        <v>2166</v>
      </c>
      <c r="S146" t="s">
        <v>2167</v>
      </c>
      <c r="T146" t="s">
        <v>1216</v>
      </c>
      <c r="U146" t="s">
        <v>723</v>
      </c>
      <c r="W146" t="s">
        <v>723</v>
      </c>
      <c r="X146" t="s">
        <v>125</v>
      </c>
      <c r="Y146" t="s">
        <v>1304</v>
      </c>
      <c r="Z146" t="s">
        <v>1305</v>
      </c>
      <c r="AA146" s="4" t="s">
        <v>865</v>
      </c>
      <c r="AB146" t="s">
        <v>1298</v>
      </c>
      <c r="AC146">
        <v>6</v>
      </c>
      <c r="AD146">
        <v>36800</v>
      </c>
      <c r="AE146">
        <v>36800</v>
      </c>
      <c r="AF146">
        <v>220800</v>
      </c>
      <c r="AG146">
        <v>8</v>
      </c>
      <c r="AH146" s="17">
        <v>238464</v>
      </c>
      <c r="AI146" t="s">
        <v>1373</v>
      </c>
      <c r="AJ146">
        <v>20240610</v>
      </c>
      <c r="AK146">
        <v>20250610</v>
      </c>
      <c r="AL146" t="s">
        <v>2079</v>
      </c>
      <c r="AM146">
        <v>99833</v>
      </c>
      <c r="AN146" t="s">
        <v>1349</v>
      </c>
      <c r="AO146" t="s">
        <v>1295</v>
      </c>
      <c r="AP146" t="s">
        <v>1296</v>
      </c>
      <c r="AQ146">
        <v>6</v>
      </c>
      <c r="AR146" s="22">
        <v>1</v>
      </c>
      <c r="AS146" s="5" t="s">
        <v>865</v>
      </c>
      <c r="AT146" s="5" t="s">
        <v>723</v>
      </c>
      <c r="AU146" t="s">
        <v>1340</v>
      </c>
      <c r="AV146">
        <f>+VLOOKUP($I146,Code!$A$2:$M$107,12,0)</f>
        <v>320023</v>
      </c>
      <c r="AW146" t="str">
        <f>+VLOOKUP($I146,Code!$A$2:$M$107,13,0)</f>
        <v>Na 15g</v>
      </c>
      <c r="AY146" s="1">
        <f t="shared" si="23"/>
        <v>220.8</v>
      </c>
      <c r="AZ146" s="12">
        <f t="shared" si="24"/>
        <v>0</v>
      </c>
    </row>
    <row r="147" spans="2:52" x14ac:dyDescent="0.35">
      <c r="B147" t="s">
        <v>1288</v>
      </c>
      <c r="C147" s="2" t="s">
        <v>1435</v>
      </c>
      <c r="D147" s="2">
        <v>45568</v>
      </c>
      <c r="E147" t="s">
        <v>1436</v>
      </c>
      <c r="F147" t="s">
        <v>1437</v>
      </c>
      <c r="G147" t="s">
        <v>1438</v>
      </c>
      <c r="H147" t="s">
        <v>1439</v>
      </c>
      <c r="I147">
        <v>173129000</v>
      </c>
      <c r="J147" t="s">
        <v>746</v>
      </c>
      <c r="K147" t="s">
        <v>1289</v>
      </c>
      <c r="L147" t="s">
        <v>1299</v>
      </c>
      <c r="M147">
        <v>5261886</v>
      </c>
      <c r="N147" t="s">
        <v>1440</v>
      </c>
      <c r="O147" t="s">
        <v>1441</v>
      </c>
      <c r="P147" t="s">
        <v>1291</v>
      </c>
      <c r="Q147" t="s">
        <v>1442</v>
      </c>
      <c r="R147" t="s">
        <v>1291</v>
      </c>
      <c r="S147" t="s">
        <v>1443</v>
      </c>
      <c r="T147" t="s">
        <v>1444</v>
      </c>
      <c r="U147" t="s">
        <v>116</v>
      </c>
      <c r="W147" t="str">
        <f t="shared" ref="W147:W148" si="29">X147</f>
        <v>BINH DUONG</v>
      </c>
      <c r="X147" t="s">
        <v>116</v>
      </c>
      <c r="Y147" t="s">
        <v>1292</v>
      </c>
      <c r="Z147" t="s">
        <v>1293</v>
      </c>
      <c r="AA147" s="4" t="s">
        <v>1294</v>
      </c>
      <c r="AB147" t="s">
        <v>1435</v>
      </c>
      <c r="AC147">
        <v>132</v>
      </c>
      <c r="AD147">
        <v>36800</v>
      </c>
      <c r="AE147">
        <v>30342</v>
      </c>
      <c r="AF147">
        <v>4005144</v>
      </c>
      <c r="AG147">
        <v>8</v>
      </c>
      <c r="AH147" s="17">
        <v>4325556</v>
      </c>
      <c r="AI147" t="s">
        <v>1333</v>
      </c>
      <c r="AJ147">
        <v>20240802</v>
      </c>
      <c r="AK147">
        <v>20250802</v>
      </c>
      <c r="AL147" t="s">
        <v>1445</v>
      </c>
      <c r="AM147">
        <v>102154</v>
      </c>
      <c r="AN147" t="s">
        <v>1446</v>
      </c>
      <c r="AO147" t="s">
        <v>1295</v>
      </c>
      <c r="AP147" t="s">
        <v>1296</v>
      </c>
      <c r="AQ147">
        <v>6</v>
      </c>
      <c r="AR147" s="22">
        <v>22</v>
      </c>
      <c r="AS147" s="5" t="s">
        <v>1294</v>
      </c>
      <c r="AT147" s="5" t="s">
        <v>116</v>
      </c>
      <c r="AU147" t="s">
        <v>1339</v>
      </c>
      <c r="AV147">
        <f>+VLOOKUP($I147,Code!$A$2:$M$107,12,0)</f>
        <v>320023</v>
      </c>
      <c r="AW147" t="str">
        <f>+VLOOKUP($I147,Code!$A$2:$M$107,13,0)</f>
        <v>Na 15g</v>
      </c>
      <c r="AY147" s="1">
        <f t="shared" si="23"/>
        <v>182.05199999999999</v>
      </c>
      <c r="AZ147" s="12">
        <f t="shared" si="24"/>
        <v>0.17548913043478265</v>
      </c>
    </row>
    <row r="148" spans="2:52" x14ac:dyDescent="0.35">
      <c r="B148" t="s">
        <v>1288</v>
      </c>
      <c r="C148" s="2" t="s">
        <v>1298</v>
      </c>
      <c r="D148" s="2">
        <v>45568</v>
      </c>
      <c r="E148" t="s">
        <v>1447</v>
      </c>
      <c r="F148" t="s">
        <v>1448</v>
      </c>
      <c r="G148" t="s">
        <v>1449</v>
      </c>
      <c r="H148" t="s">
        <v>1450</v>
      </c>
      <c r="I148">
        <v>173129000</v>
      </c>
      <c r="J148" t="s">
        <v>746</v>
      </c>
      <c r="K148" t="s">
        <v>1289</v>
      </c>
      <c r="L148" t="s">
        <v>1299</v>
      </c>
      <c r="M148">
        <v>5280452</v>
      </c>
      <c r="N148" t="s">
        <v>1451</v>
      </c>
      <c r="O148" t="s">
        <v>1451</v>
      </c>
      <c r="P148" t="s">
        <v>1291</v>
      </c>
      <c r="Q148" t="s">
        <v>1452</v>
      </c>
      <c r="R148" t="s">
        <v>1453</v>
      </c>
      <c r="S148" t="s">
        <v>1454</v>
      </c>
      <c r="T148" t="s">
        <v>1455</v>
      </c>
      <c r="U148" t="s">
        <v>1456</v>
      </c>
      <c r="W148" t="str">
        <f t="shared" si="29"/>
        <v>LAM DONG</v>
      </c>
      <c r="X148" t="s">
        <v>1456</v>
      </c>
      <c r="Y148" t="s">
        <v>1292</v>
      </c>
      <c r="Z148" t="s">
        <v>1293</v>
      </c>
      <c r="AA148" s="4" t="s">
        <v>1294</v>
      </c>
      <c r="AB148" t="s">
        <v>1298</v>
      </c>
      <c r="AC148">
        <v>36</v>
      </c>
      <c r="AD148">
        <v>36800</v>
      </c>
      <c r="AE148">
        <v>30342</v>
      </c>
      <c r="AF148">
        <v>1092312</v>
      </c>
      <c r="AG148">
        <v>8</v>
      </c>
      <c r="AH148" s="17">
        <v>1179697</v>
      </c>
      <c r="AI148" t="s">
        <v>1333</v>
      </c>
      <c r="AJ148">
        <v>20240802</v>
      </c>
      <c r="AK148">
        <v>20250802</v>
      </c>
      <c r="AL148" t="s">
        <v>1457</v>
      </c>
      <c r="AM148">
        <v>102051</v>
      </c>
      <c r="AN148" t="s">
        <v>1318</v>
      </c>
      <c r="AO148" t="s">
        <v>1295</v>
      </c>
      <c r="AP148" t="s">
        <v>1296</v>
      </c>
      <c r="AQ148">
        <v>6</v>
      </c>
      <c r="AR148" s="22">
        <v>6</v>
      </c>
      <c r="AS148" s="5" t="s">
        <v>1294</v>
      </c>
      <c r="AT148" s="5" t="s">
        <v>1456</v>
      </c>
      <c r="AU148" t="s">
        <v>1339</v>
      </c>
      <c r="AV148">
        <f>+VLOOKUP($I148,Code!$A$2:$M$107,12,0)</f>
        <v>320023</v>
      </c>
      <c r="AW148" t="str">
        <f>+VLOOKUP($I148,Code!$A$2:$M$107,13,0)</f>
        <v>Na 15g</v>
      </c>
      <c r="AY148" s="1">
        <f t="shared" si="23"/>
        <v>182.05199999999999</v>
      </c>
      <c r="AZ148" s="12">
        <f t="shared" si="24"/>
        <v>0.17548913043478265</v>
      </c>
    </row>
    <row r="149" spans="2:52" x14ac:dyDescent="0.35">
      <c r="B149" t="s">
        <v>1288</v>
      </c>
      <c r="C149" s="2" t="s">
        <v>1298</v>
      </c>
      <c r="D149" s="2">
        <v>45568</v>
      </c>
      <c r="E149" t="s">
        <v>2168</v>
      </c>
      <c r="F149" t="s">
        <v>1428</v>
      </c>
      <c r="G149" t="s">
        <v>2169</v>
      </c>
      <c r="H149" t="s">
        <v>2170</v>
      </c>
      <c r="I149">
        <v>173129000</v>
      </c>
      <c r="J149" t="s">
        <v>746</v>
      </c>
      <c r="K149" t="s">
        <v>1289</v>
      </c>
      <c r="L149" t="s">
        <v>1299</v>
      </c>
      <c r="M149">
        <v>5291742</v>
      </c>
      <c r="N149" t="s">
        <v>679</v>
      </c>
      <c r="O149" t="s">
        <v>2171</v>
      </c>
      <c r="P149" t="s">
        <v>2172</v>
      </c>
      <c r="Q149" t="s">
        <v>1291</v>
      </c>
      <c r="R149" t="s">
        <v>2173</v>
      </c>
      <c r="S149" t="s">
        <v>1343</v>
      </c>
      <c r="T149" t="s">
        <v>1343</v>
      </c>
      <c r="U149" t="s">
        <v>723</v>
      </c>
      <c r="W149" t="s">
        <v>723</v>
      </c>
      <c r="X149" t="s">
        <v>120</v>
      </c>
      <c r="Y149" t="s">
        <v>1304</v>
      </c>
      <c r="Z149" t="s">
        <v>1305</v>
      </c>
      <c r="AA149" s="4" t="s">
        <v>4</v>
      </c>
      <c r="AB149" t="s">
        <v>1298</v>
      </c>
      <c r="AC149">
        <v>6</v>
      </c>
      <c r="AD149">
        <v>36800</v>
      </c>
      <c r="AE149">
        <v>36800</v>
      </c>
      <c r="AF149">
        <v>220800</v>
      </c>
      <c r="AG149">
        <v>8</v>
      </c>
      <c r="AH149" s="17">
        <v>238464</v>
      </c>
      <c r="AI149" t="s">
        <v>1373</v>
      </c>
      <c r="AJ149">
        <v>20240610</v>
      </c>
      <c r="AK149">
        <v>20250610</v>
      </c>
      <c r="AL149" t="s">
        <v>1434</v>
      </c>
      <c r="AM149">
        <v>99833</v>
      </c>
      <c r="AN149" t="s">
        <v>1349</v>
      </c>
      <c r="AO149" t="s">
        <v>1295</v>
      </c>
      <c r="AP149" t="s">
        <v>1296</v>
      </c>
      <c r="AQ149">
        <v>6</v>
      </c>
      <c r="AR149" s="22">
        <v>1</v>
      </c>
      <c r="AS149" s="5" t="s">
        <v>4</v>
      </c>
      <c r="AT149" s="5" t="s">
        <v>723</v>
      </c>
      <c r="AU149" t="s">
        <v>1340</v>
      </c>
      <c r="AV149">
        <f>+VLOOKUP($I149,Code!$A$2:$M$107,12,0)</f>
        <v>320023</v>
      </c>
      <c r="AW149" t="str">
        <f>+VLOOKUP($I149,Code!$A$2:$M$107,13,0)</f>
        <v>Na 15g</v>
      </c>
      <c r="AY149" s="1">
        <f t="shared" si="23"/>
        <v>220.8</v>
      </c>
      <c r="AZ149" s="12">
        <f t="shared" si="24"/>
        <v>0</v>
      </c>
    </row>
    <row r="150" spans="2:52" x14ac:dyDescent="0.35">
      <c r="B150" t="s">
        <v>1288</v>
      </c>
      <c r="C150" s="2" t="s">
        <v>1386</v>
      </c>
      <c r="D150" s="2">
        <v>45568</v>
      </c>
      <c r="E150" t="s">
        <v>2174</v>
      </c>
      <c r="F150" t="s">
        <v>1803</v>
      </c>
      <c r="G150" t="s">
        <v>2175</v>
      </c>
      <c r="H150" t="s">
        <v>2176</v>
      </c>
      <c r="I150">
        <v>173129000</v>
      </c>
      <c r="J150" t="s">
        <v>746</v>
      </c>
      <c r="K150" t="s">
        <v>1289</v>
      </c>
      <c r="L150" t="s">
        <v>1299</v>
      </c>
      <c r="M150">
        <v>5296695</v>
      </c>
      <c r="N150" t="s">
        <v>2177</v>
      </c>
      <c r="O150" t="s">
        <v>2178</v>
      </c>
      <c r="P150">
        <v>8</v>
      </c>
      <c r="Q150" t="s">
        <v>1291</v>
      </c>
      <c r="R150" t="s">
        <v>1955</v>
      </c>
      <c r="S150" t="s">
        <v>2179</v>
      </c>
      <c r="T150" t="s">
        <v>1810</v>
      </c>
      <c r="U150" t="s">
        <v>1810</v>
      </c>
      <c r="W150" t="str">
        <f t="shared" ref="W150:W151" si="30">X150</f>
        <v>QUANG TRI</v>
      </c>
      <c r="X150" t="s">
        <v>1810</v>
      </c>
      <c r="Y150" t="s">
        <v>1304</v>
      </c>
      <c r="Z150" t="s">
        <v>1305</v>
      </c>
      <c r="AA150" s="4" t="s">
        <v>4</v>
      </c>
      <c r="AB150" t="s">
        <v>1386</v>
      </c>
      <c r="AC150">
        <v>6</v>
      </c>
      <c r="AD150">
        <v>36800</v>
      </c>
      <c r="AE150">
        <v>36800</v>
      </c>
      <c r="AF150">
        <v>220800</v>
      </c>
      <c r="AG150">
        <v>8</v>
      </c>
      <c r="AH150" s="17">
        <v>238464</v>
      </c>
      <c r="AI150" t="s">
        <v>1996</v>
      </c>
      <c r="AJ150">
        <v>20240801</v>
      </c>
      <c r="AK150">
        <v>20250801</v>
      </c>
      <c r="AL150" t="s">
        <v>1811</v>
      </c>
      <c r="AM150">
        <v>100648</v>
      </c>
      <c r="AN150" t="s">
        <v>1399</v>
      </c>
      <c r="AO150" t="s">
        <v>1295</v>
      </c>
      <c r="AP150" t="s">
        <v>1296</v>
      </c>
      <c r="AQ150">
        <v>6</v>
      </c>
      <c r="AR150" s="22">
        <v>1</v>
      </c>
      <c r="AS150" s="5" t="s">
        <v>4</v>
      </c>
      <c r="AT150" s="5" t="s">
        <v>1810</v>
      </c>
      <c r="AU150" t="s">
        <v>2505</v>
      </c>
      <c r="AV150">
        <f>+VLOOKUP($I150,Code!$A$2:$M$107,12,0)</f>
        <v>320023</v>
      </c>
      <c r="AW150" t="str">
        <f>+VLOOKUP($I150,Code!$A$2:$M$107,13,0)</f>
        <v>Na 15g</v>
      </c>
      <c r="AY150" s="1">
        <f t="shared" si="23"/>
        <v>220.8</v>
      </c>
      <c r="AZ150" s="12">
        <f t="shared" si="24"/>
        <v>0</v>
      </c>
    </row>
    <row r="151" spans="2:52" x14ac:dyDescent="0.35">
      <c r="B151" t="s">
        <v>1288</v>
      </c>
      <c r="C151" s="2" t="s">
        <v>1386</v>
      </c>
      <c r="D151" s="2">
        <v>45568</v>
      </c>
      <c r="E151" t="s">
        <v>2180</v>
      </c>
      <c r="F151" t="s">
        <v>1683</v>
      </c>
      <c r="G151" t="s">
        <v>2181</v>
      </c>
      <c r="H151" t="s">
        <v>2182</v>
      </c>
      <c r="I151">
        <v>173129000</v>
      </c>
      <c r="J151" t="s">
        <v>746</v>
      </c>
      <c r="K151" t="s">
        <v>1289</v>
      </c>
      <c r="L151" t="s">
        <v>1299</v>
      </c>
      <c r="M151">
        <v>5297421</v>
      </c>
      <c r="N151" t="s">
        <v>2183</v>
      </c>
      <c r="O151" t="s">
        <v>2183</v>
      </c>
      <c r="P151">
        <v>11</v>
      </c>
      <c r="Q151" t="s">
        <v>1291</v>
      </c>
      <c r="R151" t="s">
        <v>2035</v>
      </c>
      <c r="S151" t="s">
        <v>2184</v>
      </c>
      <c r="T151" t="s">
        <v>2185</v>
      </c>
      <c r="U151" t="s">
        <v>1691</v>
      </c>
      <c r="W151" t="str">
        <f t="shared" si="30"/>
        <v>QUANG BINH</v>
      </c>
      <c r="X151" t="s">
        <v>1691</v>
      </c>
      <c r="Y151" t="s">
        <v>1304</v>
      </c>
      <c r="Z151" t="s">
        <v>1305</v>
      </c>
      <c r="AA151" s="4" t="s">
        <v>4</v>
      </c>
      <c r="AB151" t="s">
        <v>1386</v>
      </c>
      <c r="AC151">
        <v>6</v>
      </c>
      <c r="AD151">
        <v>36800</v>
      </c>
      <c r="AE151">
        <v>36800</v>
      </c>
      <c r="AF151">
        <v>220800</v>
      </c>
      <c r="AG151">
        <v>8</v>
      </c>
      <c r="AH151" s="17">
        <v>238464</v>
      </c>
      <c r="AI151" t="s">
        <v>1996</v>
      </c>
      <c r="AJ151">
        <v>20240801</v>
      </c>
      <c r="AK151">
        <v>20250801</v>
      </c>
      <c r="AL151" t="s">
        <v>1692</v>
      </c>
      <c r="AM151">
        <v>100648</v>
      </c>
      <c r="AN151" t="s">
        <v>1399</v>
      </c>
      <c r="AO151" t="s">
        <v>1295</v>
      </c>
      <c r="AP151" t="s">
        <v>1296</v>
      </c>
      <c r="AQ151">
        <v>6</v>
      </c>
      <c r="AR151" s="22">
        <v>1</v>
      </c>
      <c r="AS151" s="5" t="s">
        <v>4</v>
      </c>
      <c r="AT151" s="5" t="s">
        <v>1691</v>
      </c>
      <c r="AU151" t="s">
        <v>2505</v>
      </c>
      <c r="AV151">
        <f>+VLOOKUP($I151,Code!$A$2:$M$107,12,0)</f>
        <v>320023</v>
      </c>
      <c r="AW151" t="str">
        <f>+VLOOKUP($I151,Code!$A$2:$M$107,13,0)</f>
        <v>Na 15g</v>
      </c>
      <c r="AY151" s="1">
        <f t="shared" si="23"/>
        <v>220.8</v>
      </c>
      <c r="AZ151" s="12">
        <f t="shared" si="24"/>
        <v>0</v>
      </c>
    </row>
    <row r="152" spans="2:52" x14ac:dyDescent="0.35">
      <c r="B152" t="s">
        <v>1288</v>
      </c>
      <c r="C152" s="2" t="s">
        <v>1307</v>
      </c>
      <c r="D152" s="2">
        <v>45568</v>
      </c>
      <c r="E152" t="s">
        <v>1458</v>
      </c>
      <c r="F152" t="s">
        <v>1459</v>
      </c>
      <c r="G152" t="s">
        <v>1460</v>
      </c>
      <c r="H152" t="s">
        <v>1461</v>
      </c>
      <c r="I152">
        <v>173129000</v>
      </c>
      <c r="J152" t="s">
        <v>746</v>
      </c>
      <c r="K152" t="s">
        <v>1289</v>
      </c>
      <c r="L152" t="s">
        <v>1299</v>
      </c>
      <c r="M152">
        <v>5294064</v>
      </c>
      <c r="N152" t="s">
        <v>256</v>
      </c>
      <c r="O152" t="s">
        <v>1462</v>
      </c>
      <c r="P152" t="s">
        <v>1463</v>
      </c>
      <c r="Q152" t="s">
        <v>1291</v>
      </c>
      <c r="R152" t="s">
        <v>1464</v>
      </c>
      <c r="S152" t="s">
        <v>1465</v>
      </c>
      <c r="T152" t="s">
        <v>1343</v>
      </c>
      <c r="U152" t="s">
        <v>723</v>
      </c>
      <c r="W152" t="s">
        <v>723</v>
      </c>
      <c r="X152" t="s">
        <v>120</v>
      </c>
      <c r="Y152" t="s">
        <v>1304</v>
      </c>
      <c r="Z152" t="s">
        <v>1305</v>
      </c>
      <c r="AA152" s="4" t="s">
        <v>4</v>
      </c>
      <c r="AB152" t="s">
        <v>1307</v>
      </c>
      <c r="AC152">
        <v>6</v>
      </c>
      <c r="AD152">
        <v>36800</v>
      </c>
      <c r="AE152">
        <v>36800</v>
      </c>
      <c r="AF152">
        <v>220800</v>
      </c>
      <c r="AG152">
        <v>8</v>
      </c>
      <c r="AH152" s="17">
        <v>238464</v>
      </c>
      <c r="AI152" t="s">
        <v>1333</v>
      </c>
      <c r="AJ152">
        <v>20240802</v>
      </c>
      <c r="AK152">
        <v>20250802</v>
      </c>
      <c r="AL152" t="s">
        <v>1466</v>
      </c>
      <c r="AM152">
        <v>97077</v>
      </c>
      <c r="AN152" t="s">
        <v>1467</v>
      </c>
      <c r="AO152" t="s">
        <v>1295</v>
      </c>
      <c r="AP152" t="s">
        <v>1296</v>
      </c>
      <c r="AQ152">
        <v>6</v>
      </c>
      <c r="AR152" s="22">
        <v>1</v>
      </c>
      <c r="AS152" s="5" t="s">
        <v>4</v>
      </c>
      <c r="AT152" s="5" t="s">
        <v>723</v>
      </c>
      <c r="AU152" t="s">
        <v>1340</v>
      </c>
      <c r="AV152">
        <f>+VLOOKUP($I152,Code!$A$2:$M$107,12,0)</f>
        <v>320023</v>
      </c>
      <c r="AW152" t="str">
        <f>+VLOOKUP($I152,Code!$A$2:$M$107,13,0)</f>
        <v>Na 15g</v>
      </c>
      <c r="AY152" s="1">
        <f t="shared" si="23"/>
        <v>220.8</v>
      </c>
      <c r="AZ152" s="12">
        <f t="shared" si="24"/>
        <v>0</v>
      </c>
    </row>
    <row r="153" spans="2:52" x14ac:dyDescent="0.35">
      <c r="B153" t="s">
        <v>1288</v>
      </c>
      <c r="C153" s="2" t="s">
        <v>1298</v>
      </c>
      <c r="D153" s="2">
        <v>45568</v>
      </c>
      <c r="E153" t="s">
        <v>1479</v>
      </c>
      <c r="F153" t="s">
        <v>1480</v>
      </c>
      <c r="G153" t="s">
        <v>1481</v>
      </c>
      <c r="H153" t="s">
        <v>1482</v>
      </c>
      <c r="I153">
        <v>173129000</v>
      </c>
      <c r="J153" t="s">
        <v>746</v>
      </c>
      <c r="K153" t="s">
        <v>1289</v>
      </c>
      <c r="L153" t="s">
        <v>1299</v>
      </c>
      <c r="M153">
        <v>5339772</v>
      </c>
      <c r="N153" t="s">
        <v>1483</v>
      </c>
      <c r="O153" t="s">
        <v>441</v>
      </c>
      <c r="P153" t="s">
        <v>1484</v>
      </c>
      <c r="Q153" t="s">
        <v>1291</v>
      </c>
      <c r="R153" t="s">
        <v>1485</v>
      </c>
      <c r="S153" t="s">
        <v>1351</v>
      </c>
      <c r="T153" t="s">
        <v>1216</v>
      </c>
      <c r="U153" t="s">
        <v>723</v>
      </c>
      <c r="W153" t="s">
        <v>723</v>
      </c>
      <c r="X153" t="s">
        <v>125</v>
      </c>
      <c r="Y153" t="s">
        <v>1304</v>
      </c>
      <c r="Z153" t="s">
        <v>1305</v>
      </c>
      <c r="AA153" s="4" t="s">
        <v>865</v>
      </c>
      <c r="AB153" t="s">
        <v>1298</v>
      </c>
      <c r="AC153">
        <v>6</v>
      </c>
      <c r="AD153">
        <v>36800</v>
      </c>
      <c r="AE153">
        <v>36800</v>
      </c>
      <c r="AF153">
        <v>220800</v>
      </c>
      <c r="AG153">
        <v>8</v>
      </c>
      <c r="AH153" s="17">
        <v>238464</v>
      </c>
      <c r="AI153" t="s">
        <v>1373</v>
      </c>
      <c r="AJ153">
        <v>20240610</v>
      </c>
      <c r="AK153">
        <v>20250610</v>
      </c>
      <c r="AL153" t="s">
        <v>1486</v>
      </c>
      <c r="AM153">
        <v>99833</v>
      </c>
      <c r="AN153" t="s">
        <v>1349</v>
      </c>
      <c r="AO153" t="s">
        <v>1295</v>
      </c>
      <c r="AP153" t="s">
        <v>1296</v>
      </c>
      <c r="AQ153">
        <v>6</v>
      </c>
      <c r="AR153" s="22">
        <v>1</v>
      </c>
      <c r="AS153" s="5" t="s">
        <v>865</v>
      </c>
      <c r="AT153" s="5" t="s">
        <v>723</v>
      </c>
      <c r="AU153" t="s">
        <v>1340</v>
      </c>
      <c r="AV153">
        <f>+VLOOKUP($I153,Code!$A$2:$M$107,12,0)</f>
        <v>320023</v>
      </c>
      <c r="AW153" t="str">
        <f>+VLOOKUP($I153,Code!$A$2:$M$107,13,0)</f>
        <v>Na 15g</v>
      </c>
      <c r="AY153" s="1">
        <f t="shared" si="23"/>
        <v>220.8</v>
      </c>
      <c r="AZ153" s="12">
        <f t="shared" si="24"/>
        <v>0</v>
      </c>
    </row>
    <row r="154" spans="2:52" x14ac:dyDescent="0.35">
      <c r="B154" t="s">
        <v>1288</v>
      </c>
      <c r="C154" s="2" t="s">
        <v>1386</v>
      </c>
      <c r="D154" s="2">
        <v>45568</v>
      </c>
      <c r="E154" t="s">
        <v>2186</v>
      </c>
      <c r="F154" t="s">
        <v>2187</v>
      </c>
      <c r="G154" t="s">
        <v>2188</v>
      </c>
      <c r="H154" t="s">
        <v>2189</v>
      </c>
      <c r="I154">
        <v>173129000</v>
      </c>
      <c r="J154" t="s">
        <v>746</v>
      </c>
      <c r="K154" t="s">
        <v>1289</v>
      </c>
      <c r="L154" t="s">
        <v>1299</v>
      </c>
      <c r="M154">
        <v>5300057</v>
      </c>
      <c r="N154" t="s">
        <v>2190</v>
      </c>
      <c r="O154" t="s">
        <v>2190</v>
      </c>
      <c r="P154" t="s">
        <v>2191</v>
      </c>
      <c r="Q154" t="s">
        <v>1291</v>
      </c>
      <c r="R154" t="s">
        <v>2192</v>
      </c>
      <c r="S154" t="s">
        <v>2193</v>
      </c>
      <c r="T154" t="s">
        <v>2194</v>
      </c>
      <c r="U154" t="s">
        <v>1810</v>
      </c>
      <c r="W154" t="str">
        <f t="shared" ref="W154:W158" si="31">X154</f>
        <v>QUANG TRI</v>
      </c>
      <c r="X154" t="s">
        <v>1810</v>
      </c>
      <c r="Y154" t="s">
        <v>1304</v>
      </c>
      <c r="Z154" t="s">
        <v>1305</v>
      </c>
      <c r="AA154" s="4" t="s">
        <v>449</v>
      </c>
      <c r="AB154" t="s">
        <v>1386</v>
      </c>
      <c r="AC154">
        <v>6</v>
      </c>
      <c r="AD154">
        <v>36800</v>
      </c>
      <c r="AE154">
        <v>36800</v>
      </c>
      <c r="AF154">
        <v>220800</v>
      </c>
      <c r="AG154">
        <v>8</v>
      </c>
      <c r="AH154" s="17">
        <v>238464</v>
      </c>
      <c r="AI154" t="s">
        <v>1996</v>
      </c>
      <c r="AJ154">
        <v>20240801</v>
      </c>
      <c r="AK154">
        <v>20250801</v>
      </c>
      <c r="AL154" t="s">
        <v>2195</v>
      </c>
      <c r="AM154">
        <v>100648</v>
      </c>
      <c r="AN154" t="s">
        <v>1399</v>
      </c>
      <c r="AO154" t="s">
        <v>1295</v>
      </c>
      <c r="AP154" t="s">
        <v>1296</v>
      </c>
      <c r="AQ154">
        <v>6</v>
      </c>
      <c r="AR154" s="22">
        <v>1</v>
      </c>
      <c r="AS154" s="5" t="s">
        <v>449</v>
      </c>
      <c r="AT154" s="5" t="s">
        <v>1810</v>
      </c>
      <c r="AU154" t="s">
        <v>2505</v>
      </c>
      <c r="AV154">
        <f>+VLOOKUP($I154,Code!$A$2:$M$107,12,0)</f>
        <v>320023</v>
      </c>
      <c r="AW154" t="str">
        <f>+VLOOKUP($I154,Code!$A$2:$M$107,13,0)</f>
        <v>Na 15g</v>
      </c>
      <c r="AY154" s="1">
        <f t="shared" si="23"/>
        <v>220.8</v>
      </c>
      <c r="AZ154" s="12">
        <f t="shared" si="24"/>
        <v>0</v>
      </c>
    </row>
    <row r="155" spans="2:52" x14ac:dyDescent="0.35">
      <c r="B155" t="s">
        <v>1288</v>
      </c>
      <c r="C155" s="2" t="s">
        <v>1386</v>
      </c>
      <c r="D155" s="2">
        <v>45568</v>
      </c>
      <c r="E155" t="s">
        <v>2196</v>
      </c>
      <c r="F155" t="s">
        <v>2187</v>
      </c>
      <c r="G155" t="s">
        <v>2197</v>
      </c>
      <c r="H155" t="s">
        <v>2198</v>
      </c>
      <c r="I155">
        <v>173129000</v>
      </c>
      <c r="J155" t="s">
        <v>746</v>
      </c>
      <c r="K155" t="s">
        <v>1289</v>
      </c>
      <c r="L155" t="s">
        <v>1299</v>
      </c>
      <c r="M155">
        <v>5300064</v>
      </c>
      <c r="N155" t="s">
        <v>2199</v>
      </c>
      <c r="O155" t="s">
        <v>2199</v>
      </c>
      <c r="P155" t="s">
        <v>1291</v>
      </c>
      <c r="Q155" t="s">
        <v>2200</v>
      </c>
      <c r="R155" t="s">
        <v>1291</v>
      </c>
      <c r="S155" t="s">
        <v>2201</v>
      </c>
      <c r="T155" t="s">
        <v>2202</v>
      </c>
      <c r="U155" t="s">
        <v>1810</v>
      </c>
      <c r="W155" t="str">
        <f t="shared" si="31"/>
        <v>QUANG TRI</v>
      </c>
      <c r="X155" t="s">
        <v>1810</v>
      </c>
      <c r="Y155" t="s">
        <v>1304</v>
      </c>
      <c r="Z155" t="s">
        <v>1305</v>
      </c>
      <c r="AA155" s="4" t="s">
        <v>449</v>
      </c>
      <c r="AB155" t="s">
        <v>1386</v>
      </c>
      <c r="AC155">
        <v>6</v>
      </c>
      <c r="AD155">
        <v>36800</v>
      </c>
      <c r="AE155">
        <v>36800</v>
      </c>
      <c r="AF155">
        <v>220800</v>
      </c>
      <c r="AG155">
        <v>8</v>
      </c>
      <c r="AH155" s="17">
        <v>238464</v>
      </c>
      <c r="AI155" t="s">
        <v>1996</v>
      </c>
      <c r="AJ155">
        <v>20240801</v>
      </c>
      <c r="AK155">
        <v>20250801</v>
      </c>
      <c r="AL155" t="s">
        <v>2195</v>
      </c>
      <c r="AM155">
        <v>100648</v>
      </c>
      <c r="AN155" t="s">
        <v>1399</v>
      </c>
      <c r="AO155" t="s">
        <v>1295</v>
      </c>
      <c r="AP155" t="s">
        <v>1296</v>
      </c>
      <c r="AQ155">
        <v>6</v>
      </c>
      <c r="AR155" s="22">
        <v>1</v>
      </c>
      <c r="AS155" s="5" t="s">
        <v>449</v>
      </c>
      <c r="AT155" s="5" t="s">
        <v>1810</v>
      </c>
      <c r="AU155" t="s">
        <v>2505</v>
      </c>
      <c r="AV155">
        <f>+VLOOKUP($I155,Code!$A$2:$M$107,12,0)</f>
        <v>320023</v>
      </c>
      <c r="AW155" t="str">
        <f>+VLOOKUP($I155,Code!$A$2:$M$107,13,0)</f>
        <v>Na 15g</v>
      </c>
      <c r="AY155" s="1">
        <f t="shared" si="23"/>
        <v>220.8</v>
      </c>
      <c r="AZ155" s="12">
        <f t="shared" si="24"/>
        <v>0</v>
      </c>
    </row>
    <row r="156" spans="2:52" x14ac:dyDescent="0.35">
      <c r="B156" t="s">
        <v>1288</v>
      </c>
      <c r="C156" s="2" t="s">
        <v>1386</v>
      </c>
      <c r="D156" s="2">
        <v>45568</v>
      </c>
      <c r="E156" t="s">
        <v>2203</v>
      </c>
      <c r="F156" t="s">
        <v>1913</v>
      </c>
      <c r="G156" t="s">
        <v>2204</v>
      </c>
      <c r="H156">
        <v>0</v>
      </c>
      <c r="I156">
        <v>173129000</v>
      </c>
      <c r="J156" t="s">
        <v>746</v>
      </c>
      <c r="K156" t="s">
        <v>1289</v>
      </c>
      <c r="L156" t="s">
        <v>1299</v>
      </c>
      <c r="M156">
        <v>5301430</v>
      </c>
      <c r="N156" t="s">
        <v>2205</v>
      </c>
      <c r="O156" t="s">
        <v>2206</v>
      </c>
      <c r="P156" t="s">
        <v>1291</v>
      </c>
      <c r="Q156" t="s">
        <v>2207</v>
      </c>
      <c r="R156" t="s">
        <v>1291</v>
      </c>
      <c r="S156" t="s">
        <v>2208</v>
      </c>
      <c r="T156" t="s">
        <v>2209</v>
      </c>
      <c r="U156" t="s">
        <v>1921</v>
      </c>
      <c r="W156" t="str">
        <f t="shared" si="31"/>
        <v>QUANG NGAI</v>
      </c>
      <c r="X156" t="s">
        <v>1921</v>
      </c>
      <c r="Y156" t="s">
        <v>1304</v>
      </c>
      <c r="Z156" t="s">
        <v>1305</v>
      </c>
      <c r="AA156" s="4" t="s">
        <v>449</v>
      </c>
      <c r="AB156" t="s">
        <v>1386</v>
      </c>
      <c r="AC156">
        <v>6</v>
      </c>
      <c r="AD156">
        <v>36800</v>
      </c>
      <c r="AE156">
        <v>36800</v>
      </c>
      <c r="AF156">
        <v>220800</v>
      </c>
      <c r="AG156">
        <v>8</v>
      </c>
      <c r="AH156" s="17">
        <v>238464</v>
      </c>
      <c r="AI156" t="s">
        <v>1996</v>
      </c>
      <c r="AJ156">
        <v>20240801</v>
      </c>
      <c r="AK156">
        <v>20250801</v>
      </c>
      <c r="AL156" t="s">
        <v>1922</v>
      </c>
      <c r="AM156">
        <v>101631</v>
      </c>
      <c r="AN156" t="s">
        <v>1416</v>
      </c>
      <c r="AO156" t="s">
        <v>1295</v>
      </c>
      <c r="AP156" t="s">
        <v>1296</v>
      </c>
      <c r="AQ156">
        <v>6</v>
      </c>
      <c r="AR156" s="22">
        <v>1</v>
      </c>
      <c r="AS156" s="5" t="s">
        <v>449</v>
      </c>
      <c r="AT156" s="5" t="s">
        <v>1921</v>
      </c>
      <c r="AU156" t="s">
        <v>2505</v>
      </c>
      <c r="AV156">
        <f>+VLOOKUP($I156,Code!$A$2:$M$107,12,0)</f>
        <v>320023</v>
      </c>
      <c r="AW156" t="str">
        <f>+VLOOKUP($I156,Code!$A$2:$M$107,13,0)</f>
        <v>Na 15g</v>
      </c>
      <c r="AY156" s="1">
        <f t="shared" si="23"/>
        <v>220.8</v>
      </c>
      <c r="AZ156" s="12">
        <f t="shared" si="24"/>
        <v>0</v>
      </c>
    </row>
    <row r="157" spans="2:52" x14ac:dyDescent="0.35">
      <c r="B157" t="s">
        <v>1288</v>
      </c>
      <c r="C157" s="2" t="s">
        <v>1298</v>
      </c>
      <c r="D157" s="2">
        <v>45568</v>
      </c>
      <c r="E157" t="s">
        <v>1505</v>
      </c>
      <c r="F157" t="s">
        <v>1506</v>
      </c>
      <c r="G157" t="s">
        <v>1507</v>
      </c>
      <c r="H157" t="s">
        <v>1508</v>
      </c>
      <c r="I157">
        <v>173129000</v>
      </c>
      <c r="J157" t="s">
        <v>746</v>
      </c>
      <c r="K157" t="s">
        <v>1289</v>
      </c>
      <c r="L157" t="s">
        <v>1299</v>
      </c>
      <c r="M157">
        <v>5284140</v>
      </c>
      <c r="N157" t="s">
        <v>1324</v>
      </c>
      <c r="O157" t="s">
        <v>1325</v>
      </c>
      <c r="P157" t="s">
        <v>1291</v>
      </c>
      <c r="Q157" t="s">
        <v>1326</v>
      </c>
      <c r="R157" t="s">
        <v>1291</v>
      </c>
      <c r="S157" t="s">
        <v>1327</v>
      </c>
      <c r="T157" t="s">
        <v>1328</v>
      </c>
      <c r="U157" t="s">
        <v>1329</v>
      </c>
      <c r="W157" t="str">
        <f t="shared" si="31"/>
        <v>LONG AN</v>
      </c>
      <c r="X157" t="s">
        <v>1329</v>
      </c>
      <c r="Y157" t="s">
        <v>1292</v>
      </c>
      <c r="Z157" t="s">
        <v>1293</v>
      </c>
      <c r="AA157" s="4" t="s">
        <v>1294</v>
      </c>
      <c r="AB157" t="s">
        <v>1298</v>
      </c>
      <c r="AC157">
        <v>12</v>
      </c>
      <c r="AD157">
        <v>36800</v>
      </c>
      <c r="AE157">
        <v>30342</v>
      </c>
      <c r="AF157">
        <v>364104</v>
      </c>
      <c r="AG157">
        <v>8</v>
      </c>
      <c r="AH157" s="17">
        <v>393232</v>
      </c>
      <c r="AI157" t="s">
        <v>1373</v>
      </c>
      <c r="AJ157">
        <v>20240610</v>
      </c>
      <c r="AK157">
        <v>20250610</v>
      </c>
      <c r="AL157" t="s">
        <v>1509</v>
      </c>
      <c r="AM157">
        <v>102051</v>
      </c>
      <c r="AN157" t="s">
        <v>1318</v>
      </c>
      <c r="AO157" t="s">
        <v>1295</v>
      </c>
      <c r="AP157" t="s">
        <v>1296</v>
      </c>
      <c r="AQ157">
        <v>6</v>
      </c>
      <c r="AR157" s="22">
        <v>2</v>
      </c>
      <c r="AS157" s="5" t="s">
        <v>1294</v>
      </c>
      <c r="AT157" s="5" t="s">
        <v>1329</v>
      </c>
      <c r="AU157" t="s">
        <v>1339</v>
      </c>
      <c r="AV157">
        <f>+VLOOKUP($I157,Code!$A$2:$M$107,12,0)</f>
        <v>320023</v>
      </c>
      <c r="AW157" t="str">
        <f>+VLOOKUP($I157,Code!$A$2:$M$107,13,0)</f>
        <v>Na 15g</v>
      </c>
      <c r="AY157" s="1">
        <f t="shared" si="23"/>
        <v>182.05199999999999</v>
      </c>
      <c r="AZ157" s="12">
        <f t="shared" si="24"/>
        <v>0.17548913043478265</v>
      </c>
    </row>
    <row r="158" spans="2:52" x14ac:dyDescent="0.35">
      <c r="B158" t="s">
        <v>1288</v>
      </c>
      <c r="C158" s="2" t="s">
        <v>1298</v>
      </c>
      <c r="D158" s="2">
        <v>45568</v>
      </c>
      <c r="E158" t="s">
        <v>1510</v>
      </c>
      <c r="F158" t="s">
        <v>1506</v>
      </c>
      <c r="G158" t="s">
        <v>1511</v>
      </c>
      <c r="H158" t="s">
        <v>1512</v>
      </c>
      <c r="I158">
        <v>173129000</v>
      </c>
      <c r="J158" t="s">
        <v>746</v>
      </c>
      <c r="K158" t="s">
        <v>1289</v>
      </c>
      <c r="L158" t="s">
        <v>1299</v>
      </c>
      <c r="M158">
        <v>5284140</v>
      </c>
      <c r="N158" t="s">
        <v>1324</v>
      </c>
      <c r="O158" t="s">
        <v>1325</v>
      </c>
      <c r="P158" t="s">
        <v>1291</v>
      </c>
      <c r="Q158" t="s">
        <v>1326</v>
      </c>
      <c r="R158" t="s">
        <v>1291</v>
      </c>
      <c r="S158" t="s">
        <v>1327</v>
      </c>
      <c r="T158" t="s">
        <v>1328</v>
      </c>
      <c r="U158" t="s">
        <v>1329</v>
      </c>
      <c r="W158" t="str">
        <f t="shared" si="31"/>
        <v>LONG AN</v>
      </c>
      <c r="X158" t="s">
        <v>1329</v>
      </c>
      <c r="Y158" t="s">
        <v>1292</v>
      </c>
      <c r="Z158" t="s">
        <v>1293</v>
      </c>
      <c r="AA158" s="4" t="s">
        <v>1294</v>
      </c>
      <c r="AB158" t="s">
        <v>1298</v>
      </c>
      <c r="AC158">
        <v>54</v>
      </c>
      <c r="AD158">
        <v>36800</v>
      </c>
      <c r="AE158">
        <v>30342</v>
      </c>
      <c r="AF158">
        <v>1638468</v>
      </c>
      <c r="AG158">
        <v>8</v>
      </c>
      <c r="AH158" s="17">
        <v>1769545</v>
      </c>
      <c r="AI158" t="s">
        <v>1373</v>
      </c>
      <c r="AJ158">
        <v>20240610</v>
      </c>
      <c r="AK158">
        <v>20250610</v>
      </c>
      <c r="AL158" t="s">
        <v>1509</v>
      </c>
      <c r="AM158">
        <v>102051</v>
      </c>
      <c r="AN158" t="s">
        <v>1318</v>
      </c>
      <c r="AO158" t="s">
        <v>1295</v>
      </c>
      <c r="AP158" t="s">
        <v>1296</v>
      </c>
      <c r="AQ158">
        <v>6</v>
      </c>
      <c r="AR158" s="22">
        <v>9</v>
      </c>
      <c r="AS158" s="5" t="s">
        <v>1294</v>
      </c>
      <c r="AT158" s="5" t="s">
        <v>1329</v>
      </c>
      <c r="AU158" t="s">
        <v>1339</v>
      </c>
      <c r="AV158">
        <f>+VLOOKUP($I158,Code!$A$2:$M$107,12,0)</f>
        <v>320023</v>
      </c>
      <c r="AW158" t="str">
        <f>+VLOOKUP($I158,Code!$A$2:$M$107,13,0)</f>
        <v>Na 15g</v>
      </c>
      <c r="AY158" s="1">
        <f t="shared" si="23"/>
        <v>182.05199999999999</v>
      </c>
      <c r="AZ158" s="12">
        <f t="shared" si="24"/>
        <v>0.17548913043478265</v>
      </c>
    </row>
    <row r="159" spans="2:52" x14ac:dyDescent="0.35">
      <c r="B159" t="s">
        <v>1288</v>
      </c>
      <c r="C159" s="2" t="s">
        <v>1386</v>
      </c>
      <c r="D159" s="2">
        <v>45568</v>
      </c>
      <c r="E159" t="s">
        <v>2210</v>
      </c>
      <c r="F159" t="s">
        <v>1683</v>
      </c>
      <c r="G159" t="s">
        <v>2211</v>
      </c>
      <c r="H159" t="s">
        <v>2212</v>
      </c>
      <c r="I159">
        <v>173129000</v>
      </c>
      <c r="J159" t="s">
        <v>746</v>
      </c>
      <c r="K159" t="s">
        <v>1289</v>
      </c>
      <c r="L159" t="s">
        <v>1299</v>
      </c>
      <c r="M159">
        <v>5301672</v>
      </c>
      <c r="N159" t="s">
        <v>2213</v>
      </c>
      <c r="O159" t="s">
        <v>2214</v>
      </c>
      <c r="P159">
        <v>69</v>
      </c>
      <c r="Q159" t="s">
        <v>1291</v>
      </c>
      <c r="R159" t="s">
        <v>2215</v>
      </c>
      <c r="S159" t="s">
        <v>2216</v>
      </c>
      <c r="T159" t="s">
        <v>2217</v>
      </c>
      <c r="U159" t="s">
        <v>1691</v>
      </c>
      <c r="W159" t="str">
        <f t="shared" ref="W159:W163" si="32">X159</f>
        <v>QUANG BINH</v>
      </c>
      <c r="X159" t="s">
        <v>1691</v>
      </c>
      <c r="Y159" t="s">
        <v>1304</v>
      </c>
      <c r="Z159" t="s">
        <v>1305</v>
      </c>
      <c r="AA159" s="4" t="s">
        <v>449</v>
      </c>
      <c r="AB159" t="s">
        <v>1386</v>
      </c>
      <c r="AC159">
        <v>6</v>
      </c>
      <c r="AD159">
        <v>36800</v>
      </c>
      <c r="AE159">
        <v>36800</v>
      </c>
      <c r="AF159">
        <v>220800</v>
      </c>
      <c r="AG159">
        <v>8</v>
      </c>
      <c r="AH159" s="17">
        <v>238464</v>
      </c>
      <c r="AI159" t="s">
        <v>1996</v>
      </c>
      <c r="AJ159">
        <v>20240801</v>
      </c>
      <c r="AK159">
        <v>20250801</v>
      </c>
      <c r="AL159" t="s">
        <v>1692</v>
      </c>
      <c r="AM159">
        <v>100648</v>
      </c>
      <c r="AN159" t="s">
        <v>1399</v>
      </c>
      <c r="AO159" t="s">
        <v>1295</v>
      </c>
      <c r="AP159" t="s">
        <v>1296</v>
      </c>
      <c r="AQ159">
        <v>6</v>
      </c>
      <c r="AR159" s="22">
        <v>1</v>
      </c>
      <c r="AS159" s="5" t="s">
        <v>449</v>
      </c>
      <c r="AT159" s="5" t="s">
        <v>1691</v>
      </c>
      <c r="AU159" t="s">
        <v>2505</v>
      </c>
      <c r="AV159">
        <f>+VLOOKUP($I159,Code!$A$2:$M$107,12,0)</f>
        <v>320023</v>
      </c>
      <c r="AW159" t="str">
        <f>+VLOOKUP($I159,Code!$A$2:$M$107,13,0)</f>
        <v>Na 15g</v>
      </c>
      <c r="AY159" s="1">
        <f t="shared" si="23"/>
        <v>220.8</v>
      </c>
      <c r="AZ159" s="12">
        <f t="shared" si="24"/>
        <v>0</v>
      </c>
    </row>
    <row r="160" spans="2:52" x14ac:dyDescent="0.35">
      <c r="B160" t="s">
        <v>1288</v>
      </c>
      <c r="C160" s="2" t="s">
        <v>1386</v>
      </c>
      <c r="D160" s="2">
        <v>45568</v>
      </c>
      <c r="E160" t="s">
        <v>2218</v>
      </c>
      <c r="F160" t="s">
        <v>2187</v>
      </c>
      <c r="G160" t="s">
        <v>2219</v>
      </c>
      <c r="H160" t="s">
        <v>2220</v>
      </c>
      <c r="I160">
        <v>173129000</v>
      </c>
      <c r="J160" t="s">
        <v>746</v>
      </c>
      <c r="K160" t="s">
        <v>1289</v>
      </c>
      <c r="L160" t="s">
        <v>1299</v>
      </c>
      <c r="M160">
        <v>5301537</v>
      </c>
      <c r="N160" t="s">
        <v>2221</v>
      </c>
      <c r="O160" t="s">
        <v>2221</v>
      </c>
      <c r="P160">
        <v>263</v>
      </c>
      <c r="Q160" t="s">
        <v>1291</v>
      </c>
      <c r="R160" t="s">
        <v>2215</v>
      </c>
      <c r="S160" t="s">
        <v>1819</v>
      </c>
      <c r="T160" t="s">
        <v>2222</v>
      </c>
      <c r="U160" t="s">
        <v>1680</v>
      </c>
      <c r="W160" t="str">
        <f t="shared" si="32"/>
        <v>QUANG NAM</v>
      </c>
      <c r="X160" t="s">
        <v>1680</v>
      </c>
      <c r="Y160" t="s">
        <v>1304</v>
      </c>
      <c r="Z160" t="s">
        <v>1305</v>
      </c>
      <c r="AA160" s="4" t="s">
        <v>449</v>
      </c>
      <c r="AB160" t="s">
        <v>1386</v>
      </c>
      <c r="AC160">
        <v>6</v>
      </c>
      <c r="AD160">
        <v>36800</v>
      </c>
      <c r="AE160">
        <v>36800</v>
      </c>
      <c r="AF160">
        <v>220800</v>
      </c>
      <c r="AG160">
        <v>8</v>
      </c>
      <c r="AH160" s="17">
        <v>238464</v>
      </c>
      <c r="AI160" t="s">
        <v>1996</v>
      </c>
      <c r="AJ160">
        <v>20240801</v>
      </c>
      <c r="AK160">
        <v>20250801</v>
      </c>
      <c r="AL160" t="s">
        <v>2195</v>
      </c>
      <c r="AM160">
        <v>100648</v>
      </c>
      <c r="AN160" t="s">
        <v>1399</v>
      </c>
      <c r="AO160" t="s">
        <v>1295</v>
      </c>
      <c r="AP160" t="s">
        <v>1296</v>
      </c>
      <c r="AQ160" s="19">
        <v>6</v>
      </c>
      <c r="AR160" s="22">
        <v>1</v>
      </c>
      <c r="AS160" s="5" t="s">
        <v>449</v>
      </c>
      <c r="AT160" s="5" t="s">
        <v>1680</v>
      </c>
      <c r="AU160" t="s">
        <v>2505</v>
      </c>
      <c r="AV160">
        <f>+VLOOKUP($I160,Code!$A$2:$M$107,12,0)</f>
        <v>320023</v>
      </c>
      <c r="AW160" t="str">
        <f>+VLOOKUP($I160,Code!$A$2:$M$107,13,0)</f>
        <v>Na 15g</v>
      </c>
      <c r="AY160" s="1">
        <f t="shared" si="23"/>
        <v>220.8</v>
      </c>
      <c r="AZ160" s="12">
        <f t="shared" si="24"/>
        <v>0</v>
      </c>
    </row>
    <row r="161" spans="1:52" x14ac:dyDescent="0.35">
      <c r="A161" s="4" t="s">
        <v>1287</v>
      </c>
      <c r="B161" t="s">
        <v>1288</v>
      </c>
      <c r="C161" s="2" t="s">
        <v>1386</v>
      </c>
      <c r="D161" s="2">
        <v>45568</v>
      </c>
      <c r="E161" t="s">
        <v>2223</v>
      </c>
      <c r="F161" t="s">
        <v>1469</v>
      </c>
      <c r="G161" t="s">
        <v>2224</v>
      </c>
      <c r="H161" t="s">
        <v>2225</v>
      </c>
      <c r="I161">
        <v>173129000</v>
      </c>
      <c r="J161" t="s">
        <v>746</v>
      </c>
      <c r="K161" t="s">
        <v>1289</v>
      </c>
      <c r="L161" t="s">
        <v>1299</v>
      </c>
      <c r="M161">
        <v>5274970</v>
      </c>
      <c r="N161" t="s">
        <v>2226</v>
      </c>
      <c r="O161" t="s">
        <v>2227</v>
      </c>
      <c r="P161">
        <v>744</v>
      </c>
      <c r="Q161" t="s">
        <v>1291</v>
      </c>
      <c r="R161" t="s">
        <v>1778</v>
      </c>
      <c r="S161" t="s">
        <v>2228</v>
      </c>
      <c r="T161" t="s">
        <v>1477</v>
      </c>
      <c r="U161" t="s">
        <v>1396</v>
      </c>
      <c r="W161" t="str">
        <f t="shared" si="32"/>
        <v>DA NANG</v>
      </c>
      <c r="X161" t="s">
        <v>1396</v>
      </c>
      <c r="Y161" t="s">
        <v>1304</v>
      </c>
      <c r="Z161" t="s">
        <v>1305</v>
      </c>
      <c r="AA161" s="4" t="s">
        <v>4</v>
      </c>
      <c r="AB161" t="s">
        <v>1386</v>
      </c>
      <c r="AC161">
        <v>6</v>
      </c>
      <c r="AD161">
        <v>36800</v>
      </c>
      <c r="AE161">
        <v>36800</v>
      </c>
      <c r="AF161">
        <v>220800</v>
      </c>
      <c r="AG161">
        <v>8</v>
      </c>
      <c r="AH161" s="17">
        <v>238464</v>
      </c>
      <c r="AI161" t="s">
        <v>1996</v>
      </c>
      <c r="AJ161">
        <v>20240801</v>
      </c>
      <c r="AK161">
        <v>20250801</v>
      </c>
      <c r="AL161" t="s">
        <v>1478</v>
      </c>
      <c r="AM161">
        <v>100648</v>
      </c>
      <c r="AN161" t="s">
        <v>1399</v>
      </c>
      <c r="AO161" t="s">
        <v>1295</v>
      </c>
      <c r="AP161" t="s">
        <v>1296</v>
      </c>
      <c r="AQ161">
        <v>6</v>
      </c>
      <c r="AR161" s="22">
        <v>1</v>
      </c>
      <c r="AS161" s="5" t="s">
        <v>4</v>
      </c>
      <c r="AT161" s="5" t="s">
        <v>1396</v>
      </c>
      <c r="AU161" t="s">
        <v>2505</v>
      </c>
      <c r="AV161">
        <f>+VLOOKUP($I161,Code!$A$2:$M$107,12,0)</f>
        <v>320023</v>
      </c>
      <c r="AW161" t="str">
        <f>+VLOOKUP($I161,Code!$A$2:$M$107,13,0)</f>
        <v>Na 15g</v>
      </c>
      <c r="AY161" s="1">
        <f t="shared" si="23"/>
        <v>220.8</v>
      </c>
      <c r="AZ161" s="12">
        <f t="shared" si="24"/>
        <v>0</v>
      </c>
    </row>
    <row r="162" spans="1:52" x14ac:dyDescent="0.35">
      <c r="B162" t="s">
        <v>1288</v>
      </c>
      <c r="C162" s="2" t="s">
        <v>1386</v>
      </c>
      <c r="D162" s="2">
        <v>45568</v>
      </c>
      <c r="E162" t="s">
        <v>2229</v>
      </c>
      <c r="F162" t="s">
        <v>1595</v>
      </c>
      <c r="G162" t="s">
        <v>2230</v>
      </c>
      <c r="H162" t="s">
        <v>2231</v>
      </c>
      <c r="I162">
        <v>173129000</v>
      </c>
      <c r="J162" t="s">
        <v>746</v>
      </c>
      <c r="K162" t="s">
        <v>1289</v>
      </c>
      <c r="L162" t="s">
        <v>1299</v>
      </c>
      <c r="M162">
        <v>5275263</v>
      </c>
      <c r="N162" t="s">
        <v>2232</v>
      </c>
      <c r="O162" t="s">
        <v>2233</v>
      </c>
      <c r="P162">
        <v>92</v>
      </c>
      <c r="Q162" t="s">
        <v>1291</v>
      </c>
      <c r="R162" t="s">
        <v>2234</v>
      </c>
      <c r="S162" t="s">
        <v>1291</v>
      </c>
      <c r="T162" t="s">
        <v>1848</v>
      </c>
      <c r="U162" t="s">
        <v>1396</v>
      </c>
      <c r="W162" t="str">
        <f t="shared" si="32"/>
        <v>DA NANG</v>
      </c>
      <c r="X162" t="s">
        <v>1396</v>
      </c>
      <c r="Y162" t="s">
        <v>1304</v>
      </c>
      <c r="Z162" t="s">
        <v>1305</v>
      </c>
      <c r="AA162" s="4" t="s">
        <v>4</v>
      </c>
      <c r="AB162" t="s">
        <v>1386</v>
      </c>
      <c r="AC162">
        <v>6</v>
      </c>
      <c r="AD162">
        <v>36800</v>
      </c>
      <c r="AE162">
        <v>36800</v>
      </c>
      <c r="AF162">
        <v>220800</v>
      </c>
      <c r="AG162">
        <v>8</v>
      </c>
      <c r="AH162" s="17">
        <v>238464</v>
      </c>
      <c r="AI162" t="s">
        <v>1996</v>
      </c>
      <c r="AJ162">
        <v>20240801</v>
      </c>
      <c r="AK162">
        <v>20250801</v>
      </c>
      <c r="AL162" t="s">
        <v>1603</v>
      </c>
      <c r="AM162">
        <v>100648</v>
      </c>
      <c r="AN162" t="s">
        <v>1399</v>
      </c>
      <c r="AO162" t="s">
        <v>1295</v>
      </c>
      <c r="AP162" t="s">
        <v>1296</v>
      </c>
      <c r="AQ162">
        <v>6</v>
      </c>
      <c r="AR162" s="22">
        <v>1</v>
      </c>
      <c r="AS162" s="5" t="s">
        <v>4</v>
      </c>
      <c r="AT162" s="5" t="s">
        <v>1396</v>
      </c>
      <c r="AU162" t="s">
        <v>2505</v>
      </c>
      <c r="AV162">
        <f>+VLOOKUP($I162,Code!$A$2:$M$107,12,0)</f>
        <v>320023</v>
      </c>
      <c r="AW162" t="str">
        <f>+VLOOKUP($I162,Code!$A$2:$M$107,13,0)</f>
        <v>Na 15g</v>
      </c>
      <c r="AY162" s="1">
        <f t="shared" si="23"/>
        <v>220.8</v>
      </c>
      <c r="AZ162" s="12">
        <f t="shared" si="24"/>
        <v>0</v>
      </c>
    </row>
    <row r="163" spans="1:52" x14ac:dyDescent="0.35">
      <c r="B163" t="s">
        <v>1288</v>
      </c>
      <c r="C163" s="2" t="s">
        <v>1386</v>
      </c>
      <c r="D163" s="2">
        <v>45568</v>
      </c>
      <c r="E163" t="s">
        <v>2235</v>
      </c>
      <c r="F163" t="s">
        <v>1549</v>
      </c>
      <c r="G163" t="s">
        <v>2236</v>
      </c>
      <c r="H163" t="s">
        <v>2237</v>
      </c>
      <c r="I163">
        <v>173129000</v>
      </c>
      <c r="J163" t="s">
        <v>746</v>
      </c>
      <c r="K163" t="s">
        <v>1289</v>
      </c>
      <c r="L163" t="s">
        <v>1299</v>
      </c>
      <c r="M163">
        <v>5302543</v>
      </c>
      <c r="N163" t="s">
        <v>2238</v>
      </c>
      <c r="O163" t="s">
        <v>2239</v>
      </c>
      <c r="P163">
        <v>133</v>
      </c>
      <c r="Q163" t="s">
        <v>1291</v>
      </c>
      <c r="R163" t="s">
        <v>2240</v>
      </c>
      <c r="S163" t="s">
        <v>2241</v>
      </c>
      <c r="T163" t="s">
        <v>1885</v>
      </c>
      <c r="U163" t="s">
        <v>1555</v>
      </c>
      <c r="W163" t="str">
        <f t="shared" si="32"/>
        <v>THUA THIEN - HUE</v>
      </c>
      <c r="X163" t="s">
        <v>1555</v>
      </c>
      <c r="Y163" t="s">
        <v>1304</v>
      </c>
      <c r="Z163" t="s">
        <v>1305</v>
      </c>
      <c r="AA163" s="4" t="s">
        <v>4</v>
      </c>
      <c r="AB163" t="s">
        <v>1386</v>
      </c>
      <c r="AC163">
        <v>6</v>
      </c>
      <c r="AD163">
        <v>36800</v>
      </c>
      <c r="AE163">
        <v>36800</v>
      </c>
      <c r="AF163">
        <v>220800</v>
      </c>
      <c r="AG163">
        <v>8</v>
      </c>
      <c r="AH163" s="17">
        <v>238464</v>
      </c>
      <c r="AI163" t="s">
        <v>1996</v>
      </c>
      <c r="AJ163">
        <v>20240801</v>
      </c>
      <c r="AK163">
        <v>20250801</v>
      </c>
      <c r="AL163" t="s">
        <v>1556</v>
      </c>
      <c r="AM163">
        <v>100648</v>
      </c>
      <c r="AN163" t="s">
        <v>1399</v>
      </c>
      <c r="AO163" t="s">
        <v>1295</v>
      </c>
      <c r="AP163" t="s">
        <v>1296</v>
      </c>
      <c r="AQ163">
        <v>6</v>
      </c>
      <c r="AR163" s="22">
        <v>1</v>
      </c>
      <c r="AS163" s="5" t="s">
        <v>4</v>
      </c>
      <c r="AT163" s="5" t="s">
        <v>1555</v>
      </c>
      <c r="AU163" t="s">
        <v>2505</v>
      </c>
      <c r="AV163">
        <f>+VLOOKUP($I163,Code!$A$2:$M$107,12,0)</f>
        <v>320023</v>
      </c>
      <c r="AW163" t="str">
        <f>+VLOOKUP($I163,Code!$A$2:$M$107,13,0)</f>
        <v>Na 15g</v>
      </c>
      <c r="AY163" s="1">
        <f t="shared" si="23"/>
        <v>220.8</v>
      </c>
      <c r="AZ163" s="12">
        <f t="shared" si="24"/>
        <v>0</v>
      </c>
    </row>
    <row r="164" spans="1:52" x14ac:dyDescent="0.35">
      <c r="B164" t="s">
        <v>1288</v>
      </c>
      <c r="C164" s="2" t="s">
        <v>1334</v>
      </c>
      <c r="D164" s="2">
        <v>45568</v>
      </c>
      <c r="E164" t="s">
        <v>1968</v>
      </c>
      <c r="F164" t="s">
        <v>1969</v>
      </c>
      <c r="G164" t="s">
        <v>1970</v>
      </c>
      <c r="H164" t="s">
        <v>1971</v>
      </c>
      <c r="I164">
        <v>173129000</v>
      </c>
      <c r="J164" t="s">
        <v>746</v>
      </c>
      <c r="K164" t="s">
        <v>1289</v>
      </c>
      <c r="L164" t="s">
        <v>1299</v>
      </c>
      <c r="M164">
        <v>5010479</v>
      </c>
      <c r="N164" t="s">
        <v>1362</v>
      </c>
      <c r="O164" t="s">
        <v>1363</v>
      </c>
      <c r="P164" t="s">
        <v>1364</v>
      </c>
      <c r="Q164" t="s">
        <v>1365</v>
      </c>
      <c r="R164" t="s">
        <v>1366</v>
      </c>
      <c r="S164" t="s">
        <v>1367</v>
      </c>
      <c r="T164" t="s">
        <v>1357</v>
      </c>
      <c r="U164" t="s">
        <v>723</v>
      </c>
      <c r="W164" t="s">
        <v>723</v>
      </c>
      <c r="X164" t="s">
        <v>61</v>
      </c>
      <c r="Y164" t="s">
        <v>1292</v>
      </c>
      <c r="Z164" t="s">
        <v>1293</v>
      </c>
      <c r="AA164" s="4" t="s">
        <v>408</v>
      </c>
      <c r="AB164" t="s">
        <v>1334</v>
      </c>
      <c r="AC164">
        <v>18</v>
      </c>
      <c r="AD164">
        <v>36800</v>
      </c>
      <c r="AE164">
        <v>29440</v>
      </c>
      <c r="AF164">
        <v>529920</v>
      </c>
      <c r="AG164">
        <v>8</v>
      </c>
      <c r="AH164" s="17">
        <v>572314</v>
      </c>
      <c r="AI164" t="s">
        <v>1314</v>
      </c>
      <c r="AJ164">
        <v>20240801</v>
      </c>
      <c r="AK164">
        <v>20250801</v>
      </c>
      <c r="AL164" t="s">
        <v>1911</v>
      </c>
      <c r="AM164">
        <v>102676</v>
      </c>
      <c r="AN164" t="s">
        <v>1355</v>
      </c>
      <c r="AO164" t="s">
        <v>1295</v>
      </c>
      <c r="AP164" t="s">
        <v>1296</v>
      </c>
      <c r="AQ164">
        <v>6</v>
      </c>
      <c r="AR164" s="22">
        <v>3</v>
      </c>
      <c r="AS164" s="5" t="s">
        <v>408</v>
      </c>
      <c r="AT164" s="5" t="s">
        <v>723</v>
      </c>
      <c r="AU164" t="s">
        <v>1340</v>
      </c>
      <c r="AV164">
        <f>+VLOOKUP($I164,Code!$A$2:$M$107,12,0)</f>
        <v>320023</v>
      </c>
      <c r="AW164" t="str">
        <f>+VLOOKUP($I164,Code!$A$2:$M$107,13,0)</f>
        <v>Na 15g</v>
      </c>
      <c r="AY164" s="1">
        <f t="shared" si="23"/>
        <v>176.64</v>
      </c>
      <c r="AZ164" s="12">
        <f t="shared" si="24"/>
        <v>0.19999999999999996</v>
      </c>
    </row>
    <row r="165" spans="1:52" x14ac:dyDescent="0.35">
      <c r="B165" t="s">
        <v>1288</v>
      </c>
      <c r="C165" s="2" t="s">
        <v>1386</v>
      </c>
      <c r="D165" s="2">
        <v>45568</v>
      </c>
      <c r="E165" t="s">
        <v>2242</v>
      </c>
      <c r="F165" t="s">
        <v>1549</v>
      </c>
      <c r="G165" t="s">
        <v>2243</v>
      </c>
      <c r="H165" t="s">
        <v>2244</v>
      </c>
      <c r="I165">
        <v>173129000</v>
      </c>
      <c r="J165" t="s">
        <v>746</v>
      </c>
      <c r="K165" t="s">
        <v>1289</v>
      </c>
      <c r="L165" t="s">
        <v>1299</v>
      </c>
      <c r="M165">
        <v>5276134</v>
      </c>
      <c r="N165" t="s">
        <v>2245</v>
      </c>
      <c r="O165" t="s">
        <v>2246</v>
      </c>
      <c r="P165">
        <v>50</v>
      </c>
      <c r="Q165" t="s">
        <v>1291</v>
      </c>
      <c r="R165" t="s">
        <v>2247</v>
      </c>
      <c r="S165" t="s">
        <v>2248</v>
      </c>
      <c r="T165" t="s">
        <v>1555</v>
      </c>
      <c r="U165" t="s">
        <v>1555</v>
      </c>
      <c r="W165" t="str">
        <f t="shared" ref="W165:W167" si="33">X165</f>
        <v>THUA THIEN - HUE</v>
      </c>
      <c r="X165" t="s">
        <v>1555</v>
      </c>
      <c r="Y165" t="s">
        <v>1304</v>
      </c>
      <c r="Z165" t="s">
        <v>1305</v>
      </c>
      <c r="AA165" s="4" t="s">
        <v>4</v>
      </c>
      <c r="AB165" t="s">
        <v>1386</v>
      </c>
      <c r="AC165">
        <v>6</v>
      </c>
      <c r="AD165">
        <v>36800</v>
      </c>
      <c r="AE165">
        <v>36800</v>
      </c>
      <c r="AF165">
        <v>220800</v>
      </c>
      <c r="AG165">
        <v>8</v>
      </c>
      <c r="AH165" s="17">
        <v>238464</v>
      </c>
      <c r="AI165" t="s">
        <v>1996</v>
      </c>
      <c r="AJ165">
        <v>20240801</v>
      </c>
      <c r="AK165">
        <v>20250801</v>
      </c>
      <c r="AL165" t="s">
        <v>1556</v>
      </c>
      <c r="AM165">
        <v>102354</v>
      </c>
      <c r="AN165" t="s">
        <v>1557</v>
      </c>
      <c r="AO165" t="s">
        <v>1295</v>
      </c>
      <c r="AP165" t="s">
        <v>1296</v>
      </c>
      <c r="AQ165">
        <v>6</v>
      </c>
      <c r="AR165" s="22">
        <v>1</v>
      </c>
      <c r="AS165" s="5" t="s">
        <v>4</v>
      </c>
      <c r="AT165" s="5" t="s">
        <v>1555</v>
      </c>
      <c r="AU165" t="s">
        <v>2505</v>
      </c>
      <c r="AV165">
        <f>+VLOOKUP($I165,Code!$A$2:$M$107,12,0)</f>
        <v>320023</v>
      </c>
      <c r="AW165" t="str">
        <f>+VLOOKUP($I165,Code!$A$2:$M$107,13,0)</f>
        <v>Na 15g</v>
      </c>
      <c r="AY165" s="1">
        <f t="shared" si="23"/>
        <v>220.8</v>
      </c>
      <c r="AZ165" s="12">
        <f t="shared" si="24"/>
        <v>0</v>
      </c>
    </row>
    <row r="166" spans="1:52" x14ac:dyDescent="0.35">
      <c r="B166" t="s">
        <v>1288</v>
      </c>
      <c r="C166" s="2" t="s">
        <v>1386</v>
      </c>
      <c r="D166" s="2">
        <v>45568</v>
      </c>
      <c r="E166" t="s">
        <v>2249</v>
      </c>
      <c r="F166" t="s">
        <v>1469</v>
      </c>
      <c r="G166" t="s">
        <v>2250</v>
      </c>
      <c r="H166" t="s">
        <v>2251</v>
      </c>
      <c r="I166">
        <v>173129000</v>
      </c>
      <c r="J166" t="s">
        <v>746</v>
      </c>
      <c r="K166" t="s">
        <v>1289</v>
      </c>
      <c r="L166" t="s">
        <v>1299</v>
      </c>
      <c r="M166">
        <v>5275654</v>
      </c>
      <c r="N166" t="s">
        <v>2252</v>
      </c>
      <c r="O166" t="s">
        <v>2253</v>
      </c>
      <c r="P166">
        <v>92</v>
      </c>
      <c r="Q166" t="s">
        <v>1291</v>
      </c>
      <c r="R166" t="s">
        <v>2254</v>
      </c>
      <c r="S166" t="s">
        <v>1476</v>
      </c>
      <c r="T166" t="s">
        <v>1477</v>
      </c>
      <c r="U166" t="s">
        <v>1396</v>
      </c>
      <c r="W166" t="str">
        <f t="shared" si="33"/>
        <v>DA NANG</v>
      </c>
      <c r="X166" t="s">
        <v>1396</v>
      </c>
      <c r="Y166" t="s">
        <v>1304</v>
      </c>
      <c r="Z166" t="s">
        <v>1305</v>
      </c>
      <c r="AA166" s="4" t="s">
        <v>4</v>
      </c>
      <c r="AB166" t="s">
        <v>1386</v>
      </c>
      <c r="AC166">
        <v>6</v>
      </c>
      <c r="AD166">
        <v>36800</v>
      </c>
      <c r="AE166">
        <v>36800</v>
      </c>
      <c r="AF166">
        <v>220800</v>
      </c>
      <c r="AG166">
        <v>8</v>
      </c>
      <c r="AH166" s="17">
        <v>238464</v>
      </c>
      <c r="AI166" t="s">
        <v>1996</v>
      </c>
      <c r="AJ166">
        <v>20240801</v>
      </c>
      <c r="AK166">
        <v>20250801</v>
      </c>
      <c r="AL166" t="s">
        <v>1478</v>
      </c>
      <c r="AM166">
        <v>100648</v>
      </c>
      <c r="AN166" t="s">
        <v>1399</v>
      </c>
      <c r="AO166" t="s">
        <v>1295</v>
      </c>
      <c r="AP166" t="s">
        <v>1296</v>
      </c>
      <c r="AQ166">
        <v>6</v>
      </c>
      <c r="AR166" s="22">
        <v>1</v>
      </c>
      <c r="AS166" s="5" t="s">
        <v>4</v>
      </c>
      <c r="AT166" s="5" t="s">
        <v>1396</v>
      </c>
      <c r="AU166" t="s">
        <v>2505</v>
      </c>
      <c r="AV166">
        <f>+VLOOKUP($I166,Code!$A$2:$M$107,12,0)</f>
        <v>320023</v>
      </c>
      <c r="AW166" t="str">
        <f>+VLOOKUP($I166,Code!$A$2:$M$107,13,0)</f>
        <v>Na 15g</v>
      </c>
      <c r="AY166" s="1">
        <f t="shared" si="23"/>
        <v>220.8</v>
      </c>
      <c r="AZ166" s="12">
        <f t="shared" si="24"/>
        <v>0</v>
      </c>
    </row>
    <row r="167" spans="1:52" x14ac:dyDescent="0.35">
      <c r="B167" t="s">
        <v>1288</v>
      </c>
      <c r="C167" s="2" t="s">
        <v>1386</v>
      </c>
      <c r="D167" s="2">
        <v>45568</v>
      </c>
      <c r="E167" t="s">
        <v>2255</v>
      </c>
      <c r="F167" t="s">
        <v>1469</v>
      </c>
      <c r="G167" t="s">
        <v>2256</v>
      </c>
      <c r="H167" t="s">
        <v>2257</v>
      </c>
      <c r="I167">
        <v>173129000</v>
      </c>
      <c r="J167" t="s">
        <v>746</v>
      </c>
      <c r="K167" t="s">
        <v>1289</v>
      </c>
      <c r="L167" t="s">
        <v>1299</v>
      </c>
      <c r="M167">
        <v>5275128</v>
      </c>
      <c r="N167" t="s">
        <v>2258</v>
      </c>
      <c r="O167" t="s">
        <v>2259</v>
      </c>
      <c r="P167">
        <v>56</v>
      </c>
      <c r="Q167" t="s">
        <v>1291</v>
      </c>
      <c r="R167" t="s">
        <v>2260</v>
      </c>
      <c r="S167" t="s">
        <v>2228</v>
      </c>
      <c r="T167" t="s">
        <v>1477</v>
      </c>
      <c r="U167" t="s">
        <v>1396</v>
      </c>
      <c r="W167" t="str">
        <f t="shared" si="33"/>
        <v>DA NANG</v>
      </c>
      <c r="X167" t="s">
        <v>1396</v>
      </c>
      <c r="Y167" t="s">
        <v>1304</v>
      </c>
      <c r="Z167" t="s">
        <v>1305</v>
      </c>
      <c r="AA167" s="4" t="s">
        <v>4</v>
      </c>
      <c r="AB167" t="s">
        <v>1386</v>
      </c>
      <c r="AC167">
        <v>6</v>
      </c>
      <c r="AD167">
        <v>36800</v>
      </c>
      <c r="AE167">
        <v>36800</v>
      </c>
      <c r="AF167">
        <v>220800</v>
      </c>
      <c r="AG167">
        <v>8</v>
      </c>
      <c r="AH167" s="17">
        <v>238464</v>
      </c>
      <c r="AI167" t="s">
        <v>1996</v>
      </c>
      <c r="AJ167">
        <v>20240801</v>
      </c>
      <c r="AK167">
        <v>20250801</v>
      </c>
      <c r="AL167" t="s">
        <v>1478</v>
      </c>
      <c r="AM167">
        <v>100648</v>
      </c>
      <c r="AN167" t="s">
        <v>1399</v>
      </c>
      <c r="AO167" t="s">
        <v>1295</v>
      </c>
      <c r="AP167" t="s">
        <v>1296</v>
      </c>
      <c r="AQ167">
        <v>6</v>
      </c>
      <c r="AR167" s="22">
        <v>1</v>
      </c>
      <c r="AS167" s="5" t="s">
        <v>4</v>
      </c>
      <c r="AT167" s="5" t="s">
        <v>1396</v>
      </c>
      <c r="AU167" t="s">
        <v>2505</v>
      </c>
      <c r="AV167">
        <f>+VLOOKUP($I167,Code!$A$2:$M$107,12,0)</f>
        <v>320023</v>
      </c>
      <c r="AW167" t="str">
        <f>+VLOOKUP($I167,Code!$A$2:$M$107,13,0)</f>
        <v>Na 15g</v>
      </c>
      <c r="AY167" s="1">
        <f t="shared" si="23"/>
        <v>220.8</v>
      </c>
      <c r="AZ167" s="12">
        <f t="shared" si="24"/>
        <v>0</v>
      </c>
    </row>
    <row r="168" spans="1:52" x14ac:dyDescent="0.35">
      <c r="B168" t="s">
        <v>1288</v>
      </c>
      <c r="C168" s="2" t="s">
        <v>1315</v>
      </c>
      <c r="D168" s="2">
        <v>45568</v>
      </c>
      <c r="E168" t="s">
        <v>2261</v>
      </c>
      <c r="F168" t="s">
        <v>1559</v>
      </c>
      <c r="G168" t="s">
        <v>2262</v>
      </c>
      <c r="H168" t="s">
        <v>2263</v>
      </c>
      <c r="I168">
        <v>173129000</v>
      </c>
      <c r="J168" t="s">
        <v>746</v>
      </c>
      <c r="K168" t="s">
        <v>1289</v>
      </c>
      <c r="L168" t="s">
        <v>1299</v>
      </c>
      <c r="M168">
        <v>5125117</v>
      </c>
      <c r="N168" t="s">
        <v>2264</v>
      </c>
      <c r="O168" t="s">
        <v>140</v>
      </c>
      <c r="P168">
        <v>60</v>
      </c>
      <c r="Q168" t="s">
        <v>1291</v>
      </c>
      <c r="R168" t="s">
        <v>2265</v>
      </c>
      <c r="S168" t="s">
        <v>2266</v>
      </c>
      <c r="T168" t="s">
        <v>1317</v>
      </c>
      <c r="U168" t="s">
        <v>723</v>
      </c>
      <c r="W168" t="s">
        <v>723</v>
      </c>
      <c r="X168" t="s">
        <v>62</v>
      </c>
      <c r="Y168" t="s">
        <v>1304</v>
      </c>
      <c r="Z168" t="s">
        <v>1305</v>
      </c>
      <c r="AA168" s="4" t="s">
        <v>865</v>
      </c>
      <c r="AB168" t="s">
        <v>1315</v>
      </c>
      <c r="AC168">
        <v>6</v>
      </c>
      <c r="AD168">
        <v>36800</v>
      </c>
      <c r="AE168">
        <v>36800</v>
      </c>
      <c r="AF168">
        <v>220800</v>
      </c>
      <c r="AG168">
        <v>8</v>
      </c>
      <c r="AH168" s="17">
        <v>238464</v>
      </c>
      <c r="AI168" t="s">
        <v>1333</v>
      </c>
      <c r="AJ168">
        <v>20240802</v>
      </c>
      <c r="AK168">
        <v>20250802</v>
      </c>
      <c r="AL168" t="s">
        <v>1566</v>
      </c>
      <c r="AM168">
        <v>102734</v>
      </c>
      <c r="AN168" t="s">
        <v>1316</v>
      </c>
      <c r="AO168" t="s">
        <v>1295</v>
      </c>
      <c r="AP168" t="s">
        <v>1296</v>
      </c>
      <c r="AQ168">
        <v>6</v>
      </c>
      <c r="AR168" s="22">
        <v>1</v>
      </c>
      <c r="AS168" s="5" t="s">
        <v>865</v>
      </c>
      <c r="AT168" s="5" t="s">
        <v>723</v>
      </c>
      <c r="AU168" t="s">
        <v>1340</v>
      </c>
      <c r="AV168">
        <f>+VLOOKUP($I168,Code!$A$2:$M$107,12,0)</f>
        <v>320023</v>
      </c>
      <c r="AW168" t="str">
        <f>+VLOOKUP($I168,Code!$A$2:$M$107,13,0)</f>
        <v>Na 15g</v>
      </c>
      <c r="AY168" s="1">
        <f t="shared" si="23"/>
        <v>220.8</v>
      </c>
      <c r="AZ168" s="12">
        <f t="shared" si="24"/>
        <v>0</v>
      </c>
    </row>
    <row r="169" spans="1:52" x14ac:dyDescent="0.35">
      <c r="B169" t="s">
        <v>1288</v>
      </c>
      <c r="C169" s="2" t="s">
        <v>1386</v>
      </c>
      <c r="D169" s="2">
        <v>45568</v>
      </c>
      <c r="E169" t="s">
        <v>2267</v>
      </c>
      <c r="F169" t="s">
        <v>1803</v>
      </c>
      <c r="G169" t="s">
        <v>2268</v>
      </c>
      <c r="H169" t="s">
        <v>2269</v>
      </c>
      <c r="I169">
        <v>173129000</v>
      </c>
      <c r="J169" t="s">
        <v>746</v>
      </c>
      <c r="K169" t="s">
        <v>1289</v>
      </c>
      <c r="L169" t="s">
        <v>1299</v>
      </c>
      <c r="M169">
        <v>5299533</v>
      </c>
      <c r="N169" t="s">
        <v>2270</v>
      </c>
      <c r="O169" t="s">
        <v>2271</v>
      </c>
      <c r="P169">
        <v>473</v>
      </c>
      <c r="Q169" t="s">
        <v>1291</v>
      </c>
      <c r="R169" t="s">
        <v>2192</v>
      </c>
      <c r="S169" t="s">
        <v>2272</v>
      </c>
      <c r="T169" t="s">
        <v>1809</v>
      </c>
      <c r="U169" t="s">
        <v>1810</v>
      </c>
      <c r="W169" t="str">
        <f t="shared" ref="W169:W170" si="34">X169</f>
        <v>QUANG TRI</v>
      </c>
      <c r="X169" t="s">
        <v>1810</v>
      </c>
      <c r="Y169" t="s">
        <v>1304</v>
      </c>
      <c r="Z169" t="s">
        <v>1305</v>
      </c>
      <c r="AA169" s="4" t="s">
        <v>4</v>
      </c>
      <c r="AB169" t="s">
        <v>1386</v>
      </c>
      <c r="AC169">
        <v>6</v>
      </c>
      <c r="AD169">
        <v>36800</v>
      </c>
      <c r="AE169">
        <v>36800</v>
      </c>
      <c r="AF169">
        <v>220800</v>
      </c>
      <c r="AG169">
        <v>8</v>
      </c>
      <c r="AH169" s="17">
        <v>238464</v>
      </c>
      <c r="AI169" t="s">
        <v>1996</v>
      </c>
      <c r="AJ169">
        <v>20240801</v>
      </c>
      <c r="AK169">
        <v>20250801</v>
      </c>
      <c r="AL169" t="s">
        <v>1811</v>
      </c>
      <c r="AM169">
        <v>100648</v>
      </c>
      <c r="AN169" t="s">
        <v>1399</v>
      </c>
      <c r="AO169" t="s">
        <v>1295</v>
      </c>
      <c r="AP169" t="s">
        <v>1296</v>
      </c>
      <c r="AQ169">
        <v>6</v>
      </c>
      <c r="AR169" s="22">
        <v>1</v>
      </c>
      <c r="AS169" s="5" t="s">
        <v>4</v>
      </c>
      <c r="AT169" s="5" t="s">
        <v>1810</v>
      </c>
      <c r="AU169" t="s">
        <v>2505</v>
      </c>
      <c r="AV169">
        <f>+VLOOKUP($I169,Code!$A$2:$M$107,12,0)</f>
        <v>320023</v>
      </c>
      <c r="AW169" t="str">
        <f>+VLOOKUP($I169,Code!$A$2:$M$107,13,0)</f>
        <v>Na 15g</v>
      </c>
      <c r="AY169" s="1">
        <f t="shared" si="23"/>
        <v>220.8</v>
      </c>
      <c r="AZ169" s="12">
        <f t="shared" si="24"/>
        <v>0</v>
      </c>
    </row>
    <row r="170" spans="1:52" x14ac:dyDescent="0.35">
      <c r="B170" t="s">
        <v>1288</v>
      </c>
      <c r="C170" s="2" t="s">
        <v>1386</v>
      </c>
      <c r="D170" s="2">
        <v>45568</v>
      </c>
      <c r="E170" t="s">
        <v>2273</v>
      </c>
      <c r="F170" t="s">
        <v>1672</v>
      </c>
      <c r="G170" t="s">
        <v>2274</v>
      </c>
      <c r="H170" t="s">
        <v>2275</v>
      </c>
      <c r="I170">
        <v>173129000</v>
      </c>
      <c r="J170" t="s">
        <v>746</v>
      </c>
      <c r="K170" t="s">
        <v>1289</v>
      </c>
      <c r="L170" t="s">
        <v>1299</v>
      </c>
      <c r="M170">
        <v>5301056</v>
      </c>
      <c r="N170" t="s">
        <v>2276</v>
      </c>
      <c r="O170" t="s">
        <v>2277</v>
      </c>
      <c r="P170" t="s">
        <v>1291</v>
      </c>
      <c r="Q170" t="s">
        <v>2278</v>
      </c>
      <c r="R170" t="s">
        <v>2279</v>
      </c>
      <c r="S170" t="s">
        <v>2280</v>
      </c>
      <c r="T170" t="s">
        <v>2281</v>
      </c>
      <c r="U170" t="s">
        <v>1680</v>
      </c>
      <c r="W170" t="str">
        <f t="shared" si="34"/>
        <v>QUANG NAM</v>
      </c>
      <c r="X170" t="s">
        <v>1680</v>
      </c>
      <c r="Y170" t="s">
        <v>1304</v>
      </c>
      <c r="Z170" t="s">
        <v>1305</v>
      </c>
      <c r="AA170" s="4" t="s">
        <v>449</v>
      </c>
      <c r="AB170" t="s">
        <v>1386</v>
      </c>
      <c r="AC170">
        <v>6</v>
      </c>
      <c r="AD170">
        <v>36800</v>
      </c>
      <c r="AE170">
        <v>36800</v>
      </c>
      <c r="AF170">
        <v>220800</v>
      </c>
      <c r="AG170">
        <v>8</v>
      </c>
      <c r="AH170" s="17">
        <v>238464</v>
      </c>
      <c r="AI170" t="s">
        <v>1996</v>
      </c>
      <c r="AJ170">
        <v>20240801</v>
      </c>
      <c r="AK170">
        <v>20250801</v>
      </c>
      <c r="AL170" t="s">
        <v>1681</v>
      </c>
      <c r="AM170">
        <v>100648</v>
      </c>
      <c r="AN170" t="s">
        <v>1399</v>
      </c>
      <c r="AO170" t="s">
        <v>1295</v>
      </c>
      <c r="AP170" t="s">
        <v>1296</v>
      </c>
      <c r="AQ170">
        <v>6</v>
      </c>
      <c r="AR170" s="22">
        <v>1</v>
      </c>
      <c r="AS170" s="5" t="s">
        <v>449</v>
      </c>
      <c r="AT170" s="5" t="s">
        <v>1680</v>
      </c>
      <c r="AU170" t="s">
        <v>2505</v>
      </c>
      <c r="AV170">
        <f>+VLOOKUP($I170,Code!$A$2:$M$107,12,0)</f>
        <v>320023</v>
      </c>
      <c r="AW170" t="str">
        <f>+VLOOKUP($I170,Code!$A$2:$M$107,13,0)</f>
        <v>Na 15g</v>
      </c>
      <c r="AY170" s="1">
        <f t="shared" si="23"/>
        <v>220.8</v>
      </c>
      <c r="AZ170" s="12">
        <f t="shared" si="24"/>
        <v>0</v>
      </c>
    </row>
    <row r="171" spans="1:52" x14ac:dyDescent="0.35">
      <c r="B171" t="s">
        <v>1288</v>
      </c>
      <c r="C171" s="2" t="s">
        <v>1298</v>
      </c>
      <c r="D171" s="2">
        <v>45568</v>
      </c>
      <c r="E171" t="s">
        <v>2282</v>
      </c>
      <c r="F171" t="s">
        <v>1428</v>
      </c>
      <c r="G171" t="s">
        <v>2283</v>
      </c>
      <c r="H171" t="s">
        <v>2284</v>
      </c>
      <c r="I171">
        <v>173129000</v>
      </c>
      <c r="J171" t="s">
        <v>746</v>
      </c>
      <c r="K171" t="s">
        <v>1289</v>
      </c>
      <c r="L171" t="s">
        <v>1299</v>
      </c>
      <c r="M171">
        <v>5300943</v>
      </c>
      <c r="N171" t="s">
        <v>1241</v>
      </c>
      <c r="O171" t="s">
        <v>2285</v>
      </c>
      <c r="P171">
        <v>0.08</v>
      </c>
      <c r="Q171" t="s">
        <v>2286</v>
      </c>
      <c r="R171" t="s">
        <v>2287</v>
      </c>
      <c r="S171" t="s">
        <v>2288</v>
      </c>
      <c r="T171" t="s">
        <v>1343</v>
      </c>
      <c r="U171" t="s">
        <v>723</v>
      </c>
      <c r="W171" t="s">
        <v>723</v>
      </c>
      <c r="X171" t="s">
        <v>120</v>
      </c>
      <c r="Y171" t="s">
        <v>1304</v>
      </c>
      <c r="Z171" t="s">
        <v>1305</v>
      </c>
      <c r="AA171" s="4" t="s">
        <v>4</v>
      </c>
      <c r="AB171" t="s">
        <v>1298</v>
      </c>
      <c r="AC171">
        <v>6</v>
      </c>
      <c r="AD171">
        <v>36800</v>
      </c>
      <c r="AE171">
        <v>36800</v>
      </c>
      <c r="AF171">
        <v>220800</v>
      </c>
      <c r="AG171">
        <v>8</v>
      </c>
      <c r="AH171" s="17">
        <v>238464</v>
      </c>
      <c r="AI171" t="s">
        <v>1373</v>
      </c>
      <c r="AJ171">
        <v>20240610</v>
      </c>
      <c r="AK171">
        <v>20250610</v>
      </c>
      <c r="AL171" t="s">
        <v>1434</v>
      </c>
      <c r="AM171">
        <v>99833</v>
      </c>
      <c r="AN171" t="s">
        <v>1349</v>
      </c>
      <c r="AO171" t="s">
        <v>1295</v>
      </c>
      <c r="AP171" t="s">
        <v>1296</v>
      </c>
      <c r="AQ171">
        <v>6</v>
      </c>
      <c r="AR171" s="22">
        <v>1</v>
      </c>
      <c r="AS171" s="5" t="s">
        <v>4</v>
      </c>
      <c r="AT171" s="5" t="s">
        <v>723</v>
      </c>
      <c r="AU171" t="s">
        <v>1340</v>
      </c>
      <c r="AV171">
        <f>+VLOOKUP($I171,Code!$A$2:$M$107,12,0)</f>
        <v>320023</v>
      </c>
      <c r="AW171" t="str">
        <f>+VLOOKUP($I171,Code!$A$2:$M$107,13,0)</f>
        <v>Na 15g</v>
      </c>
      <c r="AY171" s="1">
        <f t="shared" si="23"/>
        <v>220.8</v>
      </c>
      <c r="AZ171" s="12">
        <f t="shared" si="24"/>
        <v>0</v>
      </c>
    </row>
    <row r="172" spans="1:52" x14ac:dyDescent="0.35">
      <c r="B172" t="s">
        <v>1288</v>
      </c>
      <c r="C172" s="2" t="s">
        <v>1386</v>
      </c>
      <c r="D172" s="2">
        <v>45568</v>
      </c>
      <c r="E172" t="s">
        <v>2289</v>
      </c>
      <c r="F172" t="s">
        <v>1401</v>
      </c>
      <c r="G172" t="s">
        <v>2290</v>
      </c>
      <c r="H172" t="s">
        <v>2291</v>
      </c>
      <c r="I172">
        <v>173129000</v>
      </c>
      <c r="J172" t="s">
        <v>746</v>
      </c>
      <c r="K172" t="s">
        <v>1289</v>
      </c>
      <c r="L172" t="s">
        <v>1299</v>
      </c>
      <c r="M172">
        <v>5274897</v>
      </c>
      <c r="N172" t="s">
        <v>2292</v>
      </c>
      <c r="O172" t="s">
        <v>2293</v>
      </c>
      <c r="P172" t="s">
        <v>2294</v>
      </c>
      <c r="Q172" t="s">
        <v>1291</v>
      </c>
      <c r="R172" t="s">
        <v>2295</v>
      </c>
      <c r="S172" t="s">
        <v>1493</v>
      </c>
      <c r="T172" t="s">
        <v>1407</v>
      </c>
      <c r="U172" t="s">
        <v>1396</v>
      </c>
      <c r="W172" t="str">
        <f t="shared" ref="W172:W174" si="35">X172</f>
        <v>DA NANG</v>
      </c>
      <c r="X172" t="s">
        <v>1396</v>
      </c>
      <c r="Y172" t="s">
        <v>1304</v>
      </c>
      <c r="Z172" t="s">
        <v>1305</v>
      </c>
      <c r="AA172" s="4" t="s">
        <v>4</v>
      </c>
      <c r="AB172" t="s">
        <v>1386</v>
      </c>
      <c r="AC172">
        <v>6</v>
      </c>
      <c r="AD172">
        <v>36800</v>
      </c>
      <c r="AE172">
        <v>36800</v>
      </c>
      <c r="AF172">
        <v>220800</v>
      </c>
      <c r="AG172">
        <v>8</v>
      </c>
      <c r="AH172" s="17">
        <v>238464</v>
      </c>
      <c r="AI172" t="s">
        <v>1996</v>
      </c>
      <c r="AJ172">
        <v>20240801</v>
      </c>
      <c r="AK172">
        <v>20250801</v>
      </c>
      <c r="AL172" t="s">
        <v>1408</v>
      </c>
      <c r="AM172">
        <v>100648</v>
      </c>
      <c r="AN172" t="s">
        <v>1399</v>
      </c>
      <c r="AO172" t="s">
        <v>1295</v>
      </c>
      <c r="AP172" t="s">
        <v>1296</v>
      </c>
      <c r="AQ172">
        <v>6</v>
      </c>
      <c r="AR172" s="22">
        <v>1</v>
      </c>
      <c r="AS172" s="5" t="s">
        <v>4</v>
      </c>
      <c r="AT172" s="5" t="s">
        <v>1396</v>
      </c>
      <c r="AU172" t="s">
        <v>2505</v>
      </c>
      <c r="AV172">
        <f>+VLOOKUP($I172,Code!$A$2:$M$107,12,0)</f>
        <v>320023</v>
      </c>
      <c r="AW172" t="str">
        <f>+VLOOKUP($I172,Code!$A$2:$M$107,13,0)</f>
        <v>Na 15g</v>
      </c>
      <c r="AY172" s="1">
        <f t="shared" si="23"/>
        <v>220.8</v>
      </c>
      <c r="AZ172" s="12">
        <f t="shared" si="24"/>
        <v>0</v>
      </c>
    </row>
    <row r="173" spans="1:52" x14ac:dyDescent="0.35">
      <c r="B173" t="s">
        <v>1288</v>
      </c>
      <c r="C173" s="2" t="s">
        <v>1386</v>
      </c>
      <c r="D173" s="2">
        <v>45568</v>
      </c>
      <c r="E173" t="s">
        <v>2296</v>
      </c>
      <c r="F173" t="s">
        <v>1401</v>
      </c>
      <c r="G173" t="s">
        <v>2297</v>
      </c>
      <c r="H173" t="s">
        <v>2298</v>
      </c>
      <c r="I173">
        <v>173129000</v>
      </c>
      <c r="J173" t="s">
        <v>746</v>
      </c>
      <c r="K173" t="s">
        <v>1289</v>
      </c>
      <c r="L173" t="s">
        <v>1299</v>
      </c>
      <c r="M173">
        <v>5274918</v>
      </c>
      <c r="N173" t="s">
        <v>2299</v>
      </c>
      <c r="O173" t="s">
        <v>2300</v>
      </c>
      <c r="P173">
        <v>179</v>
      </c>
      <c r="Q173" t="s">
        <v>1291</v>
      </c>
      <c r="R173" t="s">
        <v>2301</v>
      </c>
      <c r="S173" t="s">
        <v>1406</v>
      </c>
      <c r="T173" t="s">
        <v>1407</v>
      </c>
      <c r="U173" t="s">
        <v>1396</v>
      </c>
      <c r="W173" t="str">
        <f t="shared" si="35"/>
        <v>DA NANG</v>
      </c>
      <c r="X173" t="s">
        <v>1396</v>
      </c>
      <c r="Y173" t="s">
        <v>1304</v>
      </c>
      <c r="Z173" t="s">
        <v>1305</v>
      </c>
      <c r="AA173" s="4" t="s">
        <v>4</v>
      </c>
      <c r="AB173" t="s">
        <v>1386</v>
      </c>
      <c r="AC173">
        <v>6</v>
      </c>
      <c r="AD173">
        <v>36800</v>
      </c>
      <c r="AE173">
        <v>36800</v>
      </c>
      <c r="AF173">
        <v>220800</v>
      </c>
      <c r="AG173">
        <v>8</v>
      </c>
      <c r="AH173" s="17">
        <v>238464</v>
      </c>
      <c r="AI173" t="s">
        <v>1996</v>
      </c>
      <c r="AJ173">
        <v>20240801</v>
      </c>
      <c r="AK173">
        <v>20250801</v>
      </c>
      <c r="AL173" t="s">
        <v>1408</v>
      </c>
      <c r="AM173">
        <v>100648</v>
      </c>
      <c r="AN173" t="s">
        <v>1399</v>
      </c>
      <c r="AO173" t="s">
        <v>1295</v>
      </c>
      <c r="AP173" t="s">
        <v>1296</v>
      </c>
      <c r="AQ173">
        <v>6</v>
      </c>
      <c r="AR173" s="22">
        <v>1</v>
      </c>
      <c r="AS173" s="5" t="s">
        <v>4</v>
      </c>
      <c r="AT173" s="5" t="s">
        <v>1396</v>
      </c>
      <c r="AU173" t="s">
        <v>2505</v>
      </c>
      <c r="AV173">
        <f>+VLOOKUP($I173,Code!$A$2:$M$107,12,0)</f>
        <v>320023</v>
      </c>
      <c r="AW173" t="str">
        <f>+VLOOKUP($I173,Code!$A$2:$M$107,13,0)</f>
        <v>Na 15g</v>
      </c>
      <c r="AY173" s="1">
        <f t="shared" si="23"/>
        <v>220.8</v>
      </c>
      <c r="AZ173" s="12">
        <f t="shared" si="24"/>
        <v>0</v>
      </c>
    </row>
    <row r="174" spans="1:52" x14ac:dyDescent="0.35">
      <c r="A174" s="4" t="s">
        <v>1287</v>
      </c>
      <c r="B174" t="s">
        <v>1288</v>
      </c>
      <c r="C174" s="2" t="s">
        <v>1386</v>
      </c>
      <c r="D174" s="2">
        <v>45568</v>
      </c>
      <c r="E174" t="s">
        <v>2302</v>
      </c>
      <c r="F174" t="s">
        <v>1549</v>
      </c>
      <c r="G174" t="s">
        <v>2303</v>
      </c>
      <c r="H174" t="s">
        <v>2304</v>
      </c>
      <c r="I174">
        <v>173129000</v>
      </c>
      <c r="J174" t="s">
        <v>746</v>
      </c>
      <c r="K174" t="s">
        <v>1289</v>
      </c>
      <c r="L174" t="s">
        <v>1299</v>
      </c>
      <c r="M174">
        <v>5300635</v>
      </c>
      <c r="N174" t="s">
        <v>2305</v>
      </c>
      <c r="O174" t="s">
        <v>2305</v>
      </c>
      <c r="P174" t="s">
        <v>2306</v>
      </c>
      <c r="Q174" t="s">
        <v>1291</v>
      </c>
      <c r="R174" t="s">
        <v>2307</v>
      </c>
      <c r="S174" t="s">
        <v>2308</v>
      </c>
      <c r="T174" t="s">
        <v>1885</v>
      </c>
      <c r="U174" t="s">
        <v>1555</v>
      </c>
      <c r="W174" t="str">
        <f t="shared" si="35"/>
        <v>THUA THIEN - HUE</v>
      </c>
      <c r="X174" t="s">
        <v>1555</v>
      </c>
      <c r="Y174" t="s">
        <v>1304</v>
      </c>
      <c r="Z174" t="s">
        <v>1305</v>
      </c>
      <c r="AA174" s="4" t="s">
        <v>4</v>
      </c>
      <c r="AB174" t="s">
        <v>1386</v>
      </c>
      <c r="AC174">
        <v>6</v>
      </c>
      <c r="AD174">
        <v>36800</v>
      </c>
      <c r="AE174">
        <v>36800</v>
      </c>
      <c r="AF174">
        <v>220800</v>
      </c>
      <c r="AG174">
        <v>8</v>
      </c>
      <c r="AH174" s="1">
        <v>238464</v>
      </c>
      <c r="AI174" t="s">
        <v>1996</v>
      </c>
      <c r="AJ174">
        <v>20240801</v>
      </c>
      <c r="AK174">
        <v>20250801</v>
      </c>
      <c r="AL174" t="s">
        <v>1556</v>
      </c>
      <c r="AM174">
        <v>100648</v>
      </c>
      <c r="AN174" t="s">
        <v>1399</v>
      </c>
      <c r="AO174" t="s">
        <v>1295</v>
      </c>
      <c r="AP174" t="s">
        <v>1296</v>
      </c>
      <c r="AQ174">
        <v>6</v>
      </c>
      <c r="AR174" s="21">
        <v>1</v>
      </c>
      <c r="AS174" s="5" t="s">
        <v>4</v>
      </c>
      <c r="AT174" s="5" t="s">
        <v>1555</v>
      </c>
      <c r="AU174" t="s">
        <v>2505</v>
      </c>
      <c r="AV174">
        <f>+VLOOKUP($I174,Code!$A$2:$M$107,12,0)</f>
        <v>320023</v>
      </c>
      <c r="AW174" t="str">
        <f>+VLOOKUP($I174,Code!$A$2:$M$107,13,0)</f>
        <v>Na 15g</v>
      </c>
      <c r="AY174" s="1">
        <f t="shared" si="23"/>
        <v>220.8</v>
      </c>
      <c r="AZ174" s="12">
        <f t="shared" si="24"/>
        <v>0</v>
      </c>
    </row>
    <row r="175" spans="1:52" x14ac:dyDescent="0.35">
      <c r="B175" t="s">
        <v>1288</v>
      </c>
      <c r="C175" s="2" t="s">
        <v>1298</v>
      </c>
      <c r="D175" s="2">
        <v>45568</v>
      </c>
      <c r="E175" t="s">
        <v>1899</v>
      </c>
      <c r="F175" t="s">
        <v>1506</v>
      </c>
      <c r="G175" t="s">
        <v>1900</v>
      </c>
      <c r="H175" t="s">
        <v>1901</v>
      </c>
      <c r="I175">
        <v>173129000</v>
      </c>
      <c r="J175" t="s">
        <v>746</v>
      </c>
      <c r="K175" t="s">
        <v>1289</v>
      </c>
      <c r="L175" t="s">
        <v>1299</v>
      </c>
      <c r="M175">
        <v>5284140</v>
      </c>
      <c r="N175" t="s">
        <v>1324</v>
      </c>
      <c r="O175" t="s">
        <v>1325</v>
      </c>
      <c r="P175" t="s">
        <v>1291</v>
      </c>
      <c r="Q175" t="s">
        <v>1326</v>
      </c>
      <c r="R175" t="s">
        <v>1291</v>
      </c>
      <c r="S175" t="s">
        <v>1327</v>
      </c>
      <c r="T175" t="s">
        <v>1328</v>
      </c>
      <c r="U175" t="s">
        <v>1329</v>
      </c>
      <c r="W175" t="str">
        <f>X175</f>
        <v>LONG AN</v>
      </c>
      <c r="X175" t="s">
        <v>1329</v>
      </c>
      <c r="Y175" t="s">
        <v>1292</v>
      </c>
      <c r="Z175" t="s">
        <v>1293</v>
      </c>
      <c r="AA175" s="4" t="s">
        <v>1294</v>
      </c>
      <c r="AB175" t="s">
        <v>1298</v>
      </c>
      <c r="AC175">
        <v>60</v>
      </c>
      <c r="AD175">
        <v>36800</v>
      </c>
      <c r="AE175">
        <v>30342</v>
      </c>
      <c r="AF175">
        <v>1820520</v>
      </c>
      <c r="AG175">
        <v>8</v>
      </c>
      <c r="AH175" s="1">
        <v>1966162</v>
      </c>
      <c r="AI175" t="s">
        <v>1333</v>
      </c>
      <c r="AJ175">
        <v>20240802</v>
      </c>
      <c r="AK175">
        <v>20250802</v>
      </c>
      <c r="AL175" t="s">
        <v>1509</v>
      </c>
      <c r="AM175">
        <v>102051</v>
      </c>
      <c r="AN175" t="s">
        <v>1318</v>
      </c>
      <c r="AO175" t="s">
        <v>1295</v>
      </c>
      <c r="AP175" t="s">
        <v>1296</v>
      </c>
      <c r="AQ175">
        <v>6</v>
      </c>
      <c r="AR175" s="21">
        <v>10</v>
      </c>
      <c r="AS175" s="5" t="s">
        <v>1294</v>
      </c>
      <c r="AT175" s="5" t="s">
        <v>1329</v>
      </c>
      <c r="AU175" t="s">
        <v>1339</v>
      </c>
      <c r="AV175">
        <f>+VLOOKUP($I175,Code!$A$2:$M$107,12,0)</f>
        <v>320023</v>
      </c>
      <c r="AW175" t="str">
        <f>+VLOOKUP($I175,Code!$A$2:$M$107,13,0)</f>
        <v>Na 15g</v>
      </c>
      <c r="AY175" s="1">
        <f t="shared" si="23"/>
        <v>182.05199999999999</v>
      </c>
      <c r="AZ175" s="12">
        <f t="shared" si="24"/>
        <v>0.17548913043478265</v>
      </c>
    </row>
    <row r="176" spans="1:52" x14ac:dyDescent="0.35">
      <c r="B176" t="s">
        <v>1288</v>
      </c>
      <c r="C176" s="2" t="s">
        <v>1298</v>
      </c>
      <c r="D176" s="2">
        <v>45568</v>
      </c>
      <c r="E176" t="s">
        <v>2309</v>
      </c>
      <c r="F176" t="s">
        <v>1428</v>
      </c>
      <c r="G176" t="s">
        <v>2310</v>
      </c>
      <c r="H176" t="s">
        <v>2311</v>
      </c>
      <c r="I176">
        <v>173129000</v>
      </c>
      <c r="J176" t="s">
        <v>746</v>
      </c>
      <c r="K176" t="s">
        <v>1289</v>
      </c>
      <c r="L176" t="s">
        <v>1299</v>
      </c>
      <c r="M176">
        <v>5291209</v>
      </c>
      <c r="N176" t="s">
        <v>597</v>
      </c>
      <c r="O176" t="s">
        <v>2312</v>
      </c>
      <c r="P176">
        <v>451</v>
      </c>
      <c r="Q176" t="s">
        <v>1291</v>
      </c>
      <c r="R176" t="s">
        <v>2313</v>
      </c>
      <c r="S176" t="s">
        <v>2314</v>
      </c>
      <c r="T176" t="s">
        <v>1216</v>
      </c>
      <c r="U176" t="s">
        <v>723</v>
      </c>
      <c r="W176" t="s">
        <v>723</v>
      </c>
      <c r="X176" t="s">
        <v>125</v>
      </c>
      <c r="Y176" t="s">
        <v>1304</v>
      </c>
      <c r="Z176" t="s">
        <v>1305</v>
      </c>
      <c r="AA176" s="4" t="s">
        <v>4</v>
      </c>
      <c r="AB176" t="s">
        <v>1298</v>
      </c>
      <c r="AC176">
        <v>6</v>
      </c>
      <c r="AD176">
        <v>36800</v>
      </c>
      <c r="AE176">
        <v>36800</v>
      </c>
      <c r="AF176">
        <v>220800</v>
      </c>
      <c r="AG176">
        <v>8</v>
      </c>
      <c r="AH176" s="1">
        <v>238464</v>
      </c>
      <c r="AI176" t="s">
        <v>1373</v>
      </c>
      <c r="AJ176">
        <v>20240610</v>
      </c>
      <c r="AK176">
        <v>20250610</v>
      </c>
      <c r="AL176" t="s">
        <v>1434</v>
      </c>
      <c r="AM176">
        <v>99833</v>
      </c>
      <c r="AN176" t="s">
        <v>1349</v>
      </c>
      <c r="AO176" t="s">
        <v>1295</v>
      </c>
      <c r="AP176" t="s">
        <v>1296</v>
      </c>
      <c r="AQ176">
        <v>6</v>
      </c>
      <c r="AR176" s="21">
        <v>1</v>
      </c>
      <c r="AS176" s="5" t="s">
        <v>4</v>
      </c>
      <c r="AT176" s="5" t="s">
        <v>723</v>
      </c>
      <c r="AU176" t="s">
        <v>1340</v>
      </c>
      <c r="AV176">
        <f>+VLOOKUP($I176,Code!$A$2:$M$107,12,0)</f>
        <v>320023</v>
      </c>
      <c r="AW176" t="str">
        <f>+VLOOKUP($I176,Code!$A$2:$M$107,13,0)</f>
        <v>Na 15g</v>
      </c>
      <c r="AY176" s="1">
        <f t="shared" si="23"/>
        <v>220.8</v>
      </c>
      <c r="AZ176" s="12">
        <f t="shared" si="24"/>
        <v>0</v>
      </c>
    </row>
    <row r="177" spans="1:52" x14ac:dyDescent="0.35">
      <c r="B177" t="s">
        <v>1288</v>
      </c>
      <c r="C177" s="2" t="s">
        <v>1334</v>
      </c>
      <c r="D177" s="2">
        <v>45568</v>
      </c>
      <c r="E177" t="s">
        <v>1902</v>
      </c>
      <c r="F177" t="s">
        <v>1903</v>
      </c>
      <c r="G177" t="s">
        <v>1904</v>
      </c>
      <c r="H177" t="s">
        <v>1905</v>
      </c>
      <c r="I177">
        <v>173129000</v>
      </c>
      <c r="J177" t="s">
        <v>746</v>
      </c>
      <c r="K177" t="s">
        <v>1289</v>
      </c>
      <c r="L177" t="s">
        <v>1299</v>
      </c>
      <c r="M177">
        <v>5269992</v>
      </c>
      <c r="N177" t="s">
        <v>1906</v>
      </c>
      <c r="O177" t="s">
        <v>1906</v>
      </c>
      <c r="P177" t="s">
        <v>1907</v>
      </c>
      <c r="Q177" t="s">
        <v>1908</v>
      </c>
      <c r="R177" t="s">
        <v>1291</v>
      </c>
      <c r="S177" t="s">
        <v>1909</v>
      </c>
      <c r="T177" t="s">
        <v>1910</v>
      </c>
      <c r="U177" t="s">
        <v>1329</v>
      </c>
      <c r="W177" t="str">
        <f>X177</f>
        <v>LONG AN</v>
      </c>
      <c r="X177" t="s">
        <v>1329</v>
      </c>
      <c r="Y177" t="s">
        <v>1292</v>
      </c>
      <c r="Z177" t="s">
        <v>1293</v>
      </c>
      <c r="AA177" s="4" t="s">
        <v>1294</v>
      </c>
      <c r="AB177" t="s">
        <v>1334</v>
      </c>
      <c r="AC177">
        <v>12</v>
      </c>
      <c r="AD177">
        <v>36800</v>
      </c>
      <c r="AE177">
        <v>30342</v>
      </c>
      <c r="AF177">
        <v>364104</v>
      </c>
      <c r="AG177">
        <v>8</v>
      </c>
      <c r="AH177" s="1">
        <v>393232</v>
      </c>
      <c r="AI177" t="s">
        <v>1333</v>
      </c>
      <c r="AJ177">
        <v>20240802</v>
      </c>
      <c r="AK177">
        <v>20250802</v>
      </c>
      <c r="AL177" t="s">
        <v>1911</v>
      </c>
      <c r="AM177">
        <v>101291</v>
      </c>
      <c r="AN177" t="s">
        <v>1335</v>
      </c>
      <c r="AO177" t="s">
        <v>1295</v>
      </c>
      <c r="AP177" t="s">
        <v>1296</v>
      </c>
      <c r="AQ177">
        <v>6</v>
      </c>
      <c r="AR177" s="21">
        <v>2</v>
      </c>
      <c r="AS177" s="5" t="s">
        <v>1294</v>
      </c>
      <c r="AT177" s="5" t="s">
        <v>1329</v>
      </c>
      <c r="AU177" t="s">
        <v>1339</v>
      </c>
      <c r="AV177">
        <f>+VLOOKUP($I177,Code!$A$2:$M$107,12,0)</f>
        <v>320023</v>
      </c>
      <c r="AW177" t="str">
        <f>+VLOOKUP($I177,Code!$A$2:$M$107,13,0)</f>
        <v>Na 15g</v>
      </c>
      <c r="AY177" s="1">
        <f t="shared" ref="AY177:AY239" si="36">+AE177*AQ177/1000</f>
        <v>182.05199999999999</v>
      </c>
      <c r="AZ177" s="12">
        <f t="shared" ref="AZ177:AZ239" si="37">1-(AE177/AD177)</f>
        <v>0.17548913043478265</v>
      </c>
    </row>
    <row r="178" spans="1:52" x14ac:dyDescent="0.35">
      <c r="B178" t="s">
        <v>1288</v>
      </c>
      <c r="C178" s="2" t="s">
        <v>1315</v>
      </c>
      <c r="D178" s="2">
        <v>45568</v>
      </c>
      <c r="E178" t="s">
        <v>2315</v>
      </c>
      <c r="F178" t="s">
        <v>1559</v>
      </c>
      <c r="G178" t="s">
        <v>2316</v>
      </c>
      <c r="H178" t="s">
        <v>2317</v>
      </c>
      <c r="I178">
        <v>173129000</v>
      </c>
      <c r="J178" t="s">
        <v>746</v>
      </c>
      <c r="K178" t="s">
        <v>1289</v>
      </c>
      <c r="L178" t="s">
        <v>1299</v>
      </c>
      <c r="M178">
        <v>5136898</v>
      </c>
      <c r="N178" t="s">
        <v>681</v>
      </c>
      <c r="O178" t="s">
        <v>2318</v>
      </c>
      <c r="P178" t="s">
        <v>2048</v>
      </c>
      <c r="Q178" t="s">
        <v>2319</v>
      </c>
      <c r="R178" t="s">
        <v>1634</v>
      </c>
      <c r="S178" t="s">
        <v>1348</v>
      </c>
      <c r="T178" t="s">
        <v>1317</v>
      </c>
      <c r="U178" t="s">
        <v>723</v>
      </c>
      <c r="W178" t="s">
        <v>723</v>
      </c>
      <c r="X178" t="s">
        <v>62</v>
      </c>
      <c r="Y178" t="s">
        <v>1304</v>
      </c>
      <c r="Z178" t="s">
        <v>1305</v>
      </c>
      <c r="AA178" s="4" t="s">
        <v>4</v>
      </c>
      <c r="AB178" t="s">
        <v>1315</v>
      </c>
      <c r="AC178">
        <v>6</v>
      </c>
      <c r="AD178">
        <v>36800</v>
      </c>
      <c r="AE178">
        <v>36800</v>
      </c>
      <c r="AF178">
        <v>220800</v>
      </c>
      <c r="AG178">
        <v>8</v>
      </c>
      <c r="AH178" s="1">
        <v>238464</v>
      </c>
      <c r="AI178" t="s">
        <v>1333</v>
      </c>
      <c r="AJ178">
        <v>20240802</v>
      </c>
      <c r="AK178">
        <v>20250802</v>
      </c>
      <c r="AL178" t="s">
        <v>1566</v>
      </c>
      <c r="AM178">
        <v>102734</v>
      </c>
      <c r="AN178" t="s">
        <v>1316</v>
      </c>
      <c r="AO178" t="s">
        <v>1295</v>
      </c>
      <c r="AP178" t="s">
        <v>1296</v>
      </c>
      <c r="AQ178">
        <v>6</v>
      </c>
      <c r="AR178" s="21">
        <v>1</v>
      </c>
      <c r="AS178" s="5" t="s">
        <v>4</v>
      </c>
      <c r="AT178" s="5" t="s">
        <v>723</v>
      </c>
      <c r="AU178" t="s">
        <v>1340</v>
      </c>
      <c r="AV178">
        <f>+VLOOKUP($I178,Code!$A$2:$M$107,12,0)</f>
        <v>320023</v>
      </c>
      <c r="AW178" t="str">
        <f>+VLOOKUP($I178,Code!$A$2:$M$107,13,0)</f>
        <v>Na 15g</v>
      </c>
      <c r="AY178" s="1">
        <f t="shared" si="36"/>
        <v>220.8</v>
      </c>
      <c r="AZ178" s="12">
        <f t="shared" si="37"/>
        <v>0</v>
      </c>
    </row>
    <row r="179" spans="1:52" x14ac:dyDescent="0.35">
      <c r="B179" t="s">
        <v>1288</v>
      </c>
      <c r="C179" s="2" t="s">
        <v>1386</v>
      </c>
      <c r="D179" s="2">
        <v>45568</v>
      </c>
      <c r="E179" t="s">
        <v>2320</v>
      </c>
      <c r="F179" t="s">
        <v>1388</v>
      </c>
      <c r="G179" t="s">
        <v>2321</v>
      </c>
      <c r="H179" t="s">
        <v>2322</v>
      </c>
      <c r="I179">
        <v>173129000</v>
      </c>
      <c r="J179" t="s">
        <v>746</v>
      </c>
      <c r="K179" t="s">
        <v>1289</v>
      </c>
      <c r="L179" t="s">
        <v>1299</v>
      </c>
      <c r="M179">
        <v>5132999</v>
      </c>
      <c r="N179" t="s">
        <v>2323</v>
      </c>
      <c r="O179" t="s">
        <v>2324</v>
      </c>
      <c r="P179" t="s">
        <v>2325</v>
      </c>
      <c r="Q179" t="s">
        <v>1291</v>
      </c>
      <c r="R179" t="s">
        <v>1677</v>
      </c>
      <c r="S179" t="s">
        <v>1415</v>
      </c>
      <c r="T179" t="s">
        <v>1395</v>
      </c>
      <c r="U179" t="s">
        <v>1396</v>
      </c>
      <c r="W179" t="str">
        <f>X179</f>
        <v>DA NANG</v>
      </c>
      <c r="X179" t="s">
        <v>1396</v>
      </c>
      <c r="Y179" t="s">
        <v>1304</v>
      </c>
      <c r="Z179" t="s">
        <v>1305</v>
      </c>
      <c r="AA179" s="4" t="s">
        <v>4</v>
      </c>
      <c r="AB179" t="s">
        <v>1386</v>
      </c>
      <c r="AC179">
        <v>6</v>
      </c>
      <c r="AD179">
        <v>36800</v>
      </c>
      <c r="AE179">
        <v>36800</v>
      </c>
      <c r="AF179">
        <v>220800</v>
      </c>
      <c r="AG179">
        <v>8</v>
      </c>
      <c r="AH179" s="1">
        <v>238464</v>
      </c>
      <c r="AI179" t="s">
        <v>1996</v>
      </c>
      <c r="AJ179">
        <v>20240801</v>
      </c>
      <c r="AK179">
        <v>20250801</v>
      </c>
      <c r="AL179" t="s">
        <v>1398</v>
      </c>
      <c r="AM179">
        <v>101631</v>
      </c>
      <c r="AN179" t="s">
        <v>1416</v>
      </c>
      <c r="AO179" t="s">
        <v>1295</v>
      </c>
      <c r="AP179" t="s">
        <v>1296</v>
      </c>
      <c r="AQ179">
        <v>6</v>
      </c>
      <c r="AR179" s="21">
        <v>1</v>
      </c>
      <c r="AS179" s="5" t="s">
        <v>4</v>
      </c>
      <c r="AT179" s="5" t="s">
        <v>1396</v>
      </c>
      <c r="AU179" t="s">
        <v>2505</v>
      </c>
      <c r="AV179">
        <f>+VLOOKUP($I179,Code!$A$2:$M$107,12,0)</f>
        <v>320023</v>
      </c>
      <c r="AW179" t="str">
        <f>+VLOOKUP($I179,Code!$A$2:$M$107,13,0)</f>
        <v>Na 15g</v>
      </c>
      <c r="AY179" s="1">
        <f t="shared" si="36"/>
        <v>220.8</v>
      </c>
      <c r="AZ179" s="12">
        <f t="shared" si="37"/>
        <v>0</v>
      </c>
    </row>
    <row r="180" spans="1:52" x14ac:dyDescent="0.35">
      <c r="B180" t="s">
        <v>1288</v>
      </c>
      <c r="C180" s="2" t="s">
        <v>1334</v>
      </c>
      <c r="D180" s="2">
        <v>45568</v>
      </c>
      <c r="E180" t="s">
        <v>1931</v>
      </c>
      <c r="F180" t="s">
        <v>1903</v>
      </c>
      <c r="G180" t="s">
        <v>1932</v>
      </c>
      <c r="H180" t="s">
        <v>1933</v>
      </c>
      <c r="I180">
        <v>173129000</v>
      </c>
      <c r="J180" t="s">
        <v>746</v>
      </c>
      <c r="K180" t="s">
        <v>1289</v>
      </c>
      <c r="L180" t="s">
        <v>1299</v>
      </c>
      <c r="M180">
        <v>5269992</v>
      </c>
      <c r="N180" t="s">
        <v>1906</v>
      </c>
      <c r="O180" t="s">
        <v>1906</v>
      </c>
      <c r="P180" t="s">
        <v>1907</v>
      </c>
      <c r="Q180" t="s">
        <v>1908</v>
      </c>
      <c r="R180" t="s">
        <v>1291</v>
      </c>
      <c r="S180" t="s">
        <v>1909</v>
      </c>
      <c r="T180" t="s">
        <v>1910</v>
      </c>
      <c r="U180" t="s">
        <v>1329</v>
      </c>
      <c r="W180" t="str">
        <f t="shared" ref="W180:W181" si="38">X180</f>
        <v>LONG AN</v>
      </c>
      <c r="X180" t="s">
        <v>1329</v>
      </c>
      <c r="Y180" t="s">
        <v>1292</v>
      </c>
      <c r="Z180" t="s">
        <v>1293</v>
      </c>
      <c r="AA180" s="4" t="s">
        <v>1294</v>
      </c>
      <c r="AB180" t="s">
        <v>1334</v>
      </c>
      <c r="AC180">
        <v>4</v>
      </c>
      <c r="AD180">
        <v>36800</v>
      </c>
      <c r="AE180">
        <v>30342</v>
      </c>
      <c r="AF180">
        <v>121368</v>
      </c>
      <c r="AG180">
        <v>8</v>
      </c>
      <c r="AH180" s="1">
        <v>131077</v>
      </c>
      <c r="AI180" t="s">
        <v>1314</v>
      </c>
      <c r="AJ180">
        <v>20240801</v>
      </c>
      <c r="AK180">
        <v>20250801</v>
      </c>
      <c r="AL180" t="s">
        <v>1911</v>
      </c>
      <c r="AM180">
        <v>101291</v>
      </c>
      <c r="AN180" t="s">
        <v>1335</v>
      </c>
      <c r="AO180" t="s">
        <v>1295</v>
      </c>
      <c r="AP180" t="s">
        <v>1296</v>
      </c>
      <c r="AQ180">
        <v>6</v>
      </c>
      <c r="AR180" s="21">
        <v>0.66666666666666663</v>
      </c>
      <c r="AS180" s="5" t="s">
        <v>1294</v>
      </c>
      <c r="AT180" s="5" t="s">
        <v>1329</v>
      </c>
      <c r="AU180" t="s">
        <v>1339</v>
      </c>
      <c r="AV180">
        <f>+VLOOKUP($I180,Code!$A$2:$M$107,12,0)</f>
        <v>320023</v>
      </c>
      <c r="AW180" t="str">
        <f>+VLOOKUP($I180,Code!$A$2:$M$107,13,0)</f>
        <v>Na 15g</v>
      </c>
      <c r="AY180" s="1">
        <f t="shared" si="36"/>
        <v>182.05199999999999</v>
      </c>
      <c r="AZ180" s="12">
        <f t="shared" si="37"/>
        <v>0.17548913043478265</v>
      </c>
    </row>
    <row r="181" spans="1:52" x14ac:dyDescent="0.35">
      <c r="B181" t="s">
        <v>1288</v>
      </c>
      <c r="C181" s="2" t="s">
        <v>1334</v>
      </c>
      <c r="D181" s="2">
        <v>45568</v>
      </c>
      <c r="E181" t="s">
        <v>2326</v>
      </c>
      <c r="F181" t="s">
        <v>1903</v>
      </c>
      <c r="G181" t="s">
        <v>2327</v>
      </c>
      <c r="H181" t="s">
        <v>2328</v>
      </c>
      <c r="I181">
        <v>173129000</v>
      </c>
      <c r="J181" t="s">
        <v>746</v>
      </c>
      <c r="K181" t="s">
        <v>1289</v>
      </c>
      <c r="L181" t="s">
        <v>1299</v>
      </c>
      <c r="M181">
        <v>5269992</v>
      </c>
      <c r="N181" t="s">
        <v>1906</v>
      </c>
      <c r="O181" t="s">
        <v>1906</v>
      </c>
      <c r="P181" t="s">
        <v>1907</v>
      </c>
      <c r="Q181" t="s">
        <v>1908</v>
      </c>
      <c r="R181" t="s">
        <v>1291</v>
      </c>
      <c r="S181" t="s">
        <v>1909</v>
      </c>
      <c r="T181" t="s">
        <v>1910</v>
      </c>
      <c r="U181" t="s">
        <v>1329</v>
      </c>
      <c r="W181" t="str">
        <f t="shared" si="38"/>
        <v>LONG AN</v>
      </c>
      <c r="X181" t="s">
        <v>1329</v>
      </c>
      <c r="Y181" t="s">
        <v>1292</v>
      </c>
      <c r="Z181" t="s">
        <v>1293</v>
      </c>
      <c r="AA181" s="4" t="s">
        <v>1294</v>
      </c>
      <c r="AB181" t="s">
        <v>1334</v>
      </c>
      <c r="AC181">
        <v>60</v>
      </c>
      <c r="AD181">
        <v>36800</v>
      </c>
      <c r="AE181">
        <v>30342</v>
      </c>
      <c r="AF181">
        <v>1820520</v>
      </c>
      <c r="AG181">
        <v>8</v>
      </c>
      <c r="AH181" s="1">
        <v>1966162</v>
      </c>
      <c r="AI181" t="s">
        <v>1996</v>
      </c>
      <c r="AJ181">
        <v>20240801</v>
      </c>
      <c r="AK181">
        <v>20250801</v>
      </c>
      <c r="AL181" t="s">
        <v>1911</v>
      </c>
      <c r="AM181">
        <v>101291</v>
      </c>
      <c r="AN181" t="s">
        <v>1335</v>
      </c>
      <c r="AO181" t="s">
        <v>1295</v>
      </c>
      <c r="AP181" t="s">
        <v>1296</v>
      </c>
      <c r="AQ181">
        <v>6</v>
      </c>
      <c r="AR181" s="21">
        <v>10</v>
      </c>
      <c r="AS181" s="5" t="s">
        <v>1294</v>
      </c>
      <c r="AT181" s="5" t="s">
        <v>1329</v>
      </c>
      <c r="AU181" t="s">
        <v>1339</v>
      </c>
      <c r="AV181">
        <f>+VLOOKUP($I181,Code!$A$2:$M$107,12,0)</f>
        <v>320023</v>
      </c>
      <c r="AW181" t="str">
        <f>+VLOOKUP($I181,Code!$A$2:$M$107,13,0)</f>
        <v>Na 15g</v>
      </c>
      <c r="AY181" s="1">
        <f t="shared" si="36"/>
        <v>182.05199999999999</v>
      </c>
      <c r="AZ181" s="12">
        <f t="shared" si="37"/>
        <v>0.17548913043478265</v>
      </c>
    </row>
    <row r="182" spans="1:52" x14ac:dyDescent="0.35">
      <c r="B182" t="s">
        <v>1288</v>
      </c>
      <c r="C182" s="2" t="s">
        <v>1386</v>
      </c>
      <c r="D182" s="2">
        <v>45568</v>
      </c>
      <c r="E182" t="s">
        <v>1872</v>
      </c>
      <c r="F182" t="s">
        <v>1549</v>
      </c>
      <c r="G182" t="s">
        <v>1873</v>
      </c>
      <c r="H182" t="s">
        <v>1874</v>
      </c>
      <c r="I182">
        <v>173129000</v>
      </c>
      <c r="J182" t="s">
        <v>746</v>
      </c>
      <c r="K182" t="s">
        <v>1289</v>
      </c>
      <c r="L182" t="s">
        <v>1299</v>
      </c>
      <c r="M182">
        <v>5276127</v>
      </c>
      <c r="N182" t="s">
        <v>1875</v>
      </c>
      <c r="O182" t="s">
        <v>1876</v>
      </c>
      <c r="P182">
        <v>89</v>
      </c>
      <c r="Q182" t="s">
        <v>1291</v>
      </c>
      <c r="R182" t="s">
        <v>1877</v>
      </c>
      <c r="S182" t="s">
        <v>1878</v>
      </c>
      <c r="T182" t="s">
        <v>1555</v>
      </c>
      <c r="U182" t="s">
        <v>1555</v>
      </c>
      <c r="W182" t="str">
        <f>X182</f>
        <v>THUA THIEN - HUE</v>
      </c>
      <c r="X182" t="s">
        <v>1555</v>
      </c>
      <c r="Y182" t="s">
        <v>1304</v>
      </c>
      <c r="Z182" t="s">
        <v>1305</v>
      </c>
      <c r="AA182" s="4" t="s">
        <v>4</v>
      </c>
      <c r="AB182" t="s">
        <v>1386</v>
      </c>
      <c r="AC182">
        <v>6</v>
      </c>
      <c r="AD182">
        <v>36800</v>
      </c>
      <c r="AE182">
        <v>36800</v>
      </c>
      <c r="AF182">
        <v>220800</v>
      </c>
      <c r="AG182">
        <v>8</v>
      </c>
      <c r="AH182" s="16">
        <v>238464</v>
      </c>
      <c r="AI182" t="s">
        <v>1996</v>
      </c>
      <c r="AJ182">
        <v>20240801</v>
      </c>
      <c r="AK182">
        <v>20250801</v>
      </c>
      <c r="AL182" t="s">
        <v>1556</v>
      </c>
      <c r="AM182">
        <v>102354</v>
      </c>
      <c r="AN182" t="s">
        <v>1557</v>
      </c>
      <c r="AO182" t="s">
        <v>1295</v>
      </c>
      <c r="AP182" t="s">
        <v>1296</v>
      </c>
      <c r="AQ182">
        <v>6</v>
      </c>
      <c r="AR182" s="21">
        <v>1</v>
      </c>
      <c r="AS182" s="5" t="s">
        <v>4</v>
      </c>
      <c r="AT182" s="5" t="s">
        <v>1555</v>
      </c>
      <c r="AU182" t="s">
        <v>2505</v>
      </c>
      <c r="AV182">
        <f>+VLOOKUP($I182,Code!$A$2:$M$107,12,0)</f>
        <v>320023</v>
      </c>
      <c r="AW182" t="str">
        <f>+VLOOKUP($I182,Code!$A$2:$M$107,13,0)</f>
        <v>Na 15g</v>
      </c>
      <c r="AY182" s="1">
        <f t="shared" si="36"/>
        <v>220.8</v>
      </c>
      <c r="AZ182" s="12">
        <f t="shared" si="37"/>
        <v>0</v>
      </c>
    </row>
    <row r="183" spans="1:52" x14ac:dyDescent="0.35">
      <c r="B183" t="s">
        <v>1288</v>
      </c>
      <c r="C183" s="2" t="s">
        <v>1298</v>
      </c>
      <c r="D183" s="2">
        <v>45568</v>
      </c>
      <c r="E183" t="s">
        <v>1923</v>
      </c>
      <c r="F183" t="s">
        <v>1642</v>
      </c>
      <c r="G183" t="s">
        <v>1924</v>
      </c>
      <c r="H183" t="s">
        <v>1925</v>
      </c>
      <c r="I183">
        <v>173129000</v>
      </c>
      <c r="J183" t="s">
        <v>746</v>
      </c>
      <c r="K183" t="s">
        <v>1289</v>
      </c>
      <c r="L183" t="s">
        <v>1299</v>
      </c>
      <c r="M183">
        <v>5280490</v>
      </c>
      <c r="N183" t="s">
        <v>1645</v>
      </c>
      <c r="O183" t="s">
        <v>1646</v>
      </c>
      <c r="P183" t="s">
        <v>1291</v>
      </c>
      <c r="Q183" t="s">
        <v>1647</v>
      </c>
      <c r="R183" t="s">
        <v>1291</v>
      </c>
      <c r="S183" t="s">
        <v>1648</v>
      </c>
      <c r="T183" t="s">
        <v>1649</v>
      </c>
      <c r="U183" t="s">
        <v>1650</v>
      </c>
      <c r="W183" t="str">
        <f>X183</f>
        <v>BINH PHUOC</v>
      </c>
      <c r="X183" t="s">
        <v>1650</v>
      </c>
      <c r="Y183" t="s">
        <v>1292</v>
      </c>
      <c r="Z183" t="s">
        <v>1293</v>
      </c>
      <c r="AA183" s="4" t="s">
        <v>1294</v>
      </c>
      <c r="AB183" t="s">
        <v>1298</v>
      </c>
      <c r="AC183">
        <v>12</v>
      </c>
      <c r="AD183">
        <v>36800</v>
      </c>
      <c r="AE183">
        <v>30342</v>
      </c>
      <c r="AF183">
        <v>364104</v>
      </c>
      <c r="AG183">
        <v>8</v>
      </c>
      <c r="AH183" s="1">
        <v>393232</v>
      </c>
      <c r="AI183" t="s">
        <v>1373</v>
      </c>
      <c r="AJ183">
        <v>20240610</v>
      </c>
      <c r="AK183">
        <v>20250610</v>
      </c>
      <c r="AL183" t="s">
        <v>1651</v>
      </c>
      <c r="AM183">
        <v>102051</v>
      </c>
      <c r="AN183" t="s">
        <v>1318</v>
      </c>
      <c r="AO183" t="s">
        <v>1295</v>
      </c>
      <c r="AP183" t="s">
        <v>1296</v>
      </c>
      <c r="AQ183">
        <v>6</v>
      </c>
      <c r="AR183" s="21">
        <v>2</v>
      </c>
      <c r="AS183" s="5" t="s">
        <v>1294</v>
      </c>
      <c r="AT183" s="5" t="s">
        <v>1650</v>
      </c>
      <c r="AU183" t="s">
        <v>1339</v>
      </c>
      <c r="AV183">
        <f>+VLOOKUP($I183,Code!$A$2:$M$107,12,0)</f>
        <v>320023</v>
      </c>
      <c r="AW183" t="str">
        <f>+VLOOKUP($I183,Code!$A$2:$M$107,13,0)</f>
        <v>Na 15g</v>
      </c>
      <c r="AY183" s="1">
        <f t="shared" si="36"/>
        <v>182.05199999999999</v>
      </c>
      <c r="AZ183" s="12">
        <f t="shared" si="37"/>
        <v>0.17548913043478265</v>
      </c>
    </row>
    <row r="184" spans="1:52" x14ac:dyDescent="0.35">
      <c r="B184" t="s">
        <v>1288</v>
      </c>
      <c r="C184" s="2" t="s">
        <v>1334</v>
      </c>
      <c r="D184" s="2">
        <v>45568</v>
      </c>
      <c r="E184" t="s">
        <v>1931</v>
      </c>
      <c r="F184" t="s">
        <v>1903</v>
      </c>
      <c r="G184" t="s">
        <v>1932</v>
      </c>
      <c r="H184" t="s">
        <v>1933</v>
      </c>
      <c r="I184">
        <v>173129000</v>
      </c>
      <c r="J184" t="s">
        <v>746</v>
      </c>
      <c r="K184" t="s">
        <v>1289</v>
      </c>
      <c r="L184" t="s">
        <v>1299</v>
      </c>
      <c r="M184">
        <v>5269992</v>
      </c>
      <c r="N184" t="s">
        <v>1906</v>
      </c>
      <c r="O184" t="s">
        <v>1906</v>
      </c>
      <c r="P184" t="s">
        <v>1907</v>
      </c>
      <c r="Q184" t="s">
        <v>1908</v>
      </c>
      <c r="R184" t="s">
        <v>1291</v>
      </c>
      <c r="S184" t="s">
        <v>1909</v>
      </c>
      <c r="T184" t="s">
        <v>1910</v>
      </c>
      <c r="U184" t="s">
        <v>1329</v>
      </c>
      <c r="W184" t="str">
        <f t="shared" ref="W184:W188" si="39">X184</f>
        <v>LONG AN</v>
      </c>
      <c r="X184" t="s">
        <v>1329</v>
      </c>
      <c r="Y184" t="s">
        <v>1292</v>
      </c>
      <c r="Z184" t="s">
        <v>1293</v>
      </c>
      <c r="AA184" s="4" t="s">
        <v>1294</v>
      </c>
      <c r="AB184" t="s">
        <v>1334</v>
      </c>
      <c r="AC184">
        <v>4</v>
      </c>
      <c r="AD184">
        <v>36800</v>
      </c>
      <c r="AE184">
        <v>30342</v>
      </c>
      <c r="AF184">
        <v>121368</v>
      </c>
      <c r="AG184">
        <v>8</v>
      </c>
      <c r="AH184" s="1">
        <v>131077</v>
      </c>
      <c r="AI184" t="s">
        <v>1996</v>
      </c>
      <c r="AJ184">
        <v>20240801</v>
      </c>
      <c r="AK184">
        <v>20250801</v>
      </c>
      <c r="AL184" t="s">
        <v>1911</v>
      </c>
      <c r="AM184">
        <v>101291</v>
      </c>
      <c r="AN184" t="s">
        <v>1335</v>
      </c>
      <c r="AO184" t="s">
        <v>1295</v>
      </c>
      <c r="AP184" t="s">
        <v>1296</v>
      </c>
      <c r="AQ184">
        <v>6</v>
      </c>
      <c r="AR184" s="21">
        <v>0.66666666666666663</v>
      </c>
      <c r="AS184" s="5" t="s">
        <v>1294</v>
      </c>
      <c r="AT184" s="5" t="s">
        <v>1329</v>
      </c>
      <c r="AU184" t="s">
        <v>1339</v>
      </c>
      <c r="AV184">
        <f>+VLOOKUP($I184,Code!$A$2:$M$107,12,0)</f>
        <v>320023</v>
      </c>
      <c r="AW184" t="str">
        <f>+VLOOKUP($I184,Code!$A$2:$M$107,13,0)</f>
        <v>Na 15g</v>
      </c>
      <c r="AY184" s="1">
        <f t="shared" si="36"/>
        <v>182.05199999999999</v>
      </c>
      <c r="AZ184" s="12">
        <f t="shared" si="37"/>
        <v>0.17548913043478265</v>
      </c>
    </row>
    <row r="185" spans="1:52" x14ac:dyDescent="0.35">
      <c r="B185" t="s">
        <v>1288</v>
      </c>
      <c r="C185" s="2" t="s">
        <v>1334</v>
      </c>
      <c r="D185" s="2">
        <v>45568</v>
      </c>
      <c r="E185" t="s">
        <v>1931</v>
      </c>
      <c r="F185" t="s">
        <v>1903</v>
      </c>
      <c r="G185" t="s">
        <v>1932</v>
      </c>
      <c r="H185" t="s">
        <v>1933</v>
      </c>
      <c r="I185">
        <v>173129000</v>
      </c>
      <c r="J185" t="s">
        <v>746</v>
      </c>
      <c r="K185" t="s">
        <v>1289</v>
      </c>
      <c r="L185" t="s">
        <v>1299</v>
      </c>
      <c r="M185">
        <v>5269992</v>
      </c>
      <c r="N185" t="s">
        <v>1906</v>
      </c>
      <c r="O185" t="s">
        <v>1906</v>
      </c>
      <c r="P185" t="s">
        <v>1907</v>
      </c>
      <c r="Q185" t="s">
        <v>1908</v>
      </c>
      <c r="R185" t="s">
        <v>1291</v>
      </c>
      <c r="S185" t="s">
        <v>1909</v>
      </c>
      <c r="T185" t="s">
        <v>1910</v>
      </c>
      <c r="U185" t="s">
        <v>1329</v>
      </c>
      <c r="W185" t="str">
        <f t="shared" si="39"/>
        <v>LONG AN</v>
      </c>
      <c r="X185" t="s">
        <v>1329</v>
      </c>
      <c r="Y185" t="s">
        <v>1292</v>
      </c>
      <c r="Z185" t="s">
        <v>1293</v>
      </c>
      <c r="AA185" s="4" t="s">
        <v>1294</v>
      </c>
      <c r="AB185" t="s">
        <v>1334</v>
      </c>
      <c r="AC185">
        <v>4</v>
      </c>
      <c r="AD185">
        <v>36800</v>
      </c>
      <c r="AE185">
        <v>30342</v>
      </c>
      <c r="AF185">
        <v>121368</v>
      </c>
      <c r="AG185">
        <v>8</v>
      </c>
      <c r="AH185" s="1">
        <v>131077</v>
      </c>
      <c r="AI185" t="s">
        <v>1333</v>
      </c>
      <c r="AJ185">
        <v>20240802</v>
      </c>
      <c r="AK185">
        <v>20250802</v>
      </c>
      <c r="AL185" t="s">
        <v>1911</v>
      </c>
      <c r="AM185">
        <v>101291</v>
      </c>
      <c r="AN185" t="s">
        <v>1335</v>
      </c>
      <c r="AO185" t="s">
        <v>1295</v>
      </c>
      <c r="AP185" t="s">
        <v>1296</v>
      </c>
      <c r="AQ185">
        <v>6</v>
      </c>
      <c r="AR185" s="21">
        <v>0.66666666666666663</v>
      </c>
      <c r="AS185" s="5" t="s">
        <v>1294</v>
      </c>
      <c r="AT185" s="5" t="s">
        <v>1329</v>
      </c>
      <c r="AU185" t="s">
        <v>1339</v>
      </c>
      <c r="AV185">
        <f>+VLOOKUP($I185,Code!$A$2:$M$107,12,0)</f>
        <v>320023</v>
      </c>
      <c r="AW185" t="str">
        <f>+VLOOKUP($I185,Code!$A$2:$M$107,13,0)</f>
        <v>Na 15g</v>
      </c>
      <c r="AY185" s="1">
        <f t="shared" si="36"/>
        <v>182.05199999999999</v>
      </c>
      <c r="AZ185" s="12">
        <f t="shared" si="37"/>
        <v>0.17548913043478265</v>
      </c>
    </row>
    <row r="186" spans="1:52" x14ac:dyDescent="0.35">
      <c r="A186" s="4" t="s">
        <v>1287</v>
      </c>
      <c r="B186" s="4" t="s">
        <v>1288</v>
      </c>
      <c r="C186" s="4" t="s">
        <v>1334</v>
      </c>
      <c r="D186" s="2">
        <v>45568</v>
      </c>
      <c r="E186" s="4" t="s">
        <v>1931</v>
      </c>
      <c r="F186" s="4" t="s">
        <v>1903</v>
      </c>
      <c r="G186" s="4" t="s">
        <v>1932</v>
      </c>
      <c r="H186" s="4" t="s">
        <v>1933</v>
      </c>
      <c r="I186" s="4">
        <v>173129000</v>
      </c>
      <c r="J186" s="4" t="s">
        <v>746</v>
      </c>
      <c r="K186" s="4" t="s">
        <v>1289</v>
      </c>
      <c r="L186" s="4" t="s">
        <v>1299</v>
      </c>
      <c r="M186" s="4">
        <v>5269992</v>
      </c>
      <c r="N186" s="4" t="s">
        <v>1906</v>
      </c>
      <c r="O186" s="4" t="s">
        <v>1906</v>
      </c>
      <c r="P186" s="4" t="s">
        <v>1907</v>
      </c>
      <c r="Q186" s="4" t="s">
        <v>1908</v>
      </c>
      <c r="R186" s="4" t="s">
        <v>1291</v>
      </c>
      <c r="S186" s="4" t="s">
        <v>1909</v>
      </c>
      <c r="T186" s="4" t="s">
        <v>1910</v>
      </c>
      <c r="U186" s="4" t="s">
        <v>1329</v>
      </c>
      <c r="V186" s="4"/>
      <c r="W186" t="str">
        <f t="shared" si="39"/>
        <v>LONG AN</v>
      </c>
      <c r="X186" s="4" t="s">
        <v>1329</v>
      </c>
      <c r="Y186" s="4" t="s">
        <v>1292</v>
      </c>
      <c r="Z186" s="4" t="s">
        <v>1293</v>
      </c>
      <c r="AA186" s="4" t="s">
        <v>1294</v>
      </c>
      <c r="AB186" s="4" t="s">
        <v>1334</v>
      </c>
      <c r="AC186" s="4">
        <v>30</v>
      </c>
      <c r="AD186" s="4">
        <v>36800</v>
      </c>
      <c r="AE186" s="4">
        <v>30342</v>
      </c>
      <c r="AF186" s="4">
        <v>910260</v>
      </c>
      <c r="AG186" s="4">
        <v>8</v>
      </c>
      <c r="AH186" s="4">
        <v>983082</v>
      </c>
      <c r="AI186" s="4" t="s">
        <v>1311</v>
      </c>
      <c r="AJ186" s="4">
        <v>20240807</v>
      </c>
      <c r="AK186" s="4">
        <v>20250807</v>
      </c>
      <c r="AL186" s="4" t="s">
        <v>1911</v>
      </c>
      <c r="AM186" s="4">
        <v>101291</v>
      </c>
      <c r="AN186" s="4" t="s">
        <v>1335</v>
      </c>
      <c r="AO186" s="4" t="s">
        <v>1295</v>
      </c>
      <c r="AP186" s="4" t="s">
        <v>1296</v>
      </c>
      <c r="AQ186" s="4">
        <v>6</v>
      </c>
      <c r="AR186" s="4">
        <v>5</v>
      </c>
      <c r="AS186" s="5" t="s">
        <v>1294</v>
      </c>
      <c r="AT186" s="5" t="s">
        <v>1329</v>
      </c>
      <c r="AU186" t="s">
        <v>1339</v>
      </c>
      <c r="AV186">
        <f>+VLOOKUP($I186,Code!$A$2:$M$107,12,0)</f>
        <v>320023</v>
      </c>
      <c r="AW186" t="str">
        <f>+VLOOKUP($I186,Code!$A$2:$M$107,13,0)</f>
        <v>Na 15g</v>
      </c>
      <c r="AY186" s="1">
        <f t="shared" si="36"/>
        <v>182.05199999999999</v>
      </c>
      <c r="AZ186" s="12">
        <f t="shared" si="37"/>
        <v>0.17548913043478265</v>
      </c>
    </row>
    <row r="187" spans="1:52" x14ac:dyDescent="0.35">
      <c r="B187" s="4" t="s">
        <v>1288</v>
      </c>
      <c r="C187" s="2" t="s">
        <v>1298</v>
      </c>
      <c r="D187" s="2">
        <v>45568</v>
      </c>
      <c r="E187" t="s">
        <v>1505</v>
      </c>
      <c r="F187" t="s">
        <v>1506</v>
      </c>
      <c r="G187" t="s">
        <v>1507</v>
      </c>
      <c r="H187" t="s">
        <v>1508</v>
      </c>
      <c r="I187">
        <v>173135000</v>
      </c>
      <c r="J187" t="s">
        <v>972</v>
      </c>
      <c r="K187" t="s">
        <v>1289</v>
      </c>
      <c r="L187" t="s">
        <v>1299</v>
      </c>
      <c r="M187">
        <v>5284140</v>
      </c>
      <c r="N187" t="s">
        <v>1324</v>
      </c>
      <c r="O187" t="s">
        <v>1325</v>
      </c>
      <c r="P187" t="s">
        <v>1291</v>
      </c>
      <c r="Q187" t="s">
        <v>1326</v>
      </c>
      <c r="R187" t="s">
        <v>1291</v>
      </c>
      <c r="S187" t="s">
        <v>1327</v>
      </c>
      <c r="T187" t="s">
        <v>1328</v>
      </c>
      <c r="U187" t="s">
        <v>1329</v>
      </c>
      <c r="W187" t="str">
        <f t="shared" si="39"/>
        <v>LONG AN</v>
      </c>
      <c r="X187" t="s">
        <v>1329</v>
      </c>
      <c r="Y187" t="s">
        <v>1292</v>
      </c>
      <c r="Z187" t="s">
        <v>1293</v>
      </c>
      <c r="AA187" s="4" t="s">
        <v>1294</v>
      </c>
      <c r="AB187" t="s">
        <v>1298</v>
      </c>
      <c r="AC187">
        <v>20</v>
      </c>
      <c r="AD187">
        <v>18333</v>
      </c>
      <c r="AE187">
        <v>15116</v>
      </c>
      <c r="AF187">
        <v>302320</v>
      </c>
      <c r="AG187">
        <v>8</v>
      </c>
      <c r="AH187" s="1">
        <v>326506</v>
      </c>
      <c r="AI187" t="s">
        <v>2329</v>
      </c>
      <c r="AJ187">
        <v>20240604</v>
      </c>
      <c r="AK187">
        <v>20250604</v>
      </c>
      <c r="AL187" t="s">
        <v>1509</v>
      </c>
      <c r="AM187">
        <v>102051</v>
      </c>
      <c r="AN187" t="s">
        <v>1318</v>
      </c>
      <c r="AO187" t="s">
        <v>1295</v>
      </c>
      <c r="AP187" t="s">
        <v>1296</v>
      </c>
      <c r="AQ187">
        <v>20</v>
      </c>
      <c r="AR187" s="21">
        <v>1</v>
      </c>
      <c r="AS187" s="5" t="s">
        <v>1294</v>
      </c>
      <c r="AT187" s="5" t="s">
        <v>1329</v>
      </c>
      <c r="AU187" t="s">
        <v>1339</v>
      </c>
      <c r="AV187">
        <f>+VLOOKUP($I187,Code!$A$2:$M$107,12,0)</f>
        <v>324003</v>
      </c>
      <c r="AW187" t="str">
        <f>+VLOOKUP($I187,Code!$A$2:$M$107,13,0)</f>
        <v>AHH RCE 9g</v>
      </c>
      <c r="AY187" s="1">
        <f t="shared" si="36"/>
        <v>302.32</v>
      </c>
      <c r="AZ187" s="12">
        <f t="shared" si="37"/>
        <v>0.17547591774395899</v>
      </c>
    </row>
    <row r="188" spans="1:52" x14ac:dyDescent="0.35">
      <c r="B188" s="4" t="s">
        <v>1288</v>
      </c>
      <c r="C188" s="2" t="s">
        <v>1298</v>
      </c>
      <c r="D188" s="2">
        <v>45568</v>
      </c>
      <c r="E188" t="s">
        <v>1510</v>
      </c>
      <c r="F188" t="s">
        <v>1506</v>
      </c>
      <c r="G188" t="s">
        <v>1511</v>
      </c>
      <c r="H188" t="s">
        <v>1512</v>
      </c>
      <c r="I188">
        <v>173135000</v>
      </c>
      <c r="J188" t="s">
        <v>972</v>
      </c>
      <c r="K188" t="s">
        <v>1289</v>
      </c>
      <c r="L188" t="s">
        <v>1299</v>
      </c>
      <c r="M188">
        <v>5284140</v>
      </c>
      <c r="N188" t="s">
        <v>1324</v>
      </c>
      <c r="O188" t="s">
        <v>1325</v>
      </c>
      <c r="P188" t="s">
        <v>1291</v>
      </c>
      <c r="Q188" t="s">
        <v>1326</v>
      </c>
      <c r="R188" t="s">
        <v>1291</v>
      </c>
      <c r="S188" t="s">
        <v>1327</v>
      </c>
      <c r="T188" t="s">
        <v>1328</v>
      </c>
      <c r="U188" t="s">
        <v>1329</v>
      </c>
      <c r="W188" t="str">
        <f t="shared" si="39"/>
        <v>LONG AN</v>
      </c>
      <c r="X188" t="s">
        <v>1329</v>
      </c>
      <c r="Y188" t="s">
        <v>1292</v>
      </c>
      <c r="Z188" t="s">
        <v>1293</v>
      </c>
      <c r="AA188" s="4" t="s">
        <v>1294</v>
      </c>
      <c r="AB188" t="s">
        <v>1298</v>
      </c>
      <c r="AC188">
        <v>40</v>
      </c>
      <c r="AD188">
        <v>18333</v>
      </c>
      <c r="AE188">
        <v>15116</v>
      </c>
      <c r="AF188">
        <v>604640</v>
      </c>
      <c r="AG188">
        <v>8</v>
      </c>
      <c r="AH188" s="1">
        <v>653011</v>
      </c>
      <c r="AI188" t="s">
        <v>1336</v>
      </c>
      <c r="AJ188">
        <v>20240701</v>
      </c>
      <c r="AK188">
        <v>20250701</v>
      </c>
      <c r="AL188" t="s">
        <v>1509</v>
      </c>
      <c r="AM188">
        <v>102051</v>
      </c>
      <c r="AN188" t="s">
        <v>1318</v>
      </c>
      <c r="AO188" t="s">
        <v>1295</v>
      </c>
      <c r="AP188" t="s">
        <v>1296</v>
      </c>
      <c r="AQ188">
        <v>20</v>
      </c>
      <c r="AR188" s="21">
        <v>2</v>
      </c>
      <c r="AS188" s="5" t="s">
        <v>1294</v>
      </c>
      <c r="AT188" s="5" t="s">
        <v>1329</v>
      </c>
      <c r="AU188" t="s">
        <v>1339</v>
      </c>
      <c r="AV188">
        <f>+VLOOKUP($I188,Code!$A$2:$M$107,12,0)</f>
        <v>324003</v>
      </c>
      <c r="AW188" t="str">
        <f>+VLOOKUP($I188,Code!$A$2:$M$107,13,0)</f>
        <v>AHH RCE 9g</v>
      </c>
      <c r="AY188" s="1">
        <f t="shared" si="36"/>
        <v>302.32</v>
      </c>
      <c r="AZ188" s="12">
        <f t="shared" si="37"/>
        <v>0.17547591774395899</v>
      </c>
    </row>
    <row r="189" spans="1:52" x14ac:dyDescent="0.35">
      <c r="B189" s="4" t="s">
        <v>1288</v>
      </c>
      <c r="C189" s="2" t="s">
        <v>1386</v>
      </c>
      <c r="D189" s="2">
        <v>45568</v>
      </c>
      <c r="E189" t="s">
        <v>2330</v>
      </c>
      <c r="F189" t="s">
        <v>2331</v>
      </c>
      <c r="G189" t="s">
        <v>2332</v>
      </c>
      <c r="H189" t="s">
        <v>2333</v>
      </c>
      <c r="I189">
        <v>173135000</v>
      </c>
      <c r="J189" t="s">
        <v>972</v>
      </c>
      <c r="K189" t="s">
        <v>1289</v>
      </c>
      <c r="L189" t="s">
        <v>1299</v>
      </c>
      <c r="M189">
        <v>5010486</v>
      </c>
      <c r="N189" t="s">
        <v>2334</v>
      </c>
      <c r="O189" t="s">
        <v>2335</v>
      </c>
      <c r="P189">
        <v>8</v>
      </c>
      <c r="Q189" t="s">
        <v>1291</v>
      </c>
      <c r="R189" t="s">
        <v>2336</v>
      </c>
      <c r="S189" t="s">
        <v>2308</v>
      </c>
      <c r="T189" t="s">
        <v>1885</v>
      </c>
      <c r="U189" t="s">
        <v>1555</v>
      </c>
      <c r="W189" t="str">
        <f>X189</f>
        <v>THUA THIEN - HUE</v>
      </c>
      <c r="X189" t="s">
        <v>1555</v>
      </c>
      <c r="Y189" t="s">
        <v>1292</v>
      </c>
      <c r="Z189" t="s">
        <v>1293</v>
      </c>
      <c r="AA189" s="4" t="s">
        <v>408</v>
      </c>
      <c r="AB189" t="s">
        <v>1386</v>
      </c>
      <c r="AC189">
        <v>40</v>
      </c>
      <c r="AD189">
        <v>18333</v>
      </c>
      <c r="AE189">
        <v>18333</v>
      </c>
      <c r="AF189">
        <v>733320</v>
      </c>
      <c r="AG189">
        <v>8</v>
      </c>
      <c r="AH189" s="1">
        <v>791986</v>
      </c>
      <c r="AI189" t="s">
        <v>1377</v>
      </c>
      <c r="AJ189">
        <v>20240604</v>
      </c>
      <c r="AK189">
        <v>20250604</v>
      </c>
      <c r="AL189" t="s">
        <v>2337</v>
      </c>
      <c r="AM189">
        <v>91008</v>
      </c>
      <c r="AN189" t="s">
        <v>2338</v>
      </c>
      <c r="AO189" t="s">
        <v>1295</v>
      </c>
      <c r="AP189" t="s">
        <v>1296</v>
      </c>
      <c r="AQ189">
        <v>20</v>
      </c>
      <c r="AR189" s="21">
        <v>2</v>
      </c>
      <c r="AS189" s="5" t="s">
        <v>408</v>
      </c>
      <c r="AT189" s="5" t="s">
        <v>1555</v>
      </c>
      <c r="AU189" t="s">
        <v>2505</v>
      </c>
      <c r="AV189">
        <f>+VLOOKUP($I189,Code!$A$2:$M$107,12,0)</f>
        <v>324003</v>
      </c>
      <c r="AW189" t="str">
        <f>+VLOOKUP($I189,Code!$A$2:$M$107,13,0)</f>
        <v>AHH RCE 9g</v>
      </c>
      <c r="AY189" s="1">
        <f t="shared" si="36"/>
        <v>366.66</v>
      </c>
      <c r="AZ189" s="12">
        <f t="shared" si="37"/>
        <v>0</v>
      </c>
    </row>
    <row r="190" spans="1:52" x14ac:dyDescent="0.35">
      <c r="B190" s="4" t="s">
        <v>1288</v>
      </c>
      <c r="C190" s="2" t="s">
        <v>1298</v>
      </c>
      <c r="D190" s="2">
        <v>45568</v>
      </c>
      <c r="E190" t="s">
        <v>1899</v>
      </c>
      <c r="F190" t="s">
        <v>1506</v>
      </c>
      <c r="G190" t="s">
        <v>1900</v>
      </c>
      <c r="H190" t="s">
        <v>1901</v>
      </c>
      <c r="I190">
        <v>173135000</v>
      </c>
      <c r="J190" t="s">
        <v>972</v>
      </c>
      <c r="K190" t="s">
        <v>1289</v>
      </c>
      <c r="L190" t="s">
        <v>1299</v>
      </c>
      <c r="M190">
        <v>5284140</v>
      </c>
      <c r="N190" t="s">
        <v>1324</v>
      </c>
      <c r="O190" t="s">
        <v>1325</v>
      </c>
      <c r="P190" t="s">
        <v>1291</v>
      </c>
      <c r="Q190" t="s">
        <v>1326</v>
      </c>
      <c r="R190" t="s">
        <v>1291</v>
      </c>
      <c r="S190" t="s">
        <v>1327</v>
      </c>
      <c r="T190" t="s">
        <v>1328</v>
      </c>
      <c r="U190" t="s">
        <v>1329</v>
      </c>
      <c r="W190" t="str">
        <f t="shared" ref="W190:W191" si="40">X190</f>
        <v>LONG AN</v>
      </c>
      <c r="X190" t="s">
        <v>1329</v>
      </c>
      <c r="Y190" t="s">
        <v>1292</v>
      </c>
      <c r="Z190" t="s">
        <v>1293</v>
      </c>
      <c r="AA190" s="4" t="s">
        <v>1294</v>
      </c>
      <c r="AB190" t="s">
        <v>1298</v>
      </c>
      <c r="AC190">
        <v>40</v>
      </c>
      <c r="AD190">
        <v>18333</v>
      </c>
      <c r="AE190">
        <v>15116</v>
      </c>
      <c r="AF190">
        <v>604640</v>
      </c>
      <c r="AG190">
        <v>8</v>
      </c>
      <c r="AH190" s="1">
        <v>653011</v>
      </c>
      <c r="AI190" t="s">
        <v>1336</v>
      </c>
      <c r="AJ190">
        <v>20240701</v>
      </c>
      <c r="AK190">
        <v>20250701</v>
      </c>
      <c r="AL190" t="s">
        <v>1509</v>
      </c>
      <c r="AM190">
        <v>102051</v>
      </c>
      <c r="AN190" t="s">
        <v>1318</v>
      </c>
      <c r="AO190" t="s">
        <v>1295</v>
      </c>
      <c r="AP190" t="s">
        <v>1296</v>
      </c>
      <c r="AQ190">
        <v>20</v>
      </c>
      <c r="AR190" s="21">
        <v>2</v>
      </c>
      <c r="AS190" s="5" t="s">
        <v>1294</v>
      </c>
      <c r="AT190" s="5" t="s">
        <v>1329</v>
      </c>
      <c r="AU190" t="s">
        <v>1339</v>
      </c>
      <c r="AV190">
        <f>+VLOOKUP($I190,Code!$A$2:$M$107,12,0)</f>
        <v>324003</v>
      </c>
      <c r="AW190" t="str">
        <f>+VLOOKUP($I190,Code!$A$2:$M$107,13,0)</f>
        <v>AHH RCE 9g</v>
      </c>
      <c r="AY190" s="1">
        <f t="shared" si="36"/>
        <v>302.32</v>
      </c>
      <c r="AZ190" s="12">
        <f t="shared" si="37"/>
        <v>0.17547591774395899</v>
      </c>
    </row>
    <row r="191" spans="1:52" x14ac:dyDescent="0.35">
      <c r="A191" s="4" t="s">
        <v>5</v>
      </c>
      <c r="B191" t="s">
        <v>1288</v>
      </c>
      <c r="C191" s="2" t="s">
        <v>1334</v>
      </c>
      <c r="D191" s="2">
        <v>45568</v>
      </c>
      <c r="E191" t="s">
        <v>1902</v>
      </c>
      <c r="F191" t="s">
        <v>1903</v>
      </c>
      <c r="G191" t="s">
        <v>1904</v>
      </c>
      <c r="H191" t="s">
        <v>1905</v>
      </c>
      <c r="I191">
        <v>173135000</v>
      </c>
      <c r="J191" t="s">
        <v>972</v>
      </c>
      <c r="K191" t="s">
        <v>1289</v>
      </c>
      <c r="L191" t="s">
        <v>1299</v>
      </c>
      <c r="M191">
        <v>5269992</v>
      </c>
      <c r="N191" t="s">
        <v>1906</v>
      </c>
      <c r="O191" t="s">
        <v>1906</v>
      </c>
      <c r="P191" t="s">
        <v>1907</v>
      </c>
      <c r="Q191" t="s">
        <v>1908</v>
      </c>
      <c r="R191" t="s">
        <v>1291</v>
      </c>
      <c r="S191" t="s">
        <v>1909</v>
      </c>
      <c r="T191" t="s">
        <v>1910</v>
      </c>
      <c r="U191" t="s">
        <v>1329</v>
      </c>
      <c r="W191" t="str">
        <f t="shared" si="40"/>
        <v>LONG AN</v>
      </c>
      <c r="X191" t="s">
        <v>1329</v>
      </c>
      <c r="Y191" t="s">
        <v>1292</v>
      </c>
      <c r="Z191" t="s">
        <v>1293</v>
      </c>
      <c r="AA191" s="4" t="s">
        <v>1294</v>
      </c>
      <c r="AB191" t="s">
        <v>1334</v>
      </c>
      <c r="AC191">
        <v>60</v>
      </c>
      <c r="AD191">
        <v>18333</v>
      </c>
      <c r="AE191">
        <v>15116</v>
      </c>
      <c r="AF191">
        <v>906960</v>
      </c>
      <c r="AG191">
        <v>8</v>
      </c>
      <c r="AH191" s="1">
        <v>979517</v>
      </c>
      <c r="AI191" t="s">
        <v>1379</v>
      </c>
      <c r="AJ191">
        <v>20240701</v>
      </c>
      <c r="AK191">
        <v>20250701</v>
      </c>
      <c r="AL191" t="s">
        <v>1911</v>
      </c>
      <c r="AM191">
        <v>101291</v>
      </c>
      <c r="AN191" t="s">
        <v>1335</v>
      </c>
      <c r="AO191" t="s">
        <v>1295</v>
      </c>
      <c r="AP191" t="s">
        <v>1296</v>
      </c>
      <c r="AQ191">
        <v>20</v>
      </c>
      <c r="AR191" s="21">
        <v>3</v>
      </c>
      <c r="AS191" s="5" t="s">
        <v>1294</v>
      </c>
      <c r="AT191" s="5" t="s">
        <v>1329</v>
      </c>
      <c r="AU191" t="s">
        <v>1339</v>
      </c>
      <c r="AV191">
        <f>+VLOOKUP($I191,Code!$A$2:$M$107,12,0)</f>
        <v>324003</v>
      </c>
      <c r="AW191" t="str">
        <f>+VLOOKUP($I191,Code!$A$2:$M$107,13,0)</f>
        <v>AHH RCE 9g</v>
      </c>
      <c r="AY191" s="1">
        <f t="shared" si="36"/>
        <v>302.32</v>
      </c>
      <c r="AZ191" s="12">
        <f t="shared" si="37"/>
        <v>0.17547591774395899</v>
      </c>
    </row>
    <row r="192" spans="1:52" x14ac:dyDescent="0.35">
      <c r="B192" t="s">
        <v>1288</v>
      </c>
      <c r="C192" s="2" t="s">
        <v>1298</v>
      </c>
      <c r="D192" s="2">
        <v>45568</v>
      </c>
      <c r="E192" t="s">
        <v>1923</v>
      </c>
      <c r="F192" t="s">
        <v>1642</v>
      </c>
      <c r="G192" t="s">
        <v>1924</v>
      </c>
      <c r="H192" t="s">
        <v>1925</v>
      </c>
      <c r="I192">
        <v>173135000</v>
      </c>
      <c r="J192" t="s">
        <v>972</v>
      </c>
      <c r="K192" t="s">
        <v>1289</v>
      </c>
      <c r="L192" t="s">
        <v>1299</v>
      </c>
      <c r="M192">
        <v>5280490</v>
      </c>
      <c r="N192" t="s">
        <v>1645</v>
      </c>
      <c r="O192" t="s">
        <v>1646</v>
      </c>
      <c r="P192" t="s">
        <v>1291</v>
      </c>
      <c r="Q192" t="s">
        <v>1647</v>
      </c>
      <c r="R192" t="s">
        <v>1291</v>
      </c>
      <c r="S192" t="s">
        <v>1648</v>
      </c>
      <c r="T192" t="s">
        <v>1649</v>
      </c>
      <c r="U192" t="s">
        <v>1650</v>
      </c>
      <c r="W192" t="str">
        <f>X192</f>
        <v>BINH PHUOC</v>
      </c>
      <c r="X192" t="s">
        <v>1650</v>
      </c>
      <c r="Y192" t="s">
        <v>1292</v>
      </c>
      <c r="Z192" t="s">
        <v>1293</v>
      </c>
      <c r="AA192" s="4" t="s">
        <v>1294</v>
      </c>
      <c r="AB192" t="s">
        <v>1298</v>
      </c>
      <c r="AC192">
        <v>40</v>
      </c>
      <c r="AD192">
        <v>18333</v>
      </c>
      <c r="AE192">
        <v>15116</v>
      </c>
      <c r="AF192">
        <v>604640</v>
      </c>
      <c r="AG192">
        <v>8</v>
      </c>
      <c r="AH192" s="1">
        <v>653011</v>
      </c>
      <c r="AI192" t="s">
        <v>1336</v>
      </c>
      <c r="AJ192">
        <v>20240701</v>
      </c>
      <c r="AK192">
        <v>20250701</v>
      </c>
      <c r="AL192" t="s">
        <v>1651</v>
      </c>
      <c r="AM192">
        <v>102051</v>
      </c>
      <c r="AN192" t="s">
        <v>1318</v>
      </c>
      <c r="AO192" t="s">
        <v>1295</v>
      </c>
      <c r="AP192" t="s">
        <v>1296</v>
      </c>
      <c r="AQ192">
        <v>20</v>
      </c>
      <c r="AR192" s="21">
        <v>2</v>
      </c>
      <c r="AS192" s="5" t="s">
        <v>1294</v>
      </c>
      <c r="AT192" s="5" t="s">
        <v>1650</v>
      </c>
      <c r="AU192" t="s">
        <v>1339</v>
      </c>
      <c r="AV192">
        <f>+VLOOKUP($I192,Code!$A$2:$M$107,12,0)</f>
        <v>324003</v>
      </c>
      <c r="AW192" t="str">
        <f>+VLOOKUP($I192,Code!$A$2:$M$107,13,0)</f>
        <v>AHH RCE 9g</v>
      </c>
      <c r="AY192" s="1">
        <f t="shared" si="36"/>
        <v>302.32</v>
      </c>
      <c r="AZ192" s="12">
        <f t="shared" si="37"/>
        <v>0.17547591774395899</v>
      </c>
    </row>
    <row r="193" spans="2:52" x14ac:dyDescent="0.35">
      <c r="B193" t="s">
        <v>1288</v>
      </c>
      <c r="C193" s="2" t="s">
        <v>1334</v>
      </c>
      <c r="D193" s="2">
        <v>45568</v>
      </c>
      <c r="E193" t="s">
        <v>1931</v>
      </c>
      <c r="F193" t="s">
        <v>1903</v>
      </c>
      <c r="G193" t="s">
        <v>1932</v>
      </c>
      <c r="H193" t="s">
        <v>1933</v>
      </c>
      <c r="I193">
        <v>173135000</v>
      </c>
      <c r="J193" t="s">
        <v>972</v>
      </c>
      <c r="K193" t="s">
        <v>1289</v>
      </c>
      <c r="L193" t="s">
        <v>1299</v>
      </c>
      <c r="M193">
        <v>5269992</v>
      </c>
      <c r="N193" t="s">
        <v>1906</v>
      </c>
      <c r="O193" t="s">
        <v>1906</v>
      </c>
      <c r="P193" t="s">
        <v>1907</v>
      </c>
      <c r="Q193" t="s">
        <v>1908</v>
      </c>
      <c r="R193" t="s">
        <v>1291</v>
      </c>
      <c r="S193" t="s">
        <v>1909</v>
      </c>
      <c r="T193" t="s">
        <v>1910</v>
      </c>
      <c r="U193" t="s">
        <v>1329</v>
      </c>
      <c r="W193" t="str">
        <f t="shared" ref="W193:W198" si="41">X193</f>
        <v>LONG AN</v>
      </c>
      <c r="X193" t="s">
        <v>1329</v>
      </c>
      <c r="Y193" t="s">
        <v>1292</v>
      </c>
      <c r="Z193" t="s">
        <v>1293</v>
      </c>
      <c r="AA193" s="4" t="s">
        <v>1294</v>
      </c>
      <c r="AB193" t="s">
        <v>1334</v>
      </c>
      <c r="AC193">
        <v>20</v>
      </c>
      <c r="AD193">
        <v>18333</v>
      </c>
      <c r="AE193">
        <v>15116</v>
      </c>
      <c r="AF193">
        <v>302320</v>
      </c>
      <c r="AG193">
        <v>8</v>
      </c>
      <c r="AH193" s="1">
        <v>326506</v>
      </c>
      <c r="AI193" t="s">
        <v>2329</v>
      </c>
      <c r="AJ193">
        <v>20240604</v>
      </c>
      <c r="AK193">
        <v>20250604</v>
      </c>
      <c r="AL193" t="s">
        <v>1911</v>
      </c>
      <c r="AM193">
        <v>101291</v>
      </c>
      <c r="AN193" t="s">
        <v>1335</v>
      </c>
      <c r="AO193" t="s">
        <v>1295</v>
      </c>
      <c r="AP193" t="s">
        <v>1296</v>
      </c>
      <c r="AQ193">
        <v>20</v>
      </c>
      <c r="AR193" s="21">
        <v>1</v>
      </c>
      <c r="AS193" s="5" t="s">
        <v>1294</v>
      </c>
      <c r="AT193" s="5" t="s">
        <v>1329</v>
      </c>
      <c r="AU193" t="s">
        <v>1339</v>
      </c>
      <c r="AV193">
        <f>+VLOOKUP($I193,Code!$A$2:$M$107,12,0)</f>
        <v>324003</v>
      </c>
      <c r="AW193" t="str">
        <f>+VLOOKUP($I193,Code!$A$2:$M$107,13,0)</f>
        <v>AHH RCE 9g</v>
      </c>
      <c r="AY193" s="1">
        <f t="shared" si="36"/>
        <v>302.32</v>
      </c>
      <c r="AZ193" s="12">
        <f t="shared" si="37"/>
        <v>0.17547591774395899</v>
      </c>
    </row>
    <row r="194" spans="2:52" x14ac:dyDescent="0.35">
      <c r="B194" t="s">
        <v>1288</v>
      </c>
      <c r="C194" s="2" t="s">
        <v>1334</v>
      </c>
      <c r="D194" s="2">
        <v>45568</v>
      </c>
      <c r="E194" t="s">
        <v>1931</v>
      </c>
      <c r="F194" t="s">
        <v>1903</v>
      </c>
      <c r="G194" t="s">
        <v>1932</v>
      </c>
      <c r="H194" t="s">
        <v>1933</v>
      </c>
      <c r="I194">
        <v>173135000</v>
      </c>
      <c r="J194" t="s">
        <v>972</v>
      </c>
      <c r="K194" t="s">
        <v>1289</v>
      </c>
      <c r="L194" t="s">
        <v>1299</v>
      </c>
      <c r="M194">
        <v>5269992</v>
      </c>
      <c r="N194" t="s">
        <v>1906</v>
      </c>
      <c r="O194" t="s">
        <v>1906</v>
      </c>
      <c r="P194" t="s">
        <v>1907</v>
      </c>
      <c r="Q194" t="s">
        <v>1908</v>
      </c>
      <c r="R194" t="s">
        <v>1291</v>
      </c>
      <c r="S194" t="s">
        <v>1909</v>
      </c>
      <c r="T194" t="s">
        <v>1910</v>
      </c>
      <c r="U194" t="s">
        <v>1329</v>
      </c>
      <c r="W194" t="str">
        <f t="shared" si="41"/>
        <v>LONG AN</v>
      </c>
      <c r="X194" t="s">
        <v>1329</v>
      </c>
      <c r="Y194" t="s">
        <v>1292</v>
      </c>
      <c r="Z194" t="s">
        <v>1293</v>
      </c>
      <c r="AA194" s="4" t="s">
        <v>1294</v>
      </c>
      <c r="AB194" t="s">
        <v>1334</v>
      </c>
      <c r="AC194">
        <v>20</v>
      </c>
      <c r="AD194">
        <v>18333</v>
      </c>
      <c r="AE194">
        <v>15116</v>
      </c>
      <c r="AF194">
        <v>302320</v>
      </c>
      <c r="AG194">
        <v>8</v>
      </c>
      <c r="AH194" s="1">
        <v>326505</v>
      </c>
      <c r="AI194" t="s">
        <v>1379</v>
      </c>
      <c r="AJ194">
        <v>20240701</v>
      </c>
      <c r="AK194">
        <v>20250701</v>
      </c>
      <c r="AL194" t="s">
        <v>1911</v>
      </c>
      <c r="AM194">
        <v>101291</v>
      </c>
      <c r="AN194" t="s">
        <v>1335</v>
      </c>
      <c r="AO194" t="s">
        <v>1295</v>
      </c>
      <c r="AP194" t="s">
        <v>1296</v>
      </c>
      <c r="AQ194">
        <v>20</v>
      </c>
      <c r="AR194" s="21">
        <v>1</v>
      </c>
      <c r="AS194" s="5" t="s">
        <v>1294</v>
      </c>
      <c r="AT194" s="5" t="s">
        <v>1329</v>
      </c>
      <c r="AU194" t="s">
        <v>1339</v>
      </c>
      <c r="AV194">
        <f>+VLOOKUP($I194,Code!$A$2:$M$107,12,0)</f>
        <v>324003</v>
      </c>
      <c r="AW194" t="str">
        <f>+VLOOKUP($I194,Code!$A$2:$M$107,13,0)</f>
        <v>AHH RCE 9g</v>
      </c>
      <c r="AY194" s="1">
        <f t="shared" si="36"/>
        <v>302.32</v>
      </c>
      <c r="AZ194" s="12">
        <f t="shared" si="37"/>
        <v>0.17547591774395899</v>
      </c>
    </row>
    <row r="195" spans="2:52" x14ac:dyDescent="0.35">
      <c r="B195" t="s">
        <v>1288</v>
      </c>
      <c r="C195" s="2" t="s">
        <v>1435</v>
      </c>
      <c r="D195" s="2">
        <v>45568</v>
      </c>
      <c r="E195" t="s">
        <v>1854</v>
      </c>
      <c r="F195" t="s">
        <v>1702</v>
      </c>
      <c r="G195" t="s">
        <v>1855</v>
      </c>
      <c r="H195" t="s">
        <v>1856</v>
      </c>
      <c r="I195">
        <v>173135000</v>
      </c>
      <c r="J195" t="s">
        <v>972</v>
      </c>
      <c r="K195" t="s">
        <v>1289</v>
      </c>
      <c r="L195" t="s">
        <v>1299</v>
      </c>
      <c r="M195">
        <v>5165357</v>
      </c>
      <c r="N195" t="s">
        <v>1705</v>
      </c>
      <c r="O195" t="s">
        <v>1706</v>
      </c>
      <c r="P195" t="s">
        <v>1707</v>
      </c>
      <c r="Q195" t="s">
        <v>1708</v>
      </c>
      <c r="R195" t="s">
        <v>1709</v>
      </c>
      <c r="S195" t="s">
        <v>1359</v>
      </c>
      <c r="T195" t="s">
        <v>1710</v>
      </c>
      <c r="U195" t="s">
        <v>1711</v>
      </c>
      <c r="W195" t="str">
        <f t="shared" si="41"/>
        <v>DONG NAI</v>
      </c>
      <c r="X195" t="s">
        <v>1711</v>
      </c>
      <c r="Y195" t="s">
        <v>1292</v>
      </c>
      <c r="Z195" t="s">
        <v>1293</v>
      </c>
      <c r="AA195" s="4" t="s">
        <v>1294</v>
      </c>
      <c r="AB195" t="s">
        <v>1435</v>
      </c>
      <c r="AC195">
        <v>80</v>
      </c>
      <c r="AD195">
        <v>18333</v>
      </c>
      <c r="AE195">
        <v>15116</v>
      </c>
      <c r="AF195">
        <v>1209280</v>
      </c>
      <c r="AG195">
        <v>8</v>
      </c>
      <c r="AH195" s="1">
        <v>1306022</v>
      </c>
      <c r="AI195" t="s">
        <v>1378</v>
      </c>
      <c r="AJ195">
        <v>20240601</v>
      </c>
      <c r="AK195">
        <v>20250601</v>
      </c>
      <c r="AL195" t="s">
        <v>1712</v>
      </c>
      <c r="AM195">
        <v>102154</v>
      </c>
      <c r="AN195" t="s">
        <v>1446</v>
      </c>
      <c r="AO195" t="s">
        <v>1295</v>
      </c>
      <c r="AP195" t="s">
        <v>1296</v>
      </c>
      <c r="AQ195">
        <v>20</v>
      </c>
      <c r="AR195" s="21">
        <v>4</v>
      </c>
      <c r="AS195" s="5" t="s">
        <v>1294</v>
      </c>
      <c r="AT195" s="5" t="s">
        <v>1711</v>
      </c>
      <c r="AU195" t="s">
        <v>1339</v>
      </c>
      <c r="AV195">
        <f>+VLOOKUP($I195,Code!$A$2:$M$107,12,0)</f>
        <v>324003</v>
      </c>
      <c r="AW195" t="str">
        <f>+VLOOKUP($I195,Code!$A$2:$M$107,13,0)</f>
        <v>AHH RCE 9g</v>
      </c>
      <c r="AY195" s="1">
        <f t="shared" si="36"/>
        <v>302.32</v>
      </c>
      <c r="AZ195" s="12">
        <f t="shared" si="37"/>
        <v>0.17547591774395899</v>
      </c>
    </row>
    <row r="196" spans="2:52" x14ac:dyDescent="0.35">
      <c r="B196" t="s">
        <v>1288</v>
      </c>
      <c r="C196" s="2" t="s">
        <v>1298</v>
      </c>
      <c r="D196" s="2">
        <v>45568</v>
      </c>
      <c r="E196" t="s">
        <v>1619</v>
      </c>
      <c r="F196" t="s">
        <v>1620</v>
      </c>
      <c r="G196" t="s">
        <v>1621</v>
      </c>
      <c r="H196" t="s">
        <v>1622</v>
      </c>
      <c r="I196">
        <v>173135000</v>
      </c>
      <c r="J196" t="s">
        <v>972</v>
      </c>
      <c r="K196" t="s">
        <v>1289</v>
      </c>
      <c r="L196" t="s">
        <v>1299</v>
      </c>
      <c r="M196">
        <v>5280476</v>
      </c>
      <c r="N196" t="s">
        <v>1623</v>
      </c>
      <c r="O196" t="s">
        <v>1623</v>
      </c>
      <c r="P196" t="s">
        <v>1624</v>
      </c>
      <c r="Q196" t="s">
        <v>1625</v>
      </c>
      <c r="R196" t="s">
        <v>1291</v>
      </c>
      <c r="S196" t="s">
        <v>1626</v>
      </c>
      <c r="T196" t="s">
        <v>1627</v>
      </c>
      <c r="U196" t="s">
        <v>1628</v>
      </c>
      <c r="W196" t="str">
        <f t="shared" si="41"/>
        <v>KHANH HOA</v>
      </c>
      <c r="X196" t="s">
        <v>1628</v>
      </c>
      <c r="Y196" t="s">
        <v>1292</v>
      </c>
      <c r="Z196" t="s">
        <v>1293</v>
      </c>
      <c r="AA196" s="4" t="s">
        <v>1294</v>
      </c>
      <c r="AB196" t="s">
        <v>1298</v>
      </c>
      <c r="AC196">
        <v>80</v>
      </c>
      <c r="AD196">
        <v>18333</v>
      </c>
      <c r="AE196">
        <v>15116</v>
      </c>
      <c r="AF196">
        <v>1209280</v>
      </c>
      <c r="AG196">
        <v>8</v>
      </c>
      <c r="AH196" s="1">
        <v>1306022</v>
      </c>
      <c r="AI196" t="s">
        <v>1336</v>
      </c>
      <c r="AJ196">
        <v>20240701</v>
      </c>
      <c r="AK196">
        <v>20250701</v>
      </c>
      <c r="AL196" t="s">
        <v>1457</v>
      </c>
      <c r="AM196">
        <v>102051</v>
      </c>
      <c r="AN196" t="s">
        <v>1318</v>
      </c>
      <c r="AO196" t="s">
        <v>1295</v>
      </c>
      <c r="AP196" t="s">
        <v>1296</v>
      </c>
      <c r="AQ196">
        <v>20</v>
      </c>
      <c r="AR196" s="21">
        <v>4</v>
      </c>
      <c r="AS196" s="5" t="s">
        <v>1294</v>
      </c>
      <c r="AT196" s="5" t="s">
        <v>1628</v>
      </c>
      <c r="AU196" t="s">
        <v>1339</v>
      </c>
      <c r="AV196">
        <f>+VLOOKUP($I196,Code!$A$2:$M$107,12,0)</f>
        <v>324003</v>
      </c>
      <c r="AW196" t="str">
        <f>+VLOOKUP($I196,Code!$A$2:$M$107,13,0)</f>
        <v>AHH RCE 9g</v>
      </c>
      <c r="AY196" s="1">
        <f t="shared" si="36"/>
        <v>302.32</v>
      </c>
      <c r="AZ196" s="12">
        <f t="shared" si="37"/>
        <v>0.17547591774395899</v>
      </c>
    </row>
    <row r="197" spans="2:52" x14ac:dyDescent="0.35">
      <c r="B197" t="s">
        <v>1288</v>
      </c>
      <c r="C197" s="2" t="s">
        <v>1298</v>
      </c>
      <c r="D197" s="2">
        <v>45568</v>
      </c>
      <c r="E197" t="s">
        <v>1641</v>
      </c>
      <c r="F197" t="s">
        <v>1642</v>
      </c>
      <c r="G197" t="s">
        <v>1643</v>
      </c>
      <c r="H197" t="s">
        <v>1644</v>
      </c>
      <c r="I197">
        <v>173135000</v>
      </c>
      <c r="J197" t="s">
        <v>972</v>
      </c>
      <c r="K197" t="s">
        <v>1289</v>
      </c>
      <c r="L197" t="s">
        <v>1299</v>
      </c>
      <c r="M197">
        <v>5280490</v>
      </c>
      <c r="N197" t="s">
        <v>1645</v>
      </c>
      <c r="O197" t="s">
        <v>1646</v>
      </c>
      <c r="P197" t="s">
        <v>1291</v>
      </c>
      <c r="Q197" t="s">
        <v>1647</v>
      </c>
      <c r="R197" t="s">
        <v>1291</v>
      </c>
      <c r="S197" t="s">
        <v>1648</v>
      </c>
      <c r="T197" t="s">
        <v>1649</v>
      </c>
      <c r="U197" t="s">
        <v>1650</v>
      </c>
      <c r="W197" t="str">
        <f t="shared" si="41"/>
        <v>BINH PHUOC</v>
      </c>
      <c r="X197" t="s">
        <v>1650</v>
      </c>
      <c r="Y197" t="s">
        <v>1292</v>
      </c>
      <c r="Z197" t="s">
        <v>1293</v>
      </c>
      <c r="AA197" s="4" t="s">
        <v>1294</v>
      </c>
      <c r="AB197" t="s">
        <v>1298</v>
      </c>
      <c r="AC197">
        <v>40</v>
      </c>
      <c r="AD197">
        <v>18333</v>
      </c>
      <c r="AE197">
        <v>15116</v>
      </c>
      <c r="AF197">
        <v>604640</v>
      </c>
      <c r="AG197">
        <v>8</v>
      </c>
      <c r="AH197" s="1">
        <v>653011</v>
      </c>
      <c r="AI197" t="s">
        <v>1336</v>
      </c>
      <c r="AJ197">
        <v>20240701</v>
      </c>
      <c r="AK197">
        <v>20250701</v>
      </c>
      <c r="AL197" t="s">
        <v>1651</v>
      </c>
      <c r="AM197">
        <v>102051</v>
      </c>
      <c r="AN197" t="s">
        <v>1318</v>
      </c>
      <c r="AO197" t="s">
        <v>1295</v>
      </c>
      <c r="AP197" t="s">
        <v>1296</v>
      </c>
      <c r="AQ197">
        <v>20</v>
      </c>
      <c r="AR197" s="21">
        <v>2</v>
      </c>
      <c r="AS197" s="5" t="s">
        <v>1294</v>
      </c>
      <c r="AT197" s="5" t="s">
        <v>1650</v>
      </c>
      <c r="AU197" t="s">
        <v>1339</v>
      </c>
      <c r="AV197">
        <f>+VLOOKUP($I197,Code!$A$2:$M$107,12,0)</f>
        <v>324003</v>
      </c>
      <c r="AW197" t="str">
        <f>+VLOOKUP($I197,Code!$A$2:$M$107,13,0)</f>
        <v>AHH RCE 9g</v>
      </c>
      <c r="AY197" s="1">
        <f t="shared" si="36"/>
        <v>302.32</v>
      </c>
      <c r="AZ197" s="12">
        <f t="shared" si="37"/>
        <v>0.17547591774395899</v>
      </c>
    </row>
    <row r="198" spans="2:52" x14ac:dyDescent="0.35">
      <c r="B198" t="s">
        <v>1288</v>
      </c>
      <c r="C198" s="2" t="s">
        <v>1435</v>
      </c>
      <c r="D198" s="2">
        <v>45568</v>
      </c>
      <c r="E198" t="s">
        <v>1701</v>
      </c>
      <c r="F198" t="s">
        <v>1702</v>
      </c>
      <c r="G198" t="s">
        <v>1703</v>
      </c>
      <c r="H198" t="s">
        <v>1704</v>
      </c>
      <c r="I198">
        <v>173135000</v>
      </c>
      <c r="J198" t="s">
        <v>972</v>
      </c>
      <c r="K198" t="s">
        <v>1289</v>
      </c>
      <c r="L198" t="s">
        <v>1299</v>
      </c>
      <c r="M198">
        <v>5165357</v>
      </c>
      <c r="N198" t="s">
        <v>1705</v>
      </c>
      <c r="O198" t="s">
        <v>1706</v>
      </c>
      <c r="P198" t="s">
        <v>1707</v>
      </c>
      <c r="Q198" t="s">
        <v>1708</v>
      </c>
      <c r="R198" t="s">
        <v>1709</v>
      </c>
      <c r="S198" t="s">
        <v>1359</v>
      </c>
      <c r="T198" t="s">
        <v>1710</v>
      </c>
      <c r="U198" t="s">
        <v>1711</v>
      </c>
      <c r="W198" t="str">
        <f t="shared" si="41"/>
        <v>DONG NAI</v>
      </c>
      <c r="X198" t="s">
        <v>1711</v>
      </c>
      <c r="Y198" t="s">
        <v>1292</v>
      </c>
      <c r="Z198" t="s">
        <v>1293</v>
      </c>
      <c r="AA198" s="4" t="s">
        <v>1294</v>
      </c>
      <c r="AB198" t="s">
        <v>1435</v>
      </c>
      <c r="AC198">
        <v>60</v>
      </c>
      <c r="AD198">
        <v>18333</v>
      </c>
      <c r="AE198">
        <v>15116</v>
      </c>
      <c r="AF198">
        <v>906960</v>
      </c>
      <c r="AG198">
        <v>8</v>
      </c>
      <c r="AH198" s="1">
        <v>979517</v>
      </c>
      <c r="AI198" t="s">
        <v>1378</v>
      </c>
      <c r="AJ198">
        <v>20240601</v>
      </c>
      <c r="AK198">
        <v>20250601</v>
      </c>
      <c r="AL198" t="s">
        <v>1712</v>
      </c>
      <c r="AM198">
        <v>102154</v>
      </c>
      <c r="AN198" t="s">
        <v>1446</v>
      </c>
      <c r="AO198" t="s">
        <v>1295</v>
      </c>
      <c r="AP198" t="s">
        <v>1296</v>
      </c>
      <c r="AQ198">
        <v>20</v>
      </c>
      <c r="AR198" s="21">
        <v>3</v>
      </c>
      <c r="AS198" s="5" t="s">
        <v>1294</v>
      </c>
      <c r="AT198" s="5" t="s">
        <v>1711</v>
      </c>
      <c r="AU198" t="s">
        <v>1339</v>
      </c>
      <c r="AV198">
        <f>+VLOOKUP($I198,Code!$A$2:$M$107,12,0)</f>
        <v>324003</v>
      </c>
      <c r="AW198" t="str">
        <f>+VLOOKUP($I198,Code!$A$2:$M$107,13,0)</f>
        <v>AHH RCE 9g</v>
      </c>
      <c r="AY198" s="1">
        <f t="shared" si="36"/>
        <v>302.32</v>
      </c>
      <c r="AZ198" s="12">
        <f t="shared" si="37"/>
        <v>0.17547591774395899</v>
      </c>
    </row>
    <row r="199" spans="2:52" x14ac:dyDescent="0.35">
      <c r="B199" t="s">
        <v>1288</v>
      </c>
      <c r="C199" s="2" t="s">
        <v>1298</v>
      </c>
      <c r="D199" s="2">
        <v>45568</v>
      </c>
      <c r="E199" t="s">
        <v>2339</v>
      </c>
      <c r="F199" t="s">
        <v>1480</v>
      </c>
      <c r="G199" t="s">
        <v>2340</v>
      </c>
      <c r="H199" t="s">
        <v>2341</v>
      </c>
      <c r="I199">
        <v>173135000</v>
      </c>
      <c r="J199" t="s">
        <v>972</v>
      </c>
      <c r="K199" t="s">
        <v>1289</v>
      </c>
      <c r="L199" t="s">
        <v>1299</v>
      </c>
      <c r="M199">
        <v>5150926</v>
      </c>
      <c r="N199" t="s">
        <v>250</v>
      </c>
      <c r="O199" t="s">
        <v>2342</v>
      </c>
      <c r="P199" t="s">
        <v>2343</v>
      </c>
      <c r="Q199" t="s">
        <v>1291</v>
      </c>
      <c r="R199" t="s">
        <v>2344</v>
      </c>
      <c r="S199" t="s">
        <v>2167</v>
      </c>
      <c r="T199" t="s">
        <v>1216</v>
      </c>
      <c r="U199" t="s">
        <v>723</v>
      </c>
      <c r="W199" t="s">
        <v>723</v>
      </c>
      <c r="X199" t="s">
        <v>125</v>
      </c>
      <c r="Y199" t="s">
        <v>1292</v>
      </c>
      <c r="Z199" t="s">
        <v>1297</v>
      </c>
      <c r="AA199" s="4" t="s">
        <v>59</v>
      </c>
      <c r="AB199" t="s">
        <v>1298</v>
      </c>
      <c r="AC199">
        <v>20</v>
      </c>
      <c r="AD199">
        <v>18333</v>
      </c>
      <c r="AE199">
        <v>18150</v>
      </c>
      <c r="AF199">
        <v>363000</v>
      </c>
      <c r="AG199">
        <v>8</v>
      </c>
      <c r="AH199" s="1">
        <v>392040</v>
      </c>
      <c r="AI199" t="s">
        <v>1336</v>
      </c>
      <c r="AJ199">
        <v>20240701</v>
      </c>
      <c r="AK199">
        <v>20250701</v>
      </c>
      <c r="AL199" t="s">
        <v>1486</v>
      </c>
      <c r="AM199">
        <v>102610</v>
      </c>
      <c r="AN199" t="s">
        <v>1345</v>
      </c>
      <c r="AO199" t="s">
        <v>1295</v>
      </c>
      <c r="AP199" t="s">
        <v>1296</v>
      </c>
      <c r="AQ199">
        <v>20</v>
      </c>
      <c r="AR199" s="21">
        <v>1</v>
      </c>
      <c r="AS199" s="5" t="s">
        <v>59</v>
      </c>
      <c r="AT199" s="5" t="s">
        <v>723</v>
      </c>
      <c r="AU199" t="s">
        <v>1340</v>
      </c>
      <c r="AV199">
        <f>+VLOOKUP($I199,Code!$A$2:$M$107,12,0)</f>
        <v>324003</v>
      </c>
      <c r="AW199" t="str">
        <f>+VLOOKUP($I199,Code!$A$2:$M$107,13,0)</f>
        <v>AHH RCE 9g</v>
      </c>
      <c r="AY199" s="1">
        <f t="shared" si="36"/>
        <v>363</v>
      </c>
      <c r="AZ199" s="12">
        <f t="shared" si="37"/>
        <v>9.9819996727212867E-3</v>
      </c>
    </row>
    <row r="200" spans="2:52" x14ac:dyDescent="0.35">
      <c r="B200" t="s">
        <v>1288</v>
      </c>
      <c r="C200" s="2" t="s">
        <v>1298</v>
      </c>
      <c r="D200" s="2">
        <v>45568</v>
      </c>
      <c r="E200" t="s">
        <v>1762</v>
      </c>
      <c r="F200" t="s">
        <v>1763</v>
      </c>
      <c r="G200" t="s">
        <v>1764</v>
      </c>
      <c r="H200" t="s">
        <v>1765</v>
      </c>
      <c r="I200">
        <v>173135000</v>
      </c>
      <c r="J200" t="s">
        <v>972</v>
      </c>
      <c r="K200" t="s">
        <v>1289</v>
      </c>
      <c r="L200" t="s">
        <v>1299</v>
      </c>
      <c r="M200">
        <v>5264267</v>
      </c>
      <c r="N200" t="s">
        <v>1766</v>
      </c>
      <c r="O200" t="s">
        <v>1767</v>
      </c>
      <c r="P200" t="s">
        <v>1768</v>
      </c>
      <c r="Q200" t="s">
        <v>1769</v>
      </c>
      <c r="R200" t="s">
        <v>1211</v>
      </c>
      <c r="S200" t="s">
        <v>1770</v>
      </c>
      <c r="T200" t="s">
        <v>1771</v>
      </c>
      <c r="U200" t="s">
        <v>1772</v>
      </c>
      <c r="W200" t="str">
        <f>X200</f>
        <v>DAK LAK</v>
      </c>
      <c r="X200" t="s">
        <v>1772</v>
      </c>
      <c r="Y200" t="s">
        <v>1292</v>
      </c>
      <c r="Z200" t="s">
        <v>1293</v>
      </c>
      <c r="AA200" s="4" t="s">
        <v>1294</v>
      </c>
      <c r="AB200" t="s">
        <v>1298</v>
      </c>
      <c r="AC200" s="5">
        <v>20</v>
      </c>
      <c r="AD200">
        <v>18333</v>
      </c>
      <c r="AE200">
        <v>15116</v>
      </c>
      <c r="AF200">
        <v>302320</v>
      </c>
      <c r="AG200">
        <v>8</v>
      </c>
      <c r="AH200" s="15">
        <v>326505</v>
      </c>
      <c r="AI200" t="s">
        <v>1337</v>
      </c>
      <c r="AJ200">
        <v>20240701</v>
      </c>
      <c r="AK200">
        <v>20250701</v>
      </c>
      <c r="AL200" t="s">
        <v>1457</v>
      </c>
      <c r="AM200">
        <v>102051</v>
      </c>
      <c r="AN200" t="s">
        <v>1318</v>
      </c>
      <c r="AO200" t="s">
        <v>1295</v>
      </c>
      <c r="AP200" t="s">
        <v>1296</v>
      </c>
      <c r="AQ200">
        <v>20</v>
      </c>
      <c r="AR200" s="21">
        <v>1</v>
      </c>
      <c r="AS200" s="5" t="s">
        <v>1294</v>
      </c>
      <c r="AT200" s="5" t="s">
        <v>1772</v>
      </c>
      <c r="AU200" t="s">
        <v>1339</v>
      </c>
      <c r="AV200">
        <f>+VLOOKUP($I200,Code!$A$2:$M$107,12,0)</f>
        <v>324003</v>
      </c>
      <c r="AW200" t="str">
        <f>+VLOOKUP($I200,Code!$A$2:$M$107,13,0)</f>
        <v>AHH RCE 9g</v>
      </c>
      <c r="AY200" s="1">
        <f t="shared" si="36"/>
        <v>302.32</v>
      </c>
      <c r="AZ200" s="12">
        <f t="shared" si="37"/>
        <v>0.17547591774395899</v>
      </c>
    </row>
    <row r="201" spans="2:52" x14ac:dyDescent="0.35">
      <c r="B201" t="s">
        <v>1288</v>
      </c>
      <c r="C201" s="2" t="s">
        <v>1307</v>
      </c>
      <c r="D201" s="2">
        <v>45568</v>
      </c>
      <c r="E201" t="s">
        <v>1957</v>
      </c>
      <c r="F201" t="s">
        <v>1813</v>
      </c>
      <c r="G201" t="s">
        <v>1958</v>
      </c>
      <c r="H201" t="s">
        <v>1959</v>
      </c>
      <c r="I201">
        <v>173135000</v>
      </c>
      <c r="J201" t="s">
        <v>972</v>
      </c>
      <c r="K201" t="s">
        <v>1289</v>
      </c>
      <c r="L201" t="s">
        <v>1299</v>
      </c>
      <c r="M201">
        <v>5151015</v>
      </c>
      <c r="N201" t="s">
        <v>853</v>
      </c>
      <c r="O201" t="s">
        <v>1960</v>
      </c>
      <c r="P201" t="s">
        <v>1961</v>
      </c>
      <c r="Q201" t="s">
        <v>1962</v>
      </c>
      <c r="R201" t="s">
        <v>1963</v>
      </c>
      <c r="S201" t="s">
        <v>1964</v>
      </c>
      <c r="T201" t="s">
        <v>1535</v>
      </c>
      <c r="U201" t="s">
        <v>723</v>
      </c>
      <c r="W201" t="s">
        <v>723</v>
      </c>
      <c r="X201" t="s">
        <v>122</v>
      </c>
      <c r="Y201" t="s">
        <v>1292</v>
      </c>
      <c r="Z201" t="s">
        <v>1297</v>
      </c>
      <c r="AA201" s="4" t="s">
        <v>59</v>
      </c>
      <c r="AB201" t="s">
        <v>1307</v>
      </c>
      <c r="AC201">
        <v>20</v>
      </c>
      <c r="AD201">
        <v>18333</v>
      </c>
      <c r="AE201">
        <v>18150</v>
      </c>
      <c r="AF201">
        <v>363000</v>
      </c>
      <c r="AG201">
        <v>8</v>
      </c>
      <c r="AH201" s="1">
        <v>392040</v>
      </c>
      <c r="AI201" t="s">
        <v>1377</v>
      </c>
      <c r="AJ201">
        <v>20240604</v>
      </c>
      <c r="AK201">
        <v>20250604</v>
      </c>
      <c r="AL201" t="s">
        <v>1820</v>
      </c>
      <c r="AM201">
        <v>102589</v>
      </c>
      <c r="AN201" t="s">
        <v>1525</v>
      </c>
      <c r="AO201" t="s">
        <v>1295</v>
      </c>
      <c r="AP201" t="s">
        <v>1296</v>
      </c>
      <c r="AQ201">
        <v>20</v>
      </c>
      <c r="AR201" s="21">
        <v>1</v>
      </c>
      <c r="AS201" s="5" t="s">
        <v>59</v>
      </c>
      <c r="AT201" s="5" t="s">
        <v>723</v>
      </c>
      <c r="AU201" t="s">
        <v>1340</v>
      </c>
      <c r="AV201">
        <f>+VLOOKUP($I201,Code!$A$2:$M$107,12,0)</f>
        <v>324003</v>
      </c>
      <c r="AW201" t="str">
        <f>+VLOOKUP($I201,Code!$A$2:$M$107,13,0)</f>
        <v>AHH RCE 9g</v>
      </c>
      <c r="AY201" s="1">
        <f t="shared" si="36"/>
        <v>363</v>
      </c>
      <c r="AZ201" s="12">
        <f t="shared" si="37"/>
        <v>9.9819996727212867E-3</v>
      </c>
    </row>
    <row r="202" spans="2:52" x14ac:dyDescent="0.35">
      <c r="B202" t="s">
        <v>1288</v>
      </c>
      <c r="C202" s="2" t="s">
        <v>1334</v>
      </c>
      <c r="D202" s="2">
        <v>45568</v>
      </c>
      <c r="E202" t="s">
        <v>1934</v>
      </c>
      <c r="F202" t="s">
        <v>1903</v>
      </c>
      <c r="G202" t="s">
        <v>1935</v>
      </c>
      <c r="H202" t="s">
        <v>1936</v>
      </c>
      <c r="I202">
        <v>173135000</v>
      </c>
      <c r="J202" t="s">
        <v>972</v>
      </c>
      <c r="K202" t="s">
        <v>1289</v>
      </c>
      <c r="L202" t="s">
        <v>1299</v>
      </c>
      <c r="M202">
        <v>5269992</v>
      </c>
      <c r="N202" t="s">
        <v>1906</v>
      </c>
      <c r="O202" t="s">
        <v>1906</v>
      </c>
      <c r="P202" t="s">
        <v>1907</v>
      </c>
      <c r="Q202" t="s">
        <v>1908</v>
      </c>
      <c r="R202" t="s">
        <v>1291</v>
      </c>
      <c r="S202" t="s">
        <v>1909</v>
      </c>
      <c r="T202" t="s">
        <v>1910</v>
      </c>
      <c r="U202" t="s">
        <v>1329</v>
      </c>
      <c r="W202" t="str">
        <f>X202</f>
        <v>LONG AN</v>
      </c>
      <c r="X202" t="s">
        <v>1329</v>
      </c>
      <c r="Y202" t="s">
        <v>1292</v>
      </c>
      <c r="Z202" t="s">
        <v>1293</v>
      </c>
      <c r="AA202" s="4" t="s">
        <v>1294</v>
      </c>
      <c r="AB202" t="s">
        <v>1334</v>
      </c>
      <c r="AC202">
        <v>100</v>
      </c>
      <c r="AD202">
        <v>18333</v>
      </c>
      <c r="AE202">
        <v>15116</v>
      </c>
      <c r="AF202">
        <v>1511600</v>
      </c>
      <c r="AG202">
        <v>8</v>
      </c>
      <c r="AH202" s="1">
        <v>1632528</v>
      </c>
      <c r="AI202" t="s">
        <v>2329</v>
      </c>
      <c r="AJ202">
        <v>20240604</v>
      </c>
      <c r="AK202">
        <v>20250604</v>
      </c>
      <c r="AL202" t="s">
        <v>1911</v>
      </c>
      <c r="AM202">
        <v>101291</v>
      </c>
      <c r="AN202" t="s">
        <v>1335</v>
      </c>
      <c r="AO202" t="s">
        <v>1295</v>
      </c>
      <c r="AP202" t="s">
        <v>1296</v>
      </c>
      <c r="AQ202">
        <v>20</v>
      </c>
      <c r="AR202" s="21">
        <v>5</v>
      </c>
      <c r="AS202" s="5" t="s">
        <v>1294</v>
      </c>
      <c r="AT202" s="5" t="s">
        <v>1329</v>
      </c>
      <c r="AU202" t="s">
        <v>1339</v>
      </c>
      <c r="AV202">
        <f>+VLOOKUP($I202,Code!$A$2:$M$107,12,0)</f>
        <v>324003</v>
      </c>
      <c r="AW202" t="str">
        <f>+VLOOKUP($I202,Code!$A$2:$M$107,13,0)</f>
        <v>AHH RCE 9g</v>
      </c>
      <c r="AY202" s="1">
        <f t="shared" si="36"/>
        <v>302.32</v>
      </c>
      <c r="AZ202" s="12">
        <f t="shared" si="37"/>
        <v>0.17547591774395899</v>
      </c>
    </row>
    <row r="203" spans="2:52" x14ac:dyDescent="0.35">
      <c r="B203" t="s">
        <v>1288</v>
      </c>
      <c r="C203" s="2" t="s">
        <v>1334</v>
      </c>
      <c r="D203" s="2">
        <v>45568</v>
      </c>
      <c r="E203" t="s">
        <v>1968</v>
      </c>
      <c r="F203" t="s">
        <v>1969</v>
      </c>
      <c r="G203" t="s">
        <v>1970</v>
      </c>
      <c r="H203" t="s">
        <v>1971</v>
      </c>
      <c r="I203">
        <v>173135000</v>
      </c>
      <c r="J203" t="s">
        <v>972</v>
      </c>
      <c r="K203" t="s">
        <v>1289</v>
      </c>
      <c r="L203" t="s">
        <v>1299</v>
      </c>
      <c r="M203">
        <v>5010479</v>
      </c>
      <c r="N203" t="s">
        <v>1362</v>
      </c>
      <c r="O203" t="s">
        <v>1363</v>
      </c>
      <c r="P203" t="s">
        <v>1364</v>
      </c>
      <c r="Q203" t="s">
        <v>1365</v>
      </c>
      <c r="R203" t="s">
        <v>1366</v>
      </c>
      <c r="S203" t="s">
        <v>1367</v>
      </c>
      <c r="T203" t="s">
        <v>1357</v>
      </c>
      <c r="U203" t="s">
        <v>723</v>
      </c>
      <c r="W203" t="s">
        <v>723</v>
      </c>
      <c r="X203" t="s">
        <v>61</v>
      </c>
      <c r="Y203" t="s">
        <v>1292</v>
      </c>
      <c r="Z203" t="s">
        <v>1293</v>
      </c>
      <c r="AA203" s="4" t="s">
        <v>408</v>
      </c>
      <c r="AB203" t="s">
        <v>1334</v>
      </c>
      <c r="AC203">
        <v>40</v>
      </c>
      <c r="AD203">
        <v>18333</v>
      </c>
      <c r="AE203">
        <v>18333</v>
      </c>
      <c r="AF203">
        <v>733320</v>
      </c>
      <c r="AG203">
        <v>8</v>
      </c>
      <c r="AH203" s="1">
        <v>791986</v>
      </c>
      <c r="AI203" t="s">
        <v>1379</v>
      </c>
      <c r="AJ203">
        <v>20240701</v>
      </c>
      <c r="AK203">
        <v>20250701</v>
      </c>
      <c r="AL203" t="s">
        <v>1911</v>
      </c>
      <c r="AM203">
        <v>102676</v>
      </c>
      <c r="AN203" t="s">
        <v>1355</v>
      </c>
      <c r="AO203" t="s">
        <v>1295</v>
      </c>
      <c r="AP203" t="s">
        <v>1296</v>
      </c>
      <c r="AQ203">
        <v>20</v>
      </c>
      <c r="AR203" s="21">
        <v>2</v>
      </c>
      <c r="AS203" s="5" t="s">
        <v>408</v>
      </c>
      <c r="AT203" s="5" t="s">
        <v>723</v>
      </c>
      <c r="AU203" t="s">
        <v>1340</v>
      </c>
      <c r="AV203">
        <f>+VLOOKUP($I203,Code!$A$2:$M$107,12,0)</f>
        <v>324003</v>
      </c>
      <c r="AW203" t="str">
        <f>+VLOOKUP($I203,Code!$A$2:$M$107,13,0)</f>
        <v>AHH RCE 9g</v>
      </c>
      <c r="AY203" s="1">
        <f t="shared" si="36"/>
        <v>366.66</v>
      </c>
      <c r="AZ203" s="12">
        <f t="shared" si="37"/>
        <v>0</v>
      </c>
    </row>
    <row r="204" spans="2:52" x14ac:dyDescent="0.35">
      <c r="B204" t="s">
        <v>1288</v>
      </c>
      <c r="C204" s="2" t="s">
        <v>1435</v>
      </c>
      <c r="D204" s="2">
        <v>45568</v>
      </c>
      <c r="E204" t="s">
        <v>1436</v>
      </c>
      <c r="F204" t="s">
        <v>1437</v>
      </c>
      <c r="G204" t="s">
        <v>1438</v>
      </c>
      <c r="H204" t="s">
        <v>1439</v>
      </c>
      <c r="I204">
        <v>173135000</v>
      </c>
      <c r="J204" t="s">
        <v>972</v>
      </c>
      <c r="K204" t="s">
        <v>1289</v>
      </c>
      <c r="L204" t="s">
        <v>1299</v>
      </c>
      <c r="M204">
        <v>5261886</v>
      </c>
      <c r="N204" t="s">
        <v>1440</v>
      </c>
      <c r="O204" t="s">
        <v>1441</v>
      </c>
      <c r="P204" t="s">
        <v>1291</v>
      </c>
      <c r="Q204" t="s">
        <v>1442</v>
      </c>
      <c r="R204" t="s">
        <v>1291</v>
      </c>
      <c r="S204" t="s">
        <v>1443</v>
      </c>
      <c r="T204" t="s">
        <v>1444</v>
      </c>
      <c r="U204" t="s">
        <v>116</v>
      </c>
      <c r="W204" t="str">
        <f t="shared" ref="W204:W207" si="42">X204</f>
        <v>BINH DUONG</v>
      </c>
      <c r="X204" t="s">
        <v>116</v>
      </c>
      <c r="Y204" t="s">
        <v>1292</v>
      </c>
      <c r="Z204" t="s">
        <v>1293</v>
      </c>
      <c r="AA204" s="4" t="s">
        <v>1294</v>
      </c>
      <c r="AB204" t="s">
        <v>1435</v>
      </c>
      <c r="AC204">
        <v>20</v>
      </c>
      <c r="AD204">
        <v>18333</v>
      </c>
      <c r="AE204">
        <v>15116</v>
      </c>
      <c r="AF204">
        <v>302320</v>
      </c>
      <c r="AG204">
        <v>8</v>
      </c>
      <c r="AH204" s="1">
        <v>326506</v>
      </c>
      <c r="AI204" t="s">
        <v>1378</v>
      </c>
      <c r="AJ204">
        <v>20240601</v>
      </c>
      <c r="AK204">
        <v>20250601</v>
      </c>
      <c r="AL204" t="s">
        <v>1445</v>
      </c>
      <c r="AM204">
        <v>102154</v>
      </c>
      <c r="AN204" t="s">
        <v>1446</v>
      </c>
      <c r="AO204" t="s">
        <v>1295</v>
      </c>
      <c r="AP204" t="s">
        <v>1296</v>
      </c>
      <c r="AQ204">
        <v>20</v>
      </c>
      <c r="AR204" s="21">
        <v>1</v>
      </c>
      <c r="AS204" s="5" t="s">
        <v>1294</v>
      </c>
      <c r="AT204" s="5" t="s">
        <v>116</v>
      </c>
      <c r="AU204" t="s">
        <v>1339</v>
      </c>
      <c r="AV204">
        <f>+VLOOKUP($I204,Code!$A$2:$M$107,12,0)</f>
        <v>324003</v>
      </c>
      <c r="AW204" t="str">
        <f>+VLOOKUP($I204,Code!$A$2:$M$107,13,0)</f>
        <v>AHH RCE 9g</v>
      </c>
      <c r="AY204" s="1">
        <f t="shared" si="36"/>
        <v>302.32</v>
      </c>
      <c r="AZ204" s="12">
        <f t="shared" si="37"/>
        <v>0.17547591774395899</v>
      </c>
    </row>
    <row r="205" spans="2:52" x14ac:dyDescent="0.35">
      <c r="B205" t="s">
        <v>1288</v>
      </c>
      <c r="C205" s="2" t="s">
        <v>1435</v>
      </c>
      <c r="D205" s="2">
        <v>45568</v>
      </c>
      <c r="E205" t="s">
        <v>1436</v>
      </c>
      <c r="F205" t="s">
        <v>1437</v>
      </c>
      <c r="G205" t="s">
        <v>1438</v>
      </c>
      <c r="H205" t="s">
        <v>1439</v>
      </c>
      <c r="I205">
        <v>173135000</v>
      </c>
      <c r="J205" t="s">
        <v>972</v>
      </c>
      <c r="K205" t="s">
        <v>1289</v>
      </c>
      <c r="L205" t="s">
        <v>1299</v>
      </c>
      <c r="M205">
        <v>5261886</v>
      </c>
      <c r="N205" t="s">
        <v>1440</v>
      </c>
      <c r="O205" t="s">
        <v>1441</v>
      </c>
      <c r="P205" t="s">
        <v>1291</v>
      </c>
      <c r="Q205" t="s">
        <v>1442</v>
      </c>
      <c r="R205" t="s">
        <v>1291</v>
      </c>
      <c r="S205" t="s">
        <v>1443</v>
      </c>
      <c r="T205" t="s">
        <v>1444</v>
      </c>
      <c r="U205" t="s">
        <v>116</v>
      </c>
      <c r="W205" t="str">
        <f t="shared" si="42"/>
        <v>BINH DUONG</v>
      </c>
      <c r="X205" t="s">
        <v>116</v>
      </c>
      <c r="Y205" t="s">
        <v>1292</v>
      </c>
      <c r="Z205" t="s">
        <v>1293</v>
      </c>
      <c r="AA205" s="4" t="s">
        <v>1294</v>
      </c>
      <c r="AB205" t="s">
        <v>1435</v>
      </c>
      <c r="AC205">
        <v>220</v>
      </c>
      <c r="AD205">
        <v>18333</v>
      </c>
      <c r="AE205">
        <v>15116</v>
      </c>
      <c r="AF205">
        <v>3325520</v>
      </c>
      <c r="AG205">
        <v>8</v>
      </c>
      <c r="AH205" s="1">
        <v>3591561</v>
      </c>
      <c r="AI205" t="s">
        <v>1377</v>
      </c>
      <c r="AJ205">
        <v>20240604</v>
      </c>
      <c r="AK205">
        <v>20250604</v>
      </c>
      <c r="AL205" t="s">
        <v>1445</v>
      </c>
      <c r="AM205">
        <v>102154</v>
      </c>
      <c r="AN205" t="s">
        <v>1446</v>
      </c>
      <c r="AO205" t="s">
        <v>1295</v>
      </c>
      <c r="AP205" t="s">
        <v>1296</v>
      </c>
      <c r="AQ205">
        <v>20</v>
      </c>
      <c r="AR205" s="21">
        <v>11</v>
      </c>
      <c r="AS205" s="5" t="s">
        <v>1294</v>
      </c>
      <c r="AT205" s="5" t="s">
        <v>116</v>
      </c>
      <c r="AU205" t="s">
        <v>1339</v>
      </c>
      <c r="AV205">
        <f>+VLOOKUP($I205,Code!$A$2:$M$107,12,0)</f>
        <v>324003</v>
      </c>
      <c r="AW205" t="str">
        <f>+VLOOKUP($I205,Code!$A$2:$M$107,13,0)</f>
        <v>AHH RCE 9g</v>
      </c>
      <c r="AY205" s="1">
        <f t="shared" si="36"/>
        <v>302.32</v>
      </c>
      <c r="AZ205" s="12">
        <f t="shared" si="37"/>
        <v>0.17547591774395899</v>
      </c>
    </row>
    <row r="206" spans="2:52" x14ac:dyDescent="0.35">
      <c r="B206" t="s">
        <v>1288</v>
      </c>
      <c r="C206" s="2" t="s">
        <v>1298</v>
      </c>
      <c r="D206" s="2">
        <v>45568</v>
      </c>
      <c r="E206" t="s">
        <v>1447</v>
      </c>
      <c r="F206" t="s">
        <v>1448</v>
      </c>
      <c r="G206" t="s">
        <v>1449</v>
      </c>
      <c r="H206" t="s">
        <v>1450</v>
      </c>
      <c r="I206">
        <v>173135000</v>
      </c>
      <c r="J206" t="s">
        <v>972</v>
      </c>
      <c r="K206" t="s">
        <v>1289</v>
      </c>
      <c r="L206" t="s">
        <v>1299</v>
      </c>
      <c r="M206">
        <v>5280452</v>
      </c>
      <c r="N206" t="s">
        <v>1451</v>
      </c>
      <c r="O206" t="s">
        <v>1451</v>
      </c>
      <c r="P206" t="s">
        <v>1291</v>
      </c>
      <c r="Q206" t="s">
        <v>1452</v>
      </c>
      <c r="R206" t="s">
        <v>1453</v>
      </c>
      <c r="S206" t="s">
        <v>1454</v>
      </c>
      <c r="T206" t="s">
        <v>1455</v>
      </c>
      <c r="U206" t="s">
        <v>1456</v>
      </c>
      <c r="W206" t="str">
        <f t="shared" si="42"/>
        <v>LAM DONG</v>
      </c>
      <c r="X206" t="s">
        <v>1456</v>
      </c>
      <c r="Y206" t="s">
        <v>1292</v>
      </c>
      <c r="Z206" t="s">
        <v>1293</v>
      </c>
      <c r="AA206" s="4" t="s">
        <v>1294</v>
      </c>
      <c r="AB206" t="s">
        <v>1298</v>
      </c>
      <c r="AC206">
        <v>40</v>
      </c>
      <c r="AD206">
        <v>18333</v>
      </c>
      <c r="AE206">
        <v>15116</v>
      </c>
      <c r="AF206">
        <v>604640</v>
      </c>
      <c r="AG206">
        <v>8</v>
      </c>
      <c r="AH206" s="1">
        <v>653011</v>
      </c>
      <c r="AI206" t="s">
        <v>1336</v>
      </c>
      <c r="AJ206">
        <v>20240701</v>
      </c>
      <c r="AK206">
        <v>20250701</v>
      </c>
      <c r="AL206" t="s">
        <v>1457</v>
      </c>
      <c r="AM206">
        <v>102051</v>
      </c>
      <c r="AN206" t="s">
        <v>1318</v>
      </c>
      <c r="AO206" t="s">
        <v>1295</v>
      </c>
      <c r="AP206" t="s">
        <v>1296</v>
      </c>
      <c r="AQ206">
        <v>20</v>
      </c>
      <c r="AR206" s="21">
        <v>2</v>
      </c>
      <c r="AS206" s="5" t="s">
        <v>1294</v>
      </c>
      <c r="AT206" s="5" t="s">
        <v>1456</v>
      </c>
      <c r="AU206" t="s">
        <v>1339</v>
      </c>
      <c r="AV206">
        <f>+VLOOKUP($I206,Code!$A$2:$M$107,12,0)</f>
        <v>324003</v>
      </c>
      <c r="AW206" t="str">
        <f>+VLOOKUP($I206,Code!$A$2:$M$107,13,0)</f>
        <v>AHH RCE 9g</v>
      </c>
      <c r="AY206" s="1">
        <f t="shared" si="36"/>
        <v>302.32</v>
      </c>
      <c r="AZ206" s="12">
        <f t="shared" si="37"/>
        <v>0.17547591774395899</v>
      </c>
    </row>
    <row r="207" spans="2:52" x14ac:dyDescent="0.35">
      <c r="B207" t="s">
        <v>1288</v>
      </c>
      <c r="C207" s="2" t="s">
        <v>1298</v>
      </c>
      <c r="D207" s="2">
        <v>45568</v>
      </c>
      <c r="E207" t="s">
        <v>1762</v>
      </c>
      <c r="F207" t="s">
        <v>1763</v>
      </c>
      <c r="G207" t="s">
        <v>1764</v>
      </c>
      <c r="H207" t="s">
        <v>1765</v>
      </c>
      <c r="I207">
        <v>173135000</v>
      </c>
      <c r="J207" t="s">
        <v>972</v>
      </c>
      <c r="K207" t="s">
        <v>1289</v>
      </c>
      <c r="L207" t="s">
        <v>1299</v>
      </c>
      <c r="M207">
        <v>5264267</v>
      </c>
      <c r="N207" t="s">
        <v>1766</v>
      </c>
      <c r="O207" t="s">
        <v>1767</v>
      </c>
      <c r="P207" t="s">
        <v>1768</v>
      </c>
      <c r="Q207" t="s">
        <v>1769</v>
      </c>
      <c r="R207" t="s">
        <v>1211</v>
      </c>
      <c r="S207" t="s">
        <v>1770</v>
      </c>
      <c r="T207" t="s">
        <v>1771</v>
      </c>
      <c r="U207" t="s">
        <v>1772</v>
      </c>
      <c r="W207" t="str">
        <f t="shared" si="42"/>
        <v>DAK LAK</v>
      </c>
      <c r="X207" t="s">
        <v>1772</v>
      </c>
      <c r="Y207" t="s">
        <v>1292</v>
      </c>
      <c r="Z207" t="s">
        <v>1293</v>
      </c>
      <c r="AA207" s="4" t="s">
        <v>1294</v>
      </c>
      <c r="AB207" t="s">
        <v>1298</v>
      </c>
      <c r="AC207">
        <v>20</v>
      </c>
      <c r="AD207">
        <v>18333</v>
      </c>
      <c r="AE207">
        <v>15116</v>
      </c>
      <c r="AF207">
        <v>302320</v>
      </c>
      <c r="AG207">
        <v>8</v>
      </c>
      <c r="AH207" s="1">
        <v>326506</v>
      </c>
      <c r="AI207" t="s">
        <v>1336</v>
      </c>
      <c r="AJ207">
        <v>20240701</v>
      </c>
      <c r="AK207">
        <v>20250701</v>
      </c>
      <c r="AL207" t="s">
        <v>1457</v>
      </c>
      <c r="AM207">
        <v>102051</v>
      </c>
      <c r="AN207" t="s">
        <v>1318</v>
      </c>
      <c r="AO207" t="s">
        <v>1295</v>
      </c>
      <c r="AP207" t="s">
        <v>1296</v>
      </c>
      <c r="AQ207">
        <v>20</v>
      </c>
      <c r="AR207" s="21">
        <v>1</v>
      </c>
      <c r="AS207" s="5" t="s">
        <v>1294</v>
      </c>
      <c r="AT207" s="5" t="s">
        <v>1772</v>
      </c>
      <c r="AU207" t="s">
        <v>1339</v>
      </c>
      <c r="AV207">
        <f>+VLOOKUP($I207,Code!$A$2:$M$107,12,0)</f>
        <v>324003</v>
      </c>
      <c r="AW207" t="str">
        <f>+VLOOKUP($I207,Code!$A$2:$M$107,13,0)</f>
        <v>AHH RCE 9g</v>
      </c>
      <c r="AY207" s="1">
        <f t="shared" si="36"/>
        <v>302.32</v>
      </c>
      <c r="AZ207" s="12">
        <f t="shared" si="37"/>
        <v>0.17547591774395899</v>
      </c>
    </row>
    <row r="208" spans="2:52" x14ac:dyDescent="0.35">
      <c r="B208" t="s">
        <v>1288</v>
      </c>
      <c r="C208" s="2" t="s">
        <v>1334</v>
      </c>
      <c r="D208" s="2">
        <v>45568</v>
      </c>
      <c r="E208" t="s">
        <v>1494</v>
      </c>
      <c r="F208" t="s">
        <v>1495</v>
      </c>
      <c r="G208" t="s">
        <v>1496</v>
      </c>
      <c r="H208" t="s">
        <v>1497</v>
      </c>
      <c r="I208">
        <v>173137000</v>
      </c>
      <c r="J208" t="s">
        <v>1000</v>
      </c>
      <c r="K208" t="s">
        <v>1289</v>
      </c>
      <c r="L208" t="s">
        <v>1299</v>
      </c>
      <c r="M208">
        <v>5265899</v>
      </c>
      <c r="N208" t="s">
        <v>1498</v>
      </c>
      <c r="O208" t="s">
        <v>1499</v>
      </c>
      <c r="P208" t="s">
        <v>1500</v>
      </c>
      <c r="Q208" t="s">
        <v>1501</v>
      </c>
      <c r="R208" t="s">
        <v>1502</v>
      </c>
      <c r="S208" t="s">
        <v>1503</v>
      </c>
      <c r="T208" t="s">
        <v>1352</v>
      </c>
      <c r="U208" t="s">
        <v>723</v>
      </c>
      <c r="W208" t="s">
        <v>723</v>
      </c>
      <c r="X208" t="s">
        <v>119</v>
      </c>
      <c r="Y208" t="s">
        <v>1292</v>
      </c>
      <c r="Z208" t="s">
        <v>1293</v>
      </c>
      <c r="AA208" s="4" t="s">
        <v>1294</v>
      </c>
      <c r="AB208" t="s">
        <v>1334</v>
      </c>
      <c r="AC208">
        <v>12</v>
      </c>
      <c r="AD208">
        <v>18818</v>
      </c>
      <c r="AE208">
        <v>18253</v>
      </c>
      <c r="AF208">
        <v>219036</v>
      </c>
      <c r="AG208">
        <v>8</v>
      </c>
      <c r="AH208" s="1">
        <v>236559</v>
      </c>
      <c r="AI208" t="s">
        <v>2345</v>
      </c>
      <c r="AJ208">
        <v>20240602</v>
      </c>
      <c r="AK208">
        <v>20250602</v>
      </c>
      <c r="AL208" t="s">
        <v>1504</v>
      </c>
      <c r="AM208">
        <v>101291</v>
      </c>
      <c r="AN208" t="s">
        <v>1335</v>
      </c>
      <c r="AO208" t="s">
        <v>1295</v>
      </c>
      <c r="AP208" t="s">
        <v>1296</v>
      </c>
      <c r="AQ208">
        <v>12</v>
      </c>
      <c r="AR208" s="21">
        <v>1</v>
      </c>
      <c r="AS208" s="5" t="s">
        <v>1294</v>
      </c>
      <c r="AT208" s="5" t="s">
        <v>723</v>
      </c>
      <c r="AU208" t="s">
        <v>1340</v>
      </c>
      <c r="AV208">
        <f>+VLOOKUP($I208,Code!$A$2:$M$107,12,0)</f>
        <v>320400</v>
      </c>
      <c r="AW208" t="str">
        <f>+VLOOKUP($I208,Code!$A$2:$M$107,13,0)</f>
        <v>Coconut Coated WF 14g</v>
      </c>
      <c r="AY208" s="1">
        <f t="shared" si="36"/>
        <v>219.036</v>
      </c>
      <c r="AZ208" s="12">
        <f t="shared" si="37"/>
        <v>3.0024444680624929E-2</v>
      </c>
    </row>
    <row r="209" spans="2:52" x14ac:dyDescent="0.35">
      <c r="B209" t="s">
        <v>1288</v>
      </c>
      <c r="C209" s="2" t="s">
        <v>1298</v>
      </c>
      <c r="D209" s="2">
        <v>45568</v>
      </c>
      <c r="E209" t="s">
        <v>1619</v>
      </c>
      <c r="F209" t="s">
        <v>1620</v>
      </c>
      <c r="G209" t="s">
        <v>1621</v>
      </c>
      <c r="H209" t="s">
        <v>1622</v>
      </c>
      <c r="I209">
        <v>173137000</v>
      </c>
      <c r="J209" t="s">
        <v>1000</v>
      </c>
      <c r="K209" t="s">
        <v>1289</v>
      </c>
      <c r="L209" t="s">
        <v>1299</v>
      </c>
      <c r="M209">
        <v>5280476</v>
      </c>
      <c r="N209" t="s">
        <v>1623</v>
      </c>
      <c r="O209" t="s">
        <v>1623</v>
      </c>
      <c r="P209" t="s">
        <v>1624</v>
      </c>
      <c r="Q209" t="s">
        <v>1625</v>
      </c>
      <c r="R209" t="s">
        <v>1291</v>
      </c>
      <c r="S209" t="s">
        <v>1626</v>
      </c>
      <c r="T209" t="s">
        <v>1627</v>
      </c>
      <c r="U209" t="s">
        <v>1628</v>
      </c>
      <c r="W209" t="str">
        <f>X209</f>
        <v>KHANH HOA</v>
      </c>
      <c r="X209" t="s">
        <v>1628</v>
      </c>
      <c r="Y209" t="s">
        <v>1292</v>
      </c>
      <c r="Z209" t="s">
        <v>1293</v>
      </c>
      <c r="AA209" s="4" t="s">
        <v>1294</v>
      </c>
      <c r="AB209" t="s">
        <v>1298</v>
      </c>
      <c r="AC209">
        <v>12</v>
      </c>
      <c r="AD209">
        <v>18818</v>
      </c>
      <c r="AE209">
        <v>18253</v>
      </c>
      <c r="AF209">
        <v>219036</v>
      </c>
      <c r="AG209">
        <v>8</v>
      </c>
      <c r="AH209" s="1">
        <v>236559</v>
      </c>
      <c r="AI209" t="s">
        <v>1309</v>
      </c>
      <c r="AJ209">
        <v>20240602</v>
      </c>
      <c r="AK209">
        <v>20250602</v>
      </c>
      <c r="AL209" t="s">
        <v>1457</v>
      </c>
      <c r="AM209">
        <v>102051</v>
      </c>
      <c r="AN209" t="s">
        <v>1318</v>
      </c>
      <c r="AO209" t="s">
        <v>1295</v>
      </c>
      <c r="AP209" t="s">
        <v>1296</v>
      </c>
      <c r="AQ209">
        <v>12</v>
      </c>
      <c r="AR209" s="21">
        <v>1</v>
      </c>
      <c r="AS209" s="5" t="s">
        <v>1294</v>
      </c>
      <c r="AT209" s="5" t="s">
        <v>1628</v>
      </c>
      <c r="AU209" t="s">
        <v>1339</v>
      </c>
      <c r="AV209">
        <f>+VLOOKUP($I209,Code!$A$2:$M$107,12,0)</f>
        <v>320400</v>
      </c>
      <c r="AW209" t="str">
        <f>+VLOOKUP($I209,Code!$A$2:$M$107,13,0)</f>
        <v>Coconut Coated WF 14g</v>
      </c>
      <c r="AY209" s="1">
        <f t="shared" si="36"/>
        <v>219.036</v>
      </c>
      <c r="AZ209" s="12">
        <f t="shared" si="37"/>
        <v>3.0024444680624929E-2</v>
      </c>
    </row>
    <row r="210" spans="2:52" x14ac:dyDescent="0.35">
      <c r="B210" t="s">
        <v>1288</v>
      </c>
      <c r="C210" s="2" t="s">
        <v>1334</v>
      </c>
      <c r="D210" s="2">
        <v>45568</v>
      </c>
      <c r="E210" t="s">
        <v>1965</v>
      </c>
      <c r="F210" t="s">
        <v>1495</v>
      </c>
      <c r="G210" t="s">
        <v>1966</v>
      </c>
      <c r="H210" t="s">
        <v>1967</v>
      </c>
      <c r="I210">
        <v>173137000</v>
      </c>
      <c r="J210" t="s">
        <v>1000</v>
      </c>
      <c r="K210" t="s">
        <v>1289</v>
      </c>
      <c r="L210" t="s">
        <v>1299</v>
      </c>
      <c r="M210">
        <v>5265899</v>
      </c>
      <c r="N210" t="s">
        <v>1498</v>
      </c>
      <c r="O210" t="s">
        <v>1499</v>
      </c>
      <c r="P210" t="s">
        <v>1500</v>
      </c>
      <c r="Q210" t="s">
        <v>1501</v>
      </c>
      <c r="R210" t="s">
        <v>1502</v>
      </c>
      <c r="S210" t="s">
        <v>1503</v>
      </c>
      <c r="T210" t="s">
        <v>1352</v>
      </c>
      <c r="U210" t="s">
        <v>723</v>
      </c>
      <c r="W210" t="s">
        <v>723</v>
      </c>
      <c r="X210" t="s">
        <v>119</v>
      </c>
      <c r="Y210" t="s">
        <v>1292</v>
      </c>
      <c r="Z210" t="s">
        <v>1293</v>
      </c>
      <c r="AA210" s="4" t="s">
        <v>1294</v>
      </c>
      <c r="AB210" t="s">
        <v>1334</v>
      </c>
      <c r="AC210">
        <v>12</v>
      </c>
      <c r="AD210">
        <v>18818</v>
      </c>
      <c r="AE210">
        <v>18253</v>
      </c>
      <c r="AF210">
        <v>219036</v>
      </c>
      <c r="AG210">
        <v>8</v>
      </c>
      <c r="AH210" s="1">
        <v>236559</v>
      </c>
      <c r="AI210" t="s">
        <v>2345</v>
      </c>
      <c r="AJ210">
        <v>20240602</v>
      </c>
      <c r="AK210">
        <v>20250602</v>
      </c>
      <c r="AL210" t="s">
        <v>1504</v>
      </c>
      <c r="AM210">
        <v>101291</v>
      </c>
      <c r="AN210" t="s">
        <v>1335</v>
      </c>
      <c r="AO210" t="s">
        <v>1295</v>
      </c>
      <c r="AP210" t="s">
        <v>1296</v>
      </c>
      <c r="AQ210">
        <v>12</v>
      </c>
      <c r="AR210" s="21">
        <v>1</v>
      </c>
      <c r="AS210" s="5" t="s">
        <v>1294</v>
      </c>
      <c r="AT210" s="5" t="s">
        <v>723</v>
      </c>
      <c r="AU210" t="s">
        <v>1340</v>
      </c>
      <c r="AV210">
        <f>+VLOOKUP($I210,Code!$A$2:$M$107,12,0)</f>
        <v>320400</v>
      </c>
      <c r="AW210" t="str">
        <f>+VLOOKUP($I210,Code!$A$2:$M$107,13,0)</f>
        <v>Coconut Coated WF 14g</v>
      </c>
      <c r="AY210" s="1">
        <f t="shared" si="36"/>
        <v>219.036</v>
      </c>
      <c r="AZ210" s="12">
        <f t="shared" si="37"/>
        <v>3.0024444680624929E-2</v>
      </c>
    </row>
    <row r="211" spans="2:52" x14ac:dyDescent="0.35">
      <c r="B211" t="s">
        <v>1288</v>
      </c>
      <c r="C211" s="2" t="s">
        <v>1298</v>
      </c>
      <c r="D211" s="2">
        <v>45568</v>
      </c>
      <c r="E211" t="s">
        <v>1447</v>
      </c>
      <c r="F211" t="s">
        <v>1448</v>
      </c>
      <c r="G211" t="s">
        <v>1449</v>
      </c>
      <c r="H211" t="s">
        <v>1450</v>
      </c>
      <c r="I211">
        <v>173137000</v>
      </c>
      <c r="J211" t="s">
        <v>1000</v>
      </c>
      <c r="K211" t="s">
        <v>1289</v>
      </c>
      <c r="L211" t="s">
        <v>1299</v>
      </c>
      <c r="M211">
        <v>5280452</v>
      </c>
      <c r="N211" t="s">
        <v>1451</v>
      </c>
      <c r="O211" t="s">
        <v>1451</v>
      </c>
      <c r="P211" t="s">
        <v>1291</v>
      </c>
      <c r="Q211" t="s">
        <v>1452</v>
      </c>
      <c r="R211" t="s">
        <v>1453</v>
      </c>
      <c r="S211" t="s">
        <v>1454</v>
      </c>
      <c r="T211" t="s">
        <v>1455</v>
      </c>
      <c r="U211" t="s">
        <v>1456</v>
      </c>
      <c r="W211" t="str">
        <f>X211</f>
        <v>LAM DONG</v>
      </c>
      <c r="X211" t="s">
        <v>1456</v>
      </c>
      <c r="Y211" t="s">
        <v>1292</v>
      </c>
      <c r="Z211" t="s">
        <v>1293</v>
      </c>
      <c r="AA211" s="4" t="s">
        <v>1294</v>
      </c>
      <c r="AB211" t="s">
        <v>1298</v>
      </c>
      <c r="AC211">
        <v>12</v>
      </c>
      <c r="AD211">
        <v>18818</v>
      </c>
      <c r="AE211">
        <v>18253</v>
      </c>
      <c r="AF211">
        <v>219036</v>
      </c>
      <c r="AG211">
        <v>8</v>
      </c>
      <c r="AH211" s="1">
        <v>236559</v>
      </c>
      <c r="AI211" t="s">
        <v>1309</v>
      </c>
      <c r="AJ211">
        <v>20240602</v>
      </c>
      <c r="AK211">
        <v>20250602</v>
      </c>
      <c r="AL211" t="s">
        <v>1457</v>
      </c>
      <c r="AM211">
        <v>102051</v>
      </c>
      <c r="AN211" t="s">
        <v>1318</v>
      </c>
      <c r="AO211" t="s">
        <v>1295</v>
      </c>
      <c r="AP211" t="s">
        <v>1296</v>
      </c>
      <c r="AQ211">
        <v>12</v>
      </c>
      <c r="AR211" s="21">
        <v>1</v>
      </c>
      <c r="AS211" s="5" t="s">
        <v>1294</v>
      </c>
      <c r="AT211" s="5" t="s">
        <v>1456</v>
      </c>
      <c r="AU211" t="s">
        <v>1339</v>
      </c>
      <c r="AV211">
        <f>+VLOOKUP($I211,Code!$A$2:$M$107,12,0)</f>
        <v>320400</v>
      </c>
      <c r="AW211" t="str">
        <f>+VLOOKUP($I211,Code!$A$2:$M$107,13,0)</f>
        <v>Coconut Coated WF 14g</v>
      </c>
      <c r="AY211" s="1">
        <f t="shared" si="36"/>
        <v>219.036</v>
      </c>
      <c r="AZ211" s="12">
        <f t="shared" si="37"/>
        <v>3.0024444680624929E-2</v>
      </c>
    </row>
    <row r="212" spans="2:52" x14ac:dyDescent="0.35">
      <c r="B212" t="s">
        <v>1288</v>
      </c>
      <c r="C212" s="2" t="s">
        <v>1307</v>
      </c>
      <c r="D212" s="2">
        <v>45568</v>
      </c>
      <c r="E212" t="s">
        <v>2346</v>
      </c>
      <c r="F212" t="s">
        <v>1813</v>
      </c>
      <c r="G212" t="s">
        <v>2347</v>
      </c>
      <c r="H212" t="s">
        <v>2348</v>
      </c>
      <c r="I212">
        <v>173137000</v>
      </c>
      <c r="J212" t="s">
        <v>1000</v>
      </c>
      <c r="K212" t="s">
        <v>1289</v>
      </c>
      <c r="L212" t="s">
        <v>1299</v>
      </c>
      <c r="M212">
        <v>5336142</v>
      </c>
      <c r="N212" t="s">
        <v>604</v>
      </c>
      <c r="O212" t="s">
        <v>604</v>
      </c>
      <c r="P212" t="s">
        <v>1361</v>
      </c>
      <c r="Q212" t="s">
        <v>2349</v>
      </c>
      <c r="R212" t="s">
        <v>2350</v>
      </c>
      <c r="S212" t="s">
        <v>1291</v>
      </c>
      <c r="T212" t="s">
        <v>1819</v>
      </c>
      <c r="U212" t="s">
        <v>723</v>
      </c>
      <c r="W212" t="s">
        <v>723</v>
      </c>
      <c r="X212" t="s">
        <v>136</v>
      </c>
      <c r="Y212" t="s">
        <v>1292</v>
      </c>
      <c r="Z212" t="s">
        <v>1293</v>
      </c>
      <c r="AA212" s="4" t="s">
        <v>51</v>
      </c>
      <c r="AB212" t="s">
        <v>1307</v>
      </c>
      <c r="AC212">
        <v>12</v>
      </c>
      <c r="AD212">
        <v>18818</v>
      </c>
      <c r="AE212">
        <v>18818</v>
      </c>
      <c r="AF212">
        <v>225816</v>
      </c>
      <c r="AG212">
        <v>8</v>
      </c>
      <c r="AH212" s="1">
        <v>243881</v>
      </c>
      <c r="AI212" t="s">
        <v>1309</v>
      </c>
      <c r="AJ212">
        <v>20240602</v>
      </c>
      <c r="AK212">
        <v>20250602</v>
      </c>
      <c r="AL212" t="s">
        <v>1820</v>
      </c>
      <c r="AM212">
        <v>97077</v>
      </c>
      <c r="AN212" t="s">
        <v>1467</v>
      </c>
      <c r="AO212" t="s">
        <v>1295</v>
      </c>
      <c r="AP212" t="s">
        <v>1296</v>
      </c>
      <c r="AQ212">
        <v>12</v>
      </c>
      <c r="AR212" s="21">
        <v>1</v>
      </c>
      <c r="AS212" s="5" t="s">
        <v>51</v>
      </c>
      <c r="AT212" s="5" t="s">
        <v>723</v>
      </c>
      <c r="AU212" t="s">
        <v>1340</v>
      </c>
      <c r="AV212">
        <f>+VLOOKUP($I212,Code!$A$2:$M$107,12,0)</f>
        <v>320400</v>
      </c>
      <c r="AW212" t="str">
        <f>+VLOOKUP($I212,Code!$A$2:$M$107,13,0)</f>
        <v>Coconut Coated WF 14g</v>
      </c>
      <c r="AY212" s="1">
        <f t="shared" si="36"/>
        <v>225.816</v>
      </c>
      <c r="AZ212" s="12">
        <f t="shared" si="37"/>
        <v>0</v>
      </c>
    </row>
    <row r="213" spans="2:52" x14ac:dyDescent="0.35">
      <c r="B213" t="s">
        <v>1288</v>
      </c>
      <c r="C213" s="2" t="s">
        <v>1298</v>
      </c>
      <c r="D213" s="2">
        <v>45568</v>
      </c>
      <c r="E213" t="s">
        <v>1576</v>
      </c>
      <c r="F213" t="s">
        <v>1577</v>
      </c>
      <c r="G213" t="s">
        <v>1578</v>
      </c>
      <c r="H213" t="s">
        <v>1579</v>
      </c>
      <c r="I213">
        <v>173138000</v>
      </c>
      <c r="J213" t="s">
        <v>1003</v>
      </c>
      <c r="K213" t="s">
        <v>1289</v>
      </c>
      <c r="L213" t="s">
        <v>1299</v>
      </c>
      <c r="M213">
        <v>5150023</v>
      </c>
      <c r="N213" t="s">
        <v>394</v>
      </c>
      <c r="O213" t="s">
        <v>1291</v>
      </c>
      <c r="P213">
        <v>460</v>
      </c>
      <c r="Q213" t="s">
        <v>1291</v>
      </c>
      <c r="R213" t="s">
        <v>1580</v>
      </c>
      <c r="S213" t="s">
        <v>1581</v>
      </c>
      <c r="T213" t="s">
        <v>1344</v>
      </c>
      <c r="U213" t="s">
        <v>723</v>
      </c>
      <c r="W213" t="s">
        <v>723</v>
      </c>
      <c r="X213" t="s">
        <v>167</v>
      </c>
      <c r="Y213" t="s">
        <v>1292</v>
      </c>
      <c r="Z213" t="s">
        <v>1293</v>
      </c>
      <c r="AA213" s="4" t="s">
        <v>323</v>
      </c>
      <c r="AB213" t="s">
        <v>1298</v>
      </c>
      <c r="AC213">
        <v>12</v>
      </c>
      <c r="AD213">
        <v>18818</v>
      </c>
      <c r="AE213">
        <v>18630</v>
      </c>
      <c r="AF213">
        <v>223560</v>
      </c>
      <c r="AG213">
        <v>8</v>
      </c>
      <c r="AH213" s="1">
        <v>241445</v>
      </c>
      <c r="AI213" t="s">
        <v>1309</v>
      </c>
      <c r="AJ213">
        <v>20240604</v>
      </c>
      <c r="AK213">
        <v>20250604</v>
      </c>
      <c r="AL213" t="s">
        <v>1582</v>
      </c>
      <c r="AM213">
        <v>102610</v>
      </c>
      <c r="AN213" t="s">
        <v>1345</v>
      </c>
      <c r="AO213" t="s">
        <v>1295</v>
      </c>
      <c r="AP213" t="s">
        <v>1296</v>
      </c>
      <c r="AQ213">
        <v>12</v>
      </c>
      <c r="AR213" s="21">
        <v>1</v>
      </c>
      <c r="AS213" s="5" t="s">
        <v>323</v>
      </c>
      <c r="AT213" s="5" t="s">
        <v>723</v>
      </c>
      <c r="AU213" t="s">
        <v>1340</v>
      </c>
      <c r="AV213">
        <f>+VLOOKUP($I213,Code!$A$2:$M$107,12,0)</f>
        <v>320100</v>
      </c>
      <c r="AW213" t="str">
        <f>+VLOOKUP($I213,Code!$A$2:$M$107,13,0)</f>
        <v>RCO Coated WF 14g</v>
      </c>
      <c r="AY213" s="1">
        <f t="shared" si="36"/>
        <v>223.56</v>
      </c>
      <c r="AZ213" s="12">
        <f t="shared" si="37"/>
        <v>9.9904346901902308E-3</v>
      </c>
    </row>
    <row r="214" spans="2:52" x14ac:dyDescent="0.35">
      <c r="B214" t="s">
        <v>1288</v>
      </c>
      <c r="C214" s="2" t="s">
        <v>1298</v>
      </c>
      <c r="D214" s="2">
        <v>45568</v>
      </c>
      <c r="E214" t="s">
        <v>1789</v>
      </c>
      <c r="F214" t="s">
        <v>1790</v>
      </c>
      <c r="G214" t="s">
        <v>1791</v>
      </c>
      <c r="H214" t="s">
        <v>1792</v>
      </c>
      <c r="I214">
        <v>173138000</v>
      </c>
      <c r="J214" t="s">
        <v>1003</v>
      </c>
      <c r="K214" t="s">
        <v>1289</v>
      </c>
      <c r="L214" t="s">
        <v>1299</v>
      </c>
      <c r="M214">
        <v>3030400</v>
      </c>
      <c r="N214" t="s">
        <v>1793</v>
      </c>
      <c r="O214" t="s">
        <v>1794</v>
      </c>
      <c r="P214" t="s">
        <v>1291</v>
      </c>
      <c r="Q214" t="s">
        <v>1795</v>
      </c>
      <c r="R214" t="s">
        <v>1796</v>
      </c>
      <c r="S214" t="s">
        <v>1797</v>
      </c>
      <c r="T214" t="s">
        <v>1798</v>
      </c>
      <c r="U214" t="s">
        <v>116</v>
      </c>
      <c r="W214" t="str">
        <f t="shared" ref="W214:W215" si="43">X214</f>
        <v>BINH DUONG</v>
      </c>
      <c r="X214" t="s">
        <v>116</v>
      </c>
      <c r="Y214" t="s">
        <v>1304</v>
      </c>
      <c r="Z214" t="s">
        <v>1305</v>
      </c>
      <c r="AA214" s="4" t="s">
        <v>1799</v>
      </c>
      <c r="AB214" t="s">
        <v>1435</v>
      </c>
      <c r="AC214">
        <v>24</v>
      </c>
      <c r="AD214">
        <v>18818</v>
      </c>
      <c r="AE214">
        <v>18253</v>
      </c>
      <c r="AF214">
        <v>438072</v>
      </c>
      <c r="AG214">
        <v>8</v>
      </c>
      <c r="AH214" s="1">
        <v>473118</v>
      </c>
      <c r="AI214" t="s">
        <v>1309</v>
      </c>
      <c r="AJ214">
        <v>20240604</v>
      </c>
      <c r="AK214">
        <v>20250604</v>
      </c>
      <c r="AL214" t="s">
        <v>1800</v>
      </c>
      <c r="AM214">
        <v>97928</v>
      </c>
      <c r="AN214" t="s">
        <v>1801</v>
      </c>
      <c r="AO214" t="s">
        <v>1295</v>
      </c>
      <c r="AP214" t="s">
        <v>1296</v>
      </c>
      <c r="AQ214">
        <v>12</v>
      </c>
      <c r="AR214" s="21">
        <v>2</v>
      </c>
      <c r="AS214" s="5" t="s">
        <v>1799</v>
      </c>
      <c r="AT214" s="5" t="s">
        <v>116</v>
      </c>
      <c r="AU214" t="s">
        <v>1339</v>
      </c>
      <c r="AV214">
        <f>+VLOOKUP($I214,Code!$A$2:$M$107,12,0)</f>
        <v>320100</v>
      </c>
      <c r="AW214" t="str">
        <f>+VLOOKUP($I214,Code!$A$2:$M$107,13,0)</f>
        <v>RCO Coated WF 14g</v>
      </c>
      <c r="AY214" s="1">
        <f t="shared" si="36"/>
        <v>219.036</v>
      </c>
      <c r="AZ214" s="12">
        <f t="shared" si="37"/>
        <v>3.0024444680624929E-2</v>
      </c>
    </row>
    <row r="215" spans="2:52" x14ac:dyDescent="0.35">
      <c r="B215" t="s">
        <v>1288</v>
      </c>
      <c r="C215" s="2" t="s">
        <v>1298</v>
      </c>
      <c r="D215" s="2">
        <v>45568</v>
      </c>
      <c r="E215" t="s">
        <v>1619</v>
      </c>
      <c r="F215" t="s">
        <v>1620</v>
      </c>
      <c r="G215" t="s">
        <v>1621</v>
      </c>
      <c r="H215" t="s">
        <v>1622</v>
      </c>
      <c r="I215">
        <v>173138000</v>
      </c>
      <c r="J215" t="s">
        <v>1003</v>
      </c>
      <c r="K215" t="s">
        <v>1289</v>
      </c>
      <c r="L215" t="s">
        <v>1299</v>
      </c>
      <c r="M215">
        <v>5280476</v>
      </c>
      <c r="N215" t="s">
        <v>1623</v>
      </c>
      <c r="O215" t="s">
        <v>1623</v>
      </c>
      <c r="P215" t="s">
        <v>1624</v>
      </c>
      <c r="Q215" t="s">
        <v>1625</v>
      </c>
      <c r="R215" t="s">
        <v>1291</v>
      </c>
      <c r="S215" t="s">
        <v>1626</v>
      </c>
      <c r="T215" t="s">
        <v>1627</v>
      </c>
      <c r="U215" t="s">
        <v>1628</v>
      </c>
      <c r="W215" t="str">
        <f t="shared" si="43"/>
        <v>KHANH HOA</v>
      </c>
      <c r="X215" t="s">
        <v>1628</v>
      </c>
      <c r="Y215" t="s">
        <v>1292</v>
      </c>
      <c r="Z215" t="s">
        <v>1293</v>
      </c>
      <c r="AA215" s="4" t="s">
        <v>1294</v>
      </c>
      <c r="AB215" t="s">
        <v>1298</v>
      </c>
      <c r="AC215">
        <v>12</v>
      </c>
      <c r="AD215">
        <v>18818</v>
      </c>
      <c r="AE215">
        <v>18253</v>
      </c>
      <c r="AF215">
        <v>219036</v>
      </c>
      <c r="AG215">
        <v>8</v>
      </c>
      <c r="AH215" s="1">
        <v>236559</v>
      </c>
      <c r="AI215" t="s">
        <v>1309</v>
      </c>
      <c r="AJ215">
        <v>20240604</v>
      </c>
      <c r="AK215">
        <v>20250604</v>
      </c>
      <c r="AL215" t="s">
        <v>1457</v>
      </c>
      <c r="AM215">
        <v>102051</v>
      </c>
      <c r="AN215" t="s">
        <v>1318</v>
      </c>
      <c r="AO215" t="s">
        <v>1295</v>
      </c>
      <c r="AP215" t="s">
        <v>1296</v>
      </c>
      <c r="AQ215">
        <v>12</v>
      </c>
      <c r="AR215" s="21">
        <v>1</v>
      </c>
      <c r="AS215" s="5" t="s">
        <v>1294</v>
      </c>
      <c r="AT215" s="5" t="s">
        <v>1628</v>
      </c>
      <c r="AU215" t="s">
        <v>1339</v>
      </c>
      <c r="AV215">
        <f>+VLOOKUP($I215,Code!$A$2:$M$107,12,0)</f>
        <v>320100</v>
      </c>
      <c r="AW215" t="str">
        <f>+VLOOKUP($I215,Code!$A$2:$M$107,13,0)</f>
        <v>RCO Coated WF 14g</v>
      </c>
      <c r="AY215" s="1">
        <f t="shared" si="36"/>
        <v>219.036</v>
      </c>
      <c r="AZ215" s="12">
        <f t="shared" si="37"/>
        <v>3.0024444680624929E-2</v>
      </c>
    </row>
    <row r="216" spans="2:52" x14ac:dyDescent="0.35">
      <c r="B216" t="s">
        <v>1288</v>
      </c>
      <c r="C216" s="2" t="s">
        <v>1386</v>
      </c>
      <c r="D216" s="2">
        <v>45568</v>
      </c>
      <c r="E216" t="s">
        <v>2351</v>
      </c>
      <c r="F216" t="s">
        <v>1469</v>
      </c>
      <c r="G216" t="s">
        <v>2352</v>
      </c>
      <c r="H216" t="s">
        <v>2353</v>
      </c>
      <c r="I216">
        <v>173139000</v>
      </c>
      <c r="J216" t="s">
        <v>1005</v>
      </c>
      <c r="K216" t="s">
        <v>1289</v>
      </c>
      <c r="L216" t="s">
        <v>1290</v>
      </c>
      <c r="M216">
        <v>5301821</v>
      </c>
      <c r="N216" t="s">
        <v>2354</v>
      </c>
      <c r="O216" t="s">
        <v>2355</v>
      </c>
      <c r="P216">
        <v>78</v>
      </c>
      <c r="Q216" t="s">
        <v>1291</v>
      </c>
      <c r="R216" t="s">
        <v>2356</v>
      </c>
      <c r="S216" t="s">
        <v>1779</v>
      </c>
      <c r="T216" t="s">
        <v>1477</v>
      </c>
      <c r="U216" t="s">
        <v>1396</v>
      </c>
      <c r="W216" t="str">
        <f t="shared" ref="W216:W219" si="44">X216</f>
        <v>DA NANG</v>
      </c>
      <c r="X216" t="s">
        <v>1396</v>
      </c>
      <c r="Y216" t="s">
        <v>1304</v>
      </c>
      <c r="Z216" t="s">
        <v>1305</v>
      </c>
      <c r="AA216" s="4" t="s">
        <v>4</v>
      </c>
      <c r="AB216" t="s">
        <v>1386</v>
      </c>
      <c r="AC216">
        <v>24</v>
      </c>
      <c r="AD216">
        <v>11709</v>
      </c>
      <c r="AE216">
        <v>11709</v>
      </c>
      <c r="AF216">
        <v>281016</v>
      </c>
      <c r="AG216">
        <v>8</v>
      </c>
      <c r="AH216" s="1">
        <v>303497</v>
      </c>
      <c r="AI216" t="s">
        <v>1337</v>
      </c>
      <c r="AJ216">
        <v>20240605</v>
      </c>
      <c r="AK216">
        <v>20250605</v>
      </c>
      <c r="AL216" t="s">
        <v>1478</v>
      </c>
      <c r="AM216">
        <v>100648</v>
      </c>
      <c r="AN216" t="s">
        <v>1399</v>
      </c>
      <c r="AO216" t="s">
        <v>1295</v>
      </c>
      <c r="AP216" t="s">
        <v>1296</v>
      </c>
      <c r="AQ216">
        <v>24</v>
      </c>
      <c r="AR216" s="21">
        <v>1</v>
      </c>
      <c r="AS216" s="5" t="s">
        <v>4</v>
      </c>
      <c r="AT216" s="5" t="s">
        <v>1396</v>
      </c>
      <c r="AU216" t="s">
        <v>2505</v>
      </c>
      <c r="AV216">
        <f>+VLOOKUP($I216,Code!$A$2:$M$107,12,0)</f>
        <v>323004</v>
      </c>
      <c r="AW216" t="str">
        <f>+VLOOKUP($I216,Code!$A$2:$M$107,13,0)</f>
        <v>Richeese Cookies 112g</v>
      </c>
      <c r="AY216" s="1">
        <f t="shared" si="36"/>
        <v>281.01600000000002</v>
      </c>
      <c r="AZ216" s="12">
        <f t="shared" si="37"/>
        <v>0</v>
      </c>
    </row>
    <row r="217" spans="2:52" x14ac:dyDescent="0.35">
      <c r="B217" t="s">
        <v>1288</v>
      </c>
      <c r="C217" s="2" t="s">
        <v>1386</v>
      </c>
      <c r="D217" s="2">
        <v>45568</v>
      </c>
      <c r="E217" t="s">
        <v>2357</v>
      </c>
      <c r="F217" t="s">
        <v>1388</v>
      </c>
      <c r="G217" t="s">
        <v>2358</v>
      </c>
      <c r="H217" t="s">
        <v>2359</v>
      </c>
      <c r="I217">
        <v>173139000</v>
      </c>
      <c r="J217" t="s">
        <v>1005</v>
      </c>
      <c r="K217" t="s">
        <v>1289</v>
      </c>
      <c r="L217" t="s">
        <v>1290</v>
      </c>
      <c r="M217">
        <v>5275135</v>
      </c>
      <c r="N217" t="s">
        <v>2360</v>
      </c>
      <c r="O217" t="s">
        <v>2361</v>
      </c>
      <c r="P217">
        <v>121</v>
      </c>
      <c r="Q217" t="s">
        <v>1291</v>
      </c>
      <c r="R217" t="s">
        <v>2362</v>
      </c>
      <c r="S217" t="s">
        <v>2363</v>
      </c>
      <c r="T217" t="s">
        <v>1395</v>
      </c>
      <c r="U217" t="s">
        <v>1396</v>
      </c>
      <c r="W217" t="str">
        <f t="shared" si="44"/>
        <v>DA NANG</v>
      </c>
      <c r="X217" t="s">
        <v>1396</v>
      </c>
      <c r="Y217" t="s">
        <v>1304</v>
      </c>
      <c r="Z217" t="s">
        <v>1305</v>
      </c>
      <c r="AA217" s="4" t="s">
        <v>4</v>
      </c>
      <c r="AB217" t="s">
        <v>1386</v>
      </c>
      <c r="AC217" s="5">
        <v>24</v>
      </c>
      <c r="AD217">
        <v>11709</v>
      </c>
      <c r="AE217">
        <v>11709</v>
      </c>
      <c r="AF217">
        <v>281016</v>
      </c>
      <c r="AG217">
        <v>8</v>
      </c>
      <c r="AH217" s="1">
        <v>303497</v>
      </c>
      <c r="AI217" t="s">
        <v>1337</v>
      </c>
      <c r="AJ217">
        <v>20240605</v>
      </c>
      <c r="AK217">
        <v>20250605</v>
      </c>
      <c r="AL217" t="s">
        <v>1398</v>
      </c>
      <c r="AM217">
        <v>100648</v>
      </c>
      <c r="AN217" t="s">
        <v>1399</v>
      </c>
      <c r="AO217" t="s">
        <v>1295</v>
      </c>
      <c r="AP217" t="s">
        <v>1296</v>
      </c>
      <c r="AQ217">
        <v>24</v>
      </c>
      <c r="AR217" s="21">
        <v>1</v>
      </c>
      <c r="AS217" s="5" t="s">
        <v>4</v>
      </c>
      <c r="AT217" s="5" t="s">
        <v>1396</v>
      </c>
      <c r="AU217" t="s">
        <v>2505</v>
      </c>
      <c r="AV217">
        <f>+VLOOKUP($I217,Code!$A$2:$M$107,12,0)</f>
        <v>323004</v>
      </c>
      <c r="AW217" t="str">
        <f>+VLOOKUP($I217,Code!$A$2:$M$107,13,0)</f>
        <v>Richeese Cookies 112g</v>
      </c>
      <c r="AY217" s="1">
        <f t="shared" si="36"/>
        <v>281.01600000000002</v>
      </c>
      <c r="AZ217" s="12">
        <f t="shared" si="37"/>
        <v>0</v>
      </c>
    </row>
    <row r="218" spans="2:52" x14ac:dyDescent="0.35">
      <c r="B218" t="s">
        <v>1288</v>
      </c>
      <c r="C218" s="2" t="s">
        <v>1386</v>
      </c>
      <c r="D218" s="2">
        <v>45568</v>
      </c>
      <c r="E218" t="s">
        <v>2320</v>
      </c>
      <c r="F218" t="s">
        <v>1388</v>
      </c>
      <c r="G218" t="s">
        <v>2321</v>
      </c>
      <c r="H218" t="s">
        <v>2322</v>
      </c>
      <c r="I218">
        <v>173139000</v>
      </c>
      <c r="J218" t="s">
        <v>1005</v>
      </c>
      <c r="K218" t="s">
        <v>1289</v>
      </c>
      <c r="L218" t="s">
        <v>1290</v>
      </c>
      <c r="M218">
        <v>5132999</v>
      </c>
      <c r="N218" t="s">
        <v>2323</v>
      </c>
      <c r="O218" t="s">
        <v>2324</v>
      </c>
      <c r="P218" t="s">
        <v>2325</v>
      </c>
      <c r="Q218" t="s">
        <v>1291</v>
      </c>
      <c r="R218" t="s">
        <v>1677</v>
      </c>
      <c r="S218" t="s">
        <v>1415</v>
      </c>
      <c r="T218" t="s">
        <v>1395</v>
      </c>
      <c r="U218" t="s">
        <v>1396</v>
      </c>
      <c r="W218" t="str">
        <f t="shared" si="44"/>
        <v>DA NANG</v>
      </c>
      <c r="X218" t="s">
        <v>1396</v>
      </c>
      <c r="Y218" t="s">
        <v>1304</v>
      </c>
      <c r="Z218" t="s">
        <v>1305</v>
      </c>
      <c r="AA218" s="4" t="s">
        <v>4</v>
      </c>
      <c r="AB218" t="s">
        <v>1386</v>
      </c>
      <c r="AC218" s="5">
        <v>24</v>
      </c>
      <c r="AD218">
        <v>11709</v>
      </c>
      <c r="AE218">
        <v>11709</v>
      </c>
      <c r="AF218">
        <v>281016</v>
      </c>
      <c r="AG218">
        <v>8</v>
      </c>
      <c r="AH218" s="1">
        <v>303497</v>
      </c>
      <c r="AI218" t="s">
        <v>1337</v>
      </c>
      <c r="AJ218">
        <v>20240605</v>
      </c>
      <c r="AK218">
        <v>20250605</v>
      </c>
      <c r="AL218" t="s">
        <v>1398</v>
      </c>
      <c r="AM218">
        <v>101631</v>
      </c>
      <c r="AN218" t="s">
        <v>1416</v>
      </c>
      <c r="AO218" t="s">
        <v>1295</v>
      </c>
      <c r="AP218" t="s">
        <v>1296</v>
      </c>
      <c r="AQ218">
        <v>24</v>
      </c>
      <c r="AR218" s="21">
        <v>1</v>
      </c>
      <c r="AS218" s="5" t="s">
        <v>4</v>
      </c>
      <c r="AT218" s="5" t="s">
        <v>1396</v>
      </c>
      <c r="AU218" t="s">
        <v>2505</v>
      </c>
      <c r="AV218">
        <f>+VLOOKUP($I218,Code!$A$2:$M$107,12,0)</f>
        <v>323004</v>
      </c>
      <c r="AW218" t="str">
        <f>+VLOOKUP($I218,Code!$A$2:$M$107,13,0)</f>
        <v>Richeese Cookies 112g</v>
      </c>
      <c r="AY218" s="1">
        <f t="shared" si="36"/>
        <v>281.01600000000002</v>
      </c>
      <c r="AZ218" s="12">
        <f t="shared" si="37"/>
        <v>0</v>
      </c>
    </row>
    <row r="219" spans="2:52" x14ac:dyDescent="0.35">
      <c r="B219" t="s">
        <v>1288</v>
      </c>
      <c r="C219" s="2" t="s">
        <v>1386</v>
      </c>
      <c r="D219" s="2">
        <v>45568</v>
      </c>
      <c r="E219" t="s">
        <v>2364</v>
      </c>
      <c r="F219" t="s">
        <v>1401</v>
      </c>
      <c r="G219" t="s">
        <v>2365</v>
      </c>
      <c r="H219" t="s">
        <v>2366</v>
      </c>
      <c r="I219">
        <v>173139000</v>
      </c>
      <c r="J219" t="s">
        <v>1005</v>
      </c>
      <c r="K219" t="s">
        <v>1289</v>
      </c>
      <c r="L219" t="s">
        <v>1290</v>
      </c>
      <c r="M219">
        <v>5275609</v>
      </c>
      <c r="N219" t="s">
        <v>2367</v>
      </c>
      <c r="O219" t="s">
        <v>2368</v>
      </c>
      <c r="P219">
        <v>2</v>
      </c>
      <c r="Q219" t="s">
        <v>1291</v>
      </c>
      <c r="R219" t="s">
        <v>2369</v>
      </c>
      <c r="S219" t="s">
        <v>2370</v>
      </c>
      <c r="T219" t="s">
        <v>1407</v>
      </c>
      <c r="U219" t="s">
        <v>1396</v>
      </c>
      <c r="W219" t="str">
        <f t="shared" si="44"/>
        <v>DA NANG</v>
      </c>
      <c r="X219" t="s">
        <v>1396</v>
      </c>
      <c r="Y219" t="s">
        <v>1304</v>
      </c>
      <c r="Z219" t="s">
        <v>1305</v>
      </c>
      <c r="AA219" s="4" t="s">
        <v>4</v>
      </c>
      <c r="AB219" t="s">
        <v>1386</v>
      </c>
      <c r="AC219">
        <v>24</v>
      </c>
      <c r="AD219">
        <v>11709</v>
      </c>
      <c r="AE219">
        <v>11709</v>
      </c>
      <c r="AF219">
        <v>281016</v>
      </c>
      <c r="AG219">
        <v>8</v>
      </c>
      <c r="AH219" s="1">
        <v>303497</v>
      </c>
      <c r="AI219" t="s">
        <v>1308</v>
      </c>
      <c r="AJ219">
        <v>20240605</v>
      </c>
      <c r="AK219">
        <v>20250605</v>
      </c>
      <c r="AL219" t="s">
        <v>1408</v>
      </c>
      <c r="AM219">
        <v>100648</v>
      </c>
      <c r="AN219" t="s">
        <v>1399</v>
      </c>
      <c r="AO219" t="s">
        <v>1295</v>
      </c>
      <c r="AP219" t="s">
        <v>1296</v>
      </c>
      <c r="AQ219">
        <v>24</v>
      </c>
      <c r="AR219" s="21">
        <v>1</v>
      </c>
      <c r="AS219" s="5" t="s">
        <v>4</v>
      </c>
      <c r="AT219" s="5" t="s">
        <v>1396</v>
      </c>
      <c r="AU219" t="s">
        <v>2505</v>
      </c>
      <c r="AV219">
        <f>+VLOOKUP($I219,Code!$A$2:$M$107,12,0)</f>
        <v>323004</v>
      </c>
      <c r="AW219" t="str">
        <f>+VLOOKUP($I219,Code!$A$2:$M$107,13,0)</f>
        <v>Richeese Cookies 112g</v>
      </c>
      <c r="AY219" s="1">
        <f t="shared" si="36"/>
        <v>281.01600000000002</v>
      </c>
      <c r="AZ219" s="12">
        <f t="shared" si="37"/>
        <v>0</v>
      </c>
    </row>
    <row r="220" spans="2:52" x14ac:dyDescent="0.35">
      <c r="B220" t="s">
        <v>1288</v>
      </c>
      <c r="C220" s="2" t="s">
        <v>1315</v>
      </c>
      <c r="D220" s="2">
        <v>45568</v>
      </c>
      <c r="E220" t="s">
        <v>2371</v>
      </c>
      <c r="F220" t="s">
        <v>1418</v>
      </c>
      <c r="G220" t="s">
        <v>2372</v>
      </c>
      <c r="H220" t="s">
        <v>2373</v>
      </c>
      <c r="I220">
        <v>173139000</v>
      </c>
      <c r="J220" t="s">
        <v>1005</v>
      </c>
      <c r="K220" t="s">
        <v>1289</v>
      </c>
      <c r="L220" t="s">
        <v>1290</v>
      </c>
      <c r="M220">
        <v>5130593</v>
      </c>
      <c r="N220" t="s">
        <v>2374</v>
      </c>
      <c r="O220" t="s">
        <v>387</v>
      </c>
      <c r="P220" t="s">
        <v>2375</v>
      </c>
      <c r="Q220" t="s">
        <v>2376</v>
      </c>
      <c r="R220" t="s">
        <v>1863</v>
      </c>
      <c r="S220" t="s">
        <v>1864</v>
      </c>
      <c r="T220" t="s">
        <v>1425</v>
      </c>
      <c r="U220" t="s">
        <v>723</v>
      </c>
      <c r="W220" t="s">
        <v>723</v>
      </c>
      <c r="X220" t="s">
        <v>117</v>
      </c>
      <c r="Y220" t="s">
        <v>1304</v>
      </c>
      <c r="Z220" t="s">
        <v>1305</v>
      </c>
      <c r="AA220" s="4" t="s">
        <v>865</v>
      </c>
      <c r="AB220" t="s">
        <v>1315</v>
      </c>
      <c r="AC220">
        <v>24</v>
      </c>
      <c r="AD220">
        <v>11709</v>
      </c>
      <c r="AE220">
        <v>11709</v>
      </c>
      <c r="AF220">
        <v>281016</v>
      </c>
      <c r="AG220">
        <v>8</v>
      </c>
      <c r="AH220" s="1">
        <v>303497</v>
      </c>
      <c r="AI220" t="s">
        <v>1337</v>
      </c>
      <c r="AJ220">
        <v>20240605</v>
      </c>
      <c r="AK220">
        <v>20250605</v>
      </c>
      <c r="AL220" t="s">
        <v>1426</v>
      </c>
      <c r="AM220">
        <v>102734</v>
      </c>
      <c r="AN220" t="s">
        <v>1316</v>
      </c>
      <c r="AO220" t="s">
        <v>1295</v>
      </c>
      <c r="AP220" t="s">
        <v>1296</v>
      </c>
      <c r="AQ220">
        <v>24</v>
      </c>
      <c r="AR220" s="21">
        <v>1</v>
      </c>
      <c r="AS220" s="5" t="s">
        <v>865</v>
      </c>
      <c r="AT220" s="5" t="s">
        <v>723</v>
      </c>
      <c r="AU220" t="s">
        <v>1340</v>
      </c>
      <c r="AV220">
        <f>+VLOOKUP($I220,Code!$A$2:$M$107,12,0)</f>
        <v>323004</v>
      </c>
      <c r="AW220" t="str">
        <f>+VLOOKUP($I220,Code!$A$2:$M$107,13,0)</f>
        <v>Richeese Cookies 112g</v>
      </c>
      <c r="AY220" s="1">
        <f t="shared" si="36"/>
        <v>281.01600000000002</v>
      </c>
      <c r="AZ220" s="12">
        <f t="shared" si="37"/>
        <v>0</v>
      </c>
    </row>
    <row r="221" spans="2:52" x14ac:dyDescent="0.35">
      <c r="B221" t="s">
        <v>1288</v>
      </c>
      <c r="C221" s="2" t="s">
        <v>1315</v>
      </c>
      <c r="D221" s="2">
        <v>45568</v>
      </c>
      <c r="E221" t="s">
        <v>2377</v>
      </c>
      <c r="F221" t="s">
        <v>1559</v>
      </c>
      <c r="G221" t="s">
        <v>2378</v>
      </c>
      <c r="H221" t="s">
        <v>2379</v>
      </c>
      <c r="I221">
        <v>173139000</v>
      </c>
      <c r="J221" t="s">
        <v>1005</v>
      </c>
      <c r="K221" t="s">
        <v>1289</v>
      </c>
      <c r="L221" t="s">
        <v>1290</v>
      </c>
      <c r="M221">
        <v>5135446</v>
      </c>
      <c r="N221" t="s">
        <v>193</v>
      </c>
      <c r="O221" t="s">
        <v>2380</v>
      </c>
      <c r="P221">
        <v>48</v>
      </c>
      <c r="Q221" t="s">
        <v>1322</v>
      </c>
      <c r="R221" t="s">
        <v>2381</v>
      </c>
      <c r="S221" t="s">
        <v>2382</v>
      </c>
      <c r="T221" t="s">
        <v>1317</v>
      </c>
      <c r="U221" t="s">
        <v>723</v>
      </c>
      <c r="W221" t="s">
        <v>723</v>
      </c>
      <c r="X221" t="s">
        <v>62</v>
      </c>
      <c r="Y221" t="s">
        <v>1304</v>
      </c>
      <c r="Z221" t="s">
        <v>1305</v>
      </c>
      <c r="AA221" s="4" t="s">
        <v>4</v>
      </c>
      <c r="AB221" t="s">
        <v>1315</v>
      </c>
      <c r="AC221">
        <v>24</v>
      </c>
      <c r="AD221">
        <v>11709</v>
      </c>
      <c r="AE221">
        <v>11709</v>
      </c>
      <c r="AF221">
        <v>281016</v>
      </c>
      <c r="AG221">
        <v>8</v>
      </c>
      <c r="AH221" s="1">
        <v>303497</v>
      </c>
      <c r="AI221" t="s">
        <v>1337</v>
      </c>
      <c r="AJ221">
        <v>20240605</v>
      </c>
      <c r="AK221">
        <v>20250605</v>
      </c>
      <c r="AL221" t="s">
        <v>1566</v>
      </c>
      <c r="AM221">
        <v>102734</v>
      </c>
      <c r="AN221" t="s">
        <v>1316</v>
      </c>
      <c r="AO221" t="s">
        <v>1295</v>
      </c>
      <c r="AP221" t="s">
        <v>1296</v>
      </c>
      <c r="AQ221">
        <v>24</v>
      </c>
      <c r="AR221" s="21">
        <v>1</v>
      </c>
      <c r="AS221" s="5" t="s">
        <v>4</v>
      </c>
      <c r="AT221" s="5" t="s">
        <v>723</v>
      </c>
      <c r="AU221" t="s">
        <v>1340</v>
      </c>
      <c r="AV221">
        <f>+VLOOKUP($I221,Code!$A$2:$M$107,12,0)</f>
        <v>323004</v>
      </c>
      <c r="AW221" t="str">
        <f>+VLOOKUP($I221,Code!$A$2:$M$107,13,0)</f>
        <v>Richeese Cookies 112g</v>
      </c>
      <c r="AY221" s="1">
        <f t="shared" si="36"/>
        <v>281.01600000000002</v>
      </c>
      <c r="AZ221" s="12">
        <f t="shared" si="37"/>
        <v>0</v>
      </c>
    </row>
    <row r="222" spans="2:52" x14ac:dyDescent="0.35">
      <c r="B222" t="s">
        <v>1288</v>
      </c>
      <c r="C222" s="2" t="s">
        <v>1298</v>
      </c>
      <c r="D222" s="2">
        <v>45568</v>
      </c>
      <c r="E222" t="s">
        <v>2383</v>
      </c>
      <c r="F222" t="s">
        <v>1480</v>
      </c>
      <c r="G222" t="s">
        <v>2384</v>
      </c>
      <c r="H222" t="s">
        <v>2385</v>
      </c>
      <c r="I222">
        <v>173139000</v>
      </c>
      <c r="J222" t="s">
        <v>1005</v>
      </c>
      <c r="K222" t="s">
        <v>1289</v>
      </c>
      <c r="L222" t="s">
        <v>1290</v>
      </c>
      <c r="M222">
        <v>5338742</v>
      </c>
      <c r="N222" t="s">
        <v>2386</v>
      </c>
      <c r="O222" t="s">
        <v>348</v>
      </c>
      <c r="P222" t="s">
        <v>2387</v>
      </c>
      <c r="Q222" t="s">
        <v>2388</v>
      </c>
      <c r="R222" t="s">
        <v>2389</v>
      </c>
      <c r="S222" t="s">
        <v>1351</v>
      </c>
      <c r="T222" t="s">
        <v>1216</v>
      </c>
      <c r="U222" t="s">
        <v>723</v>
      </c>
      <c r="W222" t="s">
        <v>723</v>
      </c>
      <c r="X222" t="s">
        <v>125</v>
      </c>
      <c r="Y222" t="s">
        <v>1304</v>
      </c>
      <c r="Z222" t="s">
        <v>1305</v>
      </c>
      <c r="AA222" s="4" t="s">
        <v>865</v>
      </c>
      <c r="AB222" t="s">
        <v>1298</v>
      </c>
      <c r="AC222">
        <v>24</v>
      </c>
      <c r="AD222">
        <v>11709</v>
      </c>
      <c r="AE222">
        <v>11709</v>
      </c>
      <c r="AF222">
        <v>281016</v>
      </c>
      <c r="AG222">
        <v>8</v>
      </c>
      <c r="AH222" s="1">
        <v>303497</v>
      </c>
      <c r="AI222" t="s">
        <v>1308</v>
      </c>
      <c r="AJ222">
        <v>20240605</v>
      </c>
      <c r="AK222">
        <v>20250605</v>
      </c>
      <c r="AL222" t="s">
        <v>1486</v>
      </c>
      <c r="AM222">
        <v>99833</v>
      </c>
      <c r="AN222" t="s">
        <v>1349</v>
      </c>
      <c r="AO222" t="s">
        <v>1295</v>
      </c>
      <c r="AP222" t="s">
        <v>1296</v>
      </c>
      <c r="AQ222">
        <v>24</v>
      </c>
      <c r="AR222" s="21">
        <v>1</v>
      </c>
      <c r="AS222" s="5" t="s">
        <v>865</v>
      </c>
      <c r="AT222" s="5" t="s">
        <v>723</v>
      </c>
      <c r="AU222" t="s">
        <v>1340</v>
      </c>
      <c r="AV222">
        <f>+VLOOKUP($I222,Code!$A$2:$M$107,12,0)</f>
        <v>323004</v>
      </c>
      <c r="AW222" t="str">
        <f>+VLOOKUP($I222,Code!$A$2:$M$107,13,0)</f>
        <v>Richeese Cookies 112g</v>
      </c>
      <c r="AY222" s="1">
        <f t="shared" si="36"/>
        <v>281.01600000000002</v>
      </c>
      <c r="AZ222" s="12">
        <f t="shared" si="37"/>
        <v>0</v>
      </c>
    </row>
    <row r="223" spans="2:52" x14ac:dyDescent="0.35">
      <c r="B223" t="s">
        <v>1288</v>
      </c>
      <c r="C223" s="2" t="s">
        <v>1386</v>
      </c>
      <c r="D223" s="2">
        <v>45568</v>
      </c>
      <c r="E223" t="s">
        <v>2390</v>
      </c>
      <c r="F223" t="s">
        <v>1388</v>
      </c>
      <c r="G223" t="s">
        <v>2391</v>
      </c>
      <c r="H223" t="s">
        <v>2392</v>
      </c>
      <c r="I223">
        <v>173139000</v>
      </c>
      <c r="J223" t="s">
        <v>1005</v>
      </c>
      <c r="K223" t="s">
        <v>1289</v>
      </c>
      <c r="L223" t="s">
        <v>1290</v>
      </c>
      <c r="M223">
        <v>5130984</v>
      </c>
      <c r="N223" t="s">
        <v>2393</v>
      </c>
      <c r="O223" t="s">
        <v>2394</v>
      </c>
      <c r="P223" t="s">
        <v>2395</v>
      </c>
      <c r="Q223" t="s">
        <v>1291</v>
      </c>
      <c r="R223" t="s">
        <v>2396</v>
      </c>
      <c r="S223" t="s">
        <v>1415</v>
      </c>
      <c r="T223" t="s">
        <v>1395</v>
      </c>
      <c r="U223" t="s">
        <v>1396</v>
      </c>
      <c r="W223" t="str">
        <f>X223</f>
        <v>DA NANG</v>
      </c>
      <c r="X223" t="s">
        <v>1396</v>
      </c>
      <c r="Y223" t="s">
        <v>1304</v>
      </c>
      <c r="Z223" t="s">
        <v>1305</v>
      </c>
      <c r="AA223" s="4" t="s">
        <v>4</v>
      </c>
      <c r="AB223" t="s">
        <v>1386</v>
      </c>
      <c r="AC223">
        <v>24</v>
      </c>
      <c r="AD223">
        <v>11709</v>
      </c>
      <c r="AE223">
        <v>11709</v>
      </c>
      <c r="AF223">
        <v>281016</v>
      </c>
      <c r="AG223">
        <v>8</v>
      </c>
      <c r="AH223" s="1">
        <v>303497</v>
      </c>
      <c r="AI223" t="s">
        <v>1337</v>
      </c>
      <c r="AJ223">
        <v>20240605</v>
      </c>
      <c r="AK223">
        <v>20250605</v>
      </c>
      <c r="AL223" t="s">
        <v>1398</v>
      </c>
      <c r="AM223">
        <v>101631</v>
      </c>
      <c r="AN223" t="s">
        <v>1416</v>
      </c>
      <c r="AO223" t="s">
        <v>1295</v>
      </c>
      <c r="AP223" t="s">
        <v>1296</v>
      </c>
      <c r="AQ223">
        <v>24</v>
      </c>
      <c r="AR223" s="21">
        <v>1</v>
      </c>
      <c r="AS223" s="5" t="s">
        <v>4</v>
      </c>
      <c r="AT223" s="5" t="s">
        <v>1396</v>
      </c>
      <c r="AU223" t="s">
        <v>2505</v>
      </c>
      <c r="AV223">
        <f>+VLOOKUP($I223,Code!$A$2:$M$107,12,0)</f>
        <v>323004</v>
      </c>
      <c r="AW223" t="str">
        <f>+VLOOKUP($I223,Code!$A$2:$M$107,13,0)</f>
        <v>Richeese Cookies 112g</v>
      </c>
      <c r="AY223" s="1">
        <f t="shared" si="36"/>
        <v>281.01600000000002</v>
      </c>
      <c r="AZ223" s="12">
        <f t="shared" si="37"/>
        <v>0</v>
      </c>
    </row>
    <row r="224" spans="2:52" x14ac:dyDescent="0.35">
      <c r="B224" t="s">
        <v>1288</v>
      </c>
      <c r="C224" s="2" t="s">
        <v>1315</v>
      </c>
      <c r="D224" s="2">
        <v>45568</v>
      </c>
      <c r="E224" t="s">
        <v>2397</v>
      </c>
      <c r="F224" t="s">
        <v>1559</v>
      </c>
      <c r="G224" t="s">
        <v>2398</v>
      </c>
      <c r="H224" t="s">
        <v>2399</v>
      </c>
      <c r="I224">
        <v>173139000</v>
      </c>
      <c r="J224" t="s">
        <v>1005</v>
      </c>
      <c r="K224" t="s">
        <v>1289</v>
      </c>
      <c r="L224" t="s">
        <v>1290</v>
      </c>
      <c r="M224">
        <v>5137662</v>
      </c>
      <c r="N224" t="s">
        <v>2400</v>
      </c>
      <c r="O224" t="s">
        <v>299</v>
      </c>
      <c r="P224">
        <v>81</v>
      </c>
      <c r="Q224" t="s">
        <v>1291</v>
      </c>
      <c r="R224" t="s">
        <v>1360</v>
      </c>
      <c r="S224" t="s">
        <v>1358</v>
      </c>
      <c r="T224" t="s">
        <v>1317</v>
      </c>
      <c r="U224" t="s">
        <v>723</v>
      </c>
      <c r="W224" t="s">
        <v>723</v>
      </c>
      <c r="X224" t="s">
        <v>62</v>
      </c>
      <c r="Y224" t="s">
        <v>1304</v>
      </c>
      <c r="Z224" t="s">
        <v>1305</v>
      </c>
      <c r="AA224" s="4" t="s">
        <v>865</v>
      </c>
      <c r="AB224" t="s">
        <v>1315</v>
      </c>
      <c r="AC224">
        <v>24</v>
      </c>
      <c r="AD224">
        <v>11709</v>
      </c>
      <c r="AE224">
        <v>11709</v>
      </c>
      <c r="AF224">
        <v>281016</v>
      </c>
      <c r="AG224">
        <v>8</v>
      </c>
      <c r="AH224" s="1">
        <v>303497</v>
      </c>
      <c r="AI224" t="s">
        <v>1337</v>
      </c>
      <c r="AJ224">
        <v>20240605</v>
      </c>
      <c r="AK224">
        <v>20250605</v>
      </c>
      <c r="AL224" t="s">
        <v>1566</v>
      </c>
      <c r="AM224">
        <v>102734</v>
      </c>
      <c r="AN224" t="s">
        <v>1316</v>
      </c>
      <c r="AO224" t="s">
        <v>1295</v>
      </c>
      <c r="AP224" t="s">
        <v>1296</v>
      </c>
      <c r="AQ224">
        <v>24</v>
      </c>
      <c r="AR224" s="21">
        <v>1</v>
      </c>
      <c r="AS224" s="5" t="s">
        <v>865</v>
      </c>
      <c r="AT224" s="5" t="s">
        <v>723</v>
      </c>
      <c r="AU224" t="s">
        <v>1340</v>
      </c>
      <c r="AV224">
        <f>+VLOOKUP($I224,Code!$A$2:$M$107,12,0)</f>
        <v>323004</v>
      </c>
      <c r="AW224" t="str">
        <f>+VLOOKUP($I224,Code!$A$2:$M$107,13,0)</f>
        <v>Richeese Cookies 112g</v>
      </c>
      <c r="AY224" s="1">
        <f t="shared" si="36"/>
        <v>281.01600000000002</v>
      </c>
      <c r="AZ224" s="12">
        <f t="shared" si="37"/>
        <v>0</v>
      </c>
    </row>
    <row r="225" spans="1:52" x14ac:dyDescent="0.35">
      <c r="B225" t="s">
        <v>1288</v>
      </c>
      <c r="C225" s="2" t="s">
        <v>1386</v>
      </c>
      <c r="D225" s="2">
        <v>45568</v>
      </c>
      <c r="E225" t="s">
        <v>2401</v>
      </c>
      <c r="F225" t="s">
        <v>1388</v>
      </c>
      <c r="G225" t="s">
        <v>2402</v>
      </c>
      <c r="H225" t="s">
        <v>2403</v>
      </c>
      <c r="I225">
        <v>173139000</v>
      </c>
      <c r="J225" t="s">
        <v>1005</v>
      </c>
      <c r="K225" t="s">
        <v>1289</v>
      </c>
      <c r="L225" t="s">
        <v>1290</v>
      </c>
      <c r="M225">
        <v>5275429</v>
      </c>
      <c r="N225" t="s">
        <v>2404</v>
      </c>
      <c r="O225" t="s">
        <v>2405</v>
      </c>
      <c r="P225">
        <v>61</v>
      </c>
      <c r="Q225" t="s">
        <v>1291</v>
      </c>
      <c r="R225" t="s">
        <v>2406</v>
      </c>
      <c r="S225" t="s">
        <v>1415</v>
      </c>
      <c r="T225" t="s">
        <v>1395</v>
      </c>
      <c r="U225" t="s">
        <v>1396</v>
      </c>
      <c r="W225" t="str">
        <f>X225</f>
        <v>DA NANG</v>
      </c>
      <c r="X225" t="s">
        <v>1396</v>
      </c>
      <c r="Y225" t="s">
        <v>1304</v>
      </c>
      <c r="Z225" t="s">
        <v>1305</v>
      </c>
      <c r="AA225" s="4" t="s">
        <v>4</v>
      </c>
      <c r="AB225" t="s">
        <v>1386</v>
      </c>
      <c r="AC225">
        <v>24</v>
      </c>
      <c r="AD225">
        <v>11709</v>
      </c>
      <c r="AE225">
        <v>11709</v>
      </c>
      <c r="AF225">
        <v>281016</v>
      </c>
      <c r="AG225">
        <v>8</v>
      </c>
      <c r="AH225" s="1">
        <v>303497</v>
      </c>
      <c r="AI225" t="s">
        <v>1337</v>
      </c>
      <c r="AJ225">
        <v>20240605</v>
      </c>
      <c r="AK225">
        <v>20250605</v>
      </c>
      <c r="AL225" t="s">
        <v>1398</v>
      </c>
      <c r="AM225">
        <v>100648</v>
      </c>
      <c r="AN225" t="s">
        <v>1399</v>
      </c>
      <c r="AO225" t="s">
        <v>1295</v>
      </c>
      <c r="AP225" t="s">
        <v>1296</v>
      </c>
      <c r="AQ225">
        <v>24</v>
      </c>
      <c r="AR225" s="21">
        <v>1</v>
      </c>
      <c r="AS225" s="5" t="s">
        <v>4</v>
      </c>
      <c r="AT225" s="5" t="s">
        <v>1396</v>
      </c>
      <c r="AU225" t="s">
        <v>2505</v>
      </c>
      <c r="AV225">
        <f>+VLOOKUP($I225,Code!$A$2:$M$107,12,0)</f>
        <v>323004</v>
      </c>
      <c r="AW225" t="str">
        <f>+VLOOKUP($I225,Code!$A$2:$M$107,13,0)</f>
        <v>Richeese Cookies 112g</v>
      </c>
      <c r="AY225" s="1">
        <f t="shared" si="36"/>
        <v>281.01600000000002</v>
      </c>
      <c r="AZ225" s="12">
        <f t="shared" si="37"/>
        <v>0</v>
      </c>
    </row>
    <row r="226" spans="1:52" x14ac:dyDescent="0.35">
      <c r="B226" t="s">
        <v>1288</v>
      </c>
      <c r="C226" s="2" t="s">
        <v>1307</v>
      </c>
      <c r="D226" s="2">
        <v>45568</v>
      </c>
      <c r="E226" t="s">
        <v>1589</v>
      </c>
      <c r="F226" t="s">
        <v>1590</v>
      </c>
      <c r="G226" t="s">
        <v>1591</v>
      </c>
      <c r="H226" t="s">
        <v>1592</v>
      </c>
      <c r="I226">
        <v>173139000</v>
      </c>
      <c r="J226" t="s">
        <v>1005</v>
      </c>
      <c r="K226" t="s">
        <v>1289</v>
      </c>
      <c r="L226" t="s">
        <v>1290</v>
      </c>
      <c r="M226">
        <v>5122871</v>
      </c>
      <c r="N226" t="s">
        <v>588</v>
      </c>
      <c r="O226" t="s">
        <v>588</v>
      </c>
      <c r="P226">
        <v>12</v>
      </c>
      <c r="Q226" t="s">
        <v>1291</v>
      </c>
      <c r="R226" t="s">
        <v>1380</v>
      </c>
      <c r="S226" t="s">
        <v>1356</v>
      </c>
      <c r="T226" t="s">
        <v>1321</v>
      </c>
      <c r="U226" t="s">
        <v>723</v>
      </c>
      <c r="W226" t="s">
        <v>723</v>
      </c>
      <c r="X226" t="s">
        <v>63</v>
      </c>
      <c r="Y226" t="s">
        <v>1292</v>
      </c>
      <c r="Z226" t="s">
        <v>1293</v>
      </c>
      <c r="AA226" s="4" t="s">
        <v>51</v>
      </c>
      <c r="AB226" t="s">
        <v>1307</v>
      </c>
      <c r="AC226">
        <v>24</v>
      </c>
      <c r="AD226">
        <v>11709</v>
      </c>
      <c r="AE226">
        <v>11709</v>
      </c>
      <c r="AF226">
        <v>281016</v>
      </c>
      <c r="AG226">
        <v>8</v>
      </c>
      <c r="AH226" s="1">
        <v>303497</v>
      </c>
      <c r="AI226" t="s">
        <v>1337</v>
      </c>
      <c r="AJ226">
        <v>20240605</v>
      </c>
      <c r="AK226">
        <v>20250605</v>
      </c>
      <c r="AL226" t="s">
        <v>1593</v>
      </c>
      <c r="AM226">
        <v>102589</v>
      </c>
      <c r="AN226" t="s">
        <v>1525</v>
      </c>
      <c r="AO226" t="s">
        <v>1295</v>
      </c>
      <c r="AP226" t="s">
        <v>1296</v>
      </c>
      <c r="AQ226">
        <v>24</v>
      </c>
      <c r="AR226" s="21">
        <v>1</v>
      </c>
      <c r="AS226" s="5" t="s">
        <v>51</v>
      </c>
      <c r="AT226" s="5" t="s">
        <v>723</v>
      </c>
      <c r="AU226" t="s">
        <v>1340</v>
      </c>
      <c r="AV226">
        <f>+VLOOKUP($I226,Code!$A$2:$M$107,12,0)</f>
        <v>323004</v>
      </c>
      <c r="AW226" t="str">
        <f>+VLOOKUP($I226,Code!$A$2:$M$107,13,0)</f>
        <v>Richeese Cookies 112g</v>
      </c>
      <c r="AY226" s="1">
        <f t="shared" si="36"/>
        <v>281.01600000000002</v>
      </c>
      <c r="AZ226" s="12">
        <f t="shared" si="37"/>
        <v>0</v>
      </c>
    </row>
    <row r="227" spans="1:52" x14ac:dyDescent="0.35">
      <c r="B227" t="s">
        <v>1288</v>
      </c>
      <c r="C227" s="2" t="s">
        <v>1386</v>
      </c>
      <c r="D227" s="2">
        <v>45568</v>
      </c>
      <c r="E227" t="s">
        <v>1943</v>
      </c>
      <c r="F227" t="s">
        <v>1672</v>
      </c>
      <c r="G227" t="s">
        <v>1944</v>
      </c>
      <c r="H227" t="s">
        <v>1945</v>
      </c>
      <c r="I227">
        <v>173139000</v>
      </c>
      <c r="J227" t="s">
        <v>1005</v>
      </c>
      <c r="K227" t="s">
        <v>1289</v>
      </c>
      <c r="L227" t="s">
        <v>1290</v>
      </c>
      <c r="M227">
        <v>5275931</v>
      </c>
      <c r="N227" t="s">
        <v>1946</v>
      </c>
      <c r="O227" t="s">
        <v>1947</v>
      </c>
      <c r="P227">
        <v>17</v>
      </c>
      <c r="Q227" t="s">
        <v>1291</v>
      </c>
      <c r="R227" t="s">
        <v>1948</v>
      </c>
      <c r="S227" t="s">
        <v>1949</v>
      </c>
      <c r="T227" t="s">
        <v>1725</v>
      </c>
      <c r="U227" t="s">
        <v>1680</v>
      </c>
      <c r="W227" t="str">
        <f t="shared" ref="W227:W231" si="45">X227</f>
        <v>QUANG NAM</v>
      </c>
      <c r="X227" t="s">
        <v>1680</v>
      </c>
      <c r="Y227" t="s">
        <v>1304</v>
      </c>
      <c r="Z227" t="s">
        <v>1305</v>
      </c>
      <c r="AA227" s="4" t="s">
        <v>4</v>
      </c>
      <c r="AB227" t="s">
        <v>1386</v>
      </c>
      <c r="AC227">
        <v>24</v>
      </c>
      <c r="AD227">
        <v>11709</v>
      </c>
      <c r="AE227">
        <v>11709</v>
      </c>
      <c r="AF227">
        <v>281016</v>
      </c>
      <c r="AG227">
        <v>8</v>
      </c>
      <c r="AH227" s="1">
        <v>303497</v>
      </c>
      <c r="AI227" t="s">
        <v>1308</v>
      </c>
      <c r="AJ227">
        <v>20240605</v>
      </c>
      <c r="AK227">
        <v>20250605</v>
      </c>
      <c r="AL227" t="s">
        <v>1681</v>
      </c>
      <c r="AM227">
        <v>100648</v>
      </c>
      <c r="AN227" t="s">
        <v>1399</v>
      </c>
      <c r="AO227" t="s">
        <v>1295</v>
      </c>
      <c r="AP227" t="s">
        <v>1296</v>
      </c>
      <c r="AQ227">
        <v>24</v>
      </c>
      <c r="AR227" s="21">
        <v>1</v>
      </c>
      <c r="AS227" s="5" t="s">
        <v>4</v>
      </c>
      <c r="AT227" s="5" t="s">
        <v>1680</v>
      </c>
      <c r="AU227" t="s">
        <v>2505</v>
      </c>
      <c r="AV227">
        <f>+VLOOKUP($I227,Code!$A$2:$M$107,12,0)</f>
        <v>323004</v>
      </c>
      <c r="AW227" t="str">
        <f>+VLOOKUP($I227,Code!$A$2:$M$107,13,0)</f>
        <v>Richeese Cookies 112g</v>
      </c>
      <c r="AY227" s="1">
        <f t="shared" si="36"/>
        <v>281.01600000000002</v>
      </c>
      <c r="AZ227" s="12">
        <f t="shared" si="37"/>
        <v>0</v>
      </c>
    </row>
    <row r="228" spans="1:52" x14ac:dyDescent="0.35">
      <c r="B228" t="s">
        <v>1288</v>
      </c>
      <c r="C228" s="2" t="s">
        <v>1386</v>
      </c>
      <c r="D228" s="2">
        <v>45568</v>
      </c>
      <c r="E228" t="s">
        <v>2235</v>
      </c>
      <c r="F228" t="s">
        <v>1549</v>
      </c>
      <c r="G228" t="s">
        <v>2236</v>
      </c>
      <c r="H228" t="s">
        <v>2237</v>
      </c>
      <c r="I228">
        <v>173139000</v>
      </c>
      <c r="J228" t="s">
        <v>1005</v>
      </c>
      <c r="K228" t="s">
        <v>1289</v>
      </c>
      <c r="L228" t="s">
        <v>1290</v>
      </c>
      <c r="M228">
        <v>5302543</v>
      </c>
      <c r="N228" t="s">
        <v>2238</v>
      </c>
      <c r="O228" t="s">
        <v>2239</v>
      </c>
      <c r="P228">
        <v>133</v>
      </c>
      <c r="Q228" t="s">
        <v>1291</v>
      </c>
      <c r="R228" t="s">
        <v>2240</v>
      </c>
      <c r="S228" t="s">
        <v>2241</v>
      </c>
      <c r="T228" t="s">
        <v>1885</v>
      </c>
      <c r="U228" t="s">
        <v>1555</v>
      </c>
      <c r="W228" t="str">
        <f t="shared" si="45"/>
        <v>THUA THIEN - HUE</v>
      </c>
      <c r="X228" t="s">
        <v>1555</v>
      </c>
      <c r="Y228" t="s">
        <v>1304</v>
      </c>
      <c r="Z228" t="s">
        <v>1305</v>
      </c>
      <c r="AA228" s="4" t="s">
        <v>4</v>
      </c>
      <c r="AB228" t="s">
        <v>1386</v>
      </c>
      <c r="AC228">
        <v>24</v>
      </c>
      <c r="AD228">
        <v>11709</v>
      </c>
      <c r="AE228">
        <v>11709</v>
      </c>
      <c r="AF228">
        <v>281016</v>
      </c>
      <c r="AG228">
        <v>8</v>
      </c>
      <c r="AH228" s="1">
        <v>303497</v>
      </c>
      <c r="AI228" t="s">
        <v>1337</v>
      </c>
      <c r="AJ228">
        <v>20240605</v>
      </c>
      <c r="AK228">
        <v>20250605</v>
      </c>
      <c r="AL228" t="s">
        <v>1556</v>
      </c>
      <c r="AM228">
        <v>100648</v>
      </c>
      <c r="AN228" t="s">
        <v>1399</v>
      </c>
      <c r="AO228" t="s">
        <v>1295</v>
      </c>
      <c r="AP228" t="s">
        <v>1296</v>
      </c>
      <c r="AQ228">
        <v>24</v>
      </c>
      <c r="AR228" s="21">
        <v>1</v>
      </c>
      <c r="AS228" s="5" t="s">
        <v>4</v>
      </c>
      <c r="AT228" s="5" t="s">
        <v>1555</v>
      </c>
      <c r="AU228" t="s">
        <v>2505</v>
      </c>
      <c r="AV228">
        <f>+VLOOKUP($I228,Code!$A$2:$M$107,12,0)</f>
        <v>323004</v>
      </c>
      <c r="AW228" t="str">
        <f>+VLOOKUP($I228,Code!$A$2:$M$107,13,0)</f>
        <v>Richeese Cookies 112g</v>
      </c>
      <c r="AY228" s="1">
        <f t="shared" si="36"/>
        <v>281.01600000000002</v>
      </c>
      <c r="AZ228" s="12">
        <f t="shared" si="37"/>
        <v>0</v>
      </c>
    </row>
    <row r="229" spans="1:52" x14ac:dyDescent="0.35">
      <c r="B229" t="s">
        <v>1288</v>
      </c>
      <c r="C229" s="2" t="s">
        <v>1386</v>
      </c>
      <c r="D229" s="2">
        <v>45568</v>
      </c>
      <c r="E229" t="s">
        <v>2407</v>
      </c>
      <c r="F229" t="s">
        <v>1469</v>
      </c>
      <c r="G229" t="s">
        <v>2408</v>
      </c>
      <c r="H229" t="s">
        <v>2409</v>
      </c>
      <c r="I229">
        <v>173145000</v>
      </c>
      <c r="J229" t="s">
        <v>1232</v>
      </c>
      <c r="K229" t="s">
        <v>1289</v>
      </c>
      <c r="L229" t="s">
        <v>1290</v>
      </c>
      <c r="M229">
        <v>5292277</v>
      </c>
      <c r="N229" t="s">
        <v>2410</v>
      </c>
      <c r="O229" t="s">
        <v>2411</v>
      </c>
      <c r="P229" t="s">
        <v>2412</v>
      </c>
      <c r="Q229" t="s">
        <v>1291</v>
      </c>
      <c r="R229" t="s">
        <v>2413</v>
      </c>
      <c r="S229" t="s">
        <v>2228</v>
      </c>
      <c r="T229" t="s">
        <v>1477</v>
      </c>
      <c r="U229" t="s">
        <v>1396</v>
      </c>
      <c r="W229" t="str">
        <f t="shared" si="45"/>
        <v>DA NANG</v>
      </c>
      <c r="X229" t="s">
        <v>1396</v>
      </c>
      <c r="Y229" t="s">
        <v>1304</v>
      </c>
      <c r="Z229" t="s">
        <v>1305</v>
      </c>
      <c r="AA229" s="4" t="s">
        <v>865</v>
      </c>
      <c r="AB229" t="s">
        <v>1386</v>
      </c>
      <c r="AC229">
        <v>24</v>
      </c>
      <c r="AD229">
        <v>11709</v>
      </c>
      <c r="AE229">
        <v>11709</v>
      </c>
      <c r="AF229">
        <v>281016</v>
      </c>
      <c r="AG229">
        <v>8</v>
      </c>
      <c r="AH229" s="1">
        <v>303497</v>
      </c>
      <c r="AI229" t="s">
        <v>1306</v>
      </c>
      <c r="AJ229">
        <v>20240514</v>
      </c>
      <c r="AK229">
        <v>20250514</v>
      </c>
      <c r="AL229" t="s">
        <v>1478</v>
      </c>
      <c r="AM229">
        <v>100648</v>
      </c>
      <c r="AN229" t="s">
        <v>1399</v>
      </c>
      <c r="AO229" t="s">
        <v>1295</v>
      </c>
      <c r="AP229" t="s">
        <v>1296</v>
      </c>
      <c r="AQ229">
        <v>24</v>
      </c>
      <c r="AR229" s="21">
        <v>1</v>
      </c>
      <c r="AS229" s="5" t="s">
        <v>865</v>
      </c>
      <c r="AT229" s="5" t="s">
        <v>1396</v>
      </c>
      <c r="AU229" t="s">
        <v>2505</v>
      </c>
      <c r="AV229">
        <f>+VLOOKUP($I229,Code!$A$2:$M$107,12,0)</f>
        <v>322000</v>
      </c>
      <c r="AW229" t="str">
        <f>+VLOOKUP($I229,Code!$A$2:$M$107,13,0)</f>
        <v>Richeese Rolls 105g</v>
      </c>
      <c r="AY229" s="1">
        <f t="shared" si="36"/>
        <v>281.01600000000002</v>
      </c>
      <c r="AZ229" s="12">
        <f t="shared" si="37"/>
        <v>0</v>
      </c>
    </row>
    <row r="230" spans="1:52" x14ac:dyDescent="0.35">
      <c r="B230" t="s">
        <v>1288</v>
      </c>
      <c r="C230" s="2" t="s">
        <v>1386</v>
      </c>
      <c r="D230" s="2">
        <v>45568</v>
      </c>
      <c r="E230" t="s">
        <v>2414</v>
      </c>
      <c r="F230" t="s">
        <v>1401</v>
      </c>
      <c r="G230" t="s">
        <v>2415</v>
      </c>
      <c r="H230" t="s">
        <v>2416</v>
      </c>
      <c r="I230">
        <v>173145000</v>
      </c>
      <c r="J230" t="s">
        <v>1232</v>
      </c>
      <c r="K230" t="s">
        <v>1289</v>
      </c>
      <c r="L230" t="s">
        <v>1290</v>
      </c>
      <c r="M230">
        <v>5275616</v>
      </c>
      <c r="N230" t="s">
        <v>2417</v>
      </c>
      <c r="O230" t="s">
        <v>2418</v>
      </c>
      <c r="P230">
        <v>278</v>
      </c>
      <c r="Q230" t="s">
        <v>1291</v>
      </c>
      <c r="R230" t="s">
        <v>2419</v>
      </c>
      <c r="S230" t="s">
        <v>1406</v>
      </c>
      <c r="T230" t="s">
        <v>1407</v>
      </c>
      <c r="U230" t="s">
        <v>1396</v>
      </c>
      <c r="W230" t="str">
        <f t="shared" si="45"/>
        <v>DA NANG</v>
      </c>
      <c r="X230" t="s">
        <v>1396</v>
      </c>
      <c r="Y230" t="s">
        <v>1304</v>
      </c>
      <c r="Z230" t="s">
        <v>1305</v>
      </c>
      <c r="AA230" s="4" t="s">
        <v>4</v>
      </c>
      <c r="AB230" t="s">
        <v>1386</v>
      </c>
      <c r="AC230">
        <v>24</v>
      </c>
      <c r="AD230">
        <v>11709</v>
      </c>
      <c r="AE230">
        <v>11709</v>
      </c>
      <c r="AF230">
        <v>281016</v>
      </c>
      <c r="AG230">
        <v>8</v>
      </c>
      <c r="AH230" s="1">
        <v>303497</v>
      </c>
      <c r="AI230" t="s">
        <v>1306</v>
      </c>
      <c r="AJ230">
        <v>20240514</v>
      </c>
      <c r="AK230">
        <v>20250514</v>
      </c>
      <c r="AL230" t="s">
        <v>1408</v>
      </c>
      <c r="AM230">
        <v>100648</v>
      </c>
      <c r="AN230" t="s">
        <v>1399</v>
      </c>
      <c r="AO230" t="s">
        <v>1295</v>
      </c>
      <c r="AP230" t="s">
        <v>1296</v>
      </c>
      <c r="AQ230">
        <v>24</v>
      </c>
      <c r="AR230" s="21">
        <v>1</v>
      </c>
      <c r="AS230" s="5" t="s">
        <v>4</v>
      </c>
      <c r="AT230" s="5" t="s">
        <v>1396</v>
      </c>
      <c r="AU230" t="s">
        <v>2505</v>
      </c>
      <c r="AV230">
        <f>+VLOOKUP($I230,Code!$A$2:$M$107,12,0)</f>
        <v>322000</v>
      </c>
      <c r="AW230" t="str">
        <f>+VLOOKUP($I230,Code!$A$2:$M$107,13,0)</f>
        <v>Richeese Rolls 105g</v>
      </c>
      <c r="AY230" s="1">
        <f t="shared" si="36"/>
        <v>281.01600000000002</v>
      </c>
      <c r="AZ230" s="12">
        <f t="shared" si="37"/>
        <v>0</v>
      </c>
    </row>
    <row r="231" spans="1:52" x14ac:dyDescent="0.35">
      <c r="B231" t="s">
        <v>1288</v>
      </c>
      <c r="C231" s="2" t="s">
        <v>1386</v>
      </c>
      <c r="D231" s="2">
        <v>45568</v>
      </c>
      <c r="E231" t="s">
        <v>1988</v>
      </c>
      <c r="F231" t="s">
        <v>1549</v>
      </c>
      <c r="G231" t="s">
        <v>1989</v>
      </c>
      <c r="H231" t="s">
        <v>1990</v>
      </c>
      <c r="I231">
        <v>173145000</v>
      </c>
      <c r="J231" t="s">
        <v>1232</v>
      </c>
      <c r="K231" t="s">
        <v>1289</v>
      </c>
      <c r="L231" t="s">
        <v>1290</v>
      </c>
      <c r="M231">
        <v>5274084</v>
      </c>
      <c r="N231" t="s">
        <v>1991</v>
      </c>
      <c r="O231" t="s">
        <v>1992</v>
      </c>
      <c r="P231">
        <v>97</v>
      </c>
      <c r="Q231" t="s">
        <v>1291</v>
      </c>
      <c r="R231" t="s">
        <v>1993</v>
      </c>
      <c r="S231" t="s">
        <v>1994</v>
      </c>
      <c r="U231" t="s">
        <v>1995</v>
      </c>
      <c r="W231" t="str">
        <f t="shared" si="45"/>
        <v>THUA THIEN - HUE</v>
      </c>
      <c r="X231" t="s">
        <v>1555</v>
      </c>
      <c r="Y231" t="s">
        <v>1304</v>
      </c>
      <c r="Z231" t="s">
        <v>1305</v>
      </c>
      <c r="AA231" s="4" t="s">
        <v>4</v>
      </c>
      <c r="AB231" t="s">
        <v>1386</v>
      </c>
      <c r="AC231">
        <v>24</v>
      </c>
      <c r="AD231">
        <v>11709</v>
      </c>
      <c r="AE231">
        <v>11709</v>
      </c>
      <c r="AF231">
        <v>281016</v>
      </c>
      <c r="AG231">
        <v>8</v>
      </c>
      <c r="AH231" s="1">
        <v>303497</v>
      </c>
      <c r="AI231" t="s">
        <v>1306</v>
      </c>
      <c r="AJ231">
        <v>20240514</v>
      </c>
      <c r="AK231">
        <v>20250514</v>
      </c>
      <c r="AL231" t="s">
        <v>1556</v>
      </c>
      <c r="AM231">
        <v>102354</v>
      </c>
      <c r="AN231" t="s">
        <v>1557</v>
      </c>
      <c r="AO231" t="s">
        <v>1295</v>
      </c>
      <c r="AP231" t="s">
        <v>1296</v>
      </c>
      <c r="AQ231">
        <v>24</v>
      </c>
      <c r="AR231" s="21">
        <v>1</v>
      </c>
      <c r="AS231" s="5" t="s">
        <v>4</v>
      </c>
      <c r="AT231" s="5" t="s">
        <v>1555</v>
      </c>
      <c r="AU231" t="s">
        <v>2505</v>
      </c>
      <c r="AV231">
        <f>+VLOOKUP($I231,Code!$A$2:$M$107,12,0)</f>
        <v>322000</v>
      </c>
      <c r="AW231" t="str">
        <f>+VLOOKUP($I231,Code!$A$2:$M$107,13,0)</f>
        <v>Richeese Rolls 105g</v>
      </c>
      <c r="AY231" s="1">
        <f t="shared" si="36"/>
        <v>281.01600000000002</v>
      </c>
      <c r="AZ231" s="12">
        <f t="shared" si="37"/>
        <v>0</v>
      </c>
    </row>
    <row r="232" spans="1:52" x14ac:dyDescent="0.35">
      <c r="B232" t="s">
        <v>1288</v>
      </c>
      <c r="C232" s="2" t="s">
        <v>1315</v>
      </c>
      <c r="D232" s="2">
        <v>45568</v>
      </c>
      <c r="E232" t="s">
        <v>2420</v>
      </c>
      <c r="F232" t="s">
        <v>2421</v>
      </c>
      <c r="G232" t="s">
        <v>2422</v>
      </c>
      <c r="H232" t="s">
        <v>2423</v>
      </c>
      <c r="I232">
        <v>173145000</v>
      </c>
      <c r="J232" t="s">
        <v>1232</v>
      </c>
      <c r="K232" t="s">
        <v>1289</v>
      </c>
      <c r="L232" t="s">
        <v>1290</v>
      </c>
      <c r="M232">
        <v>5139518</v>
      </c>
      <c r="N232" t="s">
        <v>2424</v>
      </c>
      <c r="O232" t="s">
        <v>666</v>
      </c>
      <c r="P232">
        <v>619</v>
      </c>
      <c r="Q232" t="s">
        <v>1291</v>
      </c>
      <c r="R232" t="s">
        <v>2425</v>
      </c>
      <c r="S232" t="s">
        <v>1350</v>
      </c>
      <c r="T232" t="s">
        <v>1323</v>
      </c>
      <c r="U232" t="s">
        <v>723</v>
      </c>
      <c r="W232" t="s">
        <v>723</v>
      </c>
      <c r="X232" t="s">
        <v>123</v>
      </c>
      <c r="Y232" t="s">
        <v>1304</v>
      </c>
      <c r="Z232" t="s">
        <v>1305</v>
      </c>
      <c r="AA232" s="4" t="s">
        <v>865</v>
      </c>
      <c r="AB232" t="s">
        <v>1315</v>
      </c>
      <c r="AC232">
        <v>24</v>
      </c>
      <c r="AD232">
        <v>11709</v>
      </c>
      <c r="AE232">
        <v>11709</v>
      </c>
      <c r="AF232">
        <v>281016</v>
      </c>
      <c r="AG232">
        <v>8</v>
      </c>
      <c r="AH232" s="1">
        <v>303497</v>
      </c>
      <c r="AI232" t="s">
        <v>1306</v>
      </c>
      <c r="AJ232">
        <v>20240514</v>
      </c>
      <c r="AK232">
        <v>20250514</v>
      </c>
      <c r="AL232" t="s">
        <v>2426</v>
      </c>
      <c r="AM232">
        <v>102734</v>
      </c>
      <c r="AN232" t="s">
        <v>1316</v>
      </c>
      <c r="AO232" t="s">
        <v>1295</v>
      </c>
      <c r="AP232" t="s">
        <v>1296</v>
      </c>
      <c r="AQ232">
        <v>24</v>
      </c>
      <c r="AR232" s="21">
        <v>1</v>
      </c>
      <c r="AS232" s="5" t="s">
        <v>865</v>
      </c>
      <c r="AT232" s="5" t="s">
        <v>723</v>
      </c>
      <c r="AU232" t="s">
        <v>1340</v>
      </c>
      <c r="AV232">
        <f>+VLOOKUP($I232,Code!$A$2:$M$107,12,0)</f>
        <v>322000</v>
      </c>
      <c r="AW232" t="str">
        <f>+VLOOKUP($I232,Code!$A$2:$M$107,13,0)</f>
        <v>Richeese Rolls 105g</v>
      </c>
      <c r="AY232" s="1">
        <f t="shared" si="36"/>
        <v>281.01600000000002</v>
      </c>
      <c r="AZ232" s="12">
        <f t="shared" si="37"/>
        <v>0</v>
      </c>
    </row>
    <row r="233" spans="1:52" x14ac:dyDescent="0.35">
      <c r="B233" t="s">
        <v>1288</v>
      </c>
      <c r="C233" s="2" t="s">
        <v>1386</v>
      </c>
      <c r="D233" s="2">
        <v>45568</v>
      </c>
      <c r="E233" t="s">
        <v>2427</v>
      </c>
      <c r="F233" t="s">
        <v>1469</v>
      </c>
      <c r="G233" t="s">
        <v>2428</v>
      </c>
      <c r="H233" t="s">
        <v>2429</v>
      </c>
      <c r="I233">
        <v>173145000</v>
      </c>
      <c r="J233" t="s">
        <v>1232</v>
      </c>
      <c r="K233" t="s">
        <v>1289</v>
      </c>
      <c r="L233" t="s">
        <v>1290</v>
      </c>
      <c r="M233">
        <v>5275021</v>
      </c>
      <c r="N233" t="s">
        <v>2430</v>
      </c>
      <c r="O233" t="s">
        <v>2431</v>
      </c>
      <c r="P233">
        <v>131</v>
      </c>
      <c r="Q233" t="s">
        <v>1291</v>
      </c>
      <c r="R233" t="s">
        <v>1778</v>
      </c>
      <c r="S233" t="s">
        <v>2432</v>
      </c>
      <c r="T233" t="s">
        <v>1477</v>
      </c>
      <c r="U233" t="s">
        <v>1396</v>
      </c>
      <c r="W233" t="str">
        <f t="shared" ref="W233:W235" si="46">X233</f>
        <v>DA NANG</v>
      </c>
      <c r="X233" t="s">
        <v>1396</v>
      </c>
      <c r="Y233" t="s">
        <v>1304</v>
      </c>
      <c r="Z233" t="s">
        <v>1305</v>
      </c>
      <c r="AA233" s="4" t="s">
        <v>4</v>
      </c>
      <c r="AB233" t="s">
        <v>1386</v>
      </c>
      <c r="AC233">
        <v>24</v>
      </c>
      <c r="AD233">
        <v>11709</v>
      </c>
      <c r="AE233">
        <v>11709</v>
      </c>
      <c r="AF233">
        <v>281016</v>
      </c>
      <c r="AG233">
        <v>8</v>
      </c>
      <c r="AH233" s="1">
        <v>303497</v>
      </c>
      <c r="AI233" t="s">
        <v>1306</v>
      </c>
      <c r="AJ233">
        <v>20240514</v>
      </c>
      <c r="AK233">
        <v>20250514</v>
      </c>
      <c r="AL233" t="s">
        <v>1478</v>
      </c>
      <c r="AM233">
        <v>100648</v>
      </c>
      <c r="AN233" t="s">
        <v>1399</v>
      </c>
      <c r="AO233" t="s">
        <v>1295</v>
      </c>
      <c r="AP233" t="s">
        <v>1296</v>
      </c>
      <c r="AQ233">
        <v>24</v>
      </c>
      <c r="AR233" s="21">
        <v>1</v>
      </c>
      <c r="AS233" t="s">
        <v>4</v>
      </c>
      <c r="AT233" s="5" t="s">
        <v>1396</v>
      </c>
      <c r="AU233" t="s">
        <v>2505</v>
      </c>
      <c r="AV233">
        <f>+VLOOKUP($I233,Code!$A$2:$M$107,12,0)</f>
        <v>322000</v>
      </c>
      <c r="AW233" t="str">
        <f>+VLOOKUP($I233,Code!$A$2:$M$107,13,0)</f>
        <v>Richeese Rolls 105g</v>
      </c>
      <c r="AY233" s="1">
        <f t="shared" si="36"/>
        <v>281.01600000000002</v>
      </c>
      <c r="AZ233" s="12">
        <f t="shared" si="37"/>
        <v>0</v>
      </c>
    </row>
    <row r="234" spans="1:52" x14ac:dyDescent="0.35">
      <c r="A234" s="4" t="s">
        <v>5</v>
      </c>
      <c r="B234" s="4" t="s">
        <v>1288</v>
      </c>
      <c r="C234" s="4" t="s">
        <v>1386</v>
      </c>
      <c r="D234" s="2">
        <v>45568</v>
      </c>
      <c r="E234" s="4" t="s">
        <v>2433</v>
      </c>
      <c r="F234" s="4" t="s">
        <v>1469</v>
      </c>
      <c r="G234" s="4" t="s">
        <v>2434</v>
      </c>
      <c r="H234" s="4" t="s">
        <v>2435</v>
      </c>
      <c r="I234" s="4">
        <v>173145000</v>
      </c>
      <c r="J234" s="4" t="s">
        <v>1232</v>
      </c>
      <c r="K234" s="4" t="s">
        <v>1289</v>
      </c>
      <c r="L234" s="4" t="s">
        <v>1290</v>
      </c>
      <c r="M234" s="4">
        <v>5275533</v>
      </c>
      <c r="N234" s="4" t="s">
        <v>2436</v>
      </c>
      <c r="O234" s="4" t="s">
        <v>2437</v>
      </c>
      <c r="P234" s="4">
        <v>217</v>
      </c>
      <c r="Q234" s="4" t="s">
        <v>1291</v>
      </c>
      <c r="R234" s="4" t="s">
        <v>1375</v>
      </c>
      <c r="S234" s="4" t="s">
        <v>1779</v>
      </c>
      <c r="T234" s="4" t="s">
        <v>1477</v>
      </c>
      <c r="U234" s="4" t="s">
        <v>1396</v>
      </c>
      <c r="V234" s="4"/>
      <c r="W234" t="str">
        <f t="shared" si="46"/>
        <v>DA NANG</v>
      </c>
      <c r="X234" s="4" t="s">
        <v>1396</v>
      </c>
      <c r="Y234" s="4" t="s">
        <v>1304</v>
      </c>
      <c r="Z234" s="4" t="s">
        <v>1305</v>
      </c>
      <c r="AA234" s="4" t="s">
        <v>4</v>
      </c>
      <c r="AB234" s="4" t="s">
        <v>1386</v>
      </c>
      <c r="AC234" s="4">
        <v>24</v>
      </c>
      <c r="AD234" s="4">
        <v>11709</v>
      </c>
      <c r="AE234" s="4">
        <v>11709</v>
      </c>
      <c r="AF234" s="4">
        <v>281016</v>
      </c>
      <c r="AG234" s="4">
        <v>8</v>
      </c>
      <c r="AH234" s="4">
        <v>303497</v>
      </c>
      <c r="AI234" s="4" t="s">
        <v>1306</v>
      </c>
      <c r="AJ234" s="4">
        <v>20240514</v>
      </c>
      <c r="AK234" s="4">
        <v>20250514</v>
      </c>
      <c r="AL234" s="4" t="s">
        <v>1478</v>
      </c>
      <c r="AM234" s="4">
        <v>100648</v>
      </c>
      <c r="AN234" s="4" t="s">
        <v>1399</v>
      </c>
      <c r="AO234" s="4" t="s">
        <v>1295</v>
      </c>
      <c r="AP234" s="4" t="s">
        <v>1296</v>
      </c>
      <c r="AQ234" s="4">
        <v>24</v>
      </c>
      <c r="AR234" s="4">
        <v>1</v>
      </c>
      <c r="AS234" s="4" t="s">
        <v>4</v>
      </c>
      <c r="AT234" s="5" t="s">
        <v>1396</v>
      </c>
      <c r="AU234" t="s">
        <v>2505</v>
      </c>
      <c r="AV234">
        <f>+VLOOKUP($I234,Code!$A$2:$M$107,12,0)</f>
        <v>322000</v>
      </c>
      <c r="AW234" t="str">
        <f>+VLOOKUP($I234,Code!$A$2:$M$107,13,0)</f>
        <v>Richeese Rolls 105g</v>
      </c>
      <c r="AY234" s="1">
        <f t="shared" si="36"/>
        <v>281.01600000000002</v>
      </c>
      <c r="AZ234" s="12">
        <f t="shared" si="37"/>
        <v>0</v>
      </c>
    </row>
    <row r="235" spans="1:52" x14ac:dyDescent="0.35">
      <c r="B235" t="s">
        <v>1288</v>
      </c>
      <c r="C235" s="2" t="s">
        <v>1386</v>
      </c>
      <c r="D235" s="2">
        <v>45568</v>
      </c>
      <c r="E235" t="s">
        <v>2438</v>
      </c>
      <c r="F235" t="s">
        <v>1469</v>
      </c>
      <c r="G235" t="s">
        <v>2439</v>
      </c>
      <c r="H235" t="s">
        <v>2440</v>
      </c>
      <c r="I235">
        <v>173145000</v>
      </c>
      <c r="J235" t="s">
        <v>1232</v>
      </c>
      <c r="K235" t="s">
        <v>1289</v>
      </c>
      <c r="L235" t="s">
        <v>1290</v>
      </c>
      <c r="M235">
        <v>5278163</v>
      </c>
      <c r="N235" t="s">
        <v>2441</v>
      </c>
      <c r="O235" t="s">
        <v>2442</v>
      </c>
      <c r="P235">
        <v>438</v>
      </c>
      <c r="Q235" t="s">
        <v>1291</v>
      </c>
      <c r="R235" t="s">
        <v>1342</v>
      </c>
      <c r="S235" t="s">
        <v>2093</v>
      </c>
      <c r="T235" t="s">
        <v>1477</v>
      </c>
      <c r="U235" t="s">
        <v>1396</v>
      </c>
      <c r="W235" t="str">
        <f t="shared" si="46"/>
        <v>DA NANG</v>
      </c>
      <c r="X235" t="s">
        <v>1396</v>
      </c>
      <c r="Y235" t="s">
        <v>1304</v>
      </c>
      <c r="Z235" t="s">
        <v>1305</v>
      </c>
      <c r="AA235" s="4" t="s">
        <v>865</v>
      </c>
      <c r="AB235" t="s">
        <v>1386</v>
      </c>
      <c r="AC235">
        <v>24</v>
      </c>
      <c r="AD235">
        <v>11709</v>
      </c>
      <c r="AE235">
        <v>11709</v>
      </c>
      <c r="AF235">
        <v>281016</v>
      </c>
      <c r="AG235">
        <v>8</v>
      </c>
      <c r="AH235" s="1">
        <v>303497</v>
      </c>
      <c r="AI235" t="s">
        <v>1306</v>
      </c>
      <c r="AJ235">
        <v>20240514</v>
      </c>
      <c r="AK235">
        <v>20250514</v>
      </c>
      <c r="AL235" t="s">
        <v>1478</v>
      </c>
      <c r="AM235">
        <v>100648</v>
      </c>
      <c r="AN235" t="s">
        <v>1399</v>
      </c>
      <c r="AO235" t="s">
        <v>1295</v>
      </c>
      <c r="AP235" t="s">
        <v>1296</v>
      </c>
      <c r="AQ235">
        <v>24</v>
      </c>
      <c r="AR235" s="21">
        <v>1</v>
      </c>
      <c r="AS235" t="s">
        <v>865</v>
      </c>
      <c r="AT235" s="5" t="s">
        <v>1396</v>
      </c>
      <c r="AU235" t="s">
        <v>2505</v>
      </c>
      <c r="AV235">
        <f>+VLOOKUP($I235,Code!$A$2:$M$107,12,0)</f>
        <v>322000</v>
      </c>
      <c r="AW235" t="str">
        <f>+VLOOKUP($I235,Code!$A$2:$M$107,13,0)</f>
        <v>Richeese Rolls 105g</v>
      </c>
      <c r="AY235" s="1">
        <f t="shared" si="36"/>
        <v>281.01600000000002</v>
      </c>
      <c r="AZ235" s="12">
        <f t="shared" si="37"/>
        <v>0</v>
      </c>
    </row>
    <row r="236" spans="1:52" x14ac:dyDescent="0.35">
      <c r="B236" t="s">
        <v>1288</v>
      </c>
      <c r="C236" s="2" t="s">
        <v>1298</v>
      </c>
      <c r="D236" s="2">
        <v>45568</v>
      </c>
      <c r="E236" t="s">
        <v>2072</v>
      </c>
      <c r="F236" t="s">
        <v>2073</v>
      </c>
      <c r="G236" t="s">
        <v>2074</v>
      </c>
      <c r="H236" t="s">
        <v>2075</v>
      </c>
      <c r="I236">
        <v>173145000</v>
      </c>
      <c r="J236" t="s">
        <v>1232</v>
      </c>
      <c r="K236" t="s">
        <v>1289</v>
      </c>
      <c r="L236" t="s">
        <v>1290</v>
      </c>
      <c r="M236">
        <v>5333640</v>
      </c>
      <c r="N236" t="s">
        <v>2076</v>
      </c>
      <c r="O236" t="s">
        <v>85</v>
      </c>
      <c r="P236">
        <v>15</v>
      </c>
      <c r="Q236" t="s">
        <v>1291</v>
      </c>
      <c r="R236" t="s">
        <v>2077</v>
      </c>
      <c r="S236" t="s">
        <v>2078</v>
      </c>
      <c r="T236" t="s">
        <v>1385</v>
      </c>
      <c r="U236" t="s">
        <v>723</v>
      </c>
      <c r="W236" t="s">
        <v>723</v>
      </c>
      <c r="X236" t="s">
        <v>60</v>
      </c>
      <c r="Y236" t="s">
        <v>1304</v>
      </c>
      <c r="Z236" t="s">
        <v>1305</v>
      </c>
      <c r="AA236" s="4" t="s">
        <v>865</v>
      </c>
      <c r="AB236" t="s">
        <v>1298</v>
      </c>
      <c r="AC236">
        <v>24</v>
      </c>
      <c r="AD236">
        <v>11709</v>
      </c>
      <c r="AE236">
        <v>11709</v>
      </c>
      <c r="AF236">
        <v>281016</v>
      </c>
      <c r="AG236">
        <v>8</v>
      </c>
      <c r="AH236" s="1">
        <v>303497</v>
      </c>
      <c r="AI236" t="s">
        <v>1306</v>
      </c>
      <c r="AJ236">
        <v>20240514</v>
      </c>
      <c r="AK236">
        <v>20250514</v>
      </c>
      <c r="AL236" t="s">
        <v>2079</v>
      </c>
      <c r="AM236">
        <v>99833</v>
      </c>
      <c r="AN236" t="s">
        <v>1349</v>
      </c>
      <c r="AO236" t="s">
        <v>1295</v>
      </c>
      <c r="AP236" t="s">
        <v>1296</v>
      </c>
      <c r="AQ236">
        <v>24</v>
      </c>
      <c r="AR236" s="21">
        <v>1</v>
      </c>
      <c r="AS236" t="s">
        <v>865</v>
      </c>
      <c r="AT236" s="5" t="s">
        <v>723</v>
      </c>
      <c r="AU236" t="s">
        <v>1340</v>
      </c>
      <c r="AV236">
        <f>+VLOOKUP($I236,Code!$A$2:$M$107,12,0)</f>
        <v>322000</v>
      </c>
      <c r="AW236" t="str">
        <f>+VLOOKUP($I236,Code!$A$2:$M$107,13,0)</f>
        <v>Richeese Rolls 105g</v>
      </c>
      <c r="AY236" s="1">
        <f t="shared" si="36"/>
        <v>281.01600000000002</v>
      </c>
      <c r="AZ236" s="12">
        <f t="shared" si="37"/>
        <v>0</v>
      </c>
    </row>
    <row r="237" spans="1:52" x14ac:dyDescent="0.35">
      <c r="B237" t="s">
        <v>1288</v>
      </c>
      <c r="C237" s="2" t="s">
        <v>1315</v>
      </c>
      <c r="D237" s="2">
        <v>45568</v>
      </c>
      <c r="E237" t="s">
        <v>1780</v>
      </c>
      <c r="F237" t="s">
        <v>1781</v>
      </c>
      <c r="G237" t="s">
        <v>1782</v>
      </c>
      <c r="H237" t="s">
        <v>1783</v>
      </c>
      <c r="I237">
        <v>173145000</v>
      </c>
      <c r="J237" t="s">
        <v>1232</v>
      </c>
      <c r="K237" t="s">
        <v>1289</v>
      </c>
      <c r="L237" t="s">
        <v>1290</v>
      </c>
      <c r="M237">
        <v>5136078</v>
      </c>
      <c r="N237" t="s">
        <v>1784</v>
      </c>
      <c r="O237" t="s">
        <v>524</v>
      </c>
      <c r="P237" t="s">
        <v>1785</v>
      </c>
      <c r="Q237" t="s">
        <v>1786</v>
      </c>
      <c r="R237" t="s">
        <v>1787</v>
      </c>
      <c r="S237" t="s">
        <v>1291</v>
      </c>
      <c r="T237" t="s">
        <v>1323</v>
      </c>
      <c r="U237" t="s">
        <v>723</v>
      </c>
      <c r="W237" t="s">
        <v>723</v>
      </c>
      <c r="X237" t="s">
        <v>123</v>
      </c>
      <c r="Y237" t="s">
        <v>1304</v>
      </c>
      <c r="Z237" t="s">
        <v>1305</v>
      </c>
      <c r="AA237" s="4" t="s">
        <v>865</v>
      </c>
      <c r="AB237" t="s">
        <v>1315</v>
      </c>
      <c r="AC237">
        <v>24</v>
      </c>
      <c r="AD237">
        <v>11709</v>
      </c>
      <c r="AE237">
        <v>11709</v>
      </c>
      <c r="AF237">
        <v>281016</v>
      </c>
      <c r="AG237">
        <v>8</v>
      </c>
      <c r="AH237" s="1">
        <v>303497</v>
      </c>
      <c r="AI237" t="s">
        <v>1306</v>
      </c>
      <c r="AJ237">
        <v>20240514</v>
      </c>
      <c r="AK237">
        <v>20250514</v>
      </c>
      <c r="AL237" t="s">
        <v>1788</v>
      </c>
      <c r="AM237">
        <v>102734</v>
      </c>
      <c r="AN237" t="s">
        <v>1316</v>
      </c>
      <c r="AO237" t="s">
        <v>1295</v>
      </c>
      <c r="AP237" t="s">
        <v>1296</v>
      </c>
      <c r="AQ237">
        <v>24</v>
      </c>
      <c r="AR237" s="21">
        <v>1</v>
      </c>
      <c r="AS237" t="s">
        <v>865</v>
      </c>
      <c r="AT237" s="5" t="s">
        <v>723</v>
      </c>
      <c r="AU237" t="s">
        <v>1340</v>
      </c>
      <c r="AV237">
        <f>+VLOOKUP($I237,Code!$A$2:$M$107,12,0)</f>
        <v>322000</v>
      </c>
      <c r="AW237" t="str">
        <f>+VLOOKUP($I237,Code!$A$2:$M$107,13,0)</f>
        <v>Richeese Rolls 105g</v>
      </c>
      <c r="AY237" s="1">
        <f t="shared" si="36"/>
        <v>281.01600000000002</v>
      </c>
      <c r="AZ237" s="12">
        <f t="shared" si="37"/>
        <v>0</v>
      </c>
    </row>
    <row r="238" spans="1:52" x14ac:dyDescent="0.35">
      <c r="B238" t="s">
        <v>1288</v>
      </c>
      <c r="C238" s="2" t="s">
        <v>1386</v>
      </c>
      <c r="D238" s="2">
        <v>45568</v>
      </c>
      <c r="E238" t="s">
        <v>1821</v>
      </c>
      <c r="F238" t="s">
        <v>1388</v>
      </c>
      <c r="G238" t="s">
        <v>1822</v>
      </c>
      <c r="H238" t="s">
        <v>1823</v>
      </c>
      <c r="I238">
        <v>173145000</v>
      </c>
      <c r="J238" t="s">
        <v>1232</v>
      </c>
      <c r="K238" t="s">
        <v>1289</v>
      </c>
      <c r="L238" t="s">
        <v>1290</v>
      </c>
      <c r="M238">
        <v>5275720</v>
      </c>
      <c r="N238" t="s">
        <v>1824</v>
      </c>
      <c r="O238" t="s">
        <v>1825</v>
      </c>
      <c r="P238" t="s">
        <v>1826</v>
      </c>
      <c r="Q238" t="s">
        <v>1291</v>
      </c>
      <c r="R238" t="s">
        <v>1827</v>
      </c>
      <c r="S238" t="s">
        <v>1739</v>
      </c>
      <c r="T238" t="s">
        <v>1395</v>
      </c>
      <c r="U238" t="s">
        <v>1396</v>
      </c>
      <c r="W238" t="str">
        <f t="shared" ref="W238:W240" si="47">X238</f>
        <v>DA NANG</v>
      </c>
      <c r="X238" t="s">
        <v>1396</v>
      </c>
      <c r="Y238" t="s">
        <v>1304</v>
      </c>
      <c r="Z238" t="s">
        <v>1305</v>
      </c>
      <c r="AA238" s="4" t="s">
        <v>865</v>
      </c>
      <c r="AB238" t="s">
        <v>1386</v>
      </c>
      <c r="AC238">
        <v>24</v>
      </c>
      <c r="AD238">
        <v>11709</v>
      </c>
      <c r="AE238">
        <v>11709</v>
      </c>
      <c r="AF238">
        <v>281016</v>
      </c>
      <c r="AG238">
        <v>8</v>
      </c>
      <c r="AH238" s="1">
        <v>303497</v>
      </c>
      <c r="AI238" t="s">
        <v>1306</v>
      </c>
      <c r="AJ238">
        <v>20240514</v>
      </c>
      <c r="AK238">
        <v>20250514</v>
      </c>
      <c r="AL238" t="s">
        <v>1398</v>
      </c>
      <c r="AM238">
        <v>101631</v>
      </c>
      <c r="AN238" t="s">
        <v>1416</v>
      </c>
      <c r="AO238" t="s">
        <v>1295</v>
      </c>
      <c r="AP238" t="s">
        <v>1296</v>
      </c>
      <c r="AQ238">
        <v>24</v>
      </c>
      <c r="AR238" s="21">
        <v>1</v>
      </c>
      <c r="AS238" t="s">
        <v>865</v>
      </c>
      <c r="AT238" s="5" t="s">
        <v>1396</v>
      </c>
      <c r="AU238" t="s">
        <v>2505</v>
      </c>
      <c r="AV238">
        <f>+VLOOKUP($I238,Code!$A$2:$M$107,12,0)</f>
        <v>322000</v>
      </c>
      <c r="AW238" t="str">
        <f>+VLOOKUP($I238,Code!$A$2:$M$107,13,0)</f>
        <v>Richeese Rolls 105g</v>
      </c>
      <c r="AY238" s="1">
        <f t="shared" si="36"/>
        <v>281.01600000000002</v>
      </c>
      <c r="AZ238" s="12">
        <f t="shared" si="37"/>
        <v>0</v>
      </c>
    </row>
    <row r="239" spans="1:52" x14ac:dyDescent="0.35">
      <c r="B239" t="s">
        <v>1288</v>
      </c>
      <c r="C239" s="2" t="s">
        <v>1386</v>
      </c>
      <c r="D239" s="2">
        <v>45568</v>
      </c>
      <c r="E239" t="s">
        <v>2107</v>
      </c>
      <c r="F239" t="s">
        <v>1388</v>
      </c>
      <c r="G239" t="s">
        <v>2108</v>
      </c>
      <c r="H239" t="s">
        <v>2109</v>
      </c>
      <c r="I239">
        <v>173145000</v>
      </c>
      <c r="J239" t="s">
        <v>1232</v>
      </c>
      <c r="K239" t="s">
        <v>1289</v>
      </c>
      <c r="L239" t="s">
        <v>1290</v>
      </c>
      <c r="M239">
        <v>5275924</v>
      </c>
      <c r="N239" t="s">
        <v>2110</v>
      </c>
      <c r="O239" t="s">
        <v>2111</v>
      </c>
      <c r="P239">
        <v>296</v>
      </c>
      <c r="Q239" t="s">
        <v>1291</v>
      </c>
      <c r="R239" t="s">
        <v>2112</v>
      </c>
      <c r="S239" t="s">
        <v>2113</v>
      </c>
      <c r="T239" t="s">
        <v>1395</v>
      </c>
      <c r="U239" t="s">
        <v>1396</v>
      </c>
      <c r="W239" t="str">
        <f t="shared" si="47"/>
        <v>DA NANG</v>
      </c>
      <c r="X239" t="s">
        <v>1396</v>
      </c>
      <c r="Y239" t="s">
        <v>1304</v>
      </c>
      <c r="Z239" t="s">
        <v>1305</v>
      </c>
      <c r="AA239" s="4" t="s">
        <v>865</v>
      </c>
      <c r="AB239" t="s">
        <v>1386</v>
      </c>
      <c r="AC239">
        <v>24</v>
      </c>
      <c r="AD239">
        <v>11709</v>
      </c>
      <c r="AE239">
        <v>11709</v>
      </c>
      <c r="AF239">
        <v>281016</v>
      </c>
      <c r="AG239">
        <v>8</v>
      </c>
      <c r="AH239" s="1">
        <v>303497</v>
      </c>
      <c r="AI239" t="s">
        <v>1306</v>
      </c>
      <c r="AJ239">
        <v>20240514</v>
      </c>
      <c r="AK239">
        <v>20250514</v>
      </c>
      <c r="AL239" t="s">
        <v>1398</v>
      </c>
      <c r="AM239">
        <v>101631</v>
      </c>
      <c r="AN239" t="s">
        <v>1416</v>
      </c>
      <c r="AO239" t="s">
        <v>1295</v>
      </c>
      <c r="AP239" t="s">
        <v>1296</v>
      </c>
      <c r="AQ239">
        <v>24</v>
      </c>
      <c r="AR239" s="21">
        <v>1</v>
      </c>
      <c r="AS239" t="s">
        <v>865</v>
      </c>
      <c r="AT239" t="s">
        <v>1396</v>
      </c>
      <c r="AU239" t="s">
        <v>2505</v>
      </c>
      <c r="AV239">
        <f>+VLOOKUP($I239,Code!$A$2:$M$107,12,0)</f>
        <v>322000</v>
      </c>
      <c r="AW239" t="str">
        <f>+VLOOKUP($I239,Code!$A$2:$M$107,13,0)</f>
        <v>Richeese Rolls 105g</v>
      </c>
      <c r="AY239" s="1">
        <f t="shared" si="36"/>
        <v>281.01600000000002</v>
      </c>
      <c r="AZ239" s="12">
        <f t="shared" si="37"/>
        <v>0</v>
      </c>
    </row>
    <row r="240" spans="1:52" x14ac:dyDescent="0.35">
      <c r="B240" t="s">
        <v>1288</v>
      </c>
      <c r="C240" s="2" t="s">
        <v>1386</v>
      </c>
      <c r="D240" s="2">
        <v>45568</v>
      </c>
      <c r="E240" t="s">
        <v>2401</v>
      </c>
      <c r="F240" t="s">
        <v>1388</v>
      </c>
      <c r="G240" t="s">
        <v>2402</v>
      </c>
      <c r="H240" t="s">
        <v>2403</v>
      </c>
      <c r="I240">
        <v>173145000</v>
      </c>
      <c r="J240" t="s">
        <v>1232</v>
      </c>
      <c r="K240" t="s">
        <v>1289</v>
      </c>
      <c r="L240" t="s">
        <v>1290</v>
      </c>
      <c r="M240">
        <v>5275429</v>
      </c>
      <c r="N240" t="s">
        <v>2404</v>
      </c>
      <c r="O240" t="s">
        <v>2405</v>
      </c>
      <c r="P240">
        <v>61</v>
      </c>
      <c r="Q240" t="s">
        <v>1291</v>
      </c>
      <c r="R240" t="s">
        <v>2406</v>
      </c>
      <c r="S240" t="s">
        <v>1415</v>
      </c>
      <c r="T240" t="s">
        <v>1395</v>
      </c>
      <c r="U240" t="s">
        <v>1396</v>
      </c>
      <c r="W240" t="str">
        <f t="shared" si="47"/>
        <v>DA NANG</v>
      </c>
      <c r="X240" t="s">
        <v>1396</v>
      </c>
      <c r="Y240" t="s">
        <v>1304</v>
      </c>
      <c r="Z240" t="s">
        <v>1305</v>
      </c>
      <c r="AA240" s="4" t="s">
        <v>4</v>
      </c>
      <c r="AB240" t="s">
        <v>1386</v>
      </c>
      <c r="AC240">
        <v>24</v>
      </c>
      <c r="AD240">
        <v>11709</v>
      </c>
      <c r="AE240">
        <v>11709</v>
      </c>
      <c r="AF240">
        <v>281016</v>
      </c>
      <c r="AG240">
        <v>8</v>
      </c>
      <c r="AH240" s="1">
        <v>303497</v>
      </c>
      <c r="AI240" t="s">
        <v>1306</v>
      </c>
      <c r="AJ240">
        <v>20240514</v>
      </c>
      <c r="AK240">
        <v>20250514</v>
      </c>
      <c r="AL240" t="s">
        <v>1398</v>
      </c>
      <c r="AM240">
        <v>100648</v>
      </c>
      <c r="AN240" t="s">
        <v>1399</v>
      </c>
      <c r="AO240" t="s">
        <v>1295</v>
      </c>
      <c r="AP240" t="s">
        <v>1296</v>
      </c>
      <c r="AQ240">
        <v>24</v>
      </c>
      <c r="AR240" s="21">
        <v>1</v>
      </c>
      <c r="AS240" t="s">
        <v>4</v>
      </c>
      <c r="AT240" t="s">
        <v>1396</v>
      </c>
      <c r="AU240" t="s">
        <v>2505</v>
      </c>
      <c r="AV240">
        <f>+VLOOKUP($I240,Code!$A$2:$M$107,12,0)</f>
        <v>322000</v>
      </c>
      <c r="AW240" t="str">
        <f>+VLOOKUP($I240,Code!$A$2:$M$107,13,0)</f>
        <v>Richeese Rolls 105g</v>
      </c>
      <c r="AY240" s="1">
        <f t="shared" ref="AY240:AY302" si="48">+AE240*AQ240/1000</f>
        <v>281.01600000000002</v>
      </c>
      <c r="AZ240" s="12">
        <f t="shared" ref="AZ240:AZ302" si="49">1-(AE240/AD240)</f>
        <v>0</v>
      </c>
    </row>
    <row r="241" spans="2:52" x14ac:dyDescent="0.35">
      <c r="B241" t="s">
        <v>1288</v>
      </c>
      <c r="C241" s="2" t="s">
        <v>1307</v>
      </c>
      <c r="D241" s="2">
        <v>45568</v>
      </c>
      <c r="E241" t="s">
        <v>1589</v>
      </c>
      <c r="F241" t="s">
        <v>1590</v>
      </c>
      <c r="G241" t="s">
        <v>1591</v>
      </c>
      <c r="H241" t="s">
        <v>1592</v>
      </c>
      <c r="I241">
        <v>173145000</v>
      </c>
      <c r="J241" t="s">
        <v>1232</v>
      </c>
      <c r="K241" t="s">
        <v>1289</v>
      </c>
      <c r="L241" t="s">
        <v>1290</v>
      </c>
      <c r="M241">
        <v>5122871</v>
      </c>
      <c r="N241" t="s">
        <v>588</v>
      </c>
      <c r="O241" t="s">
        <v>588</v>
      </c>
      <c r="P241">
        <v>12</v>
      </c>
      <c r="Q241" t="s">
        <v>1291</v>
      </c>
      <c r="R241" t="s">
        <v>1380</v>
      </c>
      <c r="S241" t="s">
        <v>1356</v>
      </c>
      <c r="T241" t="s">
        <v>1321</v>
      </c>
      <c r="U241" t="s">
        <v>723</v>
      </c>
      <c r="W241" t="s">
        <v>723</v>
      </c>
      <c r="X241" t="s">
        <v>63</v>
      </c>
      <c r="Y241" t="s">
        <v>1292</v>
      </c>
      <c r="Z241" t="s">
        <v>1293</v>
      </c>
      <c r="AA241" s="4" t="s">
        <v>51</v>
      </c>
      <c r="AB241" t="s">
        <v>1307</v>
      </c>
      <c r="AC241">
        <v>24</v>
      </c>
      <c r="AD241">
        <v>11709</v>
      </c>
      <c r="AE241">
        <v>11709</v>
      </c>
      <c r="AF241">
        <v>281016</v>
      </c>
      <c r="AG241">
        <v>8</v>
      </c>
      <c r="AH241" s="1">
        <v>303497</v>
      </c>
      <c r="AI241" t="s">
        <v>1306</v>
      </c>
      <c r="AJ241">
        <v>20240514</v>
      </c>
      <c r="AK241">
        <v>20250514</v>
      </c>
      <c r="AL241" t="s">
        <v>1593</v>
      </c>
      <c r="AM241">
        <v>102589</v>
      </c>
      <c r="AN241" t="s">
        <v>1525</v>
      </c>
      <c r="AO241" t="s">
        <v>1295</v>
      </c>
      <c r="AP241" t="s">
        <v>1296</v>
      </c>
      <c r="AQ241">
        <v>24</v>
      </c>
      <c r="AR241" s="21">
        <v>1</v>
      </c>
      <c r="AS241" t="s">
        <v>51</v>
      </c>
      <c r="AT241" t="s">
        <v>723</v>
      </c>
      <c r="AU241" t="s">
        <v>1340</v>
      </c>
      <c r="AV241">
        <f>+VLOOKUP($I241,Code!$A$2:$M$107,12,0)</f>
        <v>322000</v>
      </c>
      <c r="AW241" t="str">
        <f>+VLOOKUP($I241,Code!$A$2:$M$107,13,0)</f>
        <v>Richeese Rolls 105g</v>
      </c>
      <c r="AY241" s="1">
        <f t="shared" si="48"/>
        <v>281.01600000000002</v>
      </c>
      <c r="AZ241" s="12">
        <f t="shared" si="49"/>
        <v>0</v>
      </c>
    </row>
    <row r="242" spans="2:52" x14ac:dyDescent="0.35">
      <c r="B242" t="s">
        <v>1288</v>
      </c>
      <c r="C242" s="2" t="s">
        <v>1386</v>
      </c>
      <c r="D242" s="2">
        <v>45568</v>
      </c>
      <c r="E242" t="s">
        <v>1409</v>
      </c>
      <c r="F242" t="s">
        <v>1388</v>
      </c>
      <c r="G242" t="s">
        <v>1410</v>
      </c>
      <c r="H242" t="s">
        <v>1411</v>
      </c>
      <c r="I242">
        <v>173145000</v>
      </c>
      <c r="J242" t="s">
        <v>1232</v>
      </c>
      <c r="K242" t="s">
        <v>1289</v>
      </c>
      <c r="L242" t="s">
        <v>1290</v>
      </c>
      <c r="M242">
        <v>5275889</v>
      </c>
      <c r="N242" t="s">
        <v>1412</v>
      </c>
      <c r="O242" t="s">
        <v>1413</v>
      </c>
      <c r="P242">
        <v>124</v>
      </c>
      <c r="Q242" t="s">
        <v>1291</v>
      </c>
      <c r="R242" t="s">
        <v>1414</v>
      </c>
      <c r="S242" t="s">
        <v>1415</v>
      </c>
      <c r="T242" t="s">
        <v>1395</v>
      </c>
      <c r="U242" t="s">
        <v>1396</v>
      </c>
      <c r="W242" t="str">
        <f t="shared" ref="W242:W250" si="50">X242</f>
        <v>DA NANG</v>
      </c>
      <c r="X242" t="s">
        <v>1396</v>
      </c>
      <c r="Y242" t="s">
        <v>1304</v>
      </c>
      <c r="Z242" t="s">
        <v>1305</v>
      </c>
      <c r="AA242" s="4" t="s">
        <v>865</v>
      </c>
      <c r="AB242" t="s">
        <v>1386</v>
      </c>
      <c r="AC242">
        <v>24</v>
      </c>
      <c r="AD242">
        <v>11709</v>
      </c>
      <c r="AE242">
        <v>11709</v>
      </c>
      <c r="AF242">
        <v>281016</v>
      </c>
      <c r="AG242">
        <v>8</v>
      </c>
      <c r="AH242" s="1">
        <v>303497</v>
      </c>
      <c r="AI242" t="s">
        <v>1306</v>
      </c>
      <c r="AJ242">
        <v>20240514</v>
      </c>
      <c r="AK242">
        <v>20250514</v>
      </c>
      <c r="AL242" t="s">
        <v>1398</v>
      </c>
      <c r="AM242">
        <v>101631</v>
      </c>
      <c r="AN242" t="s">
        <v>1416</v>
      </c>
      <c r="AO242" t="s">
        <v>1295</v>
      </c>
      <c r="AP242" t="s">
        <v>1296</v>
      </c>
      <c r="AQ242">
        <v>24</v>
      </c>
      <c r="AR242" s="21">
        <v>1</v>
      </c>
      <c r="AS242" t="s">
        <v>865</v>
      </c>
      <c r="AT242" t="s">
        <v>1396</v>
      </c>
      <c r="AU242" t="s">
        <v>2505</v>
      </c>
      <c r="AV242">
        <f>+VLOOKUP($I242,Code!$A$2:$M$107,12,0)</f>
        <v>322000</v>
      </c>
      <c r="AW242" t="str">
        <f>+VLOOKUP($I242,Code!$A$2:$M$107,13,0)</f>
        <v>Richeese Rolls 105g</v>
      </c>
      <c r="AY242" s="1">
        <f t="shared" si="48"/>
        <v>281.01600000000002</v>
      </c>
      <c r="AZ242" s="12">
        <f t="shared" si="49"/>
        <v>0</v>
      </c>
    </row>
    <row r="243" spans="2:52" x14ac:dyDescent="0.35">
      <c r="B243" t="s">
        <v>1288</v>
      </c>
      <c r="C243" s="2" t="s">
        <v>1386</v>
      </c>
      <c r="D243" s="2">
        <v>45568</v>
      </c>
      <c r="E243" t="s">
        <v>2155</v>
      </c>
      <c r="F243" t="s">
        <v>1469</v>
      </c>
      <c r="G243" t="s">
        <v>2156</v>
      </c>
      <c r="H243" t="s">
        <v>2157</v>
      </c>
      <c r="I243">
        <v>173145000</v>
      </c>
      <c r="J243" t="s">
        <v>1232</v>
      </c>
      <c r="K243" t="s">
        <v>1289</v>
      </c>
      <c r="L243" t="s">
        <v>1290</v>
      </c>
      <c r="M243">
        <v>5132951</v>
      </c>
      <c r="N243" t="s">
        <v>2158</v>
      </c>
      <c r="O243" t="s">
        <v>2159</v>
      </c>
      <c r="P243" t="s">
        <v>2160</v>
      </c>
      <c r="Q243" t="s">
        <v>1291</v>
      </c>
      <c r="R243" t="s">
        <v>2161</v>
      </c>
      <c r="S243" t="s">
        <v>1779</v>
      </c>
      <c r="T243" t="s">
        <v>1477</v>
      </c>
      <c r="U243" t="s">
        <v>1396</v>
      </c>
      <c r="W243" t="str">
        <f t="shared" si="50"/>
        <v>DA NANG</v>
      </c>
      <c r="X243" t="s">
        <v>1396</v>
      </c>
      <c r="Y243" t="s">
        <v>1304</v>
      </c>
      <c r="Z243" t="s">
        <v>1305</v>
      </c>
      <c r="AA243" s="4" t="s">
        <v>4</v>
      </c>
      <c r="AB243" t="s">
        <v>1386</v>
      </c>
      <c r="AC243">
        <v>24</v>
      </c>
      <c r="AD243">
        <v>11709</v>
      </c>
      <c r="AE243">
        <v>11709</v>
      </c>
      <c r="AF243">
        <v>281016</v>
      </c>
      <c r="AG243">
        <v>8</v>
      </c>
      <c r="AH243" s="1">
        <v>303497</v>
      </c>
      <c r="AI243" t="s">
        <v>1306</v>
      </c>
      <c r="AJ243">
        <v>20240514</v>
      </c>
      <c r="AK243">
        <v>20250514</v>
      </c>
      <c r="AL243" t="s">
        <v>1478</v>
      </c>
      <c r="AM243">
        <v>100648</v>
      </c>
      <c r="AN243" t="s">
        <v>1399</v>
      </c>
      <c r="AO243" t="s">
        <v>1295</v>
      </c>
      <c r="AP243" t="s">
        <v>1296</v>
      </c>
      <c r="AQ243">
        <v>24</v>
      </c>
      <c r="AR243" s="21">
        <v>1</v>
      </c>
      <c r="AS243" t="s">
        <v>4</v>
      </c>
      <c r="AT243" t="s">
        <v>1396</v>
      </c>
      <c r="AU243" t="s">
        <v>2505</v>
      </c>
      <c r="AV243">
        <f>+VLOOKUP($I243,Code!$A$2:$M$107,12,0)</f>
        <v>322000</v>
      </c>
      <c r="AW243" t="str">
        <f>+VLOOKUP($I243,Code!$A$2:$M$107,13,0)</f>
        <v>Richeese Rolls 105g</v>
      </c>
      <c r="AY243" s="1">
        <f t="shared" si="48"/>
        <v>281.01600000000002</v>
      </c>
      <c r="AZ243" s="12">
        <f t="shared" si="49"/>
        <v>0</v>
      </c>
    </row>
    <row r="244" spans="2:52" x14ac:dyDescent="0.35">
      <c r="B244" t="s">
        <v>1288</v>
      </c>
      <c r="C244" s="2" t="s">
        <v>1386</v>
      </c>
      <c r="D244" s="2">
        <v>45568</v>
      </c>
      <c r="E244" t="s">
        <v>2443</v>
      </c>
      <c r="F244" t="s">
        <v>1388</v>
      </c>
      <c r="G244" t="s">
        <v>2444</v>
      </c>
      <c r="H244" t="s">
        <v>2445</v>
      </c>
      <c r="I244">
        <v>173145000</v>
      </c>
      <c r="J244" t="s">
        <v>1232</v>
      </c>
      <c r="K244" t="s">
        <v>1289</v>
      </c>
      <c r="L244" t="s">
        <v>1290</v>
      </c>
      <c r="M244">
        <v>5130818</v>
      </c>
      <c r="N244" t="s">
        <v>2446</v>
      </c>
      <c r="O244" t="s">
        <v>2447</v>
      </c>
      <c r="P244" t="s">
        <v>2448</v>
      </c>
      <c r="Q244" t="s">
        <v>1291</v>
      </c>
      <c r="R244" t="s">
        <v>2449</v>
      </c>
      <c r="S244" t="s">
        <v>2113</v>
      </c>
      <c r="T244" t="s">
        <v>1395</v>
      </c>
      <c r="U244" t="s">
        <v>1396</v>
      </c>
      <c r="W244" t="str">
        <f t="shared" si="50"/>
        <v>DA NANG</v>
      </c>
      <c r="X244" t="s">
        <v>1396</v>
      </c>
      <c r="Y244" t="s">
        <v>1304</v>
      </c>
      <c r="Z244" t="s">
        <v>1305</v>
      </c>
      <c r="AA244" s="4" t="s">
        <v>865</v>
      </c>
      <c r="AB244" t="s">
        <v>1386</v>
      </c>
      <c r="AC244">
        <v>24</v>
      </c>
      <c r="AD244">
        <v>11709</v>
      </c>
      <c r="AE244">
        <v>11709</v>
      </c>
      <c r="AF244">
        <v>281016</v>
      </c>
      <c r="AG244">
        <v>8</v>
      </c>
      <c r="AH244" s="1">
        <v>303497</v>
      </c>
      <c r="AI244" t="s">
        <v>1306</v>
      </c>
      <c r="AJ244">
        <v>20240514</v>
      </c>
      <c r="AK244">
        <v>20250514</v>
      </c>
      <c r="AL244" t="s">
        <v>1398</v>
      </c>
      <c r="AM244">
        <v>101631</v>
      </c>
      <c r="AN244" t="s">
        <v>1416</v>
      </c>
      <c r="AO244" t="s">
        <v>1295</v>
      </c>
      <c r="AP244" t="s">
        <v>1296</v>
      </c>
      <c r="AQ244">
        <v>24</v>
      </c>
      <c r="AR244" s="21">
        <v>1</v>
      </c>
      <c r="AS244" t="s">
        <v>865</v>
      </c>
      <c r="AT244" t="s">
        <v>1396</v>
      </c>
      <c r="AU244" t="s">
        <v>2505</v>
      </c>
      <c r="AV244">
        <f>+VLOOKUP($I244,Code!$A$2:$M$107,12,0)</f>
        <v>322000</v>
      </c>
      <c r="AW244" t="str">
        <f>+VLOOKUP($I244,Code!$A$2:$M$107,13,0)</f>
        <v>Richeese Rolls 105g</v>
      </c>
      <c r="AY244" s="1">
        <f t="shared" si="48"/>
        <v>281.01600000000002</v>
      </c>
      <c r="AZ244" s="12">
        <f t="shared" si="49"/>
        <v>0</v>
      </c>
    </row>
    <row r="245" spans="2:52" x14ac:dyDescent="0.35">
      <c r="B245" t="s">
        <v>1288</v>
      </c>
      <c r="C245" s="2" t="s">
        <v>1386</v>
      </c>
      <c r="D245" s="2">
        <v>45568</v>
      </c>
      <c r="E245" t="s">
        <v>2351</v>
      </c>
      <c r="F245" t="s">
        <v>1469</v>
      </c>
      <c r="G245" t="s">
        <v>2352</v>
      </c>
      <c r="H245" t="s">
        <v>2353</v>
      </c>
      <c r="I245">
        <v>173145000</v>
      </c>
      <c r="J245" t="s">
        <v>1232</v>
      </c>
      <c r="K245" t="s">
        <v>1289</v>
      </c>
      <c r="L245" t="s">
        <v>1290</v>
      </c>
      <c r="M245">
        <v>5301821</v>
      </c>
      <c r="N245" t="s">
        <v>2354</v>
      </c>
      <c r="O245" t="s">
        <v>2355</v>
      </c>
      <c r="P245">
        <v>78</v>
      </c>
      <c r="Q245" t="s">
        <v>1291</v>
      </c>
      <c r="R245" t="s">
        <v>2356</v>
      </c>
      <c r="S245" t="s">
        <v>1779</v>
      </c>
      <c r="T245" t="s">
        <v>1477</v>
      </c>
      <c r="U245" t="s">
        <v>1396</v>
      </c>
      <c r="W245" t="str">
        <f t="shared" si="50"/>
        <v>DA NANG</v>
      </c>
      <c r="X245" t="s">
        <v>1396</v>
      </c>
      <c r="Y245" t="s">
        <v>1304</v>
      </c>
      <c r="Z245" t="s">
        <v>1305</v>
      </c>
      <c r="AA245" s="4" t="s">
        <v>4</v>
      </c>
      <c r="AB245" t="s">
        <v>1386</v>
      </c>
      <c r="AC245">
        <v>24</v>
      </c>
      <c r="AD245">
        <v>11709</v>
      </c>
      <c r="AE245">
        <v>11709</v>
      </c>
      <c r="AF245">
        <v>281016</v>
      </c>
      <c r="AG245">
        <v>8</v>
      </c>
      <c r="AH245" s="1">
        <v>303497</v>
      </c>
      <c r="AI245" t="s">
        <v>1306</v>
      </c>
      <c r="AJ245">
        <v>20240514</v>
      </c>
      <c r="AK245">
        <v>20250514</v>
      </c>
      <c r="AL245" t="s">
        <v>1478</v>
      </c>
      <c r="AM245">
        <v>100648</v>
      </c>
      <c r="AN245" t="s">
        <v>1399</v>
      </c>
      <c r="AO245" t="s">
        <v>1295</v>
      </c>
      <c r="AP245" t="s">
        <v>1296</v>
      </c>
      <c r="AQ245">
        <v>24</v>
      </c>
      <c r="AR245" s="21">
        <v>1</v>
      </c>
      <c r="AS245" t="s">
        <v>4</v>
      </c>
      <c r="AT245" t="s">
        <v>1396</v>
      </c>
      <c r="AU245" t="s">
        <v>2505</v>
      </c>
      <c r="AV245">
        <f>+VLOOKUP($I245,Code!$A$2:$M$107,12,0)</f>
        <v>322000</v>
      </c>
      <c r="AW245" t="str">
        <f>+VLOOKUP($I245,Code!$A$2:$M$107,13,0)</f>
        <v>Richeese Rolls 105g</v>
      </c>
      <c r="AY245" s="1">
        <f t="shared" si="48"/>
        <v>281.01600000000002</v>
      </c>
      <c r="AZ245" s="12">
        <f t="shared" si="49"/>
        <v>0</v>
      </c>
    </row>
    <row r="246" spans="2:52" x14ac:dyDescent="0.35">
      <c r="B246" t="s">
        <v>1288</v>
      </c>
      <c r="C246" s="2" t="s">
        <v>1386</v>
      </c>
      <c r="D246" s="2">
        <v>45568</v>
      </c>
      <c r="E246" t="s">
        <v>2296</v>
      </c>
      <c r="F246" t="s">
        <v>1401</v>
      </c>
      <c r="G246" t="s">
        <v>2297</v>
      </c>
      <c r="H246" t="s">
        <v>2298</v>
      </c>
      <c r="I246">
        <v>173145000</v>
      </c>
      <c r="J246" t="s">
        <v>1232</v>
      </c>
      <c r="K246" t="s">
        <v>1289</v>
      </c>
      <c r="L246" t="s">
        <v>1290</v>
      </c>
      <c r="M246">
        <v>5274918</v>
      </c>
      <c r="N246" t="s">
        <v>2299</v>
      </c>
      <c r="O246" t="s">
        <v>2300</v>
      </c>
      <c r="P246">
        <v>179</v>
      </c>
      <c r="Q246" t="s">
        <v>1291</v>
      </c>
      <c r="R246" t="s">
        <v>2301</v>
      </c>
      <c r="S246" t="s">
        <v>1406</v>
      </c>
      <c r="T246" t="s">
        <v>1407</v>
      </c>
      <c r="U246" t="s">
        <v>1396</v>
      </c>
      <c r="W246" t="str">
        <f t="shared" si="50"/>
        <v>DA NANG</v>
      </c>
      <c r="X246" t="s">
        <v>1396</v>
      </c>
      <c r="Y246" t="s">
        <v>1304</v>
      </c>
      <c r="Z246" t="s">
        <v>1305</v>
      </c>
      <c r="AA246" s="4" t="s">
        <v>4</v>
      </c>
      <c r="AB246" t="s">
        <v>1386</v>
      </c>
      <c r="AC246">
        <v>24</v>
      </c>
      <c r="AD246">
        <v>11709</v>
      </c>
      <c r="AE246">
        <v>11709</v>
      </c>
      <c r="AF246">
        <v>281016</v>
      </c>
      <c r="AG246">
        <v>8</v>
      </c>
      <c r="AH246" s="1">
        <v>303497</v>
      </c>
      <c r="AI246" t="s">
        <v>1306</v>
      </c>
      <c r="AJ246">
        <v>20240514</v>
      </c>
      <c r="AK246">
        <v>20250514</v>
      </c>
      <c r="AL246" t="s">
        <v>1408</v>
      </c>
      <c r="AM246">
        <v>100648</v>
      </c>
      <c r="AN246" t="s">
        <v>1399</v>
      </c>
      <c r="AO246" t="s">
        <v>1295</v>
      </c>
      <c r="AP246" t="s">
        <v>1296</v>
      </c>
      <c r="AQ246">
        <v>24</v>
      </c>
      <c r="AR246" s="21">
        <v>1</v>
      </c>
      <c r="AS246" t="s">
        <v>4</v>
      </c>
      <c r="AT246" t="s">
        <v>1396</v>
      </c>
      <c r="AU246" t="s">
        <v>2505</v>
      </c>
      <c r="AV246">
        <f>+VLOOKUP($I246,Code!$A$2:$M$107,12,0)</f>
        <v>322000</v>
      </c>
      <c r="AW246" t="str">
        <f>+VLOOKUP($I246,Code!$A$2:$M$107,13,0)</f>
        <v>Richeese Rolls 105g</v>
      </c>
      <c r="AY246" s="1">
        <f t="shared" si="48"/>
        <v>281.01600000000002</v>
      </c>
      <c r="AZ246" s="12">
        <f t="shared" si="49"/>
        <v>0</v>
      </c>
    </row>
    <row r="247" spans="2:52" x14ac:dyDescent="0.35">
      <c r="B247" t="s">
        <v>1288</v>
      </c>
      <c r="C247" s="2" t="s">
        <v>1386</v>
      </c>
      <c r="D247" s="2">
        <v>45568</v>
      </c>
      <c r="E247" t="s">
        <v>2235</v>
      </c>
      <c r="F247" t="s">
        <v>1549</v>
      </c>
      <c r="G247" t="s">
        <v>2236</v>
      </c>
      <c r="H247" t="s">
        <v>2237</v>
      </c>
      <c r="I247">
        <v>173145000</v>
      </c>
      <c r="J247" t="s">
        <v>1232</v>
      </c>
      <c r="K247" t="s">
        <v>1289</v>
      </c>
      <c r="L247" t="s">
        <v>1290</v>
      </c>
      <c r="M247">
        <v>5302543</v>
      </c>
      <c r="N247" t="s">
        <v>2238</v>
      </c>
      <c r="O247" t="s">
        <v>2239</v>
      </c>
      <c r="P247">
        <v>133</v>
      </c>
      <c r="Q247" t="s">
        <v>1291</v>
      </c>
      <c r="R247" t="s">
        <v>2240</v>
      </c>
      <c r="S247" t="s">
        <v>2241</v>
      </c>
      <c r="T247" t="s">
        <v>1885</v>
      </c>
      <c r="U247" t="s">
        <v>1555</v>
      </c>
      <c r="W247" t="str">
        <f t="shared" si="50"/>
        <v>THUA THIEN - HUE</v>
      </c>
      <c r="X247" t="s">
        <v>1555</v>
      </c>
      <c r="Y247" t="s">
        <v>1304</v>
      </c>
      <c r="Z247" t="s">
        <v>1305</v>
      </c>
      <c r="AA247" s="4" t="s">
        <v>4</v>
      </c>
      <c r="AB247" t="s">
        <v>1386</v>
      </c>
      <c r="AC247">
        <v>24</v>
      </c>
      <c r="AD247">
        <v>11709</v>
      </c>
      <c r="AE247">
        <v>11709</v>
      </c>
      <c r="AF247">
        <v>281016</v>
      </c>
      <c r="AG247">
        <v>8</v>
      </c>
      <c r="AH247" s="1">
        <v>303497</v>
      </c>
      <c r="AI247" t="s">
        <v>1306</v>
      </c>
      <c r="AJ247">
        <v>20240514</v>
      </c>
      <c r="AK247">
        <v>20250514</v>
      </c>
      <c r="AL247" t="s">
        <v>1556</v>
      </c>
      <c r="AM247">
        <v>100648</v>
      </c>
      <c r="AN247" t="s">
        <v>1399</v>
      </c>
      <c r="AO247" t="s">
        <v>1295</v>
      </c>
      <c r="AP247" t="s">
        <v>1296</v>
      </c>
      <c r="AQ247">
        <v>24</v>
      </c>
      <c r="AR247" s="21">
        <v>1</v>
      </c>
      <c r="AS247" t="s">
        <v>4</v>
      </c>
      <c r="AT247" t="s">
        <v>1555</v>
      </c>
      <c r="AU247" t="s">
        <v>2505</v>
      </c>
      <c r="AV247">
        <f>+VLOOKUP($I247,Code!$A$2:$M$107,12,0)</f>
        <v>322000</v>
      </c>
      <c r="AW247" t="str">
        <f>+VLOOKUP($I247,Code!$A$2:$M$107,13,0)</f>
        <v>Richeese Rolls 105g</v>
      </c>
      <c r="AY247" s="1">
        <f t="shared" si="48"/>
        <v>281.01600000000002</v>
      </c>
      <c r="AZ247" s="12">
        <f t="shared" si="49"/>
        <v>0</v>
      </c>
    </row>
    <row r="248" spans="2:52" x14ac:dyDescent="0.35">
      <c r="B248" t="s">
        <v>1288</v>
      </c>
      <c r="C248" s="2" t="s">
        <v>1386</v>
      </c>
      <c r="D248" s="2">
        <v>45568</v>
      </c>
      <c r="E248" t="s">
        <v>2450</v>
      </c>
      <c r="F248" t="s">
        <v>1549</v>
      </c>
      <c r="G248" t="s">
        <v>2451</v>
      </c>
      <c r="H248" t="s">
        <v>2452</v>
      </c>
      <c r="I248">
        <v>173145000</v>
      </c>
      <c r="J248" t="s">
        <v>1232</v>
      </c>
      <c r="K248" t="s">
        <v>1289</v>
      </c>
      <c r="L248" t="s">
        <v>1290</v>
      </c>
      <c r="M248">
        <v>5276141</v>
      </c>
      <c r="N248" t="s">
        <v>2453</v>
      </c>
      <c r="O248" t="s">
        <v>2454</v>
      </c>
      <c r="P248">
        <v>175</v>
      </c>
      <c r="Q248" t="s">
        <v>1291</v>
      </c>
      <c r="R248" t="s">
        <v>2247</v>
      </c>
      <c r="S248" t="s">
        <v>2120</v>
      </c>
      <c r="T248" t="s">
        <v>1555</v>
      </c>
      <c r="U248" t="s">
        <v>1555</v>
      </c>
      <c r="W248" t="str">
        <f t="shared" si="50"/>
        <v>THUA THIEN - HUE</v>
      </c>
      <c r="X248" t="s">
        <v>1555</v>
      </c>
      <c r="Y248" t="s">
        <v>1304</v>
      </c>
      <c r="Z248" t="s">
        <v>1305</v>
      </c>
      <c r="AA248" s="4" t="s">
        <v>4</v>
      </c>
      <c r="AB248" t="s">
        <v>1386</v>
      </c>
      <c r="AC248">
        <v>24</v>
      </c>
      <c r="AD248">
        <v>11709</v>
      </c>
      <c r="AE248">
        <v>11709</v>
      </c>
      <c r="AF248">
        <v>281016</v>
      </c>
      <c r="AG248">
        <v>8</v>
      </c>
      <c r="AH248" s="1">
        <v>303497</v>
      </c>
      <c r="AI248" t="s">
        <v>1306</v>
      </c>
      <c r="AJ248">
        <v>20240514</v>
      </c>
      <c r="AK248">
        <v>20250514</v>
      </c>
      <c r="AL248" t="s">
        <v>1556</v>
      </c>
      <c r="AM248">
        <v>102354</v>
      </c>
      <c r="AN248" t="s">
        <v>1557</v>
      </c>
      <c r="AO248" t="s">
        <v>1295</v>
      </c>
      <c r="AP248" t="s">
        <v>1296</v>
      </c>
      <c r="AQ248">
        <v>24</v>
      </c>
      <c r="AR248" s="21">
        <v>1</v>
      </c>
      <c r="AS248" t="s">
        <v>4</v>
      </c>
      <c r="AT248" t="s">
        <v>1555</v>
      </c>
      <c r="AU248" t="s">
        <v>2505</v>
      </c>
      <c r="AV248">
        <f>+VLOOKUP($I248,Code!$A$2:$M$107,12,0)</f>
        <v>322000</v>
      </c>
      <c r="AW248" t="str">
        <f>+VLOOKUP($I248,Code!$A$2:$M$107,13,0)</f>
        <v>Richeese Rolls 105g</v>
      </c>
      <c r="AY248" s="1">
        <f t="shared" si="48"/>
        <v>281.01600000000002</v>
      </c>
      <c r="AZ248" s="12">
        <f t="shared" si="49"/>
        <v>0</v>
      </c>
    </row>
    <row r="249" spans="2:52" x14ac:dyDescent="0.35">
      <c r="B249" t="s">
        <v>1288</v>
      </c>
      <c r="C249" s="2" t="s">
        <v>1386</v>
      </c>
      <c r="D249" s="2">
        <v>45568</v>
      </c>
      <c r="E249" t="s">
        <v>1872</v>
      </c>
      <c r="F249" t="s">
        <v>1549</v>
      </c>
      <c r="G249" t="s">
        <v>1873</v>
      </c>
      <c r="H249" t="s">
        <v>1874</v>
      </c>
      <c r="I249">
        <v>173145000</v>
      </c>
      <c r="J249" t="s">
        <v>1232</v>
      </c>
      <c r="K249" t="s">
        <v>1289</v>
      </c>
      <c r="L249" t="s">
        <v>1290</v>
      </c>
      <c r="M249">
        <v>5276127</v>
      </c>
      <c r="N249" t="s">
        <v>1875</v>
      </c>
      <c r="O249" t="s">
        <v>1876</v>
      </c>
      <c r="P249">
        <v>89</v>
      </c>
      <c r="Q249" t="s">
        <v>1291</v>
      </c>
      <c r="R249" t="s">
        <v>1877</v>
      </c>
      <c r="S249" t="s">
        <v>1878</v>
      </c>
      <c r="T249" t="s">
        <v>1555</v>
      </c>
      <c r="U249" t="s">
        <v>1555</v>
      </c>
      <c r="W249" t="str">
        <f t="shared" si="50"/>
        <v>THUA THIEN - HUE</v>
      </c>
      <c r="X249" t="s">
        <v>1555</v>
      </c>
      <c r="Y249" t="s">
        <v>1304</v>
      </c>
      <c r="Z249" t="s">
        <v>1305</v>
      </c>
      <c r="AA249" s="4" t="s">
        <v>4</v>
      </c>
      <c r="AB249" t="s">
        <v>1386</v>
      </c>
      <c r="AC249">
        <v>24</v>
      </c>
      <c r="AD249">
        <v>11709</v>
      </c>
      <c r="AE249">
        <v>11709</v>
      </c>
      <c r="AF249">
        <v>281016</v>
      </c>
      <c r="AG249">
        <v>8</v>
      </c>
      <c r="AH249" s="1">
        <v>303497</v>
      </c>
      <c r="AI249" t="s">
        <v>1306</v>
      </c>
      <c r="AJ249">
        <v>20240514</v>
      </c>
      <c r="AK249">
        <v>20250514</v>
      </c>
      <c r="AL249" t="s">
        <v>1556</v>
      </c>
      <c r="AM249">
        <v>102354</v>
      </c>
      <c r="AN249" t="s">
        <v>1557</v>
      </c>
      <c r="AO249" t="s">
        <v>1295</v>
      </c>
      <c r="AP249" t="s">
        <v>1296</v>
      </c>
      <c r="AQ249">
        <v>24</v>
      </c>
      <c r="AR249" s="21">
        <v>1</v>
      </c>
      <c r="AS249" t="s">
        <v>4</v>
      </c>
      <c r="AT249" t="s">
        <v>1555</v>
      </c>
      <c r="AU249" t="s">
        <v>2505</v>
      </c>
      <c r="AV249">
        <f>+VLOOKUP($I249,Code!$A$2:$M$107,12,0)</f>
        <v>322000</v>
      </c>
      <c r="AW249" t="str">
        <f>+VLOOKUP($I249,Code!$A$2:$M$107,13,0)</f>
        <v>Richeese Rolls 105g</v>
      </c>
      <c r="AY249" s="1">
        <f t="shared" si="48"/>
        <v>281.01600000000002</v>
      </c>
      <c r="AZ249" s="12">
        <f t="shared" si="49"/>
        <v>0</v>
      </c>
    </row>
    <row r="250" spans="2:52" x14ac:dyDescent="0.35">
      <c r="B250" t="s">
        <v>1288</v>
      </c>
      <c r="C250" s="2" t="s">
        <v>1386</v>
      </c>
      <c r="D250" s="2">
        <v>45568</v>
      </c>
      <c r="E250" t="s">
        <v>2455</v>
      </c>
      <c r="F250" t="s">
        <v>1549</v>
      </c>
      <c r="G250" t="s">
        <v>2456</v>
      </c>
      <c r="H250" t="s">
        <v>2457</v>
      </c>
      <c r="I250">
        <v>173145000</v>
      </c>
      <c r="J250" t="s">
        <v>1232</v>
      </c>
      <c r="K250" t="s">
        <v>1289</v>
      </c>
      <c r="L250" t="s">
        <v>1290</v>
      </c>
      <c r="M250">
        <v>5276224</v>
      </c>
      <c r="N250" t="s">
        <v>2458</v>
      </c>
      <c r="O250" t="s">
        <v>2459</v>
      </c>
      <c r="P250">
        <v>162</v>
      </c>
      <c r="Q250" t="s">
        <v>1291</v>
      </c>
      <c r="R250" t="s">
        <v>2460</v>
      </c>
      <c r="S250" t="s">
        <v>2461</v>
      </c>
      <c r="T250" t="s">
        <v>1555</v>
      </c>
      <c r="U250" t="s">
        <v>1555</v>
      </c>
      <c r="W250" t="str">
        <f t="shared" si="50"/>
        <v>THUA THIEN - HUE</v>
      </c>
      <c r="X250" t="s">
        <v>1555</v>
      </c>
      <c r="Y250" t="s">
        <v>1304</v>
      </c>
      <c r="Z250" t="s">
        <v>1305</v>
      </c>
      <c r="AA250" s="4" t="s">
        <v>4</v>
      </c>
      <c r="AB250" t="s">
        <v>1386</v>
      </c>
      <c r="AC250">
        <v>24</v>
      </c>
      <c r="AD250">
        <v>11709</v>
      </c>
      <c r="AE250">
        <v>11709</v>
      </c>
      <c r="AF250">
        <v>281016</v>
      </c>
      <c r="AG250">
        <v>8</v>
      </c>
      <c r="AH250" s="1">
        <v>303497</v>
      </c>
      <c r="AI250" t="s">
        <v>1306</v>
      </c>
      <c r="AJ250">
        <v>20240514</v>
      </c>
      <c r="AK250">
        <v>20250514</v>
      </c>
      <c r="AL250" t="s">
        <v>1556</v>
      </c>
      <c r="AM250">
        <v>102354</v>
      </c>
      <c r="AN250" t="s">
        <v>1557</v>
      </c>
      <c r="AO250" t="s">
        <v>1295</v>
      </c>
      <c r="AP250" t="s">
        <v>1296</v>
      </c>
      <c r="AQ250">
        <v>24</v>
      </c>
      <c r="AR250" s="21">
        <v>1</v>
      </c>
      <c r="AS250" t="s">
        <v>4</v>
      </c>
      <c r="AT250" t="s">
        <v>1555</v>
      </c>
      <c r="AU250" t="s">
        <v>2505</v>
      </c>
      <c r="AV250">
        <f>+VLOOKUP($I250,Code!$A$2:$M$107,12,0)</f>
        <v>322000</v>
      </c>
      <c r="AW250" t="str">
        <f>+VLOOKUP($I250,Code!$A$2:$M$107,13,0)</f>
        <v>Richeese Rolls 105g</v>
      </c>
      <c r="AY250" s="1">
        <f t="shared" si="48"/>
        <v>281.01600000000002</v>
      </c>
      <c r="AZ250" s="12">
        <f t="shared" si="49"/>
        <v>0</v>
      </c>
    </row>
    <row r="251" spans="2:52" x14ac:dyDescent="0.35">
      <c r="B251" t="s">
        <v>1288</v>
      </c>
      <c r="C251" s="2" t="s">
        <v>1334</v>
      </c>
      <c r="D251" s="2">
        <v>45568</v>
      </c>
      <c r="E251" t="s">
        <v>1513</v>
      </c>
      <c r="F251" t="s">
        <v>1495</v>
      </c>
      <c r="G251" t="s">
        <v>1514</v>
      </c>
      <c r="H251" t="s">
        <v>1515</v>
      </c>
      <c r="I251">
        <v>173147000</v>
      </c>
      <c r="J251" t="s">
        <v>1300</v>
      </c>
      <c r="K251" t="s">
        <v>1289</v>
      </c>
      <c r="L251" t="s">
        <v>1299</v>
      </c>
      <c r="M251">
        <v>5265899</v>
      </c>
      <c r="N251" t="s">
        <v>1498</v>
      </c>
      <c r="O251" t="s">
        <v>1499</v>
      </c>
      <c r="P251" t="s">
        <v>1500</v>
      </c>
      <c r="Q251" t="s">
        <v>1501</v>
      </c>
      <c r="R251" t="s">
        <v>1502</v>
      </c>
      <c r="S251" t="s">
        <v>1503</v>
      </c>
      <c r="T251" t="s">
        <v>1352</v>
      </c>
      <c r="U251" t="s">
        <v>723</v>
      </c>
      <c r="W251" t="s">
        <v>723</v>
      </c>
      <c r="X251" t="s">
        <v>119</v>
      </c>
      <c r="Y251" t="s">
        <v>1292</v>
      </c>
      <c r="Z251" t="s">
        <v>1293</v>
      </c>
      <c r="AA251" s="4" t="s">
        <v>1294</v>
      </c>
      <c r="AB251" t="s">
        <v>1334</v>
      </c>
      <c r="AC251">
        <v>4</v>
      </c>
      <c r="AD251">
        <v>27870</v>
      </c>
      <c r="AE251">
        <v>21460</v>
      </c>
      <c r="AF251">
        <v>85840</v>
      </c>
      <c r="AG251">
        <v>8</v>
      </c>
      <c r="AH251" s="1">
        <v>92707</v>
      </c>
      <c r="AI251" t="s">
        <v>1384</v>
      </c>
      <c r="AJ251">
        <v>20240806</v>
      </c>
      <c r="AK251">
        <v>20250806</v>
      </c>
      <c r="AL251" t="s">
        <v>1504</v>
      </c>
      <c r="AM251">
        <v>101291</v>
      </c>
      <c r="AN251" t="s">
        <v>1335</v>
      </c>
      <c r="AO251" t="s">
        <v>1295</v>
      </c>
      <c r="AP251" t="s">
        <v>1296</v>
      </c>
      <c r="AQ251">
        <v>6</v>
      </c>
      <c r="AR251" s="21">
        <v>0.66666666666666663</v>
      </c>
      <c r="AS251" t="s">
        <v>1294</v>
      </c>
      <c r="AT251" t="s">
        <v>723</v>
      </c>
      <c r="AU251" t="s">
        <v>1340</v>
      </c>
      <c r="AV251">
        <f>+VLOOKUP($I251,Code!$A$2:$M$107,12,0)</f>
        <v>320028</v>
      </c>
      <c r="AW251" t="str">
        <f>+VLOOKUP($I251,Code!$A$2:$M$107,13,0)</f>
        <v>Nabati RCE WF 6g</v>
      </c>
      <c r="AY251" s="1">
        <f t="shared" si="48"/>
        <v>128.76</v>
      </c>
      <c r="AZ251" s="12">
        <f t="shared" si="49"/>
        <v>0.22999641191245068</v>
      </c>
    </row>
    <row r="252" spans="2:52" x14ac:dyDescent="0.35">
      <c r="B252" t="s">
        <v>1288</v>
      </c>
      <c r="C252" s="2" t="s">
        <v>1334</v>
      </c>
      <c r="D252" s="2">
        <v>45568</v>
      </c>
      <c r="E252" t="s">
        <v>1513</v>
      </c>
      <c r="F252" t="s">
        <v>1495</v>
      </c>
      <c r="G252" t="s">
        <v>1514</v>
      </c>
      <c r="H252" t="s">
        <v>1515</v>
      </c>
      <c r="I252">
        <v>173147000</v>
      </c>
      <c r="J252" t="s">
        <v>1300</v>
      </c>
      <c r="K252" t="s">
        <v>1289</v>
      </c>
      <c r="L252" t="s">
        <v>1299</v>
      </c>
      <c r="M252">
        <v>5265899</v>
      </c>
      <c r="N252" t="s">
        <v>1498</v>
      </c>
      <c r="O252" t="s">
        <v>1499</v>
      </c>
      <c r="P252" t="s">
        <v>1500</v>
      </c>
      <c r="Q252" t="s">
        <v>1501</v>
      </c>
      <c r="R252" t="s">
        <v>1502</v>
      </c>
      <c r="S252" t="s">
        <v>1503</v>
      </c>
      <c r="T252" t="s">
        <v>1352</v>
      </c>
      <c r="U252" t="s">
        <v>723</v>
      </c>
      <c r="W252" t="s">
        <v>723</v>
      </c>
      <c r="X252" t="s">
        <v>119</v>
      </c>
      <c r="Y252" t="s">
        <v>1292</v>
      </c>
      <c r="Z252" t="s">
        <v>1293</v>
      </c>
      <c r="AA252" s="4" t="s">
        <v>1294</v>
      </c>
      <c r="AB252" t="s">
        <v>1334</v>
      </c>
      <c r="AC252">
        <v>80</v>
      </c>
      <c r="AD252">
        <v>27870</v>
      </c>
      <c r="AE252">
        <v>21460</v>
      </c>
      <c r="AF252">
        <v>1716800</v>
      </c>
      <c r="AG252">
        <v>8</v>
      </c>
      <c r="AH252" s="1">
        <v>1854144</v>
      </c>
      <c r="AI252" t="s">
        <v>1313</v>
      </c>
      <c r="AJ252">
        <v>20240806</v>
      </c>
      <c r="AK252">
        <v>20250806</v>
      </c>
      <c r="AL252" t="s">
        <v>1504</v>
      </c>
      <c r="AM252">
        <v>101291</v>
      </c>
      <c r="AN252" t="s">
        <v>1335</v>
      </c>
      <c r="AO252" t="s">
        <v>1295</v>
      </c>
      <c r="AP252" t="s">
        <v>1296</v>
      </c>
      <c r="AQ252">
        <v>6</v>
      </c>
      <c r="AR252" s="21">
        <v>13.333333333333334</v>
      </c>
      <c r="AS252" t="s">
        <v>1294</v>
      </c>
      <c r="AT252" t="s">
        <v>723</v>
      </c>
      <c r="AU252" t="s">
        <v>1340</v>
      </c>
      <c r="AV252">
        <f>+VLOOKUP($I252,Code!$A$2:$M$107,12,0)</f>
        <v>320028</v>
      </c>
      <c r="AW252" t="str">
        <f>+VLOOKUP($I252,Code!$A$2:$M$107,13,0)</f>
        <v>Nabati RCE WF 6g</v>
      </c>
      <c r="AY252" s="1">
        <f t="shared" si="48"/>
        <v>128.76</v>
      </c>
      <c r="AZ252" s="12">
        <f t="shared" si="49"/>
        <v>0.22999641191245068</v>
      </c>
    </row>
    <row r="253" spans="2:52" x14ac:dyDescent="0.35">
      <c r="B253" t="s">
        <v>1288</v>
      </c>
      <c r="C253" s="2" t="s">
        <v>1334</v>
      </c>
      <c r="D253" s="2">
        <v>45568</v>
      </c>
      <c r="E253" t="s">
        <v>1494</v>
      </c>
      <c r="F253" t="s">
        <v>1495</v>
      </c>
      <c r="G253" t="s">
        <v>1496</v>
      </c>
      <c r="H253" t="s">
        <v>1497</v>
      </c>
      <c r="I253">
        <v>173147000</v>
      </c>
      <c r="J253" t="s">
        <v>1300</v>
      </c>
      <c r="K253" t="s">
        <v>1289</v>
      </c>
      <c r="L253" t="s">
        <v>1299</v>
      </c>
      <c r="M253">
        <v>5265899</v>
      </c>
      <c r="N253" t="s">
        <v>1498</v>
      </c>
      <c r="O253" t="s">
        <v>1499</v>
      </c>
      <c r="P253" t="s">
        <v>1500</v>
      </c>
      <c r="Q253" t="s">
        <v>1501</v>
      </c>
      <c r="R253" t="s">
        <v>1502</v>
      </c>
      <c r="S253" t="s">
        <v>1503</v>
      </c>
      <c r="T253" t="s">
        <v>1352</v>
      </c>
      <c r="U253" t="s">
        <v>723</v>
      </c>
      <c r="W253" t="s">
        <v>723</v>
      </c>
      <c r="X253" t="s">
        <v>119</v>
      </c>
      <c r="Y253" t="s">
        <v>1292</v>
      </c>
      <c r="Z253" t="s">
        <v>1293</v>
      </c>
      <c r="AA253" s="4" t="s">
        <v>1294</v>
      </c>
      <c r="AB253" t="s">
        <v>1334</v>
      </c>
      <c r="AC253">
        <v>30</v>
      </c>
      <c r="AD253">
        <v>27870</v>
      </c>
      <c r="AE253">
        <v>21460</v>
      </c>
      <c r="AF253">
        <v>643800</v>
      </c>
      <c r="AG253">
        <v>8</v>
      </c>
      <c r="AH253" s="1">
        <v>695304</v>
      </c>
      <c r="AI253" t="s">
        <v>1313</v>
      </c>
      <c r="AJ253">
        <v>20240806</v>
      </c>
      <c r="AK253">
        <v>20250806</v>
      </c>
      <c r="AL253" t="s">
        <v>1504</v>
      </c>
      <c r="AM253">
        <v>101291</v>
      </c>
      <c r="AN253" t="s">
        <v>1335</v>
      </c>
      <c r="AO253" t="s">
        <v>1295</v>
      </c>
      <c r="AP253" t="s">
        <v>1296</v>
      </c>
      <c r="AQ253">
        <v>6</v>
      </c>
      <c r="AR253" s="21">
        <v>5</v>
      </c>
      <c r="AS253" t="s">
        <v>1294</v>
      </c>
      <c r="AT253" t="s">
        <v>723</v>
      </c>
      <c r="AU253" t="s">
        <v>1340</v>
      </c>
      <c r="AV253">
        <f>+VLOOKUP($I253,Code!$A$2:$M$107,12,0)</f>
        <v>320028</v>
      </c>
      <c r="AW253" t="str">
        <f>+VLOOKUP($I253,Code!$A$2:$M$107,13,0)</f>
        <v>Nabati RCE WF 6g</v>
      </c>
      <c r="AY253" s="1">
        <f t="shared" si="48"/>
        <v>128.76</v>
      </c>
      <c r="AZ253" s="12">
        <f t="shared" si="49"/>
        <v>0.22999641191245068</v>
      </c>
    </row>
    <row r="254" spans="2:52" x14ac:dyDescent="0.35">
      <c r="B254" t="s">
        <v>1288</v>
      </c>
      <c r="C254" s="2" t="s">
        <v>1386</v>
      </c>
      <c r="D254" s="2">
        <v>45568</v>
      </c>
      <c r="E254" t="s">
        <v>2330</v>
      </c>
      <c r="F254" t="s">
        <v>2331</v>
      </c>
      <c r="G254" t="s">
        <v>2332</v>
      </c>
      <c r="H254" t="s">
        <v>2333</v>
      </c>
      <c r="I254">
        <v>173147000</v>
      </c>
      <c r="J254" t="s">
        <v>1300</v>
      </c>
      <c r="K254" t="s">
        <v>1289</v>
      </c>
      <c r="L254" t="s">
        <v>1299</v>
      </c>
      <c r="M254">
        <v>5010486</v>
      </c>
      <c r="N254" t="s">
        <v>2334</v>
      </c>
      <c r="O254" t="s">
        <v>2335</v>
      </c>
      <c r="P254">
        <v>8</v>
      </c>
      <c r="Q254" t="s">
        <v>1291</v>
      </c>
      <c r="R254" t="s">
        <v>2336</v>
      </c>
      <c r="S254" t="s">
        <v>2308</v>
      </c>
      <c r="T254" t="s">
        <v>1885</v>
      </c>
      <c r="U254" t="s">
        <v>1555</v>
      </c>
      <c r="W254" t="str">
        <f t="shared" ref="W254:W255" si="51">X254</f>
        <v>THUA THIEN - HUE</v>
      </c>
      <c r="X254" t="s">
        <v>1555</v>
      </c>
      <c r="Y254" t="s">
        <v>1292</v>
      </c>
      <c r="Z254" t="s">
        <v>1293</v>
      </c>
      <c r="AA254" s="4" t="s">
        <v>408</v>
      </c>
      <c r="AB254" t="s">
        <v>1386</v>
      </c>
      <c r="AC254">
        <v>8</v>
      </c>
      <c r="AD254">
        <v>27870</v>
      </c>
      <c r="AE254">
        <v>27870</v>
      </c>
      <c r="AF254">
        <v>222960</v>
      </c>
      <c r="AG254">
        <v>8</v>
      </c>
      <c r="AH254" s="1">
        <v>240797</v>
      </c>
      <c r="AI254" t="s">
        <v>1313</v>
      </c>
      <c r="AJ254">
        <v>20240806</v>
      </c>
      <c r="AK254">
        <v>20250806</v>
      </c>
      <c r="AL254" t="s">
        <v>2337</v>
      </c>
      <c r="AM254">
        <v>91008</v>
      </c>
      <c r="AN254" t="s">
        <v>2338</v>
      </c>
      <c r="AO254" t="s">
        <v>1295</v>
      </c>
      <c r="AP254" t="s">
        <v>1296</v>
      </c>
      <c r="AQ254">
        <v>6</v>
      </c>
      <c r="AR254" s="21">
        <v>1.3333333333333333</v>
      </c>
      <c r="AS254" t="s">
        <v>408</v>
      </c>
      <c r="AT254" t="s">
        <v>1555</v>
      </c>
      <c r="AU254" t="s">
        <v>2505</v>
      </c>
      <c r="AV254">
        <f>+VLOOKUP($I254,Code!$A$2:$M$107,12,0)</f>
        <v>320028</v>
      </c>
      <c r="AW254" t="str">
        <f>+VLOOKUP($I254,Code!$A$2:$M$107,13,0)</f>
        <v>Nabati RCE WF 6g</v>
      </c>
      <c r="AY254" s="1">
        <f t="shared" si="48"/>
        <v>167.22</v>
      </c>
      <c r="AZ254" s="12">
        <f t="shared" si="49"/>
        <v>0</v>
      </c>
    </row>
    <row r="255" spans="2:52" x14ac:dyDescent="0.35">
      <c r="B255" t="s">
        <v>1288</v>
      </c>
      <c r="C255" s="2" t="s">
        <v>1386</v>
      </c>
      <c r="D255" s="2">
        <v>45568</v>
      </c>
      <c r="E255" t="s">
        <v>2462</v>
      </c>
      <c r="F255" t="s">
        <v>1672</v>
      </c>
      <c r="G255" t="s">
        <v>2463</v>
      </c>
      <c r="H255" t="s">
        <v>2464</v>
      </c>
      <c r="I255">
        <v>173147000</v>
      </c>
      <c r="J255" t="s">
        <v>1300</v>
      </c>
      <c r="K255" t="s">
        <v>1289</v>
      </c>
      <c r="L255" t="s">
        <v>1299</v>
      </c>
      <c r="M255">
        <v>5301447</v>
      </c>
      <c r="N255" t="s">
        <v>2465</v>
      </c>
      <c r="O255" t="s">
        <v>2466</v>
      </c>
      <c r="P255" t="s">
        <v>2467</v>
      </c>
      <c r="Q255" t="s">
        <v>2468</v>
      </c>
      <c r="R255" t="s">
        <v>2215</v>
      </c>
      <c r="S255" t="s">
        <v>2469</v>
      </c>
      <c r="T255" t="s">
        <v>2470</v>
      </c>
      <c r="U255" t="s">
        <v>1680</v>
      </c>
      <c r="W255" t="str">
        <f t="shared" si="51"/>
        <v>QUANG NAM</v>
      </c>
      <c r="X255" t="s">
        <v>1680</v>
      </c>
      <c r="Y255" t="s">
        <v>1304</v>
      </c>
      <c r="Z255" t="s">
        <v>1305</v>
      </c>
      <c r="AA255" s="4" t="s">
        <v>449</v>
      </c>
      <c r="AB255" t="s">
        <v>1386</v>
      </c>
      <c r="AC255">
        <v>6</v>
      </c>
      <c r="AD255">
        <v>27870</v>
      </c>
      <c r="AE255">
        <v>27870</v>
      </c>
      <c r="AF255">
        <v>167220</v>
      </c>
      <c r="AG255">
        <v>8</v>
      </c>
      <c r="AH255" s="1">
        <v>180598</v>
      </c>
      <c r="AI255" t="s">
        <v>1313</v>
      </c>
      <c r="AJ255">
        <v>20240806</v>
      </c>
      <c r="AK255">
        <v>20250806</v>
      </c>
      <c r="AL255" t="s">
        <v>1681</v>
      </c>
      <c r="AM255">
        <v>100648</v>
      </c>
      <c r="AN255" t="s">
        <v>1399</v>
      </c>
      <c r="AO255" t="s">
        <v>1295</v>
      </c>
      <c r="AP255" t="s">
        <v>1296</v>
      </c>
      <c r="AQ255">
        <v>6</v>
      </c>
      <c r="AR255" s="21">
        <v>1</v>
      </c>
      <c r="AS255" t="s">
        <v>449</v>
      </c>
      <c r="AT255" t="s">
        <v>1680</v>
      </c>
      <c r="AU255" t="s">
        <v>2505</v>
      </c>
      <c r="AV255">
        <f>+VLOOKUP($I255,Code!$A$2:$M$107,12,0)</f>
        <v>320028</v>
      </c>
      <c r="AW255" t="str">
        <f>+VLOOKUP($I255,Code!$A$2:$M$107,13,0)</f>
        <v>Nabati RCE WF 6g</v>
      </c>
      <c r="AY255" s="1">
        <f t="shared" si="48"/>
        <v>167.22</v>
      </c>
      <c r="AZ255" s="12">
        <f t="shared" si="49"/>
        <v>0</v>
      </c>
    </row>
    <row r="256" spans="2:52" x14ac:dyDescent="0.35">
      <c r="B256" t="s">
        <v>1288</v>
      </c>
      <c r="C256" s="2" t="s">
        <v>1298</v>
      </c>
      <c r="D256" s="2">
        <v>45568</v>
      </c>
      <c r="E256" t="s">
        <v>1972</v>
      </c>
      <c r="F256" t="s">
        <v>1973</v>
      </c>
      <c r="G256" t="s">
        <v>1974</v>
      </c>
      <c r="H256" t="s">
        <v>1975</v>
      </c>
      <c r="I256">
        <v>173147000</v>
      </c>
      <c r="J256" t="s">
        <v>1300</v>
      </c>
      <c r="K256" t="s">
        <v>1289</v>
      </c>
      <c r="L256" t="s">
        <v>1299</v>
      </c>
      <c r="M256">
        <v>5010341</v>
      </c>
      <c r="N256" t="s">
        <v>423</v>
      </c>
      <c r="O256" t="s">
        <v>423</v>
      </c>
      <c r="P256" t="s">
        <v>1291</v>
      </c>
      <c r="Q256" t="s">
        <v>1976</v>
      </c>
      <c r="R256" t="s">
        <v>1977</v>
      </c>
      <c r="S256" t="s">
        <v>1978</v>
      </c>
      <c r="T256" t="s">
        <v>1979</v>
      </c>
      <c r="U256" t="s">
        <v>116</v>
      </c>
      <c r="W256" t="str">
        <f>X256</f>
        <v>BINH DUONG</v>
      </c>
      <c r="X256" t="s">
        <v>116</v>
      </c>
      <c r="Y256" t="s">
        <v>1292</v>
      </c>
      <c r="Z256" t="s">
        <v>1293</v>
      </c>
      <c r="AA256" s="4" t="s">
        <v>408</v>
      </c>
      <c r="AB256" t="s">
        <v>1298</v>
      </c>
      <c r="AC256">
        <v>12</v>
      </c>
      <c r="AD256">
        <v>27870</v>
      </c>
      <c r="AE256">
        <v>27870</v>
      </c>
      <c r="AF256">
        <v>334440</v>
      </c>
      <c r="AG256">
        <v>8</v>
      </c>
      <c r="AH256" s="1">
        <v>361195</v>
      </c>
      <c r="AI256" t="s">
        <v>1313</v>
      </c>
      <c r="AJ256">
        <v>20240806</v>
      </c>
      <c r="AK256">
        <v>20250806</v>
      </c>
      <c r="AL256" t="s">
        <v>1980</v>
      </c>
      <c r="AM256">
        <v>91276</v>
      </c>
      <c r="AN256" t="s">
        <v>1371</v>
      </c>
      <c r="AO256" t="s">
        <v>1295</v>
      </c>
      <c r="AP256" t="s">
        <v>1296</v>
      </c>
      <c r="AQ256">
        <v>6</v>
      </c>
      <c r="AR256" s="21">
        <v>2</v>
      </c>
      <c r="AS256" t="s">
        <v>408</v>
      </c>
      <c r="AT256" t="s">
        <v>116</v>
      </c>
      <c r="AU256" t="s">
        <v>1339</v>
      </c>
      <c r="AV256">
        <f>+VLOOKUP($I256,Code!$A$2:$M$107,12,0)</f>
        <v>320028</v>
      </c>
      <c r="AW256" t="str">
        <f>+VLOOKUP($I256,Code!$A$2:$M$107,13,0)</f>
        <v>Nabati RCE WF 6g</v>
      </c>
      <c r="AY256" s="1">
        <f t="shared" si="48"/>
        <v>167.22</v>
      </c>
      <c r="AZ256" s="12">
        <f t="shared" si="49"/>
        <v>0</v>
      </c>
    </row>
    <row r="257" spans="1:52" x14ac:dyDescent="0.35">
      <c r="B257" t="s">
        <v>1288</v>
      </c>
      <c r="C257" s="2" t="s">
        <v>1386</v>
      </c>
      <c r="D257" s="2">
        <v>45568</v>
      </c>
      <c r="E257" t="s">
        <v>1937</v>
      </c>
      <c r="F257" t="s">
        <v>1683</v>
      </c>
      <c r="G257" t="s">
        <v>1938</v>
      </c>
      <c r="H257" t="s">
        <v>1939</v>
      </c>
      <c r="I257">
        <v>173147000</v>
      </c>
      <c r="J257" t="s">
        <v>1300</v>
      </c>
      <c r="K257" t="s">
        <v>1289</v>
      </c>
      <c r="L257" t="s">
        <v>1299</v>
      </c>
      <c r="M257">
        <v>5299360</v>
      </c>
      <c r="N257" t="s">
        <v>1940</v>
      </c>
      <c r="O257" t="s">
        <v>1940</v>
      </c>
      <c r="P257">
        <v>19</v>
      </c>
      <c r="Q257" t="s">
        <v>1291</v>
      </c>
      <c r="R257" t="s">
        <v>1941</v>
      </c>
      <c r="S257" t="s">
        <v>1942</v>
      </c>
      <c r="T257" t="s">
        <v>1690</v>
      </c>
      <c r="U257" t="s">
        <v>1691</v>
      </c>
      <c r="W257" t="str">
        <f>X257</f>
        <v>QUANG BINH</v>
      </c>
      <c r="X257" t="s">
        <v>1691</v>
      </c>
      <c r="Y257" t="s">
        <v>1304</v>
      </c>
      <c r="Z257" t="s">
        <v>1305</v>
      </c>
      <c r="AA257" s="4" t="s">
        <v>4</v>
      </c>
      <c r="AB257" t="s">
        <v>1386</v>
      </c>
      <c r="AC257">
        <v>6</v>
      </c>
      <c r="AD257">
        <v>27870</v>
      </c>
      <c r="AE257">
        <v>27870</v>
      </c>
      <c r="AF257">
        <v>167220</v>
      </c>
      <c r="AG257">
        <v>8</v>
      </c>
      <c r="AH257" s="1">
        <v>180598</v>
      </c>
      <c r="AI257" t="s">
        <v>1313</v>
      </c>
      <c r="AJ257">
        <v>20240806</v>
      </c>
      <c r="AK257">
        <v>20250806</v>
      </c>
      <c r="AL257" t="s">
        <v>1692</v>
      </c>
      <c r="AM257">
        <v>100648</v>
      </c>
      <c r="AN257" t="s">
        <v>1399</v>
      </c>
      <c r="AO257" t="s">
        <v>1295</v>
      </c>
      <c r="AP257" t="s">
        <v>1296</v>
      </c>
      <c r="AQ257">
        <v>6</v>
      </c>
      <c r="AR257" s="21">
        <v>1</v>
      </c>
      <c r="AS257" t="s">
        <v>4</v>
      </c>
      <c r="AT257" t="s">
        <v>1691</v>
      </c>
      <c r="AU257" t="s">
        <v>2505</v>
      </c>
      <c r="AV257">
        <f>+VLOOKUP($I257,Code!$A$2:$M$107,12,0)</f>
        <v>320028</v>
      </c>
      <c r="AW257" t="str">
        <f>+VLOOKUP($I257,Code!$A$2:$M$107,13,0)</f>
        <v>Nabati RCE WF 6g</v>
      </c>
      <c r="AY257" s="1">
        <f t="shared" si="48"/>
        <v>167.22</v>
      </c>
      <c r="AZ257" s="12">
        <f t="shared" si="49"/>
        <v>0</v>
      </c>
    </row>
    <row r="258" spans="1:52" x14ac:dyDescent="0.35">
      <c r="B258" t="s">
        <v>1288</v>
      </c>
      <c r="C258" s="2" t="s">
        <v>1298</v>
      </c>
      <c r="D258" s="2">
        <v>45568</v>
      </c>
      <c r="E258" t="s">
        <v>2471</v>
      </c>
      <c r="F258" t="s">
        <v>1428</v>
      </c>
      <c r="G258" t="s">
        <v>2472</v>
      </c>
      <c r="H258" t="s">
        <v>2473</v>
      </c>
      <c r="I258">
        <v>173147000</v>
      </c>
      <c r="J258" t="s">
        <v>1300</v>
      </c>
      <c r="K258" t="s">
        <v>1289</v>
      </c>
      <c r="L258" t="s">
        <v>1299</v>
      </c>
      <c r="M258">
        <v>5301610</v>
      </c>
      <c r="N258" t="s">
        <v>2474</v>
      </c>
      <c r="O258" t="s">
        <v>2475</v>
      </c>
      <c r="P258">
        <v>0.05</v>
      </c>
      <c r="Q258" t="s">
        <v>2476</v>
      </c>
      <c r="R258" t="s">
        <v>2288</v>
      </c>
      <c r="S258" t="s">
        <v>2288</v>
      </c>
      <c r="T258" t="s">
        <v>1343</v>
      </c>
      <c r="U258" t="s">
        <v>723</v>
      </c>
      <c r="W258" t="s">
        <v>723</v>
      </c>
      <c r="X258" t="s">
        <v>120</v>
      </c>
      <c r="Y258" t="s">
        <v>1304</v>
      </c>
      <c r="Z258" t="s">
        <v>1305</v>
      </c>
      <c r="AA258" s="4" t="s">
        <v>4</v>
      </c>
      <c r="AB258" t="s">
        <v>1298</v>
      </c>
      <c r="AC258">
        <v>6</v>
      </c>
      <c r="AD258">
        <v>27870</v>
      </c>
      <c r="AE258">
        <v>27870</v>
      </c>
      <c r="AF258">
        <v>167220</v>
      </c>
      <c r="AG258">
        <v>8</v>
      </c>
      <c r="AH258" s="1">
        <v>180598</v>
      </c>
      <c r="AI258" t="s">
        <v>1313</v>
      </c>
      <c r="AJ258">
        <v>20240806</v>
      </c>
      <c r="AK258">
        <v>20250806</v>
      </c>
      <c r="AL258" t="s">
        <v>1434</v>
      </c>
      <c r="AM258">
        <v>99833</v>
      </c>
      <c r="AN258" t="s">
        <v>1349</v>
      </c>
      <c r="AO258" t="s">
        <v>1295</v>
      </c>
      <c r="AP258" t="s">
        <v>1296</v>
      </c>
      <c r="AQ258">
        <v>6</v>
      </c>
      <c r="AR258" s="21">
        <v>1</v>
      </c>
      <c r="AS258" t="s">
        <v>4</v>
      </c>
      <c r="AT258" t="s">
        <v>723</v>
      </c>
      <c r="AU258" t="s">
        <v>1340</v>
      </c>
      <c r="AV258">
        <f>+VLOOKUP($I258,Code!$A$2:$M$107,12,0)</f>
        <v>320028</v>
      </c>
      <c r="AW258" t="str">
        <f>+VLOOKUP($I258,Code!$A$2:$M$107,13,0)</f>
        <v>Nabati RCE WF 6g</v>
      </c>
      <c r="AY258" s="1">
        <f t="shared" si="48"/>
        <v>167.22</v>
      </c>
      <c r="AZ258" s="12">
        <f t="shared" si="49"/>
        <v>0</v>
      </c>
    </row>
    <row r="259" spans="1:52" x14ac:dyDescent="0.35">
      <c r="A259" s="4" t="s">
        <v>1287</v>
      </c>
      <c r="B259" t="s">
        <v>1288</v>
      </c>
      <c r="C259" s="2" t="s">
        <v>1386</v>
      </c>
      <c r="D259" s="2">
        <v>45568</v>
      </c>
      <c r="E259" t="s">
        <v>2134</v>
      </c>
      <c r="F259" t="s">
        <v>1803</v>
      </c>
      <c r="G259" t="s">
        <v>2135</v>
      </c>
      <c r="H259" t="s">
        <v>2136</v>
      </c>
      <c r="I259">
        <v>173147000</v>
      </c>
      <c r="J259" t="s">
        <v>1300</v>
      </c>
      <c r="K259" t="s">
        <v>1289</v>
      </c>
      <c r="L259" t="s">
        <v>1299</v>
      </c>
      <c r="M259">
        <v>5290570</v>
      </c>
      <c r="N259" t="s">
        <v>2137</v>
      </c>
      <c r="O259" t="s">
        <v>2138</v>
      </c>
      <c r="P259">
        <v>163</v>
      </c>
      <c r="Q259" t="s">
        <v>1291</v>
      </c>
      <c r="R259" t="s">
        <v>1955</v>
      </c>
      <c r="S259" t="s">
        <v>1956</v>
      </c>
      <c r="T259" t="s">
        <v>1809</v>
      </c>
      <c r="U259" t="s">
        <v>1810</v>
      </c>
      <c r="W259" t="str">
        <f>X259</f>
        <v>QUANG TRI</v>
      </c>
      <c r="X259" t="s">
        <v>1810</v>
      </c>
      <c r="Y259" t="s">
        <v>1304</v>
      </c>
      <c r="Z259" t="s">
        <v>1305</v>
      </c>
      <c r="AA259" s="4" t="s">
        <v>4</v>
      </c>
      <c r="AB259" t="s">
        <v>1386</v>
      </c>
      <c r="AC259">
        <v>6</v>
      </c>
      <c r="AD259">
        <v>27870</v>
      </c>
      <c r="AE259">
        <v>27870</v>
      </c>
      <c r="AF259">
        <v>167220</v>
      </c>
      <c r="AG259">
        <v>8</v>
      </c>
      <c r="AH259" s="1">
        <v>180598</v>
      </c>
      <c r="AI259" t="s">
        <v>1313</v>
      </c>
      <c r="AJ259">
        <v>20240806</v>
      </c>
      <c r="AK259">
        <v>20250806</v>
      </c>
      <c r="AL259" t="s">
        <v>1811</v>
      </c>
      <c r="AM259">
        <v>100648</v>
      </c>
      <c r="AN259" t="s">
        <v>1399</v>
      </c>
      <c r="AO259" t="s">
        <v>1295</v>
      </c>
      <c r="AP259" t="s">
        <v>1296</v>
      </c>
      <c r="AQ259">
        <v>6</v>
      </c>
      <c r="AR259" s="21">
        <v>1</v>
      </c>
      <c r="AS259" t="s">
        <v>4</v>
      </c>
      <c r="AT259" t="s">
        <v>1810</v>
      </c>
      <c r="AU259" t="s">
        <v>2505</v>
      </c>
      <c r="AV259">
        <f>+VLOOKUP($I259,Code!$A$2:$M$107,12,0)</f>
        <v>320028</v>
      </c>
      <c r="AW259" t="str">
        <f>+VLOOKUP($I259,Code!$A$2:$M$107,13,0)</f>
        <v>Nabati RCE WF 6g</v>
      </c>
      <c r="AY259" s="1">
        <f t="shared" si="48"/>
        <v>167.22</v>
      </c>
      <c r="AZ259" s="12">
        <f t="shared" si="49"/>
        <v>0</v>
      </c>
    </row>
    <row r="260" spans="1:52" x14ac:dyDescent="0.35">
      <c r="B260" t="s">
        <v>1288</v>
      </c>
      <c r="C260" s="2" t="s">
        <v>1315</v>
      </c>
      <c r="D260" s="2">
        <v>45568</v>
      </c>
      <c r="E260" t="s">
        <v>2477</v>
      </c>
      <c r="F260" t="s">
        <v>1559</v>
      </c>
      <c r="G260" t="s">
        <v>2478</v>
      </c>
      <c r="H260" t="s">
        <v>2479</v>
      </c>
      <c r="I260">
        <v>173147000</v>
      </c>
      <c r="J260" t="s">
        <v>1300</v>
      </c>
      <c r="K260" t="s">
        <v>1289</v>
      </c>
      <c r="L260" t="s">
        <v>1299</v>
      </c>
      <c r="M260">
        <v>5131042</v>
      </c>
      <c r="N260" t="s">
        <v>2480</v>
      </c>
      <c r="O260" t="s">
        <v>822</v>
      </c>
      <c r="P260" t="s">
        <v>2481</v>
      </c>
      <c r="Q260" t="s">
        <v>2482</v>
      </c>
      <c r="R260" t="s">
        <v>2483</v>
      </c>
      <c r="S260" t="s">
        <v>2382</v>
      </c>
      <c r="T260" t="s">
        <v>1317</v>
      </c>
      <c r="U260" t="s">
        <v>723</v>
      </c>
      <c r="W260" t="s">
        <v>723</v>
      </c>
      <c r="X260" t="s">
        <v>62</v>
      </c>
      <c r="Y260" t="s">
        <v>1304</v>
      </c>
      <c r="Z260" t="s">
        <v>1305</v>
      </c>
      <c r="AA260" s="4" t="s">
        <v>865</v>
      </c>
      <c r="AB260" t="s">
        <v>1315</v>
      </c>
      <c r="AC260">
        <v>6</v>
      </c>
      <c r="AD260">
        <v>27870</v>
      </c>
      <c r="AE260">
        <v>27870</v>
      </c>
      <c r="AF260">
        <v>167220</v>
      </c>
      <c r="AG260">
        <v>8</v>
      </c>
      <c r="AH260" s="1">
        <v>180598</v>
      </c>
      <c r="AI260" t="s">
        <v>1338</v>
      </c>
      <c r="AJ260">
        <v>20240806</v>
      </c>
      <c r="AK260">
        <v>20250806</v>
      </c>
      <c r="AL260" t="s">
        <v>1566</v>
      </c>
      <c r="AM260">
        <v>102734</v>
      </c>
      <c r="AN260" t="s">
        <v>1316</v>
      </c>
      <c r="AO260" t="s">
        <v>1295</v>
      </c>
      <c r="AP260" t="s">
        <v>1296</v>
      </c>
      <c r="AQ260">
        <v>6</v>
      </c>
      <c r="AR260" s="21">
        <v>1</v>
      </c>
      <c r="AS260" t="s">
        <v>865</v>
      </c>
      <c r="AT260" t="s">
        <v>723</v>
      </c>
      <c r="AU260" t="s">
        <v>1340</v>
      </c>
      <c r="AV260">
        <f>+VLOOKUP($I260,Code!$A$2:$M$107,12,0)</f>
        <v>320028</v>
      </c>
      <c r="AW260" t="str">
        <f>+VLOOKUP($I260,Code!$A$2:$M$107,13,0)</f>
        <v>Nabati RCE WF 6g</v>
      </c>
      <c r="AY260" s="1">
        <f t="shared" si="48"/>
        <v>167.22</v>
      </c>
      <c r="AZ260" s="12">
        <f t="shared" si="49"/>
        <v>0</v>
      </c>
    </row>
    <row r="261" spans="1:52" x14ac:dyDescent="0.35">
      <c r="B261" t="s">
        <v>1288</v>
      </c>
      <c r="C261" s="2" t="s">
        <v>1386</v>
      </c>
      <c r="D261" s="2">
        <v>45568</v>
      </c>
      <c r="E261" t="s">
        <v>2484</v>
      </c>
      <c r="F261" t="s">
        <v>1672</v>
      </c>
      <c r="G261" t="s">
        <v>2485</v>
      </c>
      <c r="H261" t="s">
        <v>2486</v>
      </c>
      <c r="I261">
        <v>173147000</v>
      </c>
      <c r="J261" t="s">
        <v>1300</v>
      </c>
      <c r="K261" t="s">
        <v>1289</v>
      </c>
      <c r="L261" t="s">
        <v>1299</v>
      </c>
      <c r="M261">
        <v>5300628</v>
      </c>
      <c r="N261" t="s">
        <v>2487</v>
      </c>
      <c r="O261" t="s">
        <v>2487</v>
      </c>
      <c r="P261" t="s">
        <v>1291</v>
      </c>
      <c r="Q261" t="s">
        <v>2488</v>
      </c>
      <c r="R261" t="s">
        <v>2489</v>
      </c>
      <c r="S261" t="s">
        <v>2490</v>
      </c>
      <c r="T261" t="s">
        <v>2281</v>
      </c>
      <c r="U261" t="s">
        <v>1680</v>
      </c>
      <c r="W261" t="str">
        <f t="shared" ref="W261:W263" si="52">X261</f>
        <v>QUANG NAM</v>
      </c>
      <c r="X261" t="s">
        <v>1680</v>
      </c>
      <c r="Y261" t="s">
        <v>1304</v>
      </c>
      <c r="Z261" t="s">
        <v>1305</v>
      </c>
      <c r="AA261" s="4" t="s">
        <v>4</v>
      </c>
      <c r="AB261" t="s">
        <v>1386</v>
      </c>
      <c r="AC261">
        <v>6</v>
      </c>
      <c r="AD261">
        <v>27870</v>
      </c>
      <c r="AE261">
        <v>27870</v>
      </c>
      <c r="AF261">
        <v>167220</v>
      </c>
      <c r="AG261">
        <v>8</v>
      </c>
      <c r="AH261" s="1">
        <v>180598</v>
      </c>
      <c r="AI261" t="s">
        <v>1313</v>
      </c>
      <c r="AJ261">
        <v>20240806</v>
      </c>
      <c r="AK261">
        <v>20250806</v>
      </c>
      <c r="AL261" t="s">
        <v>1681</v>
      </c>
      <c r="AM261">
        <v>100648</v>
      </c>
      <c r="AN261" t="s">
        <v>1399</v>
      </c>
      <c r="AO261" t="s">
        <v>1295</v>
      </c>
      <c r="AP261" t="s">
        <v>1296</v>
      </c>
      <c r="AQ261">
        <v>6</v>
      </c>
      <c r="AR261" s="21">
        <v>1</v>
      </c>
      <c r="AS261" t="s">
        <v>4</v>
      </c>
      <c r="AT261" t="s">
        <v>1680</v>
      </c>
      <c r="AU261" t="s">
        <v>2505</v>
      </c>
      <c r="AV261">
        <f>+VLOOKUP($I261,Code!$A$2:$M$107,12,0)</f>
        <v>320028</v>
      </c>
      <c r="AW261" t="str">
        <f>+VLOOKUP($I261,Code!$A$2:$M$107,13,0)</f>
        <v>Nabati RCE WF 6g</v>
      </c>
      <c r="AY261" s="1">
        <f t="shared" si="48"/>
        <v>167.22</v>
      </c>
      <c r="AZ261" s="12">
        <f t="shared" si="49"/>
        <v>0</v>
      </c>
    </row>
    <row r="262" spans="1:52" x14ac:dyDescent="0.35">
      <c r="B262" t="s">
        <v>1288</v>
      </c>
      <c r="C262" s="2" t="s">
        <v>1386</v>
      </c>
      <c r="D262" s="2">
        <v>45568</v>
      </c>
      <c r="E262" t="s">
        <v>2491</v>
      </c>
      <c r="F262" t="s">
        <v>1549</v>
      </c>
      <c r="G262" t="s">
        <v>2492</v>
      </c>
      <c r="H262" t="s">
        <v>2493</v>
      </c>
      <c r="I262">
        <v>173147000</v>
      </c>
      <c r="J262" t="s">
        <v>1300</v>
      </c>
      <c r="K262" t="s">
        <v>1289</v>
      </c>
      <c r="L262" t="s">
        <v>1299</v>
      </c>
      <c r="M262">
        <v>5301852</v>
      </c>
      <c r="N262" t="s">
        <v>2494</v>
      </c>
      <c r="O262" t="s">
        <v>2495</v>
      </c>
      <c r="P262" t="s">
        <v>1291</v>
      </c>
      <c r="Q262" t="s">
        <v>2496</v>
      </c>
      <c r="R262" t="s">
        <v>1533</v>
      </c>
      <c r="S262" t="s">
        <v>2497</v>
      </c>
      <c r="T262" t="s">
        <v>2498</v>
      </c>
      <c r="U262" t="s">
        <v>1555</v>
      </c>
      <c r="W262" t="str">
        <f t="shared" si="52"/>
        <v>THUA THIEN - HUE</v>
      </c>
      <c r="X262" t="s">
        <v>1555</v>
      </c>
      <c r="Y262" t="s">
        <v>1304</v>
      </c>
      <c r="Z262" t="s">
        <v>1305</v>
      </c>
      <c r="AA262" s="4" t="s">
        <v>449</v>
      </c>
      <c r="AB262" t="s">
        <v>1386</v>
      </c>
      <c r="AC262">
        <v>6</v>
      </c>
      <c r="AD262">
        <v>27870</v>
      </c>
      <c r="AE262">
        <v>27870</v>
      </c>
      <c r="AF262">
        <v>167220</v>
      </c>
      <c r="AG262">
        <v>8</v>
      </c>
      <c r="AH262" s="1">
        <v>180598</v>
      </c>
      <c r="AI262" t="s">
        <v>1313</v>
      </c>
      <c r="AJ262">
        <v>20240806</v>
      </c>
      <c r="AK262">
        <v>20250806</v>
      </c>
      <c r="AL262" t="s">
        <v>1556</v>
      </c>
      <c r="AM262">
        <v>100648</v>
      </c>
      <c r="AN262" t="s">
        <v>1399</v>
      </c>
      <c r="AO262" t="s">
        <v>1295</v>
      </c>
      <c r="AP262" t="s">
        <v>1296</v>
      </c>
      <c r="AQ262">
        <v>6</v>
      </c>
      <c r="AR262" s="21">
        <v>1</v>
      </c>
      <c r="AS262" t="s">
        <v>449</v>
      </c>
      <c r="AT262" t="s">
        <v>1555</v>
      </c>
      <c r="AU262" t="s">
        <v>2505</v>
      </c>
      <c r="AV262">
        <f>+VLOOKUP($I262,Code!$A$2:$M$107,12,0)</f>
        <v>320028</v>
      </c>
      <c r="AW262" t="str">
        <f>+VLOOKUP($I262,Code!$A$2:$M$107,13,0)</f>
        <v>Nabati RCE WF 6g</v>
      </c>
      <c r="AY262" s="1">
        <f t="shared" si="48"/>
        <v>167.22</v>
      </c>
      <c r="AZ262" s="12">
        <f t="shared" si="49"/>
        <v>0</v>
      </c>
    </row>
    <row r="263" spans="1:52" x14ac:dyDescent="0.35">
      <c r="B263" t="s">
        <v>1288</v>
      </c>
      <c r="C263" s="2" t="s">
        <v>1386</v>
      </c>
      <c r="D263" s="2">
        <v>45568</v>
      </c>
      <c r="E263" t="s">
        <v>2357</v>
      </c>
      <c r="F263" t="s">
        <v>1388</v>
      </c>
      <c r="G263" t="s">
        <v>2358</v>
      </c>
      <c r="H263" t="s">
        <v>2359</v>
      </c>
      <c r="I263">
        <v>173147000</v>
      </c>
      <c r="J263" t="s">
        <v>1300</v>
      </c>
      <c r="K263" t="s">
        <v>1289</v>
      </c>
      <c r="L263" t="s">
        <v>1299</v>
      </c>
      <c r="M263">
        <v>5275135</v>
      </c>
      <c r="N263" t="s">
        <v>2360</v>
      </c>
      <c r="O263" t="s">
        <v>2361</v>
      </c>
      <c r="P263">
        <v>121</v>
      </c>
      <c r="Q263" t="s">
        <v>1291</v>
      </c>
      <c r="R263" t="s">
        <v>2362</v>
      </c>
      <c r="S263" t="s">
        <v>2363</v>
      </c>
      <c r="T263" t="s">
        <v>1395</v>
      </c>
      <c r="U263" t="s">
        <v>1396</v>
      </c>
      <c r="W263" t="str">
        <f t="shared" si="52"/>
        <v>DA NANG</v>
      </c>
      <c r="X263" t="s">
        <v>1396</v>
      </c>
      <c r="Y263" t="s">
        <v>1304</v>
      </c>
      <c r="Z263" t="s">
        <v>1305</v>
      </c>
      <c r="AA263" s="4" t="s">
        <v>4</v>
      </c>
      <c r="AB263" t="s">
        <v>1386</v>
      </c>
      <c r="AC263">
        <v>6</v>
      </c>
      <c r="AD263">
        <v>27870</v>
      </c>
      <c r="AE263">
        <v>27870</v>
      </c>
      <c r="AF263">
        <v>167220</v>
      </c>
      <c r="AG263">
        <v>8</v>
      </c>
      <c r="AH263" s="1">
        <v>180598</v>
      </c>
      <c r="AI263" t="s">
        <v>1313</v>
      </c>
      <c r="AJ263">
        <v>20240806</v>
      </c>
      <c r="AK263">
        <v>20250806</v>
      </c>
      <c r="AL263" t="s">
        <v>1398</v>
      </c>
      <c r="AM263">
        <v>100648</v>
      </c>
      <c r="AN263" t="s">
        <v>1399</v>
      </c>
      <c r="AO263" t="s">
        <v>1295</v>
      </c>
      <c r="AP263" t="s">
        <v>1296</v>
      </c>
      <c r="AQ263">
        <v>6</v>
      </c>
      <c r="AR263" s="21">
        <v>1</v>
      </c>
      <c r="AS263" t="s">
        <v>4</v>
      </c>
      <c r="AT263" t="s">
        <v>1396</v>
      </c>
      <c r="AU263" t="s">
        <v>2505</v>
      </c>
      <c r="AV263">
        <f>+VLOOKUP($I263,Code!$A$2:$M$107,12,0)</f>
        <v>320028</v>
      </c>
      <c r="AW263" t="str">
        <f>+VLOOKUP($I263,Code!$A$2:$M$107,13,0)</f>
        <v>Nabati RCE WF 6g</v>
      </c>
      <c r="AY263" s="1">
        <f t="shared" si="48"/>
        <v>167.22</v>
      </c>
      <c r="AZ263" s="12">
        <f t="shared" si="49"/>
        <v>0</v>
      </c>
    </row>
    <row r="264" spans="1:52" x14ac:dyDescent="0.35">
      <c r="B264" t="s">
        <v>1288</v>
      </c>
      <c r="C264" s="2" t="s">
        <v>1298</v>
      </c>
      <c r="D264" s="2">
        <v>45568</v>
      </c>
      <c r="E264" t="s">
        <v>2121</v>
      </c>
      <c r="F264" t="s">
        <v>2073</v>
      </c>
      <c r="G264" t="s">
        <v>2122</v>
      </c>
      <c r="H264" t="s">
        <v>2123</v>
      </c>
      <c r="I264">
        <v>173147000</v>
      </c>
      <c r="J264" t="s">
        <v>1300</v>
      </c>
      <c r="K264" t="s">
        <v>1289</v>
      </c>
      <c r="L264" t="s">
        <v>1299</v>
      </c>
      <c r="M264">
        <v>5332904</v>
      </c>
      <c r="N264" t="s">
        <v>86</v>
      </c>
      <c r="O264" t="s">
        <v>2124</v>
      </c>
      <c r="P264" t="s">
        <v>2125</v>
      </c>
      <c r="Q264" t="s">
        <v>1291</v>
      </c>
      <c r="R264" t="s">
        <v>2126</v>
      </c>
      <c r="S264" t="s">
        <v>2127</v>
      </c>
      <c r="T264" t="s">
        <v>1385</v>
      </c>
      <c r="U264" t="s">
        <v>723</v>
      </c>
      <c r="W264" t="s">
        <v>723</v>
      </c>
      <c r="X264" t="s">
        <v>60</v>
      </c>
      <c r="Y264" t="s">
        <v>1304</v>
      </c>
      <c r="Z264" t="s">
        <v>1305</v>
      </c>
      <c r="AA264" s="4" t="s">
        <v>4</v>
      </c>
      <c r="AB264" t="s">
        <v>1298</v>
      </c>
      <c r="AC264">
        <v>12</v>
      </c>
      <c r="AD264">
        <v>27870</v>
      </c>
      <c r="AE264">
        <v>27870</v>
      </c>
      <c r="AF264">
        <v>334440</v>
      </c>
      <c r="AG264">
        <v>8</v>
      </c>
      <c r="AH264" s="1">
        <v>361195</v>
      </c>
      <c r="AI264" t="s">
        <v>1313</v>
      </c>
      <c r="AJ264">
        <v>20240806</v>
      </c>
      <c r="AK264">
        <v>20250806</v>
      </c>
      <c r="AL264" t="s">
        <v>2079</v>
      </c>
      <c r="AM264">
        <v>99833</v>
      </c>
      <c r="AN264" t="s">
        <v>1349</v>
      </c>
      <c r="AO264" t="s">
        <v>1295</v>
      </c>
      <c r="AP264" t="s">
        <v>1296</v>
      </c>
      <c r="AQ264">
        <v>6</v>
      </c>
      <c r="AR264" s="21">
        <v>2</v>
      </c>
      <c r="AS264" t="s">
        <v>4</v>
      </c>
      <c r="AT264" t="s">
        <v>723</v>
      </c>
      <c r="AU264" t="s">
        <v>1340</v>
      </c>
      <c r="AV264">
        <f>+VLOOKUP($I264,Code!$A$2:$M$107,12,0)</f>
        <v>320028</v>
      </c>
      <c r="AW264" t="str">
        <f>+VLOOKUP($I264,Code!$A$2:$M$107,13,0)</f>
        <v>Nabati RCE WF 6g</v>
      </c>
      <c r="AY264" s="1">
        <f t="shared" si="48"/>
        <v>167.22</v>
      </c>
      <c r="AZ264" s="12">
        <f t="shared" si="49"/>
        <v>0</v>
      </c>
    </row>
    <row r="265" spans="1:52" x14ac:dyDescent="0.35">
      <c r="B265" t="s">
        <v>1288</v>
      </c>
      <c r="C265" s="2" t="s">
        <v>1386</v>
      </c>
      <c r="D265" s="2">
        <v>45568</v>
      </c>
      <c r="E265" t="s">
        <v>2427</v>
      </c>
      <c r="F265" t="s">
        <v>1469</v>
      </c>
      <c r="G265" t="s">
        <v>2428</v>
      </c>
      <c r="H265" t="s">
        <v>2429</v>
      </c>
      <c r="I265">
        <v>173147000</v>
      </c>
      <c r="J265" t="s">
        <v>1300</v>
      </c>
      <c r="K265" t="s">
        <v>1289</v>
      </c>
      <c r="L265" t="s">
        <v>1299</v>
      </c>
      <c r="M265">
        <v>5275021</v>
      </c>
      <c r="N265" t="s">
        <v>2430</v>
      </c>
      <c r="O265" t="s">
        <v>2431</v>
      </c>
      <c r="P265">
        <v>131</v>
      </c>
      <c r="Q265" t="s">
        <v>1291</v>
      </c>
      <c r="R265" t="s">
        <v>1778</v>
      </c>
      <c r="S265" t="s">
        <v>2432</v>
      </c>
      <c r="T265" t="s">
        <v>1477</v>
      </c>
      <c r="U265" t="s">
        <v>1396</v>
      </c>
      <c r="W265" t="str">
        <f t="shared" ref="W265:W266" si="53">X265</f>
        <v>DA NANG</v>
      </c>
      <c r="X265" t="s">
        <v>1396</v>
      </c>
      <c r="Y265" t="s">
        <v>1304</v>
      </c>
      <c r="Z265" t="s">
        <v>1305</v>
      </c>
      <c r="AA265" s="4" t="s">
        <v>4</v>
      </c>
      <c r="AB265" t="s">
        <v>1386</v>
      </c>
      <c r="AC265">
        <v>6</v>
      </c>
      <c r="AD265">
        <v>27870</v>
      </c>
      <c r="AE265">
        <v>27870</v>
      </c>
      <c r="AF265">
        <v>167220</v>
      </c>
      <c r="AG265">
        <v>8</v>
      </c>
      <c r="AH265" s="1">
        <v>180598</v>
      </c>
      <c r="AI265" t="s">
        <v>1313</v>
      </c>
      <c r="AJ265">
        <v>20240806</v>
      </c>
      <c r="AK265">
        <v>20250806</v>
      </c>
      <c r="AL265" t="s">
        <v>1478</v>
      </c>
      <c r="AM265">
        <v>100648</v>
      </c>
      <c r="AN265" t="s">
        <v>1399</v>
      </c>
      <c r="AO265" t="s">
        <v>1295</v>
      </c>
      <c r="AP265" t="s">
        <v>1296</v>
      </c>
      <c r="AQ265">
        <v>6</v>
      </c>
      <c r="AR265" s="21">
        <v>1</v>
      </c>
      <c r="AS265" t="s">
        <v>4</v>
      </c>
      <c r="AT265" t="s">
        <v>1396</v>
      </c>
      <c r="AU265" t="s">
        <v>2505</v>
      </c>
      <c r="AV265">
        <f>+VLOOKUP($I265,Code!$A$2:$M$107,12,0)</f>
        <v>320028</v>
      </c>
      <c r="AW265" t="str">
        <f>+VLOOKUP($I265,Code!$A$2:$M$107,13,0)</f>
        <v>Nabati RCE WF 6g</v>
      </c>
      <c r="AY265" s="1">
        <f t="shared" si="48"/>
        <v>167.22</v>
      </c>
      <c r="AZ265" s="12">
        <f t="shared" si="49"/>
        <v>0</v>
      </c>
    </row>
    <row r="266" spans="1:52" x14ac:dyDescent="0.35">
      <c r="B266" t="s">
        <v>1288</v>
      </c>
      <c r="C266" s="2" t="s">
        <v>1386</v>
      </c>
      <c r="D266" s="2">
        <v>45568</v>
      </c>
      <c r="E266" t="s">
        <v>2438</v>
      </c>
      <c r="F266" t="s">
        <v>1469</v>
      </c>
      <c r="G266" t="s">
        <v>2439</v>
      </c>
      <c r="H266" t="s">
        <v>2440</v>
      </c>
      <c r="I266">
        <v>173147000</v>
      </c>
      <c r="J266" t="s">
        <v>1300</v>
      </c>
      <c r="K266" t="s">
        <v>1289</v>
      </c>
      <c r="L266" t="s">
        <v>1299</v>
      </c>
      <c r="M266">
        <v>5278163</v>
      </c>
      <c r="N266" t="s">
        <v>2441</v>
      </c>
      <c r="O266" t="s">
        <v>2442</v>
      </c>
      <c r="P266">
        <v>438</v>
      </c>
      <c r="Q266" t="s">
        <v>1291</v>
      </c>
      <c r="R266" t="s">
        <v>1342</v>
      </c>
      <c r="S266" t="s">
        <v>2093</v>
      </c>
      <c r="T266" t="s">
        <v>1477</v>
      </c>
      <c r="U266" t="s">
        <v>1396</v>
      </c>
      <c r="W266" t="str">
        <f t="shared" si="53"/>
        <v>DA NANG</v>
      </c>
      <c r="X266" t="s">
        <v>1396</v>
      </c>
      <c r="Y266" t="s">
        <v>1304</v>
      </c>
      <c r="Z266" t="s">
        <v>1305</v>
      </c>
      <c r="AA266" s="4" t="s">
        <v>865</v>
      </c>
      <c r="AB266" t="s">
        <v>1386</v>
      </c>
      <c r="AC266">
        <v>6</v>
      </c>
      <c r="AD266">
        <v>27870</v>
      </c>
      <c r="AE266">
        <v>27870</v>
      </c>
      <c r="AF266">
        <v>167220</v>
      </c>
      <c r="AG266">
        <v>8</v>
      </c>
      <c r="AH266" s="1">
        <v>180598</v>
      </c>
      <c r="AI266" t="s">
        <v>1313</v>
      </c>
      <c r="AJ266">
        <v>20240806</v>
      </c>
      <c r="AK266">
        <v>20250806</v>
      </c>
      <c r="AL266" t="s">
        <v>1478</v>
      </c>
      <c r="AM266">
        <v>100648</v>
      </c>
      <c r="AN266" t="s">
        <v>1399</v>
      </c>
      <c r="AO266" t="s">
        <v>1295</v>
      </c>
      <c r="AP266" t="s">
        <v>1296</v>
      </c>
      <c r="AQ266">
        <v>6</v>
      </c>
      <c r="AR266" s="21">
        <v>1</v>
      </c>
      <c r="AS266" t="s">
        <v>865</v>
      </c>
      <c r="AT266" t="s">
        <v>1396</v>
      </c>
      <c r="AU266" t="s">
        <v>2505</v>
      </c>
      <c r="AV266">
        <f>+VLOOKUP($I266,Code!$A$2:$M$107,12,0)</f>
        <v>320028</v>
      </c>
      <c r="AW266" t="str">
        <f>+VLOOKUP($I266,Code!$A$2:$M$107,13,0)</f>
        <v>Nabati RCE WF 6g</v>
      </c>
      <c r="AY266" s="1">
        <f t="shared" si="48"/>
        <v>167.22</v>
      </c>
      <c r="AZ266" s="12">
        <f t="shared" si="49"/>
        <v>0</v>
      </c>
    </row>
    <row r="267" spans="1:52" x14ac:dyDescent="0.35">
      <c r="B267" t="s">
        <v>1288</v>
      </c>
      <c r="C267" s="2" t="s">
        <v>1307</v>
      </c>
      <c r="D267" s="2">
        <v>45568</v>
      </c>
      <c r="E267" t="s">
        <v>1652</v>
      </c>
      <c r="F267" t="s">
        <v>1459</v>
      </c>
      <c r="G267" t="s">
        <v>1653</v>
      </c>
      <c r="H267" t="s">
        <v>1654</v>
      </c>
      <c r="I267">
        <v>173147000</v>
      </c>
      <c r="J267" t="s">
        <v>1300</v>
      </c>
      <c r="K267" t="s">
        <v>1289</v>
      </c>
      <c r="L267" t="s">
        <v>1299</v>
      </c>
      <c r="M267">
        <v>5332876</v>
      </c>
      <c r="N267" t="s">
        <v>266</v>
      </c>
      <c r="O267" t="s">
        <v>1655</v>
      </c>
      <c r="P267" t="s">
        <v>1656</v>
      </c>
      <c r="Q267" t="s">
        <v>1291</v>
      </c>
      <c r="R267" t="s">
        <v>1657</v>
      </c>
      <c r="S267" t="s">
        <v>1658</v>
      </c>
      <c r="T267" t="s">
        <v>1343</v>
      </c>
      <c r="U267" t="s">
        <v>723</v>
      </c>
      <c r="W267" t="s">
        <v>723</v>
      </c>
      <c r="X267" t="s">
        <v>120</v>
      </c>
      <c r="Y267" t="s">
        <v>1304</v>
      </c>
      <c r="Z267" t="s">
        <v>1305</v>
      </c>
      <c r="AA267" s="4" t="s">
        <v>4</v>
      </c>
      <c r="AB267" t="s">
        <v>1307</v>
      </c>
      <c r="AC267">
        <v>6</v>
      </c>
      <c r="AD267">
        <v>27870</v>
      </c>
      <c r="AE267">
        <v>27870</v>
      </c>
      <c r="AF267">
        <v>167220</v>
      </c>
      <c r="AG267">
        <v>8</v>
      </c>
      <c r="AH267" s="1">
        <v>180598</v>
      </c>
      <c r="AI267" t="s">
        <v>1383</v>
      </c>
      <c r="AJ267">
        <v>20240806</v>
      </c>
      <c r="AK267">
        <v>20250806</v>
      </c>
      <c r="AL267" t="s">
        <v>1466</v>
      </c>
      <c r="AM267">
        <v>97077</v>
      </c>
      <c r="AN267" t="s">
        <v>1467</v>
      </c>
      <c r="AO267" t="s">
        <v>1295</v>
      </c>
      <c r="AP267" t="s">
        <v>1296</v>
      </c>
      <c r="AQ267">
        <v>6</v>
      </c>
      <c r="AR267" s="21">
        <v>1</v>
      </c>
      <c r="AS267" t="s">
        <v>4</v>
      </c>
      <c r="AT267" t="s">
        <v>723</v>
      </c>
      <c r="AU267" t="s">
        <v>1340</v>
      </c>
      <c r="AV267">
        <f>+VLOOKUP($I267,Code!$A$2:$M$107,12,0)</f>
        <v>320028</v>
      </c>
      <c r="AW267" t="str">
        <f>+VLOOKUP($I267,Code!$A$2:$M$107,13,0)</f>
        <v>Nabati RCE WF 6g</v>
      </c>
      <c r="AY267" s="1">
        <f t="shared" si="48"/>
        <v>167.22</v>
      </c>
      <c r="AZ267" s="12">
        <f t="shared" si="49"/>
        <v>0</v>
      </c>
    </row>
    <row r="268" spans="1:52" x14ac:dyDescent="0.35">
      <c r="B268" t="s">
        <v>1288</v>
      </c>
      <c r="C268" s="2" t="s">
        <v>1307</v>
      </c>
      <c r="D268" s="2">
        <v>45568</v>
      </c>
      <c r="E268" t="s">
        <v>1693</v>
      </c>
      <c r="F268" t="s">
        <v>1694</v>
      </c>
      <c r="G268" t="s">
        <v>1695</v>
      </c>
      <c r="H268" t="s">
        <v>1696</v>
      </c>
      <c r="I268">
        <v>173147000</v>
      </c>
      <c r="J268" t="s">
        <v>1300</v>
      </c>
      <c r="K268" t="s">
        <v>1289</v>
      </c>
      <c r="L268" t="s">
        <v>1299</v>
      </c>
      <c r="M268">
        <v>5030075</v>
      </c>
      <c r="N268" t="s">
        <v>725</v>
      </c>
      <c r="O268" t="s">
        <v>1291</v>
      </c>
      <c r="P268" t="s">
        <v>1697</v>
      </c>
      <c r="Q268" t="s">
        <v>1291</v>
      </c>
      <c r="R268" t="s">
        <v>1698</v>
      </c>
      <c r="S268" t="s">
        <v>1699</v>
      </c>
      <c r="T268" t="s">
        <v>1369</v>
      </c>
      <c r="U268" t="s">
        <v>723</v>
      </c>
      <c r="W268" t="s">
        <v>723</v>
      </c>
      <c r="X268" t="s">
        <v>118</v>
      </c>
      <c r="Y268" t="s">
        <v>1292</v>
      </c>
      <c r="Z268" t="s">
        <v>1293</v>
      </c>
      <c r="AA268" s="4" t="s">
        <v>317</v>
      </c>
      <c r="AB268" t="s">
        <v>1307</v>
      </c>
      <c r="AC268">
        <v>12</v>
      </c>
      <c r="AD268">
        <v>27870</v>
      </c>
      <c r="AE268">
        <v>27870</v>
      </c>
      <c r="AF268">
        <v>334440</v>
      </c>
      <c r="AG268">
        <v>8</v>
      </c>
      <c r="AH268" s="1">
        <v>361195</v>
      </c>
      <c r="AI268" t="s">
        <v>1383</v>
      </c>
      <c r="AJ268">
        <v>20240806</v>
      </c>
      <c r="AK268">
        <v>20250806</v>
      </c>
      <c r="AL268" t="s">
        <v>1700</v>
      </c>
      <c r="AM268">
        <v>98057</v>
      </c>
      <c r="AN268" t="s">
        <v>1370</v>
      </c>
      <c r="AO268" t="s">
        <v>1295</v>
      </c>
      <c r="AP268" t="s">
        <v>1296</v>
      </c>
      <c r="AQ268">
        <v>6</v>
      </c>
      <c r="AR268" s="21">
        <v>2</v>
      </c>
      <c r="AS268" t="s">
        <v>317</v>
      </c>
      <c r="AT268" t="s">
        <v>723</v>
      </c>
      <c r="AU268" t="s">
        <v>1340</v>
      </c>
      <c r="AV268">
        <f>+VLOOKUP($I268,Code!$A$2:$M$107,12,0)</f>
        <v>320028</v>
      </c>
      <c r="AW268" t="str">
        <f>+VLOOKUP($I268,Code!$A$2:$M$107,13,0)</f>
        <v>Nabati RCE WF 6g</v>
      </c>
      <c r="AY268" s="1">
        <f t="shared" si="48"/>
        <v>167.22</v>
      </c>
      <c r="AZ268" s="12">
        <f t="shared" si="49"/>
        <v>0</v>
      </c>
    </row>
    <row r="269" spans="1:52" x14ac:dyDescent="0.35">
      <c r="B269" t="s">
        <v>1288</v>
      </c>
      <c r="C269" s="2" t="s">
        <v>1307</v>
      </c>
      <c r="D269" s="2">
        <v>45568</v>
      </c>
      <c r="E269" t="s">
        <v>2080</v>
      </c>
      <c r="F269" t="s">
        <v>1612</v>
      </c>
      <c r="G269" t="s">
        <v>2081</v>
      </c>
      <c r="H269" t="s">
        <v>2082</v>
      </c>
      <c r="I269">
        <v>173147000</v>
      </c>
      <c r="J269" t="s">
        <v>1300</v>
      </c>
      <c r="K269" t="s">
        <v>1289</v>
      </c>
      <c r="L269" t="s">
        <v>1299</v>
      </c>
      <c r="M269">
        <v>5333778</v>
      </c>
      <c r="N269" t="s">
        <v>355</v>
      </c>
      <c r="O269" t="s">
        <v>355</v>
      </c>
      <c r="P269" t="s">
        <v>2083</v>
      </c>
      <c r="Q269" t="s">
        <v>1291</v>
      </c>
      <c r="R269" t="s">
        <v>2084</v>
      </c>
      <c r="S269" t="s">
        <v>2085</v>
      </c>
      <c r="T269" t="s">
        <v>1523</v>
      </c>
      <c r="U269" t="s">
        <v>723</v>
      </c>
      <c r="W269" t="s">
        <v>723</v>
      </c>
      <c r="X269" t="s">
        <v>173</v>
      </c>
      <c r="Y269" t="s">
        <v>1304</v>
      </c>
      <c r="Z269" t="s">
        <v>1305</v>
      </c>
      <c r="AA269" s="4" t="s">
        <v>4</v>
      </c>
      <c r="AB269" t="s">
        <v>1307</v>
      </c>
      <c r="AC269">
        <v>6</v>
      </c>
      <c r="AD269">
        <v>27870</v>
      </c>
      <c r="AE269">
        <v>27870</v>
      </c>
      <c r="AF269">
        <v>167220</v>
      </c>
      <c r="AG269">
        <v>8</v>
      </c>
      <c r="AH269" s="1">
        <v>180598</v>
      </c>
      <c r="AI269" t="s">
        <v>1383</v>
      </c>
      <c r="AJ269">
        <v>20240806</v>
      </c>
      <c r="AK269">
        <v>20250806</v>
      </c>
      <c r="AL269" t="s">
        <v>1618</v>
      </c>
      <c r="AM269">
        <v>102589</v>
      </c>
      <c r="AN269" t="s">
        <v>1525</v>
      </c>
      <c r="AO269" t="s">
        <v>1295</v>
      </c>
      <c r="AP269" t="s">
        <v>1296</v>
      </c>
      <c r="AQ269">
        <v>6</v>
      </c>
      <c r="AR269" s="21">
        <v>1</v>
      </c>
      <c r="AS269" t="s">
        <v>4</v>
      </c>
      <c r="AT269" t="s">
        <v>723</v>
      </c>
      <c r="AU269" t="s">
        <v>1340</v>
      </c>
      <c r="AV269">
        <f>+VLOOKUP($I269,Code!$A$2:$M$107,12,0)</f>
        <v>320028</v>
      </c>
      <c r="AW269" t="str">
        <f>+VLOOKUP($I269,Code!$A$2:$M$107,13,0)</f>
        <v>Nabati RCE WF 6g</v>
      </c>
      <c r="AY269" s="1">
        <f t="shared" si="48"/>
        <v>167.22</v>
      </c>
      <c r="AZ269" s="12">
        <f t="shared" si="49"/>
        <v>0</v>
      </c>
    </row>
    <row r="270" spans="1:52" x14ac:dyDescent="0.35">
      <c r="B270" t="s">
        <v>1288</v>
      </c>
      <c r="C270" s="2" t="s">
        <v>1307</v>
      </c>
      <c r="D270" s="2">
        <v>45568</v>
      </c>
      <c r="E270" t="s">
        <v>1747</v>
      </c>
      <c r="F270" t="s">
        <v>1748</v>
      </c>
      <c r="G270" t="s">
        <v>1749</v>
      </c>
      <c r="H270" t="s">
        <v>1750</v>
      </c>
      <c r="I270">
        <v>173147000</v>
      </c>
      <c r="J270" t="s">
        <v>1300</v>
      </c>
      <c r="K270" t="s">
        <v>1289</v>
      </c>
      <c r="L270" t="s">
        <v>1299</v>
      </c>
      <c r="M270">
        <v>5150898</v>
      </c>
      <c r="N270" t="s">
        <v>753</v>
      </c>
      <c r="O270" t="s">
        <v>1751</v>
      </c>
      <c r="P270" t="s">
        <v>1752</v>
      </c>
      <c r="Q270" t="s">
        <v>1291</v>
      </c>
      <c r="R270" t="s">
        <v>1753</v>
      </c>
      <c r="S270" t="s">
        <v>1573</v>
      </c>
      <c r="T270" t="s">
        <v>1369</v>
      </c>
      <c r="U270" t="s">
        <v>723</v>
      </c>
      <c r="W270" t="s">
        <v>723</v>
      </c>
      <c r="X270" t="s">
        <v>118</v>
      </c>
      <c r="Y270" t="s">
        <v>1292</v>
      </c>
      <c r="Z270" t="s">
        <v>1297</v>
      </c>
      <c r="AA270" s="4" t="s">
        <v>59</v>
      </c>
      <c r="AB270" t="s">
        <v>1307</v>
      </c>
      <c r="AC270">
        <v>6</v>
      </c>
      <c r="AD270">
        <v>27870</v>
      </c>
      <c r="AE270">
        <v>27591</v>
      </c>
      <c r="AF270">
        <v>165546</v>
      </c>
      <c r="AG270">
        <v>8</v>
      </c>
      <c r="AH270" s="1">
        <v>178790</v>
      </c>
      <c r="AI270" t="s">
        <v>2499</v>
      </c>
      <c r="AJ270">
        <v>20240814</v>
      </c>
      <c r="AK270">
        <v>20250814</v>
      </c>
      <c r="AL270" t="s">
        <v>1754</v>
      </c>
      <c r="AM270">
        <v>97077</v>
      </c>
      <c r="AN270" t="s">
        <v>1467</v>
      </c>
      <c r="AO270" t="s">
        <v>1295</v>
      </c>
      <c r="AP270" t="s">
        <v>1296</v>
      </c>
      <c r="AQ270">
        <v>6</v>
      </c>
      <c r="AR270" s="21">
        <v>1</v>
      </c>
      <c r="AS270" t="s">
        <v>59</v>
      </c>
      <c r="AT270" t="s">
        <v>723</v>
      </c>
      <c r="AU270" t="s">
        <v>1340</v>
      </c>
      <c r="AV270">
        <f>+VLOOKUP($I270,Code!$A$2:$M$107,12,0)</f>
        <v>320028</v>
      </c>
      <c r="AW270" t="str">
        <f>+VLOOKUP($I270,Code!$A$2:$M$107,13,0)</f>
        <v>Nabati RCE WF 6g</v>
      </c>
      <c r="AY270" s="1">
        <f t="shared" si="48"/>
        <v>165.54599999999999</v>
      </c>
      <c r="AZ270" s="12">
        <f t="shared" si="49"/>
        <v>1.001076426264802E-2</v>
      </c>
    </row>
    <row r="271" spans="1:52" x14ac:dyDescent="0.35">
      <c r="B271" t="s">
        <v>1288</v>
      </c>
      <c r="C271" s="2" t="s">
        <v>1307</v>
      </c>
      <c r="D271" s="2">
        <v>45568</v>
      </c>
      <c r="E271" t="s">
        <v>2346</v>
      </c>
      <c r="F271" t="s">
        <v>1813</v>
      </c>
      <c r="G271" t="s">
        <v>2347</v>
      </c>
      <c r="H271" t="s">
        <v>2348</v>
      </c>
      <c r="I271">
        <v>173147000</v>
      </c>
      <c r="J271" t="s">
        <v>1300</v>
      </c>
      <c r="K271" t="s">
        <v>1289</v>
      </c>
      <c r="L271" t="s">
        <v>1299</v>
      </c>
      <c r="M271">
        <v>5336142</v>
      </c>
      <c r="N271" t="s">
        <v>604</v>
      </c>
      <c r="O271" t="s">
        <v>604</v>
      </c>
      <c r="P271" t="s">
        <v>1361</v>
      </c>
      <c r="Q271" t="s">
        <v>2349</v>
      </c>
      <c r="R271" t="s">
        <v>2350</v>
      </c>
      <c r="S271" t="s">
        <v>1291</v>
      </c>
      <c r="T271" t="s">
        <v>1819</v>
      </c>
      <c r="U271" t="s">
        <v>723</v>
      </c>
      <c r="W271" t="s">
        <v>723</v>
      </c>
      <c r="X271" t="s">
        <v>136</v>
      </c>
      <c r="Y271" t="s">
        <v>1292</v>
      </c>
      <c r="Z271" t="s">
        <v>1293</v>
      </c>
      <c r="AA271" s="4" t="s">
        <v>51</v>
      </c>
      <c r="AB271" t="s">
        <v>1307</v>
      </c>
      <c r="AC271">
        <v>6</v>
      </c>
      <c r="AD271">
        <v>27870</v>
      </c>
      <c r="AE271">
        <v>27870</v>
      </c>
      <c r="AF271">
        <v>167220</v>
      </c>
      <c r="AG271">
        <v>8</v>
      </c>
      <c r="AH271" s="1">
        <v>180598</v>
      </c>
      <c r="AI271" t="s">
        <v>1383</v>
      </c>
      <c r="AJ271">
        <v>20240806</v>
      </c>
      <c r="AK271">
        <v>20250806</v>
      </c>
      <c r="AL271" t="s">
        <v>1820</v>
      </c>
      <c r="AM271">
        <v>97077</v>
      </c>
      <c r="AN271" t="s">
        <v>1467</v>
      </c>
      <c r="AO271" t="s">
        <v>1295</v>
      </c>
      <c r="AP271" t="s">
        <v>1296</v>
      </c>
      <c r="AQ271">
        <v>6</v>
      </c>
      <c r="AR271" s="21">
        <v>1</v>
      </c>
      <c r="AS271" t="s">
        <v>51</v>
      </c>
      <c r="AT271" t="s">
        <v>723</v>
      </c>
      <c r="AU271" t="s">
        <v>1340</v>
      </c>
      <c r="AV271">
        <f>+VLOOKUP($I271,Code!$A$2:$M$107,12,0)</f>
        <v>320028</v>
      </c>
      <c r="AW271" t="str">
        <f>+VLOOKUP($I271,Code!$A$2:$M$107,13,0)</f>
        <v>Nabati RCE WF 6g</v>
      </c>
      <c r="AY271" s="1">
        <f t="shared" si="48"/>
        <v>167.22</v>
      </c>
      <c r="AZ271" s="12">
        <f t="shared" si="49"/>
        <v>0</v>
      </c>
    </row>
    <row r="272" spans="1:52" x14ac:dyDescent="0.35">
      <c r="B272" t="s">
        <v>1288</v>
      </c>
      <c r="C272" s="2" t="s">
        <v>1334</v>
      </c>
      <c r="D272" s="2">
        <v>45568</v>
      </c>
      <c r="E272" t="s">
        <v>1965</v>
      </c>
      <c r="F272" t="s">
        <v>1495</v>
      </c>
      <c r="G272" t="s">
        <v>1966</v>
      </c>
      <c r="H272" t="s">
        <v>1967</v>
      </c>
      <c r="I272">
        <v>173147000</v>
      </c>
      <c r="J272" t="s">
        <v>1300</v>
      </c>
      <c r="K272" t="s">
        <v>1289</v>
      </c>
      <c r="L272" t="s">
        <v>1299</v>
      </c>
      <c r="M272">
        <v>5265899</v>
      </c>
      <c r="N272" t="s">
        <v>1498</v>
      </c>
      <c r="O272" t="s">
        <v>1499</v>
      </c>
      <c r="P272" t="s">
        <v>1500</v>
      </c>
      <c r="Q272" t="s">
        <v>1501</v>
      </c>
      <c r="R272" t="s">
        <v>1502</v>
      </c>
      <c r="S272" t="s">
        <v>1503</v>
      </c>
      <c r="T272" t="s">
        <v>1352</v>
      </c>
      <c r="U272" t="s">
        <v>723</v>
      </c>
      <c r="W272" t="s">
        <v>723</v>
      </c>
      <c r="X272" t="s">
        <v>119</v>
      </c>
      <c r="Y272" t="s">
        <v>1292</v>
      </c>
      <c r="Z272" t="s">
        <v>1293</v>
      </c>
      <c r="AA272" s="4" t="s">
        <v>1294</v>
      </c>
      <c r="AB272" t="s">
        <v>1334</v>
      </c>
      <c r="AC272">
        <v>12</v>
      </c>
      <c r="AD272">
        <v>27870</v>
      </c>
      <c r="AE272">
        <v>21460</v>
      </c>
      <c r="AF272">
        <v>257520</v>
      </c>
      <c r="AG272">
        <v>8</v>
      </c>
      <c r="AH272" s="1">
        <v>278122</v>
      </c>
      <c r="AI272" t="s">
        <v>1313</v>
      </c>
      <c r="AJ272">
        <v>20240806</v>
      </c>
      <c r="AK272">
        <v>20250806</v>
      </c>
      <c r="AL272" t="s">
        <v>1504</v>
      </c>
      <c r="AM272">
        <v>101291</v>
      </c>
      <c r="AN272" t="s">
        <v>1335</v>
      </c>
      <c r="AO272" t="s">
        <v>1295</v>
      </c>
      <c r="AP272" t="s">
        <v>1296</v>
      </c>
      <c r="AQ272">
        <v>6</v>
      </c>
      <c r="AR272" s="21">
        <v>2</v>
      </c>
      <c r="AS272" t="s">
        <v>1294</v>
      </c>
      <c r="AT272" t="s">
        <v>723</v>
      </c>
      <c r="AU272" t="s">
        <v>1340</v>
      </c>
      <c r="AV272">
        <f>+VLOOKUP($I272,Code!$A$2:$M$107,12,0)</f>
        <v>320028</v>
      </c>
      <c r="AW272" t="str">
        <f>+VLOOKUP($I272,Code!$A$2:$M$107,13,0)</f>
        <v>Nabati RCE WF 6g</v>
      </c>
      <c r="AY272" s="1">
        <f t="shared" si="48"/>
        <v>128.76</v>
      </c>
      <c r="AZ272" s="12">
        <f t="shared" si="49"/>
        <v>0.22999641191245068</v>
      </c>
    </row>
    <row r="273" spans="2:52" x14ac:dyDescent="0.35">
      <c r="B273" t="s">
        <v>1288</v>
      </c>
      <c r="C273" s="2" t="s">
        <v>1386</v>
      </c>
      <c r="D273" s="2">
        <v>45568</v>
      </c>
      <c r="E273" t="s">
        <v>1841</v>
      </c>
      <c r="F273" t="s">
        <v>1595</v>
      </c>
      <c r="G273" t="s">
        <v>1842</v>
      </c>
      <c r="H273" t="s">
        <v>1843</v>
      </c>
      <c r="I273">
        <v>173147000</v>
      </c>
      <c r="J273" t="s">
        <v>1300</v>
      </c>
      <c r="K273" t="s">
        <v>1289</v>
      </c>
      <c r="L273" t="s">
        <v>1299</v>
      </c>
      <c r="M273">
        <v>5278620</v>
      </c>
      <c r="N273" t="s">
        <v>1844</v>
      </c>
      <c r="O273" t="s">
        <v>1845</v>
      </c>
      <c r="P273" t="s">
        <v>1846</v>
      </c>
      <c r="Q273" t="s">
        <v>1291</v>
      </c>
      <c r="R273" t="s">
        <v>1291</v>
      </c>
      <c r="S273" t="s">
        <v>1847</v>
      </c>
      <c r="T273" t="s">
        <v>1848</v>
      </c>
      <c r="U273" t="s">
        <v>1396</v>
      </c>
      <c r="W273" t="str">
        <f>X273</f>
        <v>DA NANG</v>
      </c>
      <c r="X273" t="s">
        <v>1396</v>
      </c>
      <c r="Y273" t="s">
        <v>1304</v>
      </c>
      <c r="Z273" t="s">
        <v>1305</v>
      </c>
      <c r="AA273" s="4" t="s">
        <v>4</v>
      </c>
      <c r="AB273" t="s">
        <v>1386</v>
      </c>
      <c r="AC273">
        <v>6</v>
      </c>
      <c r="AD273">
        <v>27870</v>
      </c>
      <c r="AE273">
        <v>27870</v>
      </c>
      <c r="AF273">
        <v>167220</v>
      </c>
      <c r="AG273">
        <v>8</v>
      </c>
      <c r="AH273" s="1">
        <v>180598</v>
      </c>
      <c r="AI273" t="s">
        <v>1313</v>
      </c>
      <c r="AJ273">
        <v>20240806</v>
      </c>
      <c r="AK273">
        <v>20250806</v>
      </c>
      <c r="AL273" t="s">
        <v>1603</v>
      </c>
      <c r="AM273">
        <v>100648</v>
      </c>
      <c r="AN273" t="s">
        <v>1399</v>
      </c>
      <c r="AO273" t="s">
        <v>1295</v>
      </c>
      <c r="AP273" t="s">
        <v>1296</v>
      </c>
      <c r="AQ273">
        <v>6</v>
      </c>
      <c r="AR273" s="21">
        <v>1</v>
      </c>
      <c r="AS273" t="s">
        <v>4</v>
      </c>
      <c r="AT273" t="s">
        <v>1396</v>
      </c>
      <c r="AU273" t="s">
        <v>2505</v>
      </c>
      <c r="AV273">
        <f>+VLOOKUP($I273,Code!$A$2:$M$107,12,0)</f>
        <v>320028</v>
      </c>
      <c r="AW273" t="str">
        <f>+VLOOKUP($I273,Code!$A$2:$M$107,13,0)</f>
        <v>Nabati RCE WF 6g</v>
      </c>
      <c r="AY273" s="1">
        <f t="shared" si="48"/>
        <v>167.22</v>
      </c>
      <c r="AZ273" s="12">
        <f t="shared" si="49"/>
        <v>0</v>
      </c>
    </row>
    <row r="274" spans="2:52" x14ac:dyDescent="0.35">
      <c r="B274" t="s">
        <v>1288</v>
      </c>
      <c r="C274" s="2" t="s">
        <v>1315</v>
      </c>
      <c r="D274" s="2">
        <v>45568</v>
      </c>
      <c r="E274" t="s">
        <v>1857</v>
      </c>
      <c r="F274" t="s">
        <v>1418</v>
      </c>
      <c r="G274" t="s">
        <v>1858</v>
      </c>
      <c r="H274" t="s">
        <v>1859</v>
      </c>
      <c r="I274">
        <v>173147000</v>
      </c>
      <c r="J274" t="s">
        <v>1300</v>
      </c>
      <c r="K274" t="s">
        <v>1289</v>
      </c>
      <c r="L274" t="s">
        <v>1299</v>
      </c>
      <c r="M274">
        <v>5120219</v>
      </c>
      <c r="N274" t="s">
        <v>1860</v>
      </c>
      <c r="O274" t="s">
        <v>644</v>
      </c>
      <c r="P274" t="s">
        <v>1861</v>
      </c>
      <c r="Q274" t="s">
        <v>1862</v>
      </c>
      <c r="R274" t="s">
        <v>1863</v>
      </c>
      <c r="S274" t="s">
        <v>1864</v>
      </c>
      <c r="T274" t="s">
        <v>1425</v>
      </c>
      <c r="U274" t="s">
        <v>723</v>
      </c>
      <c r="W274" t="s">
        <v>723</v>
      </c>
      <c r="X274" t="s">
        <v>117</v>
      </c>
      <c r="Y274" t="s">
        <v>1304</v>
      </c>
      <c r="Z274" t="s">
        <v>1305</v>
      </c>
      <c r="AA274" s="4" t="s">
        <v>865</v>
      </c>
      <c r="AB274" t="s">
        <v>1315</v>
      </c>
      <c r="AC274">
        <v>6</v>
      </c>
      <c r="AD274">
        <v>27870</v>
      </c>
      <c r="AE274">
        <v>27870</v>
      </c>
      <c r="AF274">
        <v>167220</v>
      </c>
      <c r="AG274">
        <v>8</v>
      </c>
      <c r="AH274" s="1">
        <v>180598</v>
      </c>
      <c r="AI274" t="s">
        <v>1338</v>
      </c>
      <c r="AJ274">
        <v>20240806</v>
      </c>
      <c r="AK274">
        <v>20250806</v>
      </c>
      <c r="AL274" t="s">
        <v>1426</v>
      </c>
      <c r="AM274">
        <v>102734</v>
      </c>
      <c r="AN274" t="s">
        <v>1316</v>
      </c>
      <c r="AO274" t="s">
        <v>1295</v>
      </c>
      <c r="AP274" t="s">
        <v>1296</v>
      </c>
      <c r="AQ274">
        <v>6</v>
      </c>
      <c r="AR274" s="21">
        <v>1</v>
      </c>
      <c r="AS274" t="s">
        <v>865</v>
      </c>
      <c r="AT274" t="s">
        <v>723</v>
      </c>
      <c r="AU274" t="s">
        <v>1340</v>
      </c>
      <c r="AV274">
        <f>+VLOOKUP($I274,Code!$A$2:$M$107,12,0)</f>
        <v>320028</v>
      </c>
      <c r="AW274" t="str">
        <f>+VLOOKUP($I274,Code!$A$2:$M$107,13,0)</f>
        <v>Nabati RCE WF 6g</v>
      </c>
      <c r="AY274" s="1">
        <f t="shared" si="48"/>
        <v>167.22</v>
      </c>
      <c r="AZ274" s="12">
        <f t="shared" si="49"/>
        <v>0</v>
      </c>
    </row>
    <row r="275" spans="2:52" x14ac:dyDescent="0.35">
      <c r="B275" t="s">
        <v>1288</v>
      </c>
      <c r="C275" s="2" t="s">
        <v>1334</v>
      </c>
      <c r="D275" s="2">
        <v>45568</v>
      </c>
      <c r="E275" t="s">
        <v>1513</v>
      </c>
      <c r="F275" t="s">
        <v>1495</v>
      </c>
      <c r="G275" t="s">
        <v>1514</v>
      </c>
      <c r="H275" t="s">
        <v>1515</v>
      </c>
      <c r="I275">
        <v>173163000</v>
      </c>
      <c r="J275" t="s">
        <v>1264</v>
      </c>
      <c r="K275" t="s">
        <v>1289</v>
      </c>
      <c r="L275" t="s">
        <v>1299</v>
      </c>
      <c r="M275">
        <v>5265899</v>
      </c>
      <c r="N275" t="s">
        <v>1498</v>
      </c>
      <c r="O275" t="s">
        <v>1499</v>
      </c>
      <c r="P275" t="s">
        <v>1500</v>
      </c>
      <c r="Q275" t="s">
        <v>1501</v>
      </c>
      <c r="R275" t="s">
        <v>1502</v>
      </c>
      <c r="S275" t="s">
        <v>1503</v>
      </c>
      <c r="T275" t="s">
        <v>1352</v>
      </c>
      <c r="U275" t="s">
        <v>723</v>
      </c>
      <c r="W275" t="s">
        <v>723</v>
      </c>
      <c r="X275" t="s">
        <v>119</v>
      </c>
      <c r="Y275" t="s">
        <v>1292</v>
      </c>
      <c r="Z275" t="s">
        <v>1293</v>
      </c>
      <c r="AA275" s="4" t="s">
        <v>1294</v>
      </c>
      <c r="AB275" t="s">
        <v>1334</v>
      </c>
      <c r="AC275">
        <v>174</v>
      </c>
      <c r="AD275">
        <v>16727</v>
      </c>
      <c r="AE275">
        <v>16225</v>
      </c>
      <c r="AF275">
        <v>2823150</v>
      </c>
      <c r="AG275">
        <v>8</v>
      </c>
      <c r="AH275" s="1">
        <v>3049002</v>
      </c>
      <c r="AI275" t="s">
        <v>1308</v>
      </c>
      <c r="AJ275">
        <v>20240717</v>
      </c>
      <c r="AK275">
        <v>20250717</v>
      </c>
      <c r="AL275" t="s">
        <v>1504</v>
      </c>
      <c r="AM275">
        <v>101291</v>
      </c>
      <c r="AN275" t="s">
        <v>1335</v>
      </c>
      <c r="AO275" t="s">
        <v>1295</v>
      </c>
      <c r="AP275" t="s">
        <v>1296</v>
      </c>
      <c r="AQ275">
        <v>6</v>
      </c>
      <c r="AR275" s="21">
        <v>29</v>
      </c>
      <c r="AS275" t="s">
        <v>1294</v>
      </c>
      <c r="AT275" t="s">
        <v>723</v>
      </c>
      <c r="AU275" t="s">
        <v>1340</v>
      </c>
      <c r="AV275">
        <f>+VLOOKUP($I275,Code!$A$2:$M$107,12,0)</f>
        <v>322100</v>
      </c>
      <c r="AW275" t="str">
        <f>+VLOOKUP($I275,Code!$A$2:$M$107,13,0)</f>
        <v>Roll 6g RCO</v>
      </c>
      <c r="AY275" s="1">
        <f t="shared" si="48"/>
        <v>97.35</v>
      </c>
      <c r="AZ275" s="12">
        <f t="shared" si="49"/>
        <v>3.0011358880851269E-2</v>
      </c>
    </row>
    <row r="276" spans="2:52" x14ac:dyDescent="0.35">
      <c r="B276" t="s">
        <v>1288</v>
      </c>
      <c r="C276" s="2" t="s">
        <v>1334</v>
      </c>
      <c r="D276" s="2">
        <v>45568</v>
      </c>
      <c r="E276" t="s">
        <v>1513</v>
      </c>
      <c r="F276" t="s">
        <v>1495</v>
      </c>
      <c r="G276" t="s">
        <v>1514</v>
      </c>
      <c r="H276" t="s">
        <v>1515</v>
      </c>
      <c r="I276">
        <v>173163000</v>
      </c>
      <c r="J276" t="s">
        <v>1264</v>
      </c>
      <c r="K276" t="s">
        <v>1289</v>
      </c>
      <c r="L276" t="s">
        <v>1299</v>
      </c>
      <c r="M276">
        <v>5265899</v>
      </c>
      <c r="N276" t="s">
        <v>1498</v>
      </c>
      <c r="O276" t="s">
        <v>1499</v>
      </c>
      <c r="P276" t="s">
        <v>1500</v>
      </c>
      <c r="Q276" t="s">
        <v>1501</v>
      </c>
      <c r="R276" t="s">
        <v>1502</v>
      </c>
      <c r="S276" t="s">
        <v>1503</v>
      </c>
      <c r="T276" t="s">
        <v>1352</v>
      </c>
      <c r="U276" t="s">
        <v>723</v>
      </c>
      <c r="W276" t="s">
        <v>723</v>
      </c>
      <c r="X276" t="s">
        <v>119</v>
      </c>
      <c r="Y276" t="s">
        <v>1292</v>
      </c>
      <c r="Z276" t="s">
        <v>1293</v>
      </c>
      <c r="AA276" s="4" t="s">
        <v>1294</v>
      </c>
      <c r="AB276" t="s">
        <v>1334</v>
      </c>
      <c r="AC276">
        <v>18</v>
      </c>
      <c r="AD276">
        <v>16727</v>
      </c>
      <c r="AE276">
        <v>16225</v>
      </c>
      <c r="AF276">
        <v>292050</v>
      </c>
      <c r="AG276">
        <v>8</v>
      </c>
      <c r="AH276" s="1">
        <v>315414</v>
      </c>
      <c r="AI276" t="s">
        <v>2500</v>
      </c>
      <c r="AJ276">
        <v>20240806</v>
      </c>
      <c r="AK276">
        <v>20250806</v>
      </c>
      <c r="AL276" t="s">
        <v>1504</v>
      </c>
      <c r="AM276">
        <v>101291</v>
      </c>
      <c r="AN276" t="s">
        <v>1335</v>
      </c>
      <c r="AO276" t="s">
        <v>1295</v>
      </c>
      <c r="AP276" t="s">
        <v>1296</v>
      </c>
      <c r="AQ276">
        <v>6</v>
      </c>
      <c r="AR276" s="21">
        <v>3</v>
      </c>
      <c r="AS276" t="s">
        <v>1294</v>
      </c>
      <c r="AT276" t="s">
        <v>723</v>
      </c>
      <c r="AU276" t="s">
        <v>1340</v>
      </c>
      <c r="AV276">
        <f>+VLOOKUP($I276,Code!$A$2:$M$107,12,0)</f>
        <v>322100</v>
      </c>
      <c r="AW276" t="str">
        <f>+VLOOKUP($I276,Code!$A$2:$M$107,13,0)</f>
        <v>Roll 6g RCO</v>
      </c>
      <c r="AY276" s="1">
        <f t="shared" si="48"/>
        <v>97.35</v>
      </c>
      <c r="AZ276" s="12">
        <f t="shared" si="49"/>
        <v>3.0011358880851269E-2</v>
      </c>
    </row>
    <row r="277" spans="2:52" x14ac:dyDescent="0.35">
      <c r="B277" t="s">
        <v>1288</v>
      </c>
      <c r="C277" s="2" t="s">
        <v>1298</v>
      </c>
      <c r="D277" s="2">
        <v>45568</v>
      </c>
      <c r="E277" t="s">
        <v>1789</v>
      </c>
      <c r="F277" t="s">
        <v>1790</v>
      </c>
      <c r="G277" t="s">
        <v>1791</v>
      </c>
      <c r="H277" t="s">
        <v>1792</v>
      </c>
      <c r="I277">
        <v>173164000</v>
      </c>
      <c r="J277" t="s">
        <v>1285</v>
      </c>
      <c r="K277" t="s">
        <v>1289</v>
      </c>
      <c r="L277" t="s">
        <v>1290</v>
      </c>
      <c r="M277">
        <v>3030400</v>
      </c>
      <c r="N277" t="s">
        <v>1793</v>
      </c>
      <c r="O277" t="s">
        <v>1794</v>
      </c>
      <c r="P277" t="s">
        <v>1291</v>
      </c>
      <c r="Q277" t="s">
        <v>1795</v>
      </c>
      <c r="R277" t="s">
        <v>1796</v>
      </c>
      <c r="S277" t="s">
        <v>1797</v>
      </c>
      <c r="T277" t="s">
        <v>1798</v>
      </c>
      <c r="U277" t="s">
        <v>116</v>
      </c>
      <c r="W277" t="str">
        <f t="shared" ref="W277:W279" si="54">X277</f>
        <v>BINH DUONG</v>
      </c>
      <c r="X277" t="s">
        <v>116</v>
      </c>
      <c r="Y277" t="s">
        <v>1304</v>
      </c>
      <c r="Z277" t="s">
        <v>1305</v>
      </c>
      <c r="AA277" s="4" t="s">
        <v>1799</v>
      </c>
      <c r="AB277" t="s">
        <v>1435</v>
      </c>
      <c r="AC277">
        <v>840</v>
      </c>
      <c r="AD277">
        <v>5541</v>
      </c>
      <c r="AE277">
        <v>4031</v>
      </c>
      <c r="AF277">
        <v>3386040</v>
      </c>
      <c r="AG277">
        <v>8</v>
      </c>
      <c r="AH277" s="1">
        <v>3656923</v>
      </c>
      <c r="AI277" t="s">
        <v>2501</v>
      </c>
      <c r="AJ277">
        <v>20240722</v>
      </c>
      <c r="AK277">
        <v>20250722</v>
      </c>
      <c r="AL277" t="s">
        <v>1800</v>
      </c>
      <c r="AM277">
        <v>97928</v>
      </c>
      <c r="AN277" t="s">
        <v>1801</v>
      </c>
      <c r="AO277" t="s">
        <v>1295</v>
      </c>
      <c r="AP277" t="s">
        <v>1296</v>
      </c>
      <c r="AQ277">
        <v>60</v>
      </c>
      <c r="AR277" s="21">
        <v>14</v>
      </c>
      <c r="AS277" t="s">
        <v>1799</v>
      </c>
      <c r="AT277" t="s">
        <v>116</v>
      </c>
      <c r="AU277" t="s">
        <v>1339</v>
      </c>
      <c r="AV277">
        <f>+VLOOKUP($I277,Code!$A$2:$M$107,12,0)</f>
        <v>320926</v>
      </c>
      <c r="AW277" t="str">
        <f>+VLOOKUP($I277,Code!$A$2:$M$107,13,0)</f>
        <v>Wafer GGM 50g Promo</v>
      </c>
      <c r="AY277" s="1">
        <f t="shared" si="48"/>
        <v>241.86</v>
      </c>
      <c r="AZ277" s="12">
        <f t="shared" si="49"/>
        <v>0.27251398664500992</v>
      </c>
    </row>
    <row r="278" spans="2:52" x14ac:dyDescent="0.35">
      <c r="B278" t="s">
        <v>1288</v>
      </c>
      <c r="C278" s="2" t="s">
        <v>1298</v>
      </c>
      <c r="D278" s="2">
        <v>45568</v>
      </c>
      <c r="E278" t="s">
        <v>1789</v>
      </c>
      <c r="F278" t="s">
        <v>1790</v>
      </c>
      <c r="G278" t="s">
        <v>1791</v>
      </c>
      <c r="H278" t="s">
        <v>1792</v>
      </c>
      <c r="I278">
        <v>173167000</v>
      </c>
      <c r="J278" t="s">
        <v>1302</v>
      </c>
      <c r="K278" t="s">
        <v>1289</v>
      </c>
      <c r="L278" t="s">
        <v>1299</v>
      </c>
      <c r="M278">
        <v>3030400</v>
      </c>
      <c r="N278" t="s">
        <v>1793</v>
      </c>
      <c r="O278" t="s">
        <v>1794</v>
      </c>
      <c r="P278" t="s">
        <v>1291</v>
      </c>
      <c r="Q278" t="s">
        <v>1795</v>
      </c>
      <c r="R278" t="s">
        <v>1796</v>
      </c>
      <c r="S278" t="s">
        <v>1797</v>
      </c>
      <c r="T278" t="s">
        <v>1798</v>
      </c>
      <c r="U278" t="s">
        <v>116</v>
      </c>
      <c r="W278" t="str">
        <f t="shared" si="54"/>
        <v>BINH DUONG</v>
      </c>
      <c r="X278" t="s">
        <v>116</v>
      </c>
      <c r="Y278" t="s">
        <v>1304</v>
      </c>
      <c r="Z278" t="s">
        <v>1305</v>
      </c>
      <c r="AA278" s="4" t="s">
        <v>1799</v>
      </c>
      <c r="AB278" t="s">
        <v>1435</v>
      </c>
      <c r="AC278">
        <v>160</v>
      </c>
      <c r="AD278">
        <v>19132</v>
      </c>
      <c r="AE278">
        <v>14846</v>
      </c>
      <c r="AF278">
        <v>2375360</v>
      </c>
      <c r="AG278">
        <v>8</v>
      </c>
      <c r="AH278" s="1">
        <v>2565389</v>
      </c>
      <c r="AI278" t="s">
        <v>2501</v>
      </c>
      <c r="AJ278">
        <v>20240731</v>
      </c>
      <c r="AK278">
        <v>20250731</v>
      </c>
      <c r="AL278" t="s">
        <v>1800</v>
      </c>
      <c r="AM278">
        <v>97928</v>
      </c>
      <c r="AN278" t="s">
        <v>1801</v>
      </c>
      <c r="AO278" t="s">
        <v>1295</v>
      </c>
      <c r="AP278" t="s">
        <v>1296</v>
      </c>
      <c r="AQ278">
        <v>20</v>
      </c>
      <c r="AR278" s="21">
        <v>8</v>
      </c>
      <c r="AS278" t="s">
        <v>1799</v>
      </c>
      <c r="AT278" t="s">
        <v>116</v>
      </c>
      <c r="AU278" t="s">
        <v>1339</v>
      </c>
      <c r="AV278">
        <f>+VLOOKUP($I278,Code!$A$2:$M$107,12,0)</f>
        <v>324903</v>
      </c>
      <c r="AW278" t="str">
        <f>+VLOOKUP($I278,Code!$A$2:$M$107,13,0)</f>
        <v>Ahh GGM 9g Promo</v>
      </c>
      <c r="AY278" s="1">
        <f t="shared" si="48"/>
        <v>296.92</v>
      </c>
      <c r="AZ278" s="12">
        <f t="shared" si="49"/>
        <v>0.22402257997072972</v>
      </c>
    </row>
    <row r="279" spans="2:52" x14ac:dyDescent="0.35">
      <c r="B279" t="s">
        <v>1288</v>
      </c>
      <c r="C279" s="2" t="s">
        <v>1298</v>
      </c>
      <c r="D279" s="2">
        <v>45568</v>
      </c>
      <c r="E279" t="s">
        <v>2502</v>
      </c>
      <c r="F279" t="s">
        <v>1790</v>
      </c>
      <c r="G279" t="s">
        <v>2503</v>
      </c>
      <c r="H279" t="s">
        <v>2504</v>
      </c>
      <c r="I279">
        <v>173167000</v>
      </c>
      <c r="J279" t="s">
        <v>1302</v>
      </c>
      <c r="K279" t="s">
        <v>1289</v>
      </c>
      <c r="L279" t="s">
        <v>1299</v>
      </c>
      <c r="M279">
        <v>3030400</v>
      </c>
      <c r="N279" t="s">
        <v>1793</v>
      </c>
      <c r="O279" t="s">
        <v>1794</v>
      </c>
      <c r="P279" t="s">
        <v>1291</v>
      </c>
      <c r="Q279" t="s">
        <v>1795</v>
      </c>
      <c r="R279" t="s">
        <v>1796</v>
      </c>
      <c r="S279" t="s">
        <v>1797</v>
      </c>
      <c r="T279" t="s">
        <v>1798</v>
      </c>
      <c r="U279" t="s">
        <v>116</v>
      </c>
      <c r="W279" t="str">
        <f t="shared" si="54"/>
        <v>BINH DUONG</v>
      </c>
      <c r="X279" t="s">
        <v>116</v>
      </c>
      <c r="Y279" t="s">
        <v>1304</v>
      </c>
      <c r="Z279" t="s">
        <v>1305</v>
      </c>
      <c r="AA279" s="4" t="s">
        <v>1799</v>
      </c>
      <c r="AB279" t="s">
        <v>1435</v>
      </c>
      <c r="AC279">
        <v>300</v>
      </c>
      <c r="AD279">
        <v>19132</v>
      </c>
      <c r="AE279">
        <v>14846</v>
      </c>
      <c r="AF279">
        <v>4453800</v>
      </c>
      <c r="AG279">
        <v>8</v>
      </c>
      <c r="AH279" s="1">
        <v>4810104</v>
      </c>
      <c r="AI279" t="s">
        <v>2501</v>
      </c>
      <c r="AJ279">
        <v>20240731</v>
      </c>
      <c r="AK279">
        <v>20250731</v>
      </c>
      <c r="AL279" t="s">
        <v>1800</v>
      </c>
      <c r="AM279">
        <v>97928</v>
      </c>
      <c r="AN279" t="s">
        <v>1801</v>
      </c>
      <c r="AO279" t="s">
        <v>1295</v>
      </c>
      <c r="AP279" t="s">
        <v>1296</v>
      </c>
      <c r="AQ279">
        <v>20</v>
      </c>
      <c r="AR279" s="21">
        <v>15</v>
      </c>
      <c r="AS279" t="s">
        <v>1799</v>
      </c>
      <c r="AT279" t="s">
        <v>116</v>
      </c>
      <c r="AU279" t="s">
        <v>1339</v>
      </c>
      <c r="AV279">
        <f>+VLOOKUP($I279,Code!$A$2:$M$107,12,0)</f>
        <v>324903</v>
      </c>
      <c r="AW279" t="str">
        <f>+VLOOKUP($I279,Code!$A$2:$M$107,13,0)</f>
        <v>Ahh GGM 9g Promo</v>
      </c>
      <c r="AY279" s="1">
        <f t="shared" si="48"/>
        <v>296.92</v>
      </c>
      <c r="AZ279" s="12">
        <f t="shared" si="49"/>
        <v>0.22402257997072972</v>
      </c>
    </row>
    <row r="280" spans="2:52" x14ac:dyDescent="0.35">
      <c r="AV280" t="e">
        <f>+VLOOKUP($I280,Code!$A$2:$M$107,12,0)</f>
        <v>#N/A</v>
      </c>
      <c r="AW280" t="e">
        <f>+VLOOKUP($I280,Code!$A$2:$M$107,13,0)</f>
        <v>#N/A</v>
      </c>
      <c r="AY280" s="1">
        <f t="shared" si="48"/>
        <v>0</v>
      </c>
      <c r="AZ280" s="12" t="e">
        <f t="shared" si="49"/>
        <v>#DIV/0!</v>
      </c>
    </row>
    <row r="281" spans="2:52" x14ac:dyDescent="0.35">
      <c r="AV281" t="e">
        <f>+VLOOKUP($I281,Code!$A$2:$M$107,12,0)</f>
        <v>#N/A</v>
      </c>
      <c r="AW281" t="e">
        <f>+VLOOKUP($I281,Code!$A$2:$M$107,13,0)</f>
        <v>#N/A</v>
      </c>
      <c r="AY281" s="1">
        <f t="shared" si="48"/>
        <v>0</v>
      </c>
      <c r="AZ281" s="12" t="e">
        <f t="shared" si="49"/>
        <v>#DIV/0!</v>
      </c>
    </row>
    <row r="282" spans="2:52" x14ac:dyDescent="0.35">
      <c r="AV282" t="e">
        <f>+VLOOKUP($I282,Code!$A$2:$M$107,12,0)</f>
        <v>#N/A</v>
      </c>
      <c r="AW282" t="e">
        <f>+VLOOKUP($I282,Code!$A$2:$M$107,13,0)</f>
        <v>#N/A</v>
      </c>
      <c r="AY282" s="1">
        <f t="shared" si="48"/>
        <v>0</v>
      </c>
      <c r="AZ282" s="12" t="e">
        <f t="shared" si="49"/>
        <v>#DIV/0!</v>
      </c>
    </row>
    <row r="283" spans="2:52" x14ac:dyDescent="0.35">
      <c r="AV283" t="e">
        <f>+VLOOKUP($I283,Code!$A$2:$M$107,12,0)</f>
        <v>#N/A</v>
      </c>
      <c r="AW283" t="e">
        <f>+VLOOKUP($I283,Code!$A$2:$M$107,13,0)</f>
        <v>#N/A</v>
      </c>
      <c r="AY283" s="1">
        <f t="shared" si="48"/>
        <v>0</v>
      </c>
      <c r="AZ283" s="12" t="e">
        <f t="shared" si="49"/>
        <v>#DIV/0!</v>
      </c>
    </row>
    <row r="284" spans="2:52" x14ac:dyDescent="0.35">
      <c r="AV284" t="e">
        <f>+VLOOKUP($I284,Code!$A$2:$M$107,12,0)</f>
        <v>#N/A</v>
      </c>
      <c r="AW284" t="e">
        <f>+VLOOKUP($I284,Code!$A$2:$M$107,13,0)</f>
        <v>#N/A</v>
      </c>
      <c r="AY284" s="1">
        <f t="shared" si="48"/>
        <v>0</v>
      </c>
      <c r="AZ284" s="12" t="e">
        <f t="shared" si="49"/>
        <v>#DIV/0!</v>
      </c>
    </row>
    <row r="285" spans="2:52" x14ac:dyDescent="0.35">
      <c r="AV285" t="e">
        <f>+VLOOKUP($I285,Code!$A$2:$M$107,12,0)</f>
        <v>#N/A</v>
      </c>
      <c r="AW285" t="e">
        <f>+VLOOKUP($I285,Code!$A$2:$M$107,13,0)</f>
        <v>#N/A</v>
      </c>
      <c r="AY285" s="1">
        <f t="shared" si="48"/>
        <v>0</v>
      </c>
      <c r="AZ285" s="12" t="e">
        <f t="shared" si="49"/>
        <v>#DIV/0!</v>
      </c>
    </row>
    <row r="286" spans="2:52" x14ac:dyDescent="0.35">
      <c r="AV286" t="e">
        <f>+VLOOKUP($I286,Code!$A$2:$M$107,12,0)</f>
        <v>#N/A</v>
      </c>
      <c r="AW286" t="e">
        <f>+VLOOKUP($I286,Code!$A$2:$M$107,13,0)</f>
        <v>#N/A</v>
      </c>
      <c r="AY286" s="1">
        <f t="shared" si="48"/>
        <v>0</v>
      </c>
      <c r="AZ286" s="12" t="e">
        <f t="shared" si="49"/>
        <v>#DIV/0!</v>
      </c>
    </row>
    <row r="287" spans="2:52" x14ac:dyDescent="0.35">
      <c r="AV287" t="e">
        <f>+VLOOKUP($I287,Code!$A$2:$M$107,12,0)</f>
        <v>#N/A</v>
      </c>
      <c r="AW287" t="e">
        <f>+VLOOKUP($I287,Code!$A$2:$M$107,13,0)</f>
        <v>#N/A</v>
      </c>
      <c r="AY287" s="1">
        <f t="shared" si="48"/>
        <v>0</v>
      </c>
      <c r="AZ287" s="12" t="e">
        <f t="shared" si="49"/>
        <v>#DIV/0!</v>
      </c>
    </row>
    <row r="288" spans="2:52" x14ac:dyDescent="0.35">
      <c r="AV288" t="e">
        <f>+VLOOKUP($I288,Code!$A$2:$M$107,12,0)</f>
        <v>#N/A</v>
      </c>
      <c r="AW288" t="e">
        <f>+VLOOKUP($I288,Code!$A$2:$M$107,13,0)</f>
        <v>#N/A</v>
      </c>
      <c r="AY288" s="1">
        <f t="shared" si="48"/>
        <v>0</v>
      </c>
      <c r="AZ288" s="12" t="e">
        <f t="shared" si="49"/>
        <v>#DIV/0!</v>
      </c>
    </row>
    <row r="289" spans="48:52" x14ac:dyDescent="0.35">
      <c r="AV289" t="e">
        <f>+VLOOKUP($I289,Code!$A$2:$M$107,12,0)</f>
        <v>#N/A</v>
      </c>
      <c r="AW289" t="e">
        <f>+VLOOKUP($I289,Code!$A$2:$M$107,13,0)</f>
        <v>#N/A</v>
      </c>
      <c r="AY289" s="1">
        <f t="shared" si="48"/>
        <v>0</v>
      </c>
      <c r="AZ289" s="12" t="e">
        <f t="shared" si="49"/>
        <v>#DIV/0!</v>
      </c>
    </row>
    <row r="290" spans="48:52" x14ac:dyDescent="0.35">
      <c r="AV290" t="e">
        <f>+VLOOKUP($I290,Code!$A$2:$M$107,12,0)</f>
        <v>#N/A</v>
      </c>
      <c r="AW290" t="e">
        <f>+VLOOKUP($I290,Code!$A$2:$M$107,13,0)</f>
        <v>#N/A</v>
      </c>
      <c r="AY290" s="1">
        <f t="shared" si="48"/>
        <v>0</v>
      </c>
      <c r="AZ290" s="12" t="e">
        <f t="shared" si="49"/>
        <v>#DIV/0!</v>
      </c>
    </row>
    <row r="291" spans="48:52" x14ac:dyDescent="0.35">
      <c r="AV291" t="e">
        <f>+VLOOKUP($I291,Code!$A$2:$M$107,12,0)</f>
        <v>#N/A</v>
      </c>
      <c r="AW291" t="e">
        <f>+VLOOKUP($I291,Code!$A$2:$M$107,13,0)</f>
        <v>#N/A</v>
      </c>
      <c r="AY291" s="1">
        <f t="shared" si="48"/>
        <v>0</v>
      </c>
      <c r="AZ291" s="12" t="e">
        <f t="shared" si="49"/>
        <v>#DIV/0!</v>
      </c>
    </row>
    <row r="292" spans="48:52" x14ac:dyDescent="0.35">
      <c r="AV292" t="e">
        <f>+VLOOKUP($I292,Code!$A$2:$M$107,12,0)</f>
        <v>#N/A</v>
      </c>
      <c r="AW292" t="e">
        <f>+VLOOKUP($I292,Code!$A$2:$M$107,13,0)</f>
        <v>#N/A</v>
      </c>
      <c r="AY292" s="1">
        <f t="shared" si="48"/>
        <v>0</v>
      </c>
      <c r="AZ292" s="12" t="e">
        <f t="shared" si="49"/>
        <v>#DIV/0!</v>
      </c>
    </row>
    <row r="293" spans="48:52" x14ac:dyDescent="0.35">
      <c r="AV293" t="e">
        <f>+VLOOKUP($I293,Code!$A$2:$M$107,12,0)</f>
        <v>#N/A</v>
      </c>
      <c r="AW293" t="e">
        <f>+VLOOKUP($I293,Code!$A$2:$M$107,13,0)</f>
        <v>#N/A</v>
      </c>
      <c r="AY293" s="1">
        <f t="shared" si="48"/>
        <v>0</v>
      </c>
      <c r="AZ293" s="12" t="e">
        <f t="shared" si="49"/>
        <v>#DIV/0!</v>
      </c>
    </row>
    <row r="294" spans="48:52" x14ac:dyDescent="0.35">
      <c r="AV294" t="e">
        <f>+VLOOKUP($I294,Code!$A$2:$M$107,12,0)</f>
        <v>#N/A</v>
      </c>
      <c r="AW294" t="e">
        <f>+VLOOKUP($I294,Code!$A$2:$M$107,13,0)</f>
        <v>#N/A</v>
      </c>
      <c r="AY294" s="1">
        <f t="shared" si="48"/>
        <v>0</v>
      </c>
      <c r="AZ294" s="12" t="e">
        <f t="shared" si="49"/>
        <v>#DIV/0!</v>
      </c>
    </row>
    <row r="295" spans="48:52" x14ac:dyDescent="0.35">
      <c r="AV295" t="e">
        <f>+VLOOKUP($I295,Code!$A$2:$M$107,12,0)</f>
        <v>#N/A</v>
      </c>
      <c r="AW295" t="e">
        <f>+VLOOKUP($I295,Code!$A$2:$M$107,13,0)</f>
        <v>#N/A</v>
      </c>
      <c r="AY295" s="1">
        <f t="shared" si="48"/>
        <v>0</v>
      </c>
      <c r="AZ295" s="12" t="e">
        <f t="shared" si="49"/>
        <v>#DIV/0!</v>
      </c>
    </row>
    <row r="296" spans="48:52" x14ac:dyDescent="0.35">
      <c r="AV296" t="e">
        <f>+VLOOKUP($I296,Code!$A$2:$M$107,12,0)</f>
        <v>#N/A</v>
      </c>
      <c r="AW296" t="e">
        <f>+VLOOKUP($I296,Code!$A$2:$M$107,13,0)</f>
        <v>#N/A</v>
      </c>
      <c r="AY296" s="1">
        <f t="shared" si="48"/>
        <v>0</v>
      </c>
      <c r="AZ296" s="12" t="e">
        <f t="shared" si="49"/>
        <v>#DIV/0!</v>
      </c>
    </row>
    <row r="297" spans="48:52" x14ac:dyDescent="0.35">
      <c r="AV297" t="e">
        <f>+VLOOKUP($I297,Code!$A$2:$M$107,12,0)</f>
        <v>#N/A</v>
      </c>
      <c r="AW297" t="e">
        <f>+VLOOKUP($I297,Code!$A$2:$M$107,13,0)</f>
        <v>#N/A</v>
      </c>
      <c r="AY297" s="1">
        <f t="shared" si="48"/>
        <v>0</v>
      </c>
      <c r="AZ297" s="12" t="e">
        <f t="shared" si="49"/>
        <v>#DIV/0!</v>
      </c>
    </row>
    <row r="298" spans="48:52" x14ac:dyDescent="0.35">
      <c r="AV298" t="e">
        <f>+VLOOKUP($I298,Code!$A$2:$M$107,12,0)</f>
        <v>#N/A</v>
      </c>
      <c r="AW298" t="e">
        <f>+VLOOKUP($I298,Code!$A$2:$M$107,13,0)</f>
        <v>#N/A</v>
      </c>
      <c r="AY298" s="1">
        <f t="shared" si="48"/>
        <v>0</v>
      </c>
      <c r="AZ298" s="12" t="e">
        <f t="shared" si="49"/>
        <v>#DIV/0!</v>
      </c>
    </row>
    <row r="299" spans="48:52" x14ac:dyDescent="0.35">
      <c r="AV299" t="e">
        <f>+VLOOKUP($I299,Code!$A$2:$M$107,12,0)</f>
        <v>#N/A</v>
      </c>
      <c r="AW299" t="e">
        <f>+VLOOKUP($I299,Code!$A$2:$M$107,13,0)</f>
        <v>#N/A</v>
      </c>
      <c r="AY299" s="1">
        <f t="shared" si="48"/>
        <v>0</v>
      </c>
      <c r="AZ299" s="12" t="e">
        <f t="shared" si="49"/>
        <v>#DIV/0!</v>
      </c>
    </row>
    <row r="300" spans="48:52" x14ac:dyDescent="0.35">
      <c r="AV300" t="e">
        <f>+VLOOKUP($I300,Code!$A$2:$M$107,12,0)</f>
        <v>#N/A</v>
      </c>
      <c r="AW300" t="e">
        <f>+VLOOKUP($I300,Code!$A$2:$M$107,13,0)</f>
        <v>#N/A</v>
      </c>
      <c r="AY300" s="1">
        <f t="shared" si="48"/>
        <v>0</v>
      </c>
      <c r="AZ300" s="12" t="e">
        <f t="shared" si="49"/>
        <v>#DIV/0!</v>
      </c>
    </row>
    <row r="301" spans="48:52" x14ac:dyDescent="0.35">
      <c r="AV301" t="e">
        <f>+VLOOKUP($I301,Code!$A$2:$M$107,12,0)</f>
        <v>#N/A</v>
      </c>
      <c r="AW301" t="e">
        <f>+VLOOKUP($I301,Code!$A$2:$M$107,13,0)</f>
        <v>#N/A</v>
      </c>
      <c r="AY301" s="1">
        <f t="shared" si="48"/>
        <v>0</v>
      </c>
      <c r="AZ301" s="12" t="e">
        <f t="shared" si="49"/>
        <v>#DIV/0!</v>
      </c>
    </row>
    <row r="302" spans="48:52" x14ac:dyDescent="0.35">
      <c r="AV302" t="e">
        <f>+VLOOKUP($I302,Code!$A$2:$M$107,12,0)</f>
        <v>#N/A</v>
      </c>
      <c r="AW302" t="e">
        <f>+VLOOKUP($I302,Code!$A$2:$M$107,13,0)</f>
        <v>#N/A</v>
      </c>
      <c r="AY302" s="1">
        <f t="shared" si="48"/>
        <v>0</v>
      </c>
      <c r="AZ302" s="12" t="e">
        <f t="shared" si="49"/>
        <v>#DIV/0!</v>
      </c>
    </row>
    <row r="303" spans="48:52" x14ac:dyDescent="0.35">
      <c r="AV303" t="e">
        <f>+VLOOKUP($I303,Code!$A$2:$M$107,12,0)</f>
        <v>#N/A</v>
      </c>
      <c r="AW303" t="e">
        <f>+VLOOKUP($I303,Code!$A$2:$M$107,13,0)</f>
        <v>#N/A</v>
      </c>
      <c r="AY303" s="1">
        <f t="shared" ref="AY303:AY365" si="55">+AE303*AQ303/1000</f>
        <v>0</v>
      </c>
      <c r="AZ303" s="12" t="e">
        <f t="shared" ref="AZ303:AZ365" si="56">1-(AE303/AD303)</f>
        <v>#DIV/0!</v>
      </c>
    </row>
    <row r="304" spans="48:52" x14ac:dyDescent="0.35">
      <c r="AV304" t="e">
        <f>+VLOOKUP($I304,Code!$A$2:$M$107,12,0)</f>
        <v>#N/A</v>
      </c>
      <c r="AW304" t="e">
        <f>+VLOOKUP($I304,Code!$A$2:$M$107,13,0)</f>
        <v>#N/A</v>
      </c>
      <c r="AY304" s="1">
        <f t="shared" si="55"/>
        <v>0</v>
      </c>
      <c r="AZ304" s="12" t="e">
        <f t="shared" si="56"/>
        <v>#DIV/0!</v>
      </c>
    </row>
    <row r="305" spans="48:52" x14ac:dyDescent="0.35">
      <c r="AV305" t="e">
        <f>+VLOOKUP($I305,Code!$A$2:$M$107,12,0)</f>
        <v>#N/A</v>
      </c>
      <c r="AW305" t="e">
        <f>+VLOOKUP($I305,Code!$A$2:$M$107,13,0)</f>
        <v>#N/A</v>
      </c>
      <c r="AY305" s="1">
        <f t="shared" si="55"/>
        <v>0</v>
      </c>
      <c r="AZ305" s="12" t="e">
        <f t="shared" si="56"/>
        <v>#DIV/0!</v>
      </c>
    </row>
    <row r="306" spans="48:52" x14ac:dyDescent="0.35">
      <c r="AV306" t="e">
        <f>+VLOOKUP($I306,Code!$A$2:$M$107,12,0)</f>
        <v>#N/A</v>
      </c>
      <c r="AW306" t="e">
        <f>+VLOOKUP($I306,Code!$A$2:$M$107,13,0)</f>
        <v>#N/A</v>
      </c>
      <c r="AY306" s="1">
        <f t="shared" si="55"/>
        <v>0</v>
      </c>
      <c r="AZ306" s="12" t="e">
        <f t="shared" si="56"/>
        <v>#DIV/0!</v>
      </c>
    </row>
    <row r="307" spans="48:52" x14ac:dyDescent="0.35">
      <c r="AV307" t="e">
        <f>+VLOOKUP($I307,Code!$A$2:$M$107,12,0)</f>
        <v>#N/A</v>
      </c>
      <c r="AW307" t="e">
        <f>+VLOOKUP($I307,Code!$A$2:$M$107,13,0)</f>
        <v>#N/A</v>
      </c>
      <c r="AY307" s="1">
        <f t="shared" si="55"/>
        <v>0</v>
      </c>
      <c r="AZ307" s="12" t="e">
        <f t="shared" si="56"/>
        <v>#DIV/0!</v>
      </c>
    </row>
    <row r="308" spans="48:52" x14ac:dyDescent="0.35">
      <c r="AV308" t="e">
        <f>+VLOOKUP($I308,Code!$A$2:$M$107,12,0)</f>
        <v>#N/A</v>
      </c>
      <c r="AW308" t="e">
        <f>+VLOOKUP($I308,Code!$A$2:$M$107,13,0)</f>
        <v>#N/A</v>
      </c>
      <c r="AY308" s="1">
        <f t="shared" si="55"/>
        <v>0</v>
      </c>
      <c r="AZ308" s="12" t="e">
        <f t="shared" si="56"/>
        <v>#DIV/0!</v>
      </c>
    </row>
    <row r="309" spans="48:52" x14ac:dyDescent="0.35">
      <c r="AV309" t="e">
        <f>+VLOOKUP($I309,Code!$A$2:$M$107,12,0)</f>
        <v>#N/A</v>
      </c>
      <c r="AW309" t="e">
        <f>+VLOOKUP($I309,Code!$A$2:$M$107,13,0)</f>
        <v>#N/A</v>
      </c>
      <c r="AY309" s="1">
        <f t="shared" si="55"/>
        <v>0</v>
      </c>
      <c r="AZ309" s="12" t="e">
        <f t="shared" si="56"/>
        <v>#DIV/0!</v>
      </c>
    </row>
    <row r="310" spans="48:52" x14ac:dyDescent="0.35">
      <c r="AV310" t="e">
        <f>+VLOOKUP($I310,Code!$A$2:$M$107,12,0)</f>
        <v>#N/A</v>
      </c>
      <c r="AW310" t="e">
        <f>+VLOOKUP($I310,Code!$A$2:$M$107,13,0)</f>
        <v>#N/A</v>
      </c>
      <c r="AY310" s="1">
        <f t="shared" si="55"/>
        <v>0</v>
      </c>
      <c r="AZ310" s="12" t="e">
        <f t="shared" si="56"/>
        <v>#DIV/0!</v>
      </c>
    </row>
    <row r="311" spans="48:52" x14ac:dyDescent="0.35">
      <c r="AV311" t="e">
        <f>+VLOOKUP($I311,Code!$A$2:$M$107,12,0)</f>
        <v>#N/A</v>
      </c>
      <c r="AW311" t="e">
        <f>+VLOOKUP($I311,Code!$A$2:$M$107,13,0)</f>
        <v>#N/A</v>
      </c>
      <c r="AY311" s="1">
        <f t="shared" si="55"/>
        <v>0</v>
      </c>
      <c r="AZ311" s="12" t="e">
        <f t="shared" si="56"/>
        <v>#DIV/0!</v>
      </c>
    </row>
    <row r="312" spans="48:52" x14ac:dyDescent="0.35">
      <c r="AV312" t="e">
        <f>+VLOOKUP($I312,Code!$A$2:$M$107,12,0)</f>
        <v>#N/A</v>
      </c>
      <c r="AW312" t="e">
        <f>+VLOOKUP($I312,Code!$A$2:$M$107,13,0)</f>
        <v>#N/A</v>
      </c>
      <c r="AY312" s="1">
        <f t="shared" si="55"/>
        <v>0</v>
      </c>
      <c r="AZ312" s="12" t="e">
        <f t="shared" si="56"/>
        <v>#DIV/0!</v>
      </c>
    </row>
    <row r="313" spans="48:52" x14ac:dyDescent="0.35">
      <c r="AV313" t="e">
        <f>+VLOOKUP($I313,Code!$A$2:$M$107,12,0)</f>
        <v>#N/A</v>
      </c>
      <c r="AW313" t="e">
        <f>+VLOOKUP($I313,Code!$A$2:$M$107,13,0)</f>
        <v>#N/A</v>
      </c>
      <c r="AY313" s="1">
        <f t="shared" si="55"/>
        <v>0</v>
      </c>
      <c r="AZ313" s="12" t="e">
        <f t="shared" si="56"/>
        <v>#DIV/0!</v>
      </c>
    </row>
    <row r="314" spans="48:52" x14ac:dyDescent="0.35">
      <c r="AV314" t="e">
        <f>+VLOOKUP($I314,Code!$A$2:$M$107,12,0)</f>
        <v>#N/A</v>
      </c>
      <c r="AW314" t="e">
        <f>+VLOOKUP($I314,Code!$A$2:$M$107,13,0)</f>
        <v>#N/A</v>
      </c>
      <c r="AY314" s="1">
        <f t="shared" si="55"/>
        <v>0</v>
      </c>
      <c r="AZ314" s="12" t="e">
        <f t="shared" si="56"/>
        <v>#DIV/0!</v>
      </c>
    </row>
    <row r="315" spans="48:52" x14ac:dyDescent="0.35">
      <c r="AV315" t="e">
        <f>+VLOOKUP($I315,Code!$A$2:$M$107,12,0)</f>
        <v>#N/A</v>
      </c>
      <c r="AW315" t="e">
        <f>+VLOOKUP($I315,Code!$A$2:$M$107,13,0)</f>
        <v>#N/A</v>
      </c>
      <c r="AY315" s="1">
        <f t="shared" si="55"/>
        <v>0</v>
      </c>
      <c r="AZ315" s="12" t="e">
        <f t="shared" si="56"/>
        <v>#DIV/0!</v>
      </c>
    </row>
    <row r="316" spans="48:52" x14ac:dyDescent="0.35">
      <c r="AV316" t="e">
        <f>+VLOOKUP($I316,Code!$A$2:$M$107,12,0)</f>
        <v>#N/A</v>
      </c>
      <c r="AW316" t="e">
        <f>+VLOOKUP($I316,Code!$A$2:$M$107,13,0)</f>
        <v>#N/A</v>
      </c>
      <c r="AY316" s="1">
        <f t="shared" si="55"/>
        <v>0</v>
      </c>
      <c r="AZ316" s="12" t="e">
        <f t="shared" si="56"/>
        <v>#DIV/0!</v>
      </c>
    </row>
    <row r="317" spans="48:52" x14ac:dyDescent="0.35">
      <c r="AV317" t="e">
        <f>+VLOOKUP($I317,Code!$A$2:$M$107,12,0)</f>
        <v>#N/A</v>
      </c>
      <c r="AW317" t="e">
        <f>+VLOOKUP($I317,Code!$A$2:$M$107,13,0)</f>
        <v>#N/A</v>
      </c>
      <c r="AY317" s="1">
        <f t="shared" si="55"/>
        <v>0</v>
      </c>
      <c r="AZ317" s="12" t="e">
        <f t="shared" si="56"/>
        <v>#DIV/0!</v>
      </c>
    </row>
    <row r="318" spans="48:52" x14ac:dyDescent="0.35">
      <c r="AV318" t="e">
        <f>+VLOOKUP($I318,Code!$A$2:$M$107,12,0)</f>
        <v>#N/A</v>
      </c>
      <c r="AW318" t="e">
        <f>+VLOOKUP($I318,Code!$A$2:$M$107,13,0)</f>
        <v>#N/A</v>
      </c>
      <c r="AY318" s="1">
        <f t="shared" si="55"/>
        <v>0</v>
      </c>
      <c r="AZ318" s="12" t="e">
        <f t="shared" si="56"/>
        <v>#DIV/0!</v>
      </c>
    </row>
    <row r="319" spans="48:52" x14ac:dyDescent="0.35">
      <c r="AV319" t="e">
        <f>+VLOOKUP($I319,Code!$A$2:$M$107,12,0)</f>
        <v>#N/A</v>
      </c>
      <c r="AW319" t="e">
        <f>+VLOOKUP($I319,Code!$A$2:$M$107,13,0)</f>
        <v>#N/A</v>
      </c>
      <c r="AY319" s="1">
        <f t="shared" si="55"/>
        <v>0</v>
      </c>
      <c r="AZ319" s="12" t="e">
        <f t="shared" si="56"/>
        <v>#DIV/0!</v>
      </c>
    </row>
    <row r="320" spans="48:52" x14ac:dyDescent="0.35">
      <c r="AY320" s="1">
        <f t="shared" si="55"/>
        <v>0</v>
      </c>
      <c r="AZ320" s="12" t="e">
        <f t="shared" si="56"/>
        <v>#DIV/0!</v>
      </c>
    </row>
    <row r="321" spans="1:52" x14ac:dyDescent="0.35">
      <c r="AT321" t="s">
        <v>5</v>
      </c>
      <c r="AU321" t="s">
        <v>5</v>
      </c>
      <c r="AV321" t="s">
        <v>5</v>
      </c>
      <c r="AW321" t="s">
        <v>5</v>
      </c>
      <c r="AX321" t="s">
        <v>5</v>
      </c>
      <c r="AY321" s="1">
        <f t="shared" si="55"/>
        <v>0</v>
      </c>
      <c r="AZ321" s="12" t="e">
        <f t="shared" si="56"/>
        <v>#DIV/0!</v>
      </c>
    </row>
    <row r="322" spans="1:52" x14ac:dyDescent="0.35">
      <c r="AY322" s="1">
        <f t="shared" si="55"/>
        <v>0</v>
      </c>
      <c r="AZ322" s="12" t="e">
        <f t="shared" si="56"/>
        <v>#DIV/0!</v>
      </c>
    </row>
    <row r="323" spans="1:52" x14ac:dyDescent="0.35">
      <c r="A323" s="4" t="s">
        <v>5</v>
      </c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X323" s="4"/>
      <c r="AY323" s="1">
        <f t="shared" si="55"/>
        <v>0</v>
      </c>
      <c r="AZ323" s="12" t="e">
        <f t="shared" si="56"/>
        <v>#DIV/0!</v>
      </c>
    </row>
    <row r="324" spans="1:52" x14ac:dyDescent="0.35">
      <c r="AY324" s="1">
        <f t="shared" si="55"/>
        <v>0</v>
      </c>
      <c r="AZ324" s="12" t="e">
        <f t="shared" si="56"/>
        <v>#DIV/0!</v>
      </c>
    </row>
    <row r="325" spans="1:52" x14ac:dyDescent="0.35">
      <c r="AY325" s="1">
        <f t="shared" si="55"/>
        <v>0</v>
      </c>
      <c r="AZ325" s="12" t="e">
        <f t="shared" si="56"/>
        <v>#DIV/0!</v>
      </c>
    </row>
    <row r="326" spans="1:52" x14ac:dyDescent="0.35">
      <c r="AY326" s="1">
        <f t="shared" si="55"/>
        <v>0</v>
      </c>
      <c r="AZ326" s="12" t="e">
        <f t="shared" si="56"/>
        <v>#DIV/0!</v>
      </c>
    </row>
    <row r="327" spans="1:52" x14ac:dyDescent="0.35">
      <c r="AY327" s="1">
        <f t="shared" si="55"/>
        <v>0</v>
      </c>
      <c r="AZ327" s="12" t="e">
        <f t="shared" si="56"/>
        <v>#DIV/0!</v>
      </c>
    </row>
    <row r="328" spans="1:52" x14ac:dyDescent="0.35">
      <c r="AY328" s="1">
        <f t="shared" si="55"/>
        <v>0</v>
      </c>
      <c r="AZ328" s="12" t="e">
        <f t="shared" si="56"/>
        <v>#DIV/0!</v>
      </c>
    </row>
    <row r="329" spans="1:52" x14ac:dyDescent="0.35">
      <c r="AY329" s="1">
        <f t="shared" si="55"/>
        <v>0</v>
      </c>
      <c r="AZ329" s="12" t="e">
        <f t="shared" si="56"/>
        <v>#DIV/0!</v>
      </c>
    </row>
    <row r="330" spans="1:52" x14ac:dyDescent="0.35">
      <c r="AY330" s="1">
        <f t="shared" si="55"/>
        <v>0</v>
      </c>
      <c r="AZ330" s="12" t="e">
        <f t="shared" si="56"/>
        <v>#DIV/0!</v>
      </c>
    </row>
    <row r="331" spans="1:52" x14ac:dyDescent="0.35">
      <c r="AY331" s="1">
        <f t="shared" si="55"/>
        <v>0</v>
      </c>
      <c r="AZ331" s="12" t="e">
        <f t="shared" si="56"/>
        <v>#DIV/0!</v>
      </c>
    </row>
    <row r="332" spans="1:52" x14ac:dyDescent="0.35">
      <c r="AY332" s="1">
        <f t="shared" si="55"/>
        <v>0</v>
      </c>
      <c r="AZ332" s="12" t="e">
        <f t="shared" si="56"/>
        <v>#DIV/0!</v>
      </c>
    </row>
    <row r="333" spans="1:52" x14ac:dyDescent="0.35">
      <c r="AY333" s="1">
        <f t="shared" si="55"/>
        <v>0</v>
      </c>
      <c r="AZ333" s="12" t="e">
        <f t="shared" si="56"/>
        <v>#DIV/0!</v>
      </c>
    </row>
    <row r="334" spans="1:52" x14ac:dyDescent="0.35">
      <c r="AY334" s="1">
        <f t="shared" si="55"/>
        <v>0</v>
      </c>
      <c r="AZ334" s="12" t="e">
        <f t="shared" si="56"/>
        <v>#DIV/0!</v>
      </c>
    </row>
    <row r="335" spans="1:52" x14ac:dyDescent="0.35">
      <c r="AY335" s="1">
        <f t="shared" si="55"/>
        <v>0</v>
      </c>
      <c r="AZ335" s="12" t="e">
        <f t="shared" si="56"/>
        <v>#DIV/0!</v>
      </c>
    </row>
    <row r="336" spans="1:52" x14ac:dyDescent="0.35">
      <c r="AY336" s="1">
        <f t="shared" si="55"/>
        <v>0</v>
      </c>
      <c r="AZ336" s="12" t="e">
        <f t="shared" si="56"/>
        <v>#DIV/0!</v>
      </c>
    </row>
    <row r="337" spans="46:52" x14ac:dyDescent="0.35">
      <c r="AY337" s="1">
        <f t="shared" si="55"/>
        <v>0</v>
      </c>
      <c r="AZ337" s="12" t="e">
        <f t="shared" si="56"/>
        <v>#DIV/0!</v>
      </c>
    </row>
    <row r="338" spans="46:52" x14ac:dyDescent="0.35">
      <c r="AY338" s="1">
        <f t="shared" si="55"/>
        <v>0</v>
      </c>
      <c r="AZ338" s="12" t="e">
        <f t="shared" si="56"/>
        <v>#DIV/0!</v>
      </c>
    </row>
    <row r="339" spans="46:52" x14ac:dyDescent="0.35">
      <c r="AY339" s="1">
        <f t="shared" si="55"/>
        <v>0</v>
      </c>
      <c r="AZ339" s="12" t="e">
        <f t="shared" si="56"/>
        <v>#DIV/0!</v>
      </c>
    </row>
    <row r="340" spans="46:52" x14ac:dyDescent="0.35">
      <c r="AY340" s="1">
        <f t="shared" si="55"/>
        <v>0</v>
      </c>
      <c r="AZ340" s="12" t="e">
        <f t="shared" si="56"/>
        <v>#DIV/0!</v>
      </c>
    </row>
    <row r="341" spans="46:52" x14ac:dyDescent="0.35">
      <c r="AY341" s="1">
        <f t="shared" si="55"/>
        <v>0</v>
      </c>
      <c r="AZ341" s="12" t="e">
        <f t="shared" si="56"/>
        <v>#DIV/0!</v>
      </c>
    </row>
    <row r="342" spans="46:52" x14ac:dyDescent="0.35">
      <c r="AY342" s="1">
        <f t="shared" si="55"/>
        <v>0</v>
      </c>
      <c r="AZ342" s="12" t="e">
        <f t="shared" si="56"/>
        <v>#DIV/0!</v>
      </c>
    </row>
    <row r="343" spans="46:52" x14ac:dyDescent="0.35">
      <c r="AT343" t="s">
        <v>1287</v>
      </c>
      <c r="AU343" t="s">
        <v>1287</v>
      </c>
      <c r="AY343" s="1">
        <f t="shared" si="55"/>
        <v>0</v>
      </c>
      <c r="AZ343" s="12" t="e">
        <f t="shared" si="56"/>
        <v>#DIV/0!</v>
      </c>
    </row>
    <row r="344" spans="46:52" x14ac:dyDescent="0.35">
      <c r="AY344" s="1">
        <f t="shared" si="55"/>
        <v>0</v>
      </c>
      <c r="AZ344" s="12" t="e">
        <f t="shared" si="56"/>
        <v>#DIV/0!</v>
      </c>
    </row>
    <row r="345" spans="46:52" x14ac:dyDescent="0.35">
      <c r="AY345" s="1">
        <f t="shared" si="55"/>
        <v>0</v>
      </c>
      <c r="AZ345" s="12" t="e">
        <f t="shared" si="56"/>
        <v>#DIV/0!</v>
      </c>
    </row>
    <row r="346" spans="46:52" x14ac:dyDescent="0.35">
      <c r="AY346" s="1">
        <f t="shared" si="55"/>
        <v>0</v>
      </c>
      <c r="AZ346" s="12" t="e">
        <f t="shared" si="56"/>
        <v>#DIV/0!</v>
      </c>
    </row>
    <row r="347" spans="46:52" x14ac:dyDescent="0.35">
      <c r="AY347" s="1">
        <f t="shared" si="55"/>
        <v>0</v>
      </c>
      <c r="AZ347" s="12" t="e">
        <f t="shared" si="56"/>
        <v>#DIV/0!</v>
      </c>
    </row>
    <row r="348" spans="46:52" x14ac:dyDescent="0.35">
      <c r="AY348" s="1">
        <f t="shared" si="55"/>
        <v>0</v>
      </c>
      <c r="AZ348" s="12" t="e">
        <f t="shared" si="56"/>
        <v>#DIV/0!</v>
      </c>
    </row>
    <row r="349" spans="46:52" x14ac:dyDescent="0.35">
      <c r="AY349" s="1">
        <f t="shared" si="55"/>
        <v>0</v>
      </c>
      <c r="AZ349" s="12" t="e">
        <f t="shared" si="56"/>
        <v>#DIV/0!</v>
      </c>
    </row>
    <row r="350" spans="46:52" x14ac:dyDescent="0.35">
      <c r="AY350" s="1">
        <f t="shared" si="55"/>
        <v>0</v>
      </c>
      <c r="AZ350" s="12" t="e">
        <f t="shared" si="56"/>
        <v>#DIV/0!</v>
      </c>
    </row>
    <row r="351" spans="46:52" x14ac:dyDescent="0.35">
      <c r="AY351" s="1">
        <f t="shared" si="55"/>
        <v>0</v>
      </c>
      <c r="AZ351" s="12" t="e">
        <f t="shared" si="56"/>
        <v>#DIV/0!</v>
      </c>
    </row>
    <row r="352" spans="46:52" x14ac:dyDescent="0.35">
      <c r="AY352" s="1">
        <f t="shared" si="55"/>
        <v>0</v>
      </c>
      <c r="AZ352" s="12" t="e">
        <f t="shared" si="56"/>
        <v>#DIV/0!</v>
      </c>
    </row>
    <row r="353" spans="2:52" x14ac:dyDescent="0.35">
      <c r="AY353" s="1">
        <f t="shared" si="55"/>
        <v>0</v>
      </c>
      <c r="AZ353" s="12" t="e">
        <f t="shared" si="56"/>
        <v>#DIV/0!</v>
      </c>
    </row>
    <row r="354" spans="2:52" x14ac:dyDescent="0.35">
      <c r="AY354" s="1">
        <f t="shared" si="55"/>
        <v>0</v>
      </c>
      <c r="AZ354" s="12" t="e">
        <f t="shared" si="56"/>
        <v>#DIV/0!</v>
      </c>
    </row>
    <row r="355" spans="2:52" x14ac:dyDescent="0.35">
      <c r="AY355" s="1">
        <f t="shared" si="55"/>
        <v>0</v>
      </c>
      <c r="AZ355" s="12" t="e">
        <f t="shared" si="56"/>
        <v>#DIV/0!</v>
      </c>
    </row>
    <row r="356" spans="2:52" x14ac:dyDescent="0.35">
      <c r="AY356" s="1">
        <f t="shared" si="55"/>
        <v>0</v>
      </c>
      <c r="AZ356" s="12" t="e">
        <f t="shared" si="56"/>
        <v>#DIV/0!</v>
      </c>
    </row>
    <row r="357" spans="2:52" x14ac:dyDescent="0.35">
      <c r="AY357" s="1">
        <f t="shared" si="55"/>
        <v>0</v>
      </c>
      <c r="AZ357" s="12" t="e">
        <f t="shared" si="56"/>
        <v>#DIV/0!</v>
      </c>
    </row>
    <row r="358" spans="2:52" x14ac:dyDescent="0.35">
      <c r="AY358" s="1">
        <f t="shared" si="55"/>
        <v>0</v>
      </c>
      <c r="AZ358" s="12" t="e">
        <f t="shared" si="56"/>
        <v>#DIV/0!</v>
      </c>
    </row>
    <row r="359" spans="2:52" x14ac:dyDescent="0.35">
      <c r="AY359" s="1">
        <f t="shared" si="55"/>
        <v>0</v>
      </c>
      <c r="AZ359" s="12" t="e">
        <f t="shared" si="56"/>
        <v>#DIV/0!</v>
      </c>
    </row>
    <row r="360" spans="2:52" x14ac:dyDescent="0.35">
      <c r="AY360" s="1">
        <f t="shared" si="55"/>
        <v>0</v>
      </c>
      <c r="AZ360" s="12" t="e">
        <f t="shared" si="56"/>
        <v>#DIV/0!</v>
      </c>
    </row>
    <row r="361" spans="2:52" x14ac:dyDescent="0.35">
      <c r="AY361" s="1">
        <f t="shared" si="55"/>
        <v>0</v>
      </c>
      <c r="AZ361" s="12" t="e">
        <f t="shared" si="56"/>
        <v>#DIV/0!</v>
      </c>
    </row>
    <row r="362" spans="2:52" x14ac:dyDescent="0.35">
      <c r="AY362" s="1">
        <f t="shared" si="55"/>
        <v>0</v>
      </c>
      <c r="AZ362" s="12" t="e">
        <f t="shared" si="56"/>
        <v>#DIV/0!</v>
      </c>
    </row>
    <row r="363" spans="2:52" x14ac:dyDescent="0.35">
      <c r="AY363" s="1">
        <f t="shared" si="55"/>
        <v>0</v>
      </c>
      <c r="AZ363" s="12" t="e">
        <f t="shared" si="56"/>
        <v>#DIV/0!</v>
      </c>
    </row>
    <row r="364" spans="2:52" x14ac:dyDescent="0.35">
      <c r="AY364" s="1">
        <f t="shared" si="55"/>
        <v>0</v>
      </c>
      <c r="AZ364" s="12" t="e">
        <f t="shared" si="56"/>
        <v>#DIV/0!</v>
      </c>
    </row>
    <row r="365" spans="2:52" x14ac:dyDescent="0.35">
      <c r="AU365" t="s">
        <v>1287</v>
      </c>
      <c r="AV365">
        <f>+IFERROR(VLOOKUP($I365,Code!$A:$M,12,0),0)</f>
        <v>0</v>
      </c>
      <c r="AW365">
        <f>+IFERROR(VLOOKUP($I365,Code!$A:$M,13,0),0)</f>
        <v>0</v>
      </c>
      <c r="AY365" s="1">
        <f t="shared" si="55"/>
        <v>0</v>
      </c>
      <c r="AZ365" s="12" t="e">
        <f t="shared" si="56"/>
        <v>#DIV/0!</v>
      </c>
    </row>
    <row r="366" spans="2:52" x14ac:dyDescent="0.35">
      <c r="B366" s="4"/>
      <c r="AV366">
        <f>+IFERROR(VLOOKUP($I366,Code!$A:$M,12,0),0)</f>
        <v>0</v>
      </c>
      <c r="AW366">
        <f>+IFERROR(VLOOKUP($I366,Code!$A:$M,13,0),0)</f>
        <v>0</v>
      </c>
      <c r="AY366" s="1">
        <f t="shared" ref="AY366:AY406" si="57">+AE366*AQ366/1000</f>
        <v>0</v>
      </c>
      <c r="AZ366" s="12" t="e">
        <f t="shared" ref="AZ366:AZ406" si="58">1-(AE366/AD366)</f>
        <v>#DIV/0!</v>
      </c>
    </row>
    <row r="367" spans="2:52" x14ac:dyDescent="0.35">
      <c r="B367" s="4"/>
      <c r="AV367">
        <f>+IFERROR(VLOOKUP($I367,Code!$A:$M,12,0),0)</f>
        <v>0</v>
      </c>
      <c r="AW367">
        <f>+IFERROR(VLOOKUP($I367,Code!$A:$M,13,0),0)</f>
        <v>0</v>
      </c>
      <c r="AY367" s="1">
        <f t="shared" si="57"/>
        <v>0</v>
      </c>
      <c r="AZ367" s="12" t="e">
        <f t="shared" si="58"/>
        <v>#DIV/0!</v>
      </c>
    </row>
    <row r="368" spans="2:52" x14ac:dyDescent="0.35">
      <c r="AV368">
        <f>+IFERROR(VLOOKUP($I368,Code!$A:$M,12,0),0)</f>
        <v>0</v>
      </c>
      <c r="AW368">
        <f>+IFERROR(VLOOKUP($I368,Code!$A:$M,13,0),0)</f>
        <v>0</v>
      </c>
      <c r="AY368" s="1">
        <f t="shared" si="57"/>
        <v>0</v>
      </c>
      <c r="AZ368" s="12" t="e">
        <f t="shared" si="58"/>
        <v>#DIV/0!</v>
      </c>
    </row>
    <row r="369" spans="2:52" x14ac:dyDescent="0.35">
      <c r="AV369">
        <f>+IFERROR(VLOOKUP($I369,Code!$A:$M,12,0),0)</f>
        <v>0</v>
      </c>
      <c r="AW369">
        <f>+IFERROR(VLOOKUP($I369,Code!$A:$M,13,0),0)</f>
        <v>0</v>
      </c>
      <c r="AY369" s="1">
        <f t="shared" si="57"/>
        <v>0</v>
      </c>
      <c r="AZ369" s="12" t="e">
        <f t="shared" si="58"/>
        <v>#DIV/0!</v>
      </c>
    </row>
    <row r="370" spans="2:52" x14ac:dyDescent="0.35">
      <c r="AV370">
        <f>+IFERROR(VLOOKUP($I370,Code!$A:$M,12,0),0)</f>
        <v>0</v>
      </c>
      <c r="AW370">
        <f>+IFERROR(VLOOKUP($I370,Code!$A:$M,13,0),0)</f>
        <v>0</v>
      </c>
      <c r="AY370" s="1">
        <f t="shared" si="57"/>
        <v>0</v>
      </c>
      <c r="AZ370" s="12" t="e">
        <f t="shared" si="58"/>
        <v>#DIV/0!</v>
      </c>
    </row>
    <row r="371" spans="2:52" x14ac:dyDescent="0.35">
      <c r="AV371">
        <f>+IFERROR(VLOOKUP($I371,Code!$A:$M,12,0),0)</f>
        <v>0</v>
      </c>
      <c r="AW371">
        <f>+IFERROR(VLOOKUP($I371,Code!$A:$M,13,0),0)</f>
        <v>0</v>
      </c>
      <c r="AY371" s="1">
        <f t="shared" si="57"/>
        <v>0</v>
      </c>
      <c r="AZ371" s="12" t="e">
        <f t="shared" si="58"/>
        <v>#DIV/0!</v>
      </c>
    </row>
    <row r="372" spans="2:52" x14ac:dyDescent="0.35">
      <c r="AV372">
        <f>+IFERROR(VLOOKUP($I372,Code!$A:$M,12,0),0)</f>
        <v>0</v>
      </c>
      <c r="AW372">
        <f>+IFERROR(VLOOKUP($I372,Code!$A:$M,13,0),0)</f>
        <v>0</v>
      </c>
      <c r="AY372" s="1">
        <f t="shared" si="57"/>
        <v>0</v>
      </c>
      <c r="AZ372" s="12" t="e">
        <f t="shared" si="58"/>
        <v>#DIV/0!</v>
      </c>
    </row>
    <row r="373" spans="2:52" x14ac:dyDescent="0.35">
      <c r="AV373">
        <f>+IFERROR(VLOOKUP($I373,Code!$A:$M,12,0),0)</f>
        <v>0</v>
      </c>
      <c r="AW373">
        <f>+IFERROR(VLOOKUP($I373,Code!$A:$M,13,0),0)</f>
        <v>0</v>
      </c>
      <c r="AY373" s="1">
        <f t="shared" si="57"/>
        <v>0</v>
      </c>
      <c r="AZ373" s="12" t="e">
        <f t="shared" si="58"/>
        <v>#DIV/0!</v>
      </c>
    </row>
    <row r="374" spans="2:52" x14ac:dyDescent="0.35">
      <c r="AV374">
        <f>+IFERROR(VLOOKUP($I374,Code!$A:$M,12,0),0)</f>
        <v>0</v>
      </c>
      <c r="AW374">
        <f>+IFERROR(VLOOKUP($I374,Code!$A:$M,13,0),0)</f>
        <v>0</v>
      </c>
      <c r="AY374" s="1">
        <f t="shared" si="57"/>
        <v>0</v>
      </c>
      <c r="AZ374" s="12" t="e">
        <f t="shared" si="58"/>
        <v>#DIV/0!</v>
      </c>
    </row>
    <row r="375" spans="2:52" x14ac:dyDescent="0.35">
      <c r="AV375">
        <f>+IFERROR(VLOOKUP($I375,Code!$A:$M,12,0),0)</f>
        <v>0</v>
      </c>
      <c r="AW375">
        <f>+IFERROR(VLOOKUP($I375,Code!$A:$M,13,0),0)</f>
        <v>0</v>
      </c>
      <c r="AY375" s="1">
        <f t="shared" si="57"/>
        <v>0</v>
      </c>
      <c r="AZ375" s="12" t="e">
        <f t="shared" si="58"/>
        <v>#DIV/0!</v>
      </c>
    </row>
    <row r="376" spans="2:52" x14ac:dyDescent="0.35">
      <c r="AV376">
        <f>+IFERROR(VLOOKUP($I376,Code!$A:$M,12,0),0)</f>
        <v>0</v>
      </c>
      <c r="AW376">
        <f>+IFERROR(VLOOKUP($I376,Code!$A:$M,13,0),0)</f>
        <v>0</v>
      </c>
      <c r="AY376" s="1">
        <f t="shared" si="57"/>
        <v>0</v>
      </c>
      <c r="AZ376" s="12" t="e">
        <f t="shared" si="58"/>
        <v>#DIV/0!</v>
      </c>
    </row>
    <row r="377" spans="2:52" x14ac:dyDescent="0.35">
      <c r="AV377">
        <f>+IFERROR(VLOOKUP($I377,Code!$A:$M,12,0),0)</f>
        <v>0</v>
      </c>
      <c r="AW377">
        <f>+IFERROR(VLOOKUP($I377,Code!$A:$M,13,0),0)</f>
        <v>0</v>
      </c>
      <c r="AY377" s="1">
        <f t="shared" si="57"/>
        <v>0</v>
      </c>
      <c r="AZ377" s="12" t="e">
        <f t="shared" si="58"/>
        <v>#DIV/0!</v>
      </c>
    </row>
    <row r="378" spans="2:52" x14ac:dyDescent="0.35">
      <c r="AV378">
        <f>+IFERROR(VLOOKUP($I378,Code!$A:$M,12,0),0)</f>
        <v>0</v>
      </c>
      <c r="AW378">
        <f>+IFERROR(VLOOKUP($I378,Code!$A:$M,13,0),0)</f>
        <v>0</v>
      </c>
      <c r="AY378" s="1">
        <f t="shared" si="57"/>
        <v>0</v>
      </c>
      <c r="AZ378" s="12" t="e">
        <f t="shared" si="58"/>
        <v>#DIV/0!</v>
      </c>
    </row>
    <row r="379" spans="2:52" x14ac:dyDescent="0.35">
      <c r="AV379">
        <f>+IFERROR(VLOOKUP($I379,Code!$A:$M,12,0),0)</f>
        <v>0</v>
      </c>
      <c r="AW379">
        <f>+IFERROR(VLOOKUP($I379,Code!$A:$M,13,0),0)</f>
        <v>0</v>
      </c>
      <c r="AY379" s="1">
        <f t="shared" si="57"/>
        <v>0</v>
      </c>
      <c r="AZ379" s="12" t="e">
        <f t="shared" si="58"/>
        <v>#DIV/0!</v>
      </c>
    </row>
    <row r="380" spans="2:52" x14ac:dyDescent="0.35">
      <c r="AV380">
        <f>+IFERROR(VLOOKUP($I380,Code!$A:$M,12,0),0)</f>
        <v>0</v>
      </c>
      <c r="AW380">
        <f>+IFERROR(VLOOKUP($I380,Code!$A:$M,13,0),0)</f>
        <v>0</v>
      </c>
      <c r="AY380" s="1">
        <f t="shared" si="57"/>
        <v>0</v>
      </c>
      <c r="AZ380" s="12" t="e">
        <f t="shared" si="58"/>
        <v>#DIV/0!</v>
      </c>
    </row>
    <row r="381" spans="2:52" x14ac:dyDescent="0.35">
      <c r="AV381">
        <f>+IFERROR(VLOOKUP($I381,Code!$A:$M,12,0),0)</f>
        <v>0</v>
      </c>
      <c r="AW381">
        <f>+IFERROR(VLOOKUP($I381,Code!$A:$M,13,0),0)</f>
        <v>0</v>
      </c>
      <c r="AY381" s="1">
        <f t="shared" si="57"/>
        <v>0</v>
      </c>
      <c r="AZ381" s="12" t="e">
        <f t="shared" si="58"/>
        <v>#DIV/0!</v>
      </c>
    </row>
    <row r="382" spans="2:52" x14ac:dyDescent="0.35">
      <c r="B382" s="4"/>
      <c r="AV382">
        <f>+IFERROR(VLOOKUP($I382,Code!$A:$M,12,0),0)</f>
        <v>0</v>
      </c>
      <c r="AW382">
        <f>+IFERROR(VLOOKUP($I382,Code!$A:$M,13,0),0)</f>
        <v>0</v>
      </c>
      <c r="AY382" s="1">
        <f t="shared" si="57"/>
        <v>0</v>
      </c>
      <c r="AZ382" s="12" t="e">
        <f t="shared" si="58"/>
        <v>#DIV/0!</v>
      </c>
    </row>
    <row r="383" spans="2:52" x14ac:dyDescent="0.35">
      <c r="AV383">
        <f>+IFERROR(VLOOKUP($I383,Code!$A:$M,12,0),0)</f>
        <v>0</v>
      </c>
      <c r="AW383">
        <f>+IFERROR(VLOOKUP($I383,Code!$A:$M,13,0),0)</f>
        <v>0</v>
      </c>
      <c r="AY383" s="1">
        <f t="shared" si="57"/>
        <v>0</v>
      </c>
      <c r="AZ383" s="12" t="e">
        <f t="shared" si="58"/>
        <v>#DIV/0!</v>
      </c>
    </row>
    <row r="384" spans="2:52" x14ac:dyDescent="0.35">
      <c r="AV384">
        <f>+IFERROR(VLOOKUP($I384,Code!$A:$M,12,0),0)</f>
        <v>0</v>
      </c>
      <c r="AW384">
        <f>+IFERROR(VLOOKUP($I384,Code!$A:$M,13,0),0)</f>
        <v>0</v>
      </c>
      <c r="AY384" s="1">
        <f t="shared" si="57"/>
        <v>0</v>
      </c>
      <c r="AZ384" s="12" t="e">
        <f t="shared" si="58"/>
        <v>#DIV/0!</v>
      </c>
    </row>
    <row r="385" spans="48:52" x14ac:dyDescent="0.35">
      <c r="AV385">
        <f>+IFERROR(VLOOKUP($I385,Code!$A:$M,12,0),0)</f>
        <v>0</v>
      </c>
      <c r="AW385">
        <f>+IFERROR(VLOOKUP($I385,Code!$A:$M,13,0),0)</f>
        <v>0</v>
      </c>
      <c r="AY385" s="1">
        <f t="shared" si="57"/>
        <v>0</v>
      </c>
      <c r="AZ385" s="12" t="e">
        <f t="shared" si="58"/>
        <v>#DIV/0!</v>
      </c>
    </row>
    <row r="386" spans="48:52" x14ac:dyDescent="0.35">
      <c r="AV386">
        <f>+IFERROR(VLOOKUP($I386,Code!$A:$M,12,0),0)</f>
        <v>0</v>
      </c>
      <c r="AW386">
        <f>+IFERROR(VLOOKUP($I386,Code!$A:$M,13,0),0)</f>
        <v>0</v>
      </c>
      <c r="AY386" s="1">
        <f t="shared" si="57"/>
        <v>0</v>
      </c>
      <c r="AZ386" s="12" t="e">
        <f t="shared" si="58"/>
        <v>#DIV/0!</v>
      </c>
    </row>
    <row r="387" spans="48:52" x14ac:dyDescent="0.35">
      <c r="AV387">
        <f>+IFERROR(VLOOKUP($I387,Code!$A:$M,12,0),0)</f>
        <v>0</v>
      </c>
      <c r="AW387">
        <f>+IFERROR(VLOOKUP($I387,Code!$A:$M,13,0),0)</f>
        <v>0</v>
      </c>
      <c r="AY387" s="1">
        <f t="shared" si="57"/>
        <v>0</v>
      </c>
      <c r="AZ387" s="12" t="e">
        <f t="shared" si="58"/>
        <v>#DIV/0!</v>
      </c>
    </row>
    <row r="388" spans="48:52" x14ac:dyDescent="0.35">
      <c r="AV388">
        <f>+IFERROR(VLOOKUP($I388,Code!$A:$M,12,0),0)</f>
        <v>0</v>
      </c>
      <c r="AW388">
        <f>+IFERROR(VLOOKUP($I388,Code!$A:$M,13,0),0)</f>
        <v>0</v>
      </c>
      <c r="AY388" s="1">
        <f t="shared" si="57"/>
        <v>0</v>
      </c>
      <c r="AZ388" s="12" t="e">
        <f t="shared" si="58"/>
        <v>#DIV/0!</v>
      </c>
    </row>
    <row r="389" spans="48:52" x14ac:dyDescent="0.35">
      <c r="AV389">
        <f>+IFERROR(VLOOKUP($I389,Code!$A:$M,12,0),0)</f>
        <v>0</v>
      </c>
      <c r="AW389">
        <f>+IFERROR(VLOOKUP($I389,Code!$A:$M,13,0),0)</f>
        <v>0</v>
      </c>
      <c r="AY389" s="1">
        <f t="shared" si="57"/>
        <v>0</v>
      </c>
      <c r="AZ389" s="12" t="e">
        <f t="shared" si="58"/>
        <v>#DIV/0!</v>
      </c>
    </row>
    <row r="390" spans="48:52" x14ac:dyDescent="0.35">
      <c r="AV390">
        <f>+IFERROR(VLOOKUP($I390,Code!$A:$M,12,0),0)</f>
        <v>0</v>
      </c>
      <c r="AW390">
        <f>+IFERROR(VLOOKUP($I390,Code!$A:$M,13,0),0)</f>
        <v>0</v>
      </c>
      <c r="AY390" s="1">
        <f t="shared" si="57"/>
        <v>0</v>
      </c>
      <c r="AZ390" s="12" t="e">
        <f t="shared" si="58"/>
        <v>#DIV/0!</v>
      </c>
    </row>
    <row r="391" spans="48:52" x14ac:dyDescent="0.35">
      <c r="AV391">
        <f>+IFERROR(VLOOKUP($I391,Code!$A:$M,12,0),0)</f>
        <v>0</v>
      </c>
      <c r="AW391">
        <f>+IFERROR(VLOOKUP($I391,Code!$A:$M,13,0),0)</f>
        <v>0</v>
      </c>
      <c r="AY391" s="1">
        <f t="shared" si="57"/>
        <v>0</v>
      </c>
      <c r="AZ391" s="12" t="e">
        <f t="shared" si="58"/>
        <v>#DIV/0!</v>
      </c>
    </row>
    <row r="392" spans="48:52" x14ac:dyDescent="0.35">
      <c r="AV392">
        <f>+IFERROR(VLOOKUP($I392,Code!$A:$M,12,0),0)</f>
        <v>0</v>
      </c>
      <c r="AW392">
        <f>+IFERROR(VLOOKUP($I392,Code!$A:$M,13,0),0)</f>
        <v>0</v>
      </c>
      <c r="AY392" s="1">
        <f t="shared" si="57"/>
        <v>0</v>
      </c>
      <c r="AZ392" s="12" t="e">
        <f t="shared" si="58"/>
        <v>#DIV/0!</v>
      </c>
    </row>
    <row r="393" spans="48:52" x14ac:dyDescent="0.35">
      <c r="AV393">
        <f>+IFERROR(VLOOKUP($I393,Code!$A:$M,12,0),0)</f>
        <v>0</v>
      </c>
      <c r="AW393">
        <f>+IFERROR(VLOOKUP($I393,Code!$A:$M,13,0),0)</f>
        <v>0</v>
      </c>
      <c r="AY393" s="1">
        <f t="shared" si="57"/>
        <v>0</v>
      </c>
      <c r="AZ393" s="12" t="e">
        <f t="shared" si="58"/>
        <v>#DIV/0!</v>
      </c>
    </row>
    <row r="394" spans="48:52" x14ac:dyDescent="0.35">
      <c r="AV394">
        <f>+IFERROR(VLOOKUP($I394,Code!$A:$M,12,0),0)</f>
        <v>0</v>
      </c>
      <c r="AW394">
        <f>+IFERROR(VLOOKUP($I394,Code!$A:$M,13,0),0)</f>
        <v>0</v>
      </c>
      <c r="AY394" s="1">
        <f t="shared" si="57"/>
        <v>0</v>
      </c>
      <c r="AZ394" s="12" t="e">
        <f t="shared" si="58"/>
        <v>#DIV/0!</v>
      </c>
    </row>
    <row r="395" spans="48:52" x14ac:dyDescent="0.35">
      <c r="AV395">
        <f>+IFERROR(VLOOKUP($I395,Code!$A:$M,12,0),0)</f>
        <v>0</v>
      </c>
      <c r="AW395">
        <f>+IFERROR(VLOOKUP($I395,Code!$A:$M,13,0),0)</f>
        <v>0</v>
      </c>
      <c r="AY395" s="1">
        <f t="shared" si="57"/>
        <v>0</v>
      </c>
      <c r="AZ395" s="12" t="e">
        <f t="shared" si="58"/>
        <v>#DIV/0!</v>
      </c>
    </row>
    <row r="396" spans="48:52" x14ac:dyDescent="0.35">
      <c r="AV396">
        <f>+IFERROR(VLOOKUP($I396,Code!$A:$M,12,0),0)</f>
        <v>0</v>
      </c>
      <c r="AW396">
        <f>+IFERROR(VLOOKUP($I396,Code!$A:$M,13,0),0)</f>
        <v>0</v>
      </c>
      <c r="AY396" s="1">
        <f t="shared" si="57"/>
        <v>0</v>
      </c>
      <c r="AZ396" s="12" t="e">
        <f t="shared" si="58"/>
        <v>#DIV/0!</v>
      </c>
    </row>
    <row r="397" spans="48:52" x14ac:dyDescent="0.35">
      <c r="AV397">
        <f>+IFERROR(VLOOKUP($I397,Code!$A:$M,12,0),0)</f>
        <v>0</v>
      </c>
      <c r="AW397">
        <f>+IFERROR(VLOOKUP($I397,Code!$A:$M,13,0),0)</f>
        <v>0</v>
      </c>
      <c r="AY397" s="1">
        <f t="shared" si="57"/>
        <v>0</v>
      </c>
      <c r="AZ397" s="12" t="e">
        <f t="shared" si="58"/>
        <v>#DIV/0!</v>
      </c>
    </row>
    <row r="398" spans="48:52" x14ac:dyDescent="0.35">
      <c r="AV398">
        <f>+IFERROR(VLOOKUP($I398,Code!$A:$M,12,0),0)</f>
        <v>0</v>
      </c>
      <c r="AW398">
        <f>+IFERROR(VLOOKUP($I398,Code!$A:$M,13,0),0)</f>
        <v>0</v>
      </c>
      <c r="AY398" s="1">
        <f t="shared" si="57"/>
        <v>0</v>
      </c>
      <c r="AZ398" s="12" t="e">
        <f t="shared" si="58"/>
        <v>#DIV/0!</v>
      </c>
    </row>
    <row r="399" spans="48:52" x14ac:dyDescent="0.35">
      <c r="AV399">
        <f>+IFERROR(VLOOKUP($I399,Code!$A:$M,12,0),0)</f>
        <v>0</v>
      </c>
      <c r="AW399">
        <f>+IFERROR(VLOOKUP($I399,Code!$A:$M,13,0),0)</f>
        <v>0</v>
      </c>
      <c r="AY399" s="1">
        <f t="shared" si="57"/>
        <v>0</v>
      </c>
      <c r="AZ399" s="12" t="e">
        <f t="shared" si="58"/>
        <v>#DIV/0!</v>
      </c>
    </row>
    <row r="400" spans="48:52" x14ac:dyDescent="0.35">
      <c r="AV400">
        <f>+IFERROR(VLOOKUP($I400,Code!$A:$M,12,0),0)</f>
        <v>0</v>
      </c>
      <c r="AW400">
        <f>+IFERROR(VLOOKUP($I400,Code!$A:$M,13,0),0)</f>
        <v>0</v>
      </c>
      <c r="AY400" s="1">
        <f t="shared" si="57"/>
        <v>0</v>
      </c>
      <c r="AZ400" s="12" t="e">
        <f t="shared" si="58"/>
        <v>#DIV/0!</v>
      </c>
    </row>
    <row r="401" spans="48:52" x14ac:dyDescent="0.35">
      <c r="AV401">
        <f>+IFERROR(VLOOKUP($I401,Code!$A:$M,12,0),0)</f>
        <v>0</v>
      </c>
      <c r="AW401">
        <f>+IFERROR(VLOOKUP($I401,Code!$A:$M,13,0),0)</f>
        <v>0</v>
      </c>
      <c r="AY401" s="1">
        <f t="shared" si="57"/>
        <v>0</v>
      </c>
      <c r="AZ401" s="12" t="e">
        <f t="shared" si="58"/>
        <v>#DIV/0!</v>
      </c>
    </row>
    <row r="402" spans="48:52" x14ac:dyDescent="0.35">
      <c r="AV402">
        <f>+IFERROR(VLOOKUP($I402,Code!$A:$M,12,0),0)</f>
        <v>0</v>
      </c>
      <c r="AW402">
        <f>+IFERROR(VLOOKUP($I402,Code!$A:$M,13,0),0)</f>
        <v>0</v>
      </c>
      <c r="AY402" s="1">
        <f t="shared" si="57"/>
        <v>0</v>
      </c>
      <c r="AZ402" s="12" t="e">
        <f t="shared" si="58"/>
        <v>#DIV/0!</v>
      </c>
    </row>
    <row r="403" spans="48:52" x14ac:dyDescent="0.35">
      <c r="AV403">
        <f>+IFERROR(VLOOKUP($I403,Code!$A:$M,12,0),0)</f>
        <v>0</v>
      </c>
      <c r="AW403">
        <f>+IFERROR(VLOOKUP($I403,Code!$A:$M,13,0),0)</f>
        <v>0</v>
      </c>
      <c r="AY403" s="1">
        <f t="shared" si="57"/>
        <v>0</v>
      </c>
      <c r="AZ403" s="12" t="e">
        <f t="shared" si="58"/>
        <v>#DIV/0!</v>
      </c>
    </row>
    <row r="404" spans="48:52" x14ac:dyDescent="0.35">
      <c r="AV404">
        <f>+IFERROR(VLOOKUP($I404,Code!$A:$M,12,0),0)</f>
        <v>0</v>
      </c>
      <c r="AW404">
        <f>+IFERROR(VLOOKUP($I404,Code!$A:$M,13,0),0)</f>
        <v>0</v>
      </c>
      <c r="AY404" s="1">
        <f t="shared" si="57"/>
        <v>0</v>
      </c>
      <c r="AZ404" s="12" t="e">
        <f t="shared" si="58"/>
        <v>#DIV/0!</v>
      </c>
    </row>
    <row r="405" spans="48:52" x14ac:dyDescent="0.35">
      <c r="AV405">
        <f>+IFERROR(VLOOKUP($I405,Code!$A:$M,12,0),0)</f>
        <v>0</v>
      </c>
      <c r="AW405">
        <f>+IFERROR(VLOOKUP($I405,Code!$A:$M,13,0),0)</f>
        <v>0</v>
      </c>
      <c r="AY405" s="1">
        <f t="shared" si="57"/>
        <v>0</v>
      </c>
      <c r="AZ405" s="12" t="e">
        <f t="shared" si="58"/>
        <v>#DIV/0!</v>
      </c>
    </row>
    <row r="406" spans="48:52" x14ac:dyDescent="0.35">
      <c r="AV406">
        <f>+IFERROR(VLOOKUP($I406,Code!$A:$M,12,0),0)</f>
        <v>0</v>
      </c>
      <c r="AW406">
        <f>+IFERROR(VLOOKUP($I406,Code!$A:$M,13,0),0)</f>
        <v>0</v>
      </c>
      <c r="AY406" s="1">
        <f t="shared" si="57"/>
        <v>0</v>
      </c>
      <c r="AZ406" s="12" t="e">
        <f t="shared" si="58"/>
        <v>#DIV/0!</v>
      </c>
    </row>
    <row r="407" spans="48:52" x14ac:dyDescent="0.35">
      <c r="AV407">
        <f>+IFERROR(VLOOKUP($I407,Code!$A:$M,12,0),0)</f>
        <v>0</v>
      </c>
      <c r="AW407">
        <f>+IFERROR(VLOOKUP($I407,Code!$A:$M,13,0),0)</f>
        <v>0</v>
      </c>
    </row>
    <row r="408" spans="48:52" x14ac:dyDescent="0.35">
      <c r="AV408">
        <f>+IFERROR(VLOOKUP($I408,Code!$A:$M,12,0),0)</f>
        <v>0</v>
      </c>
      <c r="AW408">
        <f>+IFERROR(VLOOKUP($I408,Code!$A:$M,13,0),0)</f>
        <v>0</v>
      </c>
    </row>
    <row r="409" spans="48:52" x14ac:dyDescent="0.35">
      <c r="AV409">
        <f>+IFERROR(VLOOKUP($I409,Code!$A:$M,12,0),0)</f>
        <v>0</v>
      </c>
      <c r="AW409">
        <f>+IFERROR(VLOOKUP($I409,Code!$A:$M,13,0),0)</f>
        <v>0</v>
      </c>
    </row>
    <row r="410" spans="48:52" x14ac:dyDescent="0.35">
      <c r="AV410">
        <f>+IFERROR(VLOOKUP($I410,Code!$A:$M,12,0),0)</f>
        <v>0</v>
      </c>
      <c r="AW410">
        <f>+IFERROR(VLOOKUP($I410,Code!$A:$M,13,0),0)</f>
        <v>0</v>
      </c>
    </row>
    <row r="411" spans="48:52" x14ac:dyDescent="0.35">
      <c r="AV411">
        <f>+IFERROR(VLOOKUP($I411,Code!$A:$M,12,0),0)</f>
        <v>0</v>
      </c>
      <c r="AW411">
        <f>+IFERROR(VLOOKUP($I411,Code!$A:$M,13,0),0)</f>
        <v>0</v>
      </c>
    </row>
    <row r="412" spans="48:52" x14ac:dyDescent="0.35">
      <c r="AV412">
        <f>+IFERROR(VLOOKUP($I412,Code!$A:$M,12,0),0)</f>
        <v>0</v>
      </c>
      <c r="AW412">
        <f>+IFERROR(VLOOKUP($I412,Code!$A:$M,13,0),0)</f>
        <v>0</v>
      </c>
    </row>
    <row r="413" spans="48:52" x14ac:dyDescent="0.35">
      <c r="AV413">
        <f>+IFERROR(VLOOKUP($I413,Code!$A:$M,12,0),0)</f>
        <v>0</v>
      </c>
      <c r="AW413">
        <f>+IFERROR(VLOOKUP($I413,Code!$A:$M,13,0),0)</f>
        <v>0</v>
      </c>
    </row>
    <row r="414" spans="48:52" x14ac:dyDescent="0.35">
      <c r="AV414">
        <f>+IFERROR(VLOOKUP($I414,Code!$A:$M,12,0),0)</f>
        <v>0</v>
      </c>
      <c r="AW414">
        <f>+IFERROR(VLOOKUP($I414,Code!$A:$M,13,0),0)</f>
        <v>0</v>
      </c>
    </row>
    <row r="415" spans="48:52" x14ac:dyDescent="0.35">
      <c r="AV415">
        <f>+IFERROR(VLOOKUP($I415,Code!$A:$M,12,0),0)</f>
        <v>0</v>
      </c>
      <c r="AW415">
        <f>+IFERROR(VLOOKUP($I415,Code!$A:$M,13,0),0)</f>
        <v>0</v>
      </c>
    </row>
    <row r="416" spans="48:52" x14ac:dyDescent="0.35">
      <c r="AV416">
        <f>+IFERROR(VLOOKUP($I416,Code!$A:$M,12,0),0)</f>
        <v>0</v>
      </c>
      <c r="AW416">
        <f>+IFERROR(VLOOKUP($I416,Code!$A:$M,13,0),0)</f>
        <v>0</v>
      </c>
    </row>
    <row r="417" spans="48:49" x14ac:dyDescent="0.35">
      <c r="AV417">
        <f>+IFERROR(VLOOKUP($I417,Code!$A:$M,12,0),0)</f>
        <v>0</v>
      </c>
      <c r="AW417">
        <f>+IFERROR(VLOOKUP($I417,Code!$A:$M,13,0),0)</f>
        <v>0</v>
      </c>
    </row>
    <row r="418" spans="48:49" x14ac:dyDescent="0.35">
      <c r="AV418">
        <f>+IFERROR(VLOOKUP($I418,Code!$A:$M,12,0),0)</f>
        <v>0</v>
      </c>
      <c r="AW418">
        <f>+IFERROR(VLOOKUP($I418,Code!$A:$M,13,0),0)</f>
        <v>0</v>
      </c>
    </row>
    <row r="419" spans="48:49" x14ac:dyDescent="0.35">
      <c r="AV419">
        <f>+IFERROR(VLOOKUP($I419,Code!$A:$M,12,0),0)</f>
        <v>0</v>
      </c>
      <c r="AW419">
        <f>+IFERROR(VLOOKUP($I419,Code!$A:$M,13,0),0)</f>
        <v>0</v>
      </c>
    </row>
    <row r="420" spans="48:49" x14ac:dyDescent="0.35">
      <c r="AV420">
        <f>+IFERROR(VLOOKUP($I420,Code!$A:$M,12,0),0)</f>
        <v>0</v>
      </c>
      <c r="AW420">
        <f>+IFERROR(VLOOKUP($I420,Code!$A:$M,13,0),0)</f>
        <v>0</v>
      </c>
    </row>
    <row r="421" spans="48:49" x14ac:dyDescent="0.35">
      <c r="AV421">
        <f>+IFERROR(VLOOKUP($I421,Code!$A:$M,12,0),0)</f>
        <v>0</v>
      </c>
      <c r="AW421">
        <f>+IFERROR(VLOOKUP($I421,Code!$A:$M,13,0),0)</f>
        <v>0</v>
      </c>
    </row>
    <row r="422" spans="48:49" x14ac:dyDescent="0.35">
      <c r="AV422">
        <f>+IFERROR(VLOOKUP($I422,Code!$A:$M,12,0),0)</f>
        <v>0</v>
      </c>
      <c r="AW422">
        <f>+IFERROR(VLOOKUP($I422,Code!$A:$M,13,0),0)</f>
        <v>0</v>
      </c>
    </row>
    <row r="423" spans="48:49" x14ac:dyDescent="0.35">
      <c r="AV423">
        <f>+IFERROR(VLOOKUP($I423,Code!$A:$M,12,0),0)</f>
        <v>0</v>
      </c>
      <c r="AW423">
        <f>+IFERROR(VLOOKUP($I423,Code!$A:$M,13,0),0)</f>
        <v>0</v>
      </c>
    </row>
    <row r="424" spans="48:49" x14ac:dyDescent="0.35">
      <c r="AV424">
        <f>+IFERROR(VLOOKUP($I424,Code!$A:$M,12,0),0)</f>
        <v>0</v>
      </c>
      <c r="AW424">
        <f>+IFERROR(VLOOKUP($I424,Code!$A:$M,13,0),0)</f>
        <v>0</v>
      </c>
    </row>
    <row r="425" spans="48:49" x14ac:dyDescent="0.35">
      <c r="AV425">
        <f>+IFERROR(VLOOKUP($I425,Code!$A:$M,12,0),0)</f>
        <v>0</v>
      </c>
      <c r="AW425">
        <f>+IFERROR(VLOOKUP($I425,Code!$A:$M,13,0),0)</f>
        <v>0</v>
      </c>
    </row>
    <row r="426" spans="48:49" x14ac:dyDescent="0.35">
      <c r="AV426">
        <f>+IFERROR(VLOOKUP($I426,Code!$A:$M,12,0),0)</f>
        <v>0</v>
      </c>
      <c r="AW426">
        <f>+IFERROR(VLOOKUP($I426,Code!$A:$M,13,0),0)</f>
        <v>0</v>
      </c>
    </row>
    <row r="427" spans="48:49" x14ac:dyDescent="0.35">
      <c r="AV427">
        <f>+IFERROR(VLOOKUP($I427,Code!$A:$M,12,0),0)</f>
        <v>0</v>
      </c>
      <c r="AW427">
        <f>+IFERROR(VLOOKUP($I427,Code!$A:$M,13,0),0)</f>
        <v>0</v>
      </c>
    </row>
    <row r="428" spans="48:49" x14ac:dyDescent="0.35">
      <c r="AV428">
        <f>+IFERROR(VLOOKUP($I428,Code!$A:$M,12,0),0)</f>
        <v>0</v>
      </c>
      <c r="AW428">
        <f>+IFERROR(VLOOKUP($I428,Code!$A:$M,13,0),0)</f>
        <v>0</v>
      </c>
    </row>
    <row r="429" spans="48:49" x14ac:dyDescent="0.35">
      <c r="AV429">
        <f>+IFERROR(VLOOKUP($I429,Code!$A:$M,12,0),0)</f>
        <v>0</v>
      </c>
      <c r="AW429">
        <f>+IFERROR(VLOOKUP($I429,Code!$A:$M,13,0),0)</f>
        <v>0</v>
      </c>
    </row>
    <row r="430" spans="48:49" x14ac:dyDescent="0.35">
      <c r="AV430">
        <f>+IFERROR(VLOOKUP($I430,Code!$A:$M,12,0),0)</f>
        <v>0</v>
      </c>
      <c r="AW430">
        <f>+IFERROR(VLOOKUP($I430,Code!$A:$M,13,0),0)</f>
        <v>0</v>
      </c>
    </row>
    <row r="431" spans="48:49" x14ac:dyDescent="0.35">
      <c r="AV431">
        <f>+IFERROR(VLOOKUP($I431,Code!$A:$M,12,0),0)</f>
        <v>0</v>
      </c>
      <c r="AW431">
        <f>+IFERROR(VLOOKUP($I431,Code!$A:$M,13,0),0)</f>
        <v>0</v>
      </c>
    </row>
    <row r="432" spans="48:49" x14ac:dyDescent="0.35">
      <c r="AV432">
        <f>+IFERROR(VLOOKUP($I432,Code!$A:$M,12,0),0)</f>
        <v>0</v>
      </c>
      <c r="AW432">
        <f>+IFERROR(VLOOKUP($I432,Code!$A:$M,13,0),0)</f>
        <v>0</v>
      </c>
    </row>
    <row r="433" spans="48:49" x14ac:dyDescent="0.35">
      <c r="AV433">
        <f>+IFERROR(VLOOKUP($I433,Code!$A:$M,12,0),0)</f>
        <v>0</v>
      </c>
      <c r="AW433">
        <f>+IFERROR(VLOOKUP($I433,Code!$A:$M,13,0),0)</f>
        <v>0</v>
      </c>
    </row>
    <row r="434" spans="48:49" x14ac:dyDescent="0.35">
      <c r="AV434">
        <f>+IFERROR(VLOOKUP($I434,Code!$A:$M,12,0),0)</f>
        <v>0</v>
      </c>
      <c r="AW434">
        <f>+IFERROR(VLOOKUP($I434,Code!$A:$M,13,0),0)</f>
        <v>0</v>
      </c>
    </row>
    <row r="435" spans="48:49" x14ac:dyDescent="0.35">
      <c r="AV435">
        <f>+IFERROR(VLOOKUP($I435,Code!$A:$M,12,0),0)</f>
        <v>0</v>
      </c>
      <c r="AW435">
        <f>+IFERROR(VLOOKUP($I435,Code!$A:$M,13,0),0)</f>
        <v>0</v>
      </c>
    </row>
    <row r="436" spans="48:49" x14ac:dyDescent="0.35">
      <c r="AV436">
        <f>+IFERROR(VLOOKUP($I436,Code!$A:$M,12,0),0)</f>
        <v>0</v>
      </c>
      <c r="AW436">
        <f>+IFERROR(VLOOKUP($I436,Code!$A:$M,13,0),0)</f>
        <v>0</v>
      </c>
    </row>
    <row r="437" spans="48:49" x14ac:dyDescent="0.35">
      <c r="AV437">
        <f>+IFERROR(VLOOKUP($I437,Code!$A:$M,12,0),0)</f>
        <v>0</v>
      </c>
      <c r="AW437">
        <f>+IFERROR(VLOOKUP($I437,Code!$A:$M,13,0),0)</f>
        <v>0</v>
      </c>
    </row>
    <row r="438" spans="48:49" x14ac:dyDescent="0.35">
      <c r="AV438">
        <f>+IFERROR(VLOOKUP($I438,Code!$A:$M,12,0),0)</f>
        <v>0</v>
      </c>
      <c r="AW438">
        <f>+IFERROR(VLOOKUP($I438,Code!$A:$M,13,0),0)</f>
        <v>0</v>
      </c>
    </row>
    <row r="439" spans="48:49" x14ac:dyDescent="0.35">
      <c r="AV439">
        <f>+IFERROR(VLOOKUP($I439,Code!$A:$M,12,0),0)</f>
        <v>0</v>
      </c>
      <c r="AW439">
        <f>+IFERROR(VLOOKUP($I439,Code!$A:$M,13,0),0)</f>
        <v>0</v>
      </c>
    </row>
    <row r="440" spans="48:49" x14ac:dyDescent="0.35">
      <c r="AV440">
        <f>+IFERROR(VLOOKUP($I440,Code!$A:$M,12,0),0)</f>
        <v>0</v>
      </c>
      <c r="AW440">
        <f>+IFERROR(VLOOKUP($I440,Code!$A:$M,13,0),0)</f>
        <v>0</v>
      </c>
    </row>
    <row r="441" spans="48:49" x14ac:dyDescent="0.35">
      <c r="AV441">
        <f>+IFERROR(VLOOKUP($I441,Code!$A:$M,12,0),0)</f>
        <v>0</v>
      </c>
      <c r="AW441">
        <f>+IFERROR(VLOOKUP($I441,Code!$A:$M,13,0),0)</f>
        <v>0</v>
      </c>
    </row>
    <row r="442" spans="48:49" x14ac:dyDescent="0.35">
      <c r="AV442">
        <f>+IFERROR(VLOOKUP($I442,Code!$A:$M,12,0),0)</f>
        <v>0</v>
      </c>
      <c r="AW442">
        <f>+IFERROR(VLOOKUP($I442,Code!$A:$M,13,0),0)</f>
        <v>0</v>
      </c>
    </row>
    <row r="443" spans="48:49" x14ac:dyDescent="0.35">
      <c r="AV443">
        <f>+IFERROR(VLOOKUP($I443,Code!$A:$M,12,0),0)</f>
        <v>0</v>
      </c>
      <c r="AW443">
        <f>+IFERROR(VLOOKUP($I443,Code!$A:$M,13,0),0)</f>
        <v>0</v>
      </c>
    </row>
    <row r="444" spans="48:49" x14ac:dyDescent="0.35">
      <c r="AV444">
        <f>+IFERROR(VLOOKUP($I444,Code!$A:$M,12,0),0)</f>
        <v>0</v>
      </c>
      <c r="AW444">
        <f>+IFERROR(VLOOKUP($I444,Code!$A:$M,13,0),0)</f>
        <v>0</v>
      </c>
    </row>
    <row r="445" spans="48:49" x14ac:dyDescent="0.35">
      <c r="AV445">
        <f>+IFERROR(VLOOKUP($I445,Code!$A:$M,12,0),0)</f>
        <v>0</v>
      </c>
      <c r="AW445">
        <f>+IFERROR(VLOOKUP($I445,Code!$A:$M,13,0),0)</f>
        <v>0</v>
      </c>
    </row>
    <row r="446" spans="48:49" x14ac:dyDescent="0.35">
      <c r="AV446">
        <f>+IFERROR(VLOOKUP($I446,Code!$A:$M,12,0),0)</f>
        <v>0</v>
      </c>
      <c r="AW446">
        <f>+IFERROR(VLOOKUP($I446,Code!$A:$M,13,0),0)</f>
        <v>0</v>
      </c>
    </row>
    <row r="447" spans="48:49" x14ac:dyDescent="0.35">
      <c r="AV447">
        <f>+IFERROR(VLOOKUP($I447,Code!$A:$M,12,0),0)</f>
        <v>0</v>
      </c>
      <c r="AW447">
        <f>+IFERROR(VLOOKUP($I447,Code!$A:$M,13,0),0)</f>
        <v>0</v>
      </c>
    </row>
    <row r="448" spans="48:49" x14ac:dyDescent="0.35">
      <c r="AV448">
        <f>+IFERROR(VLOOKUP($I448,Code!$A:$M,12,0),0)</f>
        <v>0</v>
      </c>
      <c r="AW448">
        <f>+IFERROR(VLOOKUP($I448,Code!$A:$M,13,0),0)</f>
        <v>0</v>
      </c>
    </row>
    <row r="449" spans="48:49" x14ac:dyDescent="0.35">
      <c r="AV449">
        <f>+IFERROR(VLOOKUP($I449,Code!$A:$M,12,0),0)</f>
        <v>0</v>
      </c>
      <c r="AW449">
        <f>+IFERROR(VLOOKUP($I449,Code!$A:$M,13,0),0)</f>
        <v>0</v>
      </c>
    </row>
    <row r="450" spans="48:49" x14ac:dyDescent="0.35">
      <c r="AV450">
        <f>+IFERROR(VLOOKUP($I450,Code!$A:$M,12,0),0)</f>
        <v>0</v>
      </c>
      <c r="AW450">
        <f>+IFERROR(VLOOKUP($I450,Code!$A:$M,13,0),0)</f>
        <v>0</v>
      </c>
    </row>
    <row r="451" spans="48:49" x14ac:dyDescent="0.35">
      <c r="AV451">
        <f>+IFERROR(VLOOKUP($I451,Code!$A:$M,12,0),0)</f>
        <v>0</v>
      </c>
      <c r="AW451">
        <f>+IFERROR(VLOOKUP($I451,Code!$A:$M,13,0),0)</f>
        <v>0</v>
      </c>
    </row>
    <row r="452" spans="48:49" x14ac:dyDescent="0.35">
      <c r="AV452">
        <f>+IFERROR(VLOOKUP($I452,Code!$A:$M,12,0),0)</f>
        <v>0</v>
      </c>
      <c r="AW452">
        <f>+IFERROR(VLOOKUP($I452,Code!$A:$M,13,0),0)</f>
        <v>0</v>
      </c>
    </row>
    <row r="453" spans="48:49" x14ac:dyDescent="0.35">
      <c r="AV453">
        <f>+IFERROR(VLOOKUP($I453,Code!$A:$M,12,0),0)</f>
        <v>0</v>
      </c>
      <c r="AW453">
        <f>+IFERROR(VLOOKUP($I453,Code!$A:$M,13,0),0)</f>
        <v>0</v>
      </c>
    </row>
    <row r="454" spans="48:49" x14ac:dyDescent="0.35">
      <c r="AV454">
        <f>+IFERROR(VLOOKUP($I454,Code!$A:$M,12,0),0)</f>
        <v>0</v>
      </c>
      <c r="AW454">
        <f>+IFERROR(VLOOKUP($I454,Code!$A:$M,13,0),0)</f>
        <v>0</v>
      </c>
    </row>
    <row r="455" spans="48:49" x14ac:dyDescent="0.35">
      <c r="AV455">
        <f>+IFERROR(VLOOKUP($I455,Code!$A:$M,12,0),0)</f>
        <v>0</v>
      </c>
      <c r="AW455">
        <f>+IFERROR(VLOOKUP($I455,Code!$A:$M,13,0),0)</f>
        <v>0</v>
      </c>
    </row>
    <row r="456" spans="48:49" x14ac:dyDescent="0.35">
      <c r="AV456">
        <f>+IFERROR(VLOOKUP($I456,Code!$A:$M,12,0),0)</f>
        <v>0</v>
      </c>
      <c r="AW456">
        <f>+IFERROR(VLOOKUP($I456,Code!$A:$M,13,0),0)</f>
        <v>0</v>
      </c>
    </row>
    <row r="457" spans="48:49" x14ac:dyDescent="0.35">
      <c r="AV457">
        <f>+IFERROR(VLOOKUP($I457,Code!$A:$M,12,0),0)</f>
        <v>0</v>
      </c>
      <c r="AW457">
        <f>+IFERROR(VLOOKUP($I457,Code!$A:$M,13,0),0)</f>
        <v>0</v>
      </c>
    </row>
    <row r="458" spans="48:49" x14ac:dyDescent="0.35">
      <c r="AV458">
        <f>+IFERROR(VLOOKUP($I458,Code!$A:$M,12,0),0)</f>
        <v>0</v>
      </c>
      <c r="AW458">
        <f>+IFERROR(VLOOKUP($I458,Code!$A:$M,13,0),0)</f>
        <v>0</v>
      </c>
    </row>
    <row r="459" spans="48:49" x14ac:dyDescent="0.35">
      <c r="AV459">
        <f>+IFERROR(VLOOKUP($I459,Code!$A:$M,12,0),0)</f>
        <v>0</v>
      </c>
      <c r="AW459">
        <f>+IFERROR(VLOOKUP($I459,Code!$A:$M,13,0),0)</f>
        <v>0</v>
      </c>
    </row>
    <row r="460" spans="48:49" x14ac:dyDescent="0.35">
      <c r="AV460">
        <f>+IFERROR(VLOOKUP($I460,Code!$A:$M,12,0),0)</f>
        <v>0</v>
      </c>
      <c r="AW460">
        <f>+IFERROR(VLOOKUP($I460,Code!$A:$M,13,0),0)</f>
        <v>0</v>
      </c>
    </row>
    <row r="461" spans="48:49" x14ac:dyDescent="0.35">
      <c r="AV461">
        <f>+IFERROR(VLOOKUP($I461,Code!$A:$M,12,0),0)</f>
        <v>0</v>
      </c>
      <c r="AW461">
        <f>+IFERROR(VLOOKUP($I461,Code!$A:$M,13,0),0)</f>
        <v>0</v>
      </c>
    </row>
    <row r="462" spans="48:49" x14ac:dyDescent="0.35">
      <c r="AV462">
        <f>+IFERROR(VLOOKUP($I462,Code!$A:$M,12,0),0)</f>
        <v>0</v>
      </c>
      <c r="AW462">
        <f>+IFERROR(VLOOKUP($I462,Code!$A:$M,13,0),0)</f>
        <v>0</v>
      </c>
    </row>
    <row r="463" spans="48:49" x14ac:dyDescent="0.35">
      <c r="AV463">
        <f>+IFERROR(VLOOKUP($I463,Code!$A:$M,12,0),0)</f>
        <v>0</v>
      </c>
      <c r="AW463">
        <f>+IFERROR(VLOOKUP($I463,Code!$A:$M,13,0),0)</f>
        <v>0</v>
      </c>
    </row>
    <row r="464" spans="48:49" x14ac:dyDescent="0.35">
      <c r="AV464">
        <f>+IFERROR(VLOOKUP($I464,Code!$A:$M,12,0),0)</f>
        <v>0</v>
      </c>
      <c r="AW464">
        <f>+IFERROR(VLOOKUP($I464,Code!$A:$M,13,0),0)</f>
        <v>0</v>
      </c>
    </row>
    <row r="465" spans="48:49" x14ac:dyDescent="0.35">
      <c r="AV465">
        <f>+IFERROR(VLOOKUP($I465,Code!$A:$M,12,0),0)</f>
        <v>0</v>
      </c>
      <c r="AW465">
        <f>+IFERROR(VLOOKUP($I465,Code!$A:$M,13,0),0)</f>
        <v>0</v>
      </c>
    </row>
    <row r="466" spans="48:49" x14ac:dyDescent="0.35">
      <c r="AV466">
        <f>+IFERROR(VLOOKUP($I466,Code!$A:$M,12,0),0)</f>
        <v>0</v>
      </c>
      <c r="AW466">
        <f>+IFERROR(VLOOKUP($I466,Code!$A:$M,13,0),0)</f>
        <v>0</v>
      </c>
    </row>
    <row r="467" spans="48:49" x14ac:dyDescent="0.35">
      <c r="AV467">
        <f>+IFERROR(VLOOKUP($I467,Code!$A:$M,12,0),0)</f>
        <v>0</v>
      </c>
      <c r="AW467">
        <f>+IFERROR(VLOOKUP($I467,Code!$A:$M,13,0),0)</f>
        <v>0</v>
      </c>
    </row>
    <row r="468" spans="48:49" x14ac:dyDescent="0.35">
      <c r="AV468">
        <f>+IFERROR(VLOOKUP($I468,Code!$A:$M,12,0),0)</f>
        <v>0</v>
      </c>
      <c r="AW468">
        <f>+IFERROR(VLOOKUP($I468,Code!$A:$M,13,0),0)</f>
        <v>0</v>
      </c>
    </row>
    <row r="469" spans="48:49" x14ac:dyDescent="0.35">
      <c r="AV469">
        <f>+IFERROR(VLOOKUP($I469,Code!$A:$M,12,0),0)</f>
        <v>0</v>
      </c>
      <c r="AW469">
        <f>+IFERROR(VLOOKUP($I469,Code!$A:$M,13,0),0)</f>
        <v>0</v>
      </c>
    </row>
    <row r="470" spans="48:49" x14ac:dyDescent="0.35">
      <c r="AV470">
        <f>+IFERROR(VLOOKUP($I470,Code!$A:$M,12,0),0)</f>
        <v>0</v>
      </c>
      <c r="AW470">
        <f>+IFERROR(VLOOKUP($I470,Code!$A:$M,13,0),0)</f>
        <v>0</v>
      </c>
    </row>
    <row r="471" spans="48:49" x14ac:dyDescent="0.35">
      <c r="AV471">
        <f>+IFERROR(VLOOKUP($I471,Code!$A:$M,12,0),0)</f>
        <v>0</v>
      </c>
      <c r="AW471">
        <f>+IFERROR(VLOOKUP($I471,Code!$A:$M,13,0),0)</f>
        <v>0</v>
      </c>
    </row>
    <row r="472" spans="48:49" x14ac:dyDescent="0.35">
      <c r="AV472">
        <f>+IFERROR(VLOOKUP($I472,Code!$A:$M,12,0),0)</f>
        <v>0</v>
      </c>
      <c r="AW472">
        <f>+IFERROR(VLOOKUP($I472,Code!$A:$M,13,0),0)</f>
        <v>0</v>
      </c>
    </row>
    <row r="473" spans="48:49" x14ac:dyDescent="0.35">
      <c r="AV473">
        <f>+IFERROR(VLOOKUP($I473,Code!$A:$M,12,0),0)</f>
        <v>0</v>
      </c>
      <c r="AW473">
        <f>+IFERROR(VLOOKUP($I473,Code!$A:$M,13,0),0)</f>
        <v>0</v>
      </c>
    </row>
    <row r="474" spans="48:49" x14ac:dyDescent="0.35">
      <c r="AV474">
        <f>+IFERROR(VLOOKUP($I474,Code!$A:$M,12,0),0)</f>
        <v>0</v>
      </c>
      <c r="AW474">
        <f>+IFERROR(VLOOKUP($I474,Code!$A:$M,13,0),0)</f>
        <v>0</v>
      </c>
    </row>
    <row r="475" spans="48:49" x14ac:dyDescent="0.35">
      <c r="AV475">
        <f>+IFERROR(VLOOKUP($I475,Code!$A:$M,12,0),0)</f>
        <v>0</v>
      </c>
      <c r="AW475">
        <f>+IFERROR(VLOOKUP($I475,Code!$A:$M,13,0),0)</f>
        <v>0</v>
      </c>
    </row>
    <row r="476" spans="48:49" x14ac:dyDescent="0.35">
      <c r="AV476">
        <f>+IFERROR(VLOOKUP($I476,Code!$A:$M,12,0),0)</f>
        <v>0</v>
      </c>
      <c r="AW476">
        <f>+IFERROR(VLOOKUP($I476,Code!$A:$M,13,0),0)</f>
        <v>0</v>
      </c>
    </row>
    <row r="477" spans="48:49" x14ac:dyDescent="0.35">
      <c r="AV477">
        <f>+IFERROR(VLOOKUP($I477,Code!$A:$M,12,0),0)</f>
        <v>0</v>
      </c>
      <c r="AW477">
        <f>+IFERROR(VLOOKUP($I477,Code!$A:$M,13,0),0)</f>
        <v>0</v>
      </c>
    </row>
    <row r="478" spans="48:49" x14ac:dyDescent="0.35">
      <c r="AV478">
        <f>+IFERROR(VLOOKUP($I478,Code!$A:$M,12,0),0)</f>
        <v>0</v>
      </c>
      <c r="AW478">
        <f>+IFERROR(VLOOKUP($I478,Code!$A:$M,13,0),0)</f>
        <v>0</v>
      </c>
    </row>
    <row r="479" spans="48:49" x14ac:dyDescent="0.35">
      <c r="AV479">
        <f>+IFERROR(VLOOKUP($I479,Code!$A:$M,12,0),0)</f>
        <v>0</v>
      </c>
      <c r="AW479">
        <f>+IFERROR(VLOOKUP($I479,Code!$A:$M,13,0),0)</f>
        <v>0</v>
      </c>
    </row>
    <row r="480" spans="48:49" x14ac:dyDescent="0.35">
      <c r="AV480">
        <f>+IFERROR(VLOOKUP($I480,Code!$A:$M,12,0),0)</f>
        <v>0</v>
      </c>
      <c r="AW480">
        <f>+IFERROR(VLOOKUP($I480,Code!$A:$M,13,0),0)</f>
        <v>0</v>
      </c>
    </row>
    <row r="481" spans="48:49" x14ac:dyDescent="0.35">
      <c r="AV481">
        <f>+IFERROR(VLOOKUP($I481,Code!$A:$M,12,0),0)</f>
        <v>0</v>
      </c>
      <c r="AW481">
        <f>+IFERROR(VLOOKUP($I481,Code!$A:$M,13,0),0)</f>
        <v>0</v>
      </c>
    </row>
    <row r="482" spans="48:49" x14ac:dyDescent="0.35">
      <c r="AV482">
        <f>+IFERROR(VLOOKUP($I482,Code!$A:$M,12,0),0)</f>
        <v>0</v>
      </c>
      <c r="AW482">
        <f>+IFERROR(VLOOKUP($I482,Code!$A:$M,13,0),0)</f>
        <v>0</v>
      </c>
    </row>
    <row r="483" spans="48:49" x14ac:dyDescent="0.35">
      <c r="AV483">
        <f>+IFERROR(VLOOKUP($I483,Code!$A:$M,12,0),0)</f>
        <v>0</v>
      </c>
      <c r="AW483">
        <f>+IFERROR(VLOOKUP($I483,Code!$A:$M,13,0),0)</f>
        <v>0</v>
      </c>
    </row>
    <row r="484" spans="48:49" x14ac:dyDescent="0.35">
      <c r="AV484">
        <f>+IFERROR(VLOOKUP($I484,Code!$A:$M,12,0),0)</f>
        <v>0</v>
      </c>
      <c r="AW484">
        <f>+IFERROR(VLOOKUP($I484,Code!$A:$M,13,0),0)</f>
        <v>0</v>
      </c>
    </row>
    <row r="485" spans="48:49" x14ac:dyDescent="0.35">
      <c r="AV485">
        <f>+IFERROR(VLOOKUP($I485,Code!$A:$M,12,0),0)</f>
        <v>0</v>
      </c>
      <c r="AW485">
        <f>+IFERROR(VLOOKUP($I485,Code!$A:$M,13,0),0)</f>
        <v>0</v>
      </c>
    </row>
    <row r="486" spans="48:49" x14ac:dyDescent="0.35">
      <c r="AV486">
        <f>+IFERROR(VLOOKUP($I486,Code!$A:$M,12,0),0)</f>
        <v>0</v>
      </c>
      <c r="AW486">
        <f>+IFERROR(VLOOKUP($I486,Code!$A:$M,13,0),0)</f>
        <v>0</v>
      </c>
    </row>
    <row r="487" spans="48:49" x14ac:dyDescent="0.35">
      <c r="AV487">
        <f>+IFERROR(VLOOKUP($I487,Code!$A:$M,12,0),0)</f>
        <v>0</v>
      </c>
      <c r="AW487">
        <f>+IFERROR(VLOOKUP($I487,Code!$A:$M,13,0),0)</f>
        <v>0</v>
      </c>
    </row>
    <row r="488" spans="48:49" x14ac:dyDescent="0.35">
      <c r="AV488">
        <f>+IFERROR(VLOOKUP($I488,Code!$A:$M,12,0),0)</f>
        <v>0</v>
      </c>
      <c r="AW488">
        <f>+IFERROR(VLOOKUP($I488,Code!$A:$M,13,0),0)</f>
        <v>0</v>
      </c>
    </row>
    <row r="489" spans="48:49" x14ac:dyDescent="0.35">
      <c r="AV489">
        <f>+IFERROR(VLOOKUP($I489,Code!$A:$M,12,0),0)</f>
        <v>0</v>
      </c>
      <c r="AW489">
        <f>+IFERROR(VLOOKUP($I489,Code!$A:$M,13,0),0)</f>
        <v>0</v>
      </c>
    </row>
    <row r="490" spans="48:49" x14ac:dyDescent="0.35">
      <c r="AV490">
        <f>+IFERROR(VLOOKUP($I490,Code!$A:$M,12,0),0)</f>
        <v>0</v>
      </c>
      <c r="AW490">
        <f>+IFERROR(VLOOKUP($I490,Code!$A:$M,13,0),0)</f>
        <v>0</v>
      </c>
    </row>
    <row r="491" spans="48:49" x14ac:dyDescent="0.35">
      <c r="AV491">
        <f>+IFERROR(VLOOKUP($I491,Code!$A:$M,12,0),0)</f>
        <v>0</v>
      </c>
      <c r="AW491">
        <f>+IFERROR(VLOOKUP($I491,Code!$A:$M,13,0),0)</f>
        <v>0</v>
      </c>
    </row>
    <row r="492" spans="48:49" x14ac:dyDescent="0.35">
      <c r="AV492">
        <f>+IFERROR(VLOOKUP($I492,Code!$A:$M,12,0),0)</f>
        <v>0</v>
      </c>
      <c r="AW492">
        <f>+IFERROR(VLOOKUP($I492,Code!$A:$M,13,0),0)</f>
        <v>0</v>
      </c>
    </row>
    <row r="493" spans="48:49" x14ac:dyDescent="0.35">
      <c r="AV493">
        <f>+IFERROR(VLOOKUP($I493,Code!$A:$M,12,0),0)</f>
        <v>0</v>
      </c>
      <c r="AW493">
        <f>+IFERROR(VLOOKUP($I493,Code!$A:$M,13,0),0)</f>
        <v>0</v>
      </c>
    </row>
    <row r="494" spans="48:49" x14ac:dyDescent="0.35">
      <c r="AV494">
        <f>+IFERROR(VLOOKUP($I494,Code!$A:$M,12,0),0)</f>
        <v>0</v>
      </c>
      <c r="AW494">
        <f>+IFERROR(VLOOKUP($I494,Code!$A:$M,13,0),0)</f>
        <v>0</v>
      </c>
    </row>
    <row r="495" spans="48:49" x14ac:dyDescent="0.35">
      <c r="AV495">
        <f>+IFERROR(VLOOKUP($I495,Code!$A:$M,12,0),0)</f>
        <v>0</v>
      </c>
      <c r="AW495">
        <f>+IFERROR(VLOOKUP($I495,Code!$A:$M,13,0),0)</f>
        <v>0</v>
      </c>
    </row>
    <row r="496" spans="48:49" x14ac:dyDescent="0.35">
      <c r="AV496">
        <f>+IFERROR(VLOOKUP($I496,Code!$A:$M,12,0),0)</f>
        <v>0</v>
      </c>
      <c r="AW496">
        <f>+IFERROR(VLOOKUP($I496,Code!$A:$M,13,0),0)</f>
        <v>0</v>
      </c>
    </row>
    <row r="497" spans="48:49" x14ac:dyDescent="0.35">
      <c r="AV497">
        <f>+IFERROR(VLOOKUP($I497,Code!$A:$M,12,0),0)</f>
        <v>0</v>
      </c>
      <c r="AW497">
        <f>+IFERROR(VLOOKUP($I497,Code!$A:$M,13,0),0)</f>
        <v>0</v>
      </c>
    </row>
    <row r="498" spans="48:49" x14ac:dyDescent="0.35">
      <c r="AV498">
        <f>+IFERROR(VLOOKUP($I498,Code!$A:$M,12,0),0)</f>
        <v>0</v>
      </c>
      <c r="AW498">
        <f>+IFERROR(VLOOKUP($I498,Code!$A:$M,13,0),0)</f>
        <v>0</v>
      </c>
    </row>
    <row r="499" spans="48:49" x14ac:dyDescent="0.35">
      <c r="AV499">
        <f>+IFERROR(VLOOKUP($I499,Code!$A:$M,12,0),0)</f>
        <v>0</v>
      </c>
      <c r="AW499">
        <f>+IFERROR(VLOOKUP($I499,Code!$A:$M,13,0),0)</f>
        <v>0</v>
      </c>
    </row>
    <row r="500" spans="48:49" x14ac:dyDescent="0.35">
      <c r="AV500">
        <f>+IFERROR(VLOOKUP($I500,Code!$A:$M,12,0),0)</f>
        <v>0</v>
      </c>
      <c r="AW500">
        <f>+IFERROR(VLOOKUP($I500,Code!$A:$M,13,0),0)</f>
        <v>0</v>
      </c>
    </row>
    <row r="501" spans="48:49" x14ac:dyDescent="0.35">
      <c r="AV501">
        <f>+IFERROR(VLOOKUP($I501,Code!$A:$M,12,0),0)</f>
        <v>0</v>
      </c>
      <c r="AW501">
        <f>+IFERROR(VLOOKUP($I501,Code!$A:$M,13,0),0)</f>
        <v>0</v>
      </c>
    </row>
    <row r="502" spans="48:49" x14ac:dyDescent="0.35">
      <c r="AV502">
        <f>+IFERROR(VLOOKUP($I502,Code!$A:$M,12,0),0)</f>
        <v>0</v>
      </c>
      <c r="AW502">
        <f>+IFERROR(VLOOKUP($I502,Code!$A:$M,13,0),0)</f>
        <v>0</v>
      </c>
    </row>
    <row r="503" spans="48:49" x14ac:dyDescent="0.35">
      <c r="AV503">
        <f>+IFERROR(VLOOKUP($I503,Code!$A:$M,12,0),0)</f>
        <v>0</v>
      </c>
      <c r="AW503">
        <f>+IFERROR(VLOOKUP($I503,Code!$A:$M,13,0),0)</f>
        <v>0</v>
      </c>
    </row>
    <row r="504" spans="48:49" x14ac:dyDescent="0.35">
      <c r="AV504">
        <f>+IFERROR(VLOOKUP($I504,Code!$A:$M,12,0),0)</f>
        <v>0</v>
      </c>
      <c r="AW504">
        <f>+IFERROR(VLOOKUP($I504,Code!$A:$M,13,0),0)</f>
        <v>0</v>
      </c>
    </row>
    <row r="505" spans="48:49" x14ac:dyDescent="0.35">
      <c r="AV505">
        <f>+IFERROR(VLOOKUP($I505,Code!$A:$M,12,0),0)</f>
        <v>0</v>
      </c>
      <c r="AW505">
        <f>+IFERROR(VLOOKUP($I505,Code!$A:$M,13,0),0)</f>
        <v>0</v>
      </c>
    </row>
    <row r="506" spans="48:49" x14ac:dyDescent="0.35">
      <c r="AV506">
        <f>+IFERROR(VLOOKUP($I506,Code!$A:$M,12,0),0)</f>
        <v>0</v>
      </c>
      <c r="AW506">
        <f>+IFERROR(VLOOKUP($I506,Code!$A:$M,13,0),0)</f>
        <v>0</v>
      </c>
    </row>
    <row r="507" spans="48:49" x14ac:dyDescent="0.35">
      <c r="AV507">
        <f>+IFERROR(VLOOKUP($I507,Code!$A:$M,12,0),0)</f>
        <v>0</v>
      </c>
      <c r="AW507">
        <f>+IFERROR(VLOOKUP($I507,Code!$A:$M,13,0),0)</f>
        <v>0</v>
      </c>
    </row>
    <row r="508" spans="48:49" x14ac:dyDescent="0.35">
      <c r="AV508">
        <f>+IFERROR(VLOOKUP($I508,Code!$A:$M,12,0),0)</f>
        <v>0</v>
      </c>
      <c r="AW508">
        <f>+IFERROR(VLOOKUP($I508,Code!$A:$M,13,0),0)</f>
        <v>0</v>
      </c>
    </row>
    <row r="509" spans="48:49" x14ac:dyDescent="0.35">
      <c r="AV509">
        <f>+IFERROR(VLOOKUP($I509,Code!$A:$M,12,0),0)</f>
        <v>0</v>
      </c>
      <c r="AW509">
        <f>+IFERROR(VLOOKUP($I509,Code!$A:$M,13,0),0)</f>
        <v>0</v>
      </c>
    </row>
    <row r="510" spans="48:49" x14ac:dyDescent="0.35">
      <c r="AV510">
        <f>+IFERROR(VLOOKUP($I510,Code!$A:$M,12,0),0)</f>
        <v>0</v>
      </c>
      <c r="AW510">
        <f>+IFERROR(VLOOKUP($I510,Code!$A:$M,13,0),0)</f>
        <v>0</v>
      </c>
    </row>
    <row r="511" spans="48:49" x14ac:dyDescent="0.35">
      <c r="AV511">
        <f>+IFERROR(VLOOKUP($I511,Code!$A:$M,12,0),0)</f>
        <v>0</v>
      </c>
      <c r="AW511">
        <f>+IFERROR(VLOOKUP($I511,Code!$A:$M,13,0),0)</f>
        <v>0</v>
      </c>
    </row>
    <row r="512" spans="48:49" x14ac:dyDescent="0.35">
      <c r="AV512">
        <f>+IFERROR(VLOOKUP($I512,Code!$A:$M,12,0),0)</f>
        <v>0</v>
      </c>
      <c r="AW512">
        <f>+IFERROR(VLOOKUP($I512,Code!$A:$M,13,0),0)</f>
        <v>0</v>
      </c>
    </row>
    <row r="513" spans="48:49" x14ac:dyDescent="0.35">
      <c r="AV513">
        <f>+IFERROR(VLOOKUP($I513,Code!$A:$M,12,0),0)</f>
        <v>0</v>
      </c>
      <c r="AW513">
        <f>+IFERROR(VLOOKUP($I513,Code!$A:$M,13,0),0)</f>
        <v>0</v>
      </c>
    </row>
    <row r="514" spans="48:49" x14ac:dyDescent="0.35">
      <c r="AV514">
        <f>+IFERROR(VLOOKUP($I514,Code!$A:$M,12,0),0)</f>
        <v>0</v>
      </c>
      <c r="AW514">
        <f>+IFERROR(VLOOKUP($I514,Code!$A:$M,13,0),0)</f>
        <v>0</v>
      </c>
    </row>
    <row r="515" spans="48:49" x14ac:dyDescent="0.35">
      <c r="AV515">
        <f>+IFERROR(VLOOKUP($I515,Code!$A:$M,12,0),0)</f>
        <v>0</v>
      </c>
      <c r="AW515">
        <f>+IFERROR(VLOOKUP($I515,Code!$A:$M,13,0),0)</f>
        <v>0</v>
      </c>
    </row>
    <row r="516" spans="48:49" x14ac:dyDescent="0.35">
      <c r="AV516">
        <f>+IFERROR(VLOOKUP($I516,Code!$A:$M,12,0),0)</f>
        <v>0</v>
      </c>
      <c r="AW516">
        <f>+IFERROR(VLOOKUP($I516,Code!$A:$M,13,0),0)</f>
        <v>0</v>
      </c>
    </row>
    <row r="517" spans="48:49" x14ac:dyDescent="0.35">
      <c r="AV517">
        <f>+IFERROR(VLOOKUP($I517,Code!$A:$M,12,0),0)</f>
        <v>0</v>
      </c>
      <c r="AW517">
        <f>+IFERROR(VLOOKUP($I517,Code!$A:$M,13,0),0)</f>
        <v>0</v>
      </c>
    </row>
    <row r="518" spans="48:49" x14ac:dyDescent="0.35">
      <c r="AV518">
        <f>+IFERROR(VLOOKUP($I518,Code!$A:$M,12,0),0)</f>
        <v>0</v>
      </c>
      <c r="AW518">
        <f>+IFERROR(VLOOKUP($I518,Code!$A:$M,13,0),0)</f>
        <v>0</v>
      </c>
    </row>
    <row r="519" spans="48:49" x14ac:dyDescent="0.35">
      <c r="AV519">
        <f>+IFERROR(VLOOKUP($I519,Code!$A:$M,12,0),0)</f>
        <v>0</v>
      </c>
      <c r="AW519">
        <f>+IFERROR(VLOOKUP($I519,Code!$A:$M,13,0),0)</f>
        <v>0</v>
      </c>
    </row>
    <row r="520" spans="48:49" x14ac:dyDescent="0.35">
      <c r="AV520">
        <f>+IFERROR(VLOOKUP($I520,Code!$A:$M,12,0),0)</f>
        <v>0</v>
      </c>
      <c r="AW520">
        <f>+IFERROR(VLOOKUP($I520,Code!$A:$M,13,0),0)</f>
        <v>0</v>
      </c>
    </row>
    <row r="521" spans="48:49" x14ac:dyDescent="0.35">
      <c r="AV521">
        <f>+IFERROR(VLOOKUP($I521,Code!$A:$M,12,0),0)</f>
        <v>0</v>
      </c>
      <c r="AW521">
        <f>+IFERROR(VLOOKUP($I521,Code!$A:$M,13,0),0)</f>
        <v>0</v>
      </c>
    </row>
    <row r="522" spans="48:49" x14ac:dyDescent="0.35">
      <c r="AV522">
        <f>+IFERROR(VLOOKUP($I522,Code!$A:$M,12,0),0)</f>
        <v>0</v>
      </c>
      <c r="AW522">
        <f>+IFERROR(VLOOKUP($I522,Code!$A:$M,13,0),0)</f>
        <v>0</v>
      </c>
    </row>
    <row r="523" spans="48:49" x14ac:dyDescent="0.35">
      <c r="AV523">
        <f>+IFERROR(VLOOKUP($I523,Code!$A:$M,12,0),0)</f>
        <v>0</v>
      </c>
      <c r="AW523">
        <f>+IFERROR(VLOOKUP($I523,Code!$A:$M,13,0),0)</f>
        <v>0</v>
      </c>
    </row>
    <row r="524" spans="48:49" x14ac:dyDescent="0.35">
      <c r="AV524">
        <f>+IFERROR(VLOOKUP($I524,Code!$A:$M,12,0),0)</f>
        <v>0</v>
      </c>
      <c r="AW524">
        <f>+IFERROR(VLOOKUP($I524,Code!$A:$M,13,0),0)</f>
        <v>0</v>
      </c>
    </row>
    <row r="525" spans="48:49" x14ac:dyDescent="0.35">
      <c r="AV525">
        <f>+IFERROR(VLOOKUP($I525,Code!$A:$M,12,0),0)</f>
        <v>0</v>
      </c>
      <c r="AW525">
        <f>+IFERROR(VLOOKUP($I525,Code!$A:$M,13,0),0)</f>
        <v>0</v>
      </c>
    </row>
    <row r="526" spans="48:49" x14ac:dyDescent="0.35">
      <c r="AV526">
        <f>+IFERROR(VLOOKUP($I526,Code!$A:$M,12,0),0)</f>
        <v>0</v>
      </c>
      <c r="AW526">
        <f>+IFERROR(VLOOKUP($I526,Code!$A:$M,13,0),0)</f>
        <v>0</v>
      </c>
    </row>
    <row r="527" spans="48:49" x14ac:dyDescent="0.35">
      <c r="AV527">
        <f>+IFERROR(VLOOKUP($I527,Code!$A:$M,12,0),0)</f>
        <v>0</v>
      </c>
      <c r="AW527">
        <f>+IFERROR(VLOOKUP($I527,Code!$A:$M,13,0),0)</f>
        <v>0</v>
      </c>
    </row>
    <row r="528" spans="48:49" x14ac:dyDescent="0.35">
      <c r="AV528">
        <f>+IFERROR(VLOOKUP($I528,Code!$A:$M,12,0),0)</f>
        <v>0</v>
      </c>
      <c r="AW528">
        <f>+IFERROR(VLOOKUP($I528,Code!$A:$M,13,0),0)</f>
        <v>0</v>
      </c>
    </row>
    <row r="529" spans="48:49" x14ac:dyDescent="0.35">
      <c r="AV529">
        <f>+IFERROR(VLOOKUP($I529,Code!$A:$M,12,0),0)</f>
        <v>0</v>
      </c>
      <c r="AW529">
        <f>+IFERROR(VLOOKUP($I529,Code!$A:$M,13,0),0)</f>
        <v>0</v>
      </c>
    </row>
    <row r="530" spans="48:49" x14ac:dyDescent="0.35">
      <c r="AV530">
        <f>+IFERROR(VLOOKUP($I530,Code!$A:$M,12,0),0)</f>
        <v>0</v>
      </c>
      <c r="AW530">
        <f>+IFERROR(VLOOKUP($I530,Code!$A:$M,13,0),0)</f>
        <v>0</v>
      </c>
    </row>
    <row r="531" spans="48:49" x14ac:dyDescent="0.35">
      <c r="AV531">
        <f>+IFERROR(VLOOKUP($I531,Code!$A:$M,12,0),0)</f>
        <v>0</v>
      </c>
      <c r="AW531">
        <f>+IFERROR(VLOOKUP($I531,Code!$A:$M,13,0),0)</f>
        <v>0</v>
      </c>
    </row>
    <row r="532" spans="48:49" x14ac:dyDescent="0.35">
      <c r="AV532">
        <f>+IFERROR(VLOOKUP($I532,Code!$A:$M,12,0),0)</f>
        <v>0</v>
      </c>
      <c r="AW532">
        <f>+IFERROR(VLOOKUP($I532,Code!$A:$M,13,0),0)</f>
        <v>0</v>
      </c>
    </row>
    <row r="533" spans="48:49" x14ac:dyDescent="0.35">
      <c r="AV533">
        <f>+IFERROR(VLOOKUP($I533,Code!$A:$M,12,0),0)</f>
        <v>0</v>
      </c>
      <c r="AW533">
        <f>+IFERROR(VLOOKUP($I533,Code!$A:$M,13,0),0)</f>
        <v>0</v>
      </c>
    </row>
    <row r="534" spans="48:49" x14ac:dyDescent="0.35">
      <c r="AV534">
        <f>+IFERROR(VLOOKUP($I534,Code!$A:$M,12,0),0)</f>
        <v>0</v>
      </c>
      <c r="AW534">
        <f>+IFERROR(VLOOKUP($I534,Code!$A:$M,13,0),0)</f>
        <v>0</v>
      </c>
    </row>
    <row r="535" spans="48:49" x14ac:dyDescent="0.35">
      <c r="AV535">
        <f>+IFERROR(VLOOKUP($I535,Code!$A:$M,12,0),0)</f>
        <v>0</v>
      </c>
      <c r="AW535">
        <f>+IFERROR(VLOOKUP($I535,Code!$A:$M,13,0),0)</f>
        <v>0</v>
      </c>
    </row>
    <row r="536" spans="48:49" x14ac:dyDescent="0.35">
      <c r="AV536">
        <f>+IFERROR(VLOOKUP($I536,Code!$A:$M,12,0),0)</f>
        <v>0</v>
      </c>
      <c r="AW536">
        <f>+IFERROR(VLOOKUP($I536,Code!$A:$M,13,0),0)</f>
        <v>0</v>
      </c>
    </row>
    <row r="537" spans="48:49" x14ac:dyDescent="0.35">
      <c r="AV537">
        <f>+IFERROR(VLOOKUP($I537,Code!$A:$M,12,0),0)</f>
        <v>0</v>
      </c>
      <c r="AW537">
        <f>+IFERROR(VLOOKUP($I537,Code!$A:$M,13,0),0)</f>
        <v>0</v>
      </c>
    </row>
    <row r="538" spans="48:49" x14ac:dyDescent="0.35">
      <c r="AV538">
        <f>+IFERROR(VLOOKUP($I538,Code!$A:$M,12,0),0)</f>
        <v>0</v>
      </c>
      <c r="AW538">
        <f>+IFERROR(VLOOKUP($I538,Code!$A:$M,13,0),0)</f>
        <v>0</v>
      </c>
    </row>
    <row r="539" spans="48:49" x14ac:dyDescent="0.35">
      <c r="AV539">
        <f>+IFERROR(VLOOKUP($I539,Code!$A:$M,12,0),0)</f>
        <v>0</v>
      </c>
      <c r="AW539">
        <f>+IFERROR(VLOOKUP($I539,Code!$A:$M,13,0),0)</f>
        <v>0</v>
      </c>
    </row>
    <row r="540" spans="48:49" x14ac:dyDescent="0.35">
      <c r="AV540">
        <f>+IFERROR(VLOOKUP($I540,Code!$A:$M,12,0),0)</f>
        <v>0</v>
      </c>
      <c r="AW540">
        <f>+IFERROR(VLOOKUP($I540,Code!$A:$M,13,0),0)</f>
        <v>0</v>
      </c>
    </row>
    <row r="541" spans="48:49" x14ac:dyDescent="0.35">
      <c r="AV541">
        <f>+IFERROR(VLOOKUP($I541,Code!$A:$M,12,0),0)</f>
        <v>0</v>
      </c>
      <c r="AW541">
        <f>+IFERROR(VLOOKUP($I541,Code!$A:$M,13,0),0)</f>
        <v>0</v>
      </c>
    </row>
    <row r="542" spans="48:49" x14ac:dyDescent="0.35">
      <c r="AV542">
        <f>+IFERROR(VLOOKUP($I542,Code!$A:$M,12,0),0)</f>
        <v>0</v>
      </c>
      <c r="AW542">
        <f>+IFERROR(VLOOKUP($I542,Code!$A:$M,13,0),0)</f>
        <v>0</v>
      </c>
    </row>
    <row r="543" spans="48:49" x14ac:dyDescent="0.35">
      <c r="AV543">
        <f>+IFERROR(VLOOKUP($I543,Code!$A:$M,12,0),0)</f>
        <v>0</v>
      </c>
      <c r="AW543">
        <f>+IFERROR(VLOOKUP($I543,Code!$A:$M,13,0),0)</f>
        <v>0</v>
      </c>
    </row>
    <row r="544" spans="48:49" x14ac:dyDescent="0.35">
      <c r="AV544">
        <f>+IFERROR(VLOOKUP($I544,Code!$A:$M,12,0),0)</f>
        <v>0</v>
      </c>
      <c r="AW544">
        <f>+IFERROR(VLOOKUP($I544,Code!$A:$M,13,0),0)</f>
        <v>0</v>
      </c>
    </row>
    <row r="545" spans="48:49" x14ac:dyDescent="0.35">
      <c r="AV545">
        <f>+IFERROR(VLOOKUP($I545,Code!$A:$M,12,0),0)</f>
        <v>0</v>
      </c>
      <c r="AW545">
        <f>+IFERROR(VLOOKUP($I545,Code!$A:$M,13,0),0)</f>
        <v>0</v>
      </c>
    </row>
    <row r="546" spans="48:49" x14ac:dyDescent="0.35">
      <c r="AV546">
        <f>+IFERROR(VLOOKUP($I546,Code!$A:$M,12,0),0)</f>
        <v>0</v>
      </c>
      <c r="AW546">
        <f>+IFERROR(VLOOKUP($I546,Code!$A:$M,13,0),0)</f>
        <v>0</v>
      </c>
    </row>
    <row r="547" spans="48:49" x14ac:dyDescent="0.35">
      <c r="AV547">
        <f>+IFERROR(VLOOKUP($I547,Code!$A:$M,12,0),0)</f>
        <v>0</v>
      </c>
      <c r="AW547">
        <f>+IFERROR(VLOOKUP($I547,Code!$A:$M,13,0),0)</f>
        <v>0</v>
      </c>
    </row>
    <row r="548" spans="48:49" x14ac:dyDescent="0.35">
      <c r="AV548">
        <f>+IFERROR(VLOOKUP($I548,Code!$A:$M,12,0),0)</f>
        <v>0</v>
      </c>
      <c r="AW548">
        <f>+IFERROR(VLOOKUP($I548,Code!$A:$M,13,0),0)</f>
        <v>0</v>
      </c>
    </row>
    <row r="549" spans="48:49" x14ac:dyDescent="0.35">
      <c r="AV549">
        <f>+IFERROR(VLOOKUP($I549,Code!$A:$M,12,0),0)</f>
        <v>0</v>
      </c>
      <c r="AW549">
        <f>+IFERROR(VLOOKUP($I549,Code!$A:$M,13,0),0)</f>
        <v>0</v>
      </c>
    </row>
    <row r="550" spans="48:49" x14ac:dyDescent="0.35">
      <c r="AV550">
        <f>+IFERROR(VLOOKUP($I550,Code!$A:$M,12,0),0)</f>
        <v>0</v>
      </c>
      <c r="AW550">
        <f>+IFERROR(VLOOKUP($I550,Code!$A:$M,13,0),0)</f>
        <v>0</v>
      </c>
    </row>
    <row r="551" spans="48:49" x14ac:dyDescent="0.35">
      <c r="AV551">
        <f>+IFERROR(VLOOKUP($I551,Code!$A:$M,12,0),0)</f>
        <v>0</v>
      </c>
      <c r="AW551">
        <f>+IFERROR(VLOOKUP($I551,Code!$A:$M,13,0),0)</f>
        <v>0</v>
      </c>
    </row>
    <row r="552" spans="48:49" x14ac:dyDescent="0.35">
      <c r="AV552">
        <f>+IFERROR(VLOOKUP($I552,Code!$A:$M,12,0),0)</f>
        <v>0</v>
      </c>
      <c r="AW552">
        <f>+IFERROR(VLOOKUP($I552,Code!$A:$M,13,0),0)</f>
        <v>0</v>
      </c>
    </row>
    <row r="553" spans="48:49" x14ac:dyDescent="0.35">
      <c r="AV553">
        <f>+IFERROR(VLOOKUP($I553,Code!$A:$M,12,0),0)</f>
        <v>0</v>
      </c>
      <c r="AW553">
        <f>+IFERROR(VLOOKUP($I553,Code!$A:$M,13,0),0)</f>
        <v>0</v>
      </c>
    </row>
    <row r="554" spans="48:49" x14ac:dyDescent="0.35">
      <c r="AV554">
        <f>+IFERROR(VLOOKUP($I554,Code!$A:$M,12,0),0)</f>
        <v>0</v>
      </c>
      <c r="AW554">
        <f>+IFERROR(VLOOKUP($I554,Code!$A:$M,13,0),0)</f>
        <v>0</v>
      </c>
    </row>
    <row r="555" spans="48:49" x14ac:dyDescent="0.35">
      <c r="AV555">
        <f>+IFERROR(VLOOKUP($I555,Code!$A:$M,12,0),0)</f>
        <v>0</v>
      </c>
      <c r="AW555">
        <f>+IFERROR(VLOOKUP($I555,Code!$A:$M,13,0),0)</f>
        <v>0</v>
      </c>
    </row>
    <row r="556" spans="48:49" x14ac:dyDescent="0.35">
      <c r="AV556">
        <f>+IFERROR(VLOOKUP($I556,Code!$A:$M,12,0),0)</f>
        <v>0</v>
      </c>
      <c r="AW556">
        <f>+IFERROR(VLOOKUP($I556,Code!$A:$M,13,0),0)</f>
        <v>0</v>
      </c>
    </row>
    <row r="557" spans="48:49" x14ac:dyDescent="0.35">
      <c r="AV557">
        <f>+IFERROR(VLOOKUP($I557,Code!$A:$M,12,0),0)</f>
        <v>0</v>
      </c>
      <c r="AW557">
        <f>+IFERROR(VLOOKUP($I557,Code!$A:$M,13,0),0)</f>
        <v>0</v>
      </c>
    </row>
    <row r="558" spans="48:49" x14ac:dyDescent="0.35">
      <c r="AV558">
        <f>+IFERROR(VLOOKUP($I558,Code!$A:$M,12,0),0)</f>
        <v>0</v>
      </c>
      <c r="AW558">
        <f>+IFERROR(VLOOKUP($I558,Code!$A:$M,13,0),0)</f>
        <v>0</v>
      </c>
    </row>
    <row r="559" spans="48:49" x14ac:dyDescent="0.35">
      <c r="AV559">
        <f>+IFERROR(VLOOKUP($I559,Code!$A:$M,12,0),0)</f>
        <v>0</v>
      </c>
      <c r="AW559">
        <f>+IFERROR(VLOOKUP($I559,Code!$A:$M,13,0),0)</f>
        <v>0</v>
      </c>
    </row>
    <row r="560" spans="48:49" x14ac:dyDescent="0.35">
      <c r="AV560">
        <f>+IFERROR(VLOOKUP($I560,Code!$A:$M,12,0),0)</f>
        <v>0</v>
      </c>
      <c r="AW560">
        <f>+IFERROR(VLOOKUP($I560,Code!$A:$M,13,0),0)</f>
        <v>0</v>
      </c>
    </row>
    <row r="561" spans="48:49" x14ac:dyDescent="0.35">
      <c r="AV561">
        <f>+IFERROR(VLOOKUP($I561,Code!$A:$M,12,0),0)</f>
        <v>0</v>
      </c>
      <c r="AW561">
        <f>+IFERROR(VLOOKUP($I561,Code!$A:$M,13,0),0)</f>
        <v>0</v>
      </c>
    </row>
    <row r="562" spans="48:49" x14ac:dyDescent="0.35">
      <c r="AV562">
        <f>+IFERROR(VLOOKUP($I562,Code!$A:$M,12,0),0)</f>
        <v>0</v>
      </c>
      <c r="AW562">
        <f>+IFERROR(VLOOKUP($I562,Code!$A:$M,13,0),0)</f>
        <v>0</v>
      </c>
    </row>
    <row r="563" spans="48:49" x14ac:dyDescent="0.35">
      <c r="AV563">
        <f>+IFERROR(VLOOKUP($I563,Code!$A:$M,12,0),0)</f>
        <v>0</v>
      </c>
      <c r="AW563">
        <f>+IFERROR(VLOOKUP($I563,Code!$A:$M,13,0),0)</f>
        <v>0</v>
      </c>
    </row>
    <row r="564" spans="48:49" x14ac:dyDescent="0.35">
      <c r="AV564">
        <f>+IFERROR(VLOOKUP($I564,Code!$A:$M,12,0),0)</f>
        <v>0</v>
      </c>
      <c r="AW564">
        <f>+IFERROR(VLOOKUP($I564,Code!$A:$M,13,0),0)</f>
        <v>0</v>
      </c>
    </row>
    <row r="565" spans="48:49" x14ac:dyDescent="0.35">
      <c r="AV565">
        <f>+IFERROR(VLOOKUP($I565,Code!$A:$M,12,0),0)</f>
        <v>0</v>
      </c>
      <c r="AW565">
        <f>+IFERROR(VLOOKUP($I565,Code!$A:$M,13,0),0)</f>
        <v>0</v>
      </c>
    </row>
    <row r="566" spans="48:49" x14ac:dyDescent="0.35">
      <c r="AV566">
        <f>+IFERROR(VLOOKUP($I566,Code!$A:$M,12,0),0)</f>
        <v>0</v>
      </c>
      <c r="AW566">
        <f>+IFERROR(VLOOKUP($I566,Code!$A:$M,13,0),0)</f>
        <v>0</v>
      </c>
    </row>
    <row r="567" spans="48:49" x14ac:dyDescent="0.35">
      <c r="AV567">
        <f>+IFERROR(VLOOKUP($I567,Code!$A:$M,12,0),0)</f>
        <v>0</v>
      </c>
      <c r="AW567">
        <f>+IFERROR(VLOOKUP($I567,Code!$A:$M,13,0),0)</f>
        <v>0</v>
      </c>
    </row>
    <row r="568" spans="48:49" x14ac:dyDescent="0.35">
      <c r="AV568">
        <f>+IFERROR(VLOOKUP($I568,Code!$A:$M,12,0),0)</f>
        <v>0</v>
      </c>
      <c r="AW568">
        <f>+IFERROR(VLOOKUP($I568,Code!$A:$M,13,0),0)</f>
        <v>0</v>
      </c>
    </row>
    <row r="569" spans="48:49" x14ac:dyDescent="0.35">
      <c r="AV569">
        <f>+IFERROR(VLOOKUP($I569,Code!$A:$M,12,0),0)</f>
        <v>0</v>
      </c>
      <c r="AW569">
        <f>+IFERROR(VLOOKUP($I569,Code!$A:$M,13,0),0)</f>
        <v>0</v>
      </c>
    </row>
    <row r="570" spans="48:49" x14ac:dyDescent="0.35">
      <c r="AV570">
        <f>+IFERROR(VLOOKUP($I570,Code!$A:$M,12,0),0)</f>
        <v>0</v>
      </c>
      <c r="AW570">
        <f>+IFERROR(VLOOKUP($I570,Code!$A:$M,13,0),0)</f>
        <v>0</v>
      </c>
    </row>
    <row r="571" spans="48:49" x14ac:dyDescent="0.35">
      <c r="AV571">
        <f>+IFERROR(VLOOKUP($I571,Code!$A:$M,12,0),0)</f>
        <v>0</v>
      </c>
      <c r="AW571">
        <f>+IFERROR(VLOOKUP($I571,Code!$A:$M,13,0),0)</f>
        <v>0</v>
      </c>
    </row>
    <row r="572" spans="48:49" x14ac:dyDescent="0.35">
      <c r="AV572">
        <f>+IFERROR(VLOOKUP($I572,Code!$A:$M,12,0),0)</f>
        <v>0</v>
      </c>
      <c r="AW572">
        <f>+IFERROR(VLOOKUP($I572,Code!$A:$M,13,0),0)</f>
        <v>0</v>
      </c>
    </row>
    <row r="573" spans="48:49" x14ac:dyDescent="0.35">
      <c r="AV573">
        <f>+IFERROR(VLOOKUP($I573,Code!$A:$M,12,0),0)</f>
        <v>0</v>
      </c>
      <c r="AW573">
        <f>+IFERROR(VLOOKUP($I573,Code!$A:$M,13,0),0)</f>
        <v>0</v>
      </c>
    </row>
    <row r="574" spans="48:49" x14ac:dyDescent="0.35">
      <c r="AV574">
        <f>+IFERROR(VLOOKUP($I574,Code!$A:$M,12,0),0)</f>
        <v>0</v>
      </c>
      <c r="AW574">
        <f>+IFERROR(VLOOKUP($I574,Code!$A:$M,13,0),0)</f>
        <v>0</v>
      </c>
    </row>
    <row r="575" spans="48:49" x14ac:dyDescent="0.35">
      <c r="AV575">
        <f>+IFERROR(VLOOKUP($I575,Code!$A:$M,12,0),0)</f>
        <v>0</v>
      </c>
      <c r="AW575">
        <f>+IFERROR(VLOOKUP($I575,Code!$A:$M,13,0),0)</f>
        <v>0</v>
      </c>
    </row>
    <row r="576" spans="48:49" x14ac:dyDescent="0.35">
      <c r="AV576">
        <f>+IFERROR(VLOOKUP($I576,Code!$A:$M,12,0),0)</f>
        <v>0</v>
      </c>
      <c r="AW576">
        <f>+IFERROR(VLOOKUP($I576,Code!$A:$M,13,0),0)</f>
        <v>0</v>
      </c>
    </row>
    <row r="577" spans="48:49" x14ac:dyDescent="0.35">
      <c r="AV577">
        <f>+IFERROR(VLOOKUP($I577,Code!$A:$M,12,0),0)</f>
        <v>0</v>
      </c>
      <c r="AW577">
        <f>+IFERROR(VLOOKUP($I577,Code!$A:$M,13,0),0)</f>
        <v>0</v>
      </c>
    </row>
    <row r="578" spans="48:49" x14ac:dyDescent="0.35">
      <c r="AV578">
        <f>+IFERROR(VLOOKUP($I578,Code!$A:$M,12,0),0)</f>
        <v>0</v>
      </c>
      <c r="AW578">
        <f>+IFERROR(VLOOKUP($I578,Code!$A:$M,13,0),0)</f>
        <v>0</v>
      </c>
    </row>
    <row r="579" spans="48:49" x14ac:dyDescent="0.35">
      <c r="AV579">
        <f>+IFERROR(VLOOKUP($I579,Code!$A:$M,12,0),0)</f>
        <v>0</v>
      </c>
      <c r="AW579">
        <f>+IFERROR(VLOOKUP($I579,Code!$A:$M,13,0),0)</f>
        <v>0</v>
      </c>
    </row>
    <row r="580" spans="48:49" x14ac:dyDescent="0.35">
      <c r="AV580">
        <f>+IFERROR(VLOOKUP($I580,Code!$A:$M,12,0),0)</f>
        <v>0</v>
      </c>
      <c r="AW580">
        <f>+IFERROR(VLOOKUP($I580,Code!$A:$M,13,0),0)</f>
        <v>0</v>
      </c>
    </row>
    <row r="581" spans="48:49" x14ac:dyDescent="0.35">
      <c r="AV581">
        <f>+IFERROR(VLOOKUP($I581,Code!$A:$M,12,0),0)</f>
        <v>0</v>
      </c>
      <c r="AW581">
        <f>+IFERROR(VLOOKUP($I581,Code!$A:$M,13,0),0)</f>
        <v>0</v>
      </c>
    </row>
    <row r="582" spans="48:49" x14ac:dyDescent="0.35">
      <c r="AV582">
        <f>+IFERROR(VLOOKUP($I582,Code!$A:$M,12,0),0)</f>
        <v>0</v>
      </c>
      <c r="AW582">
        <f>+IFERROR(VLOOKUP($I582,Code!$A:$M,13,0),0)</f>
        <v>0</v>
      </c>
    </row>
    <row r="583" spans="48:49" x14ac:dyDescent="0.35">
      <c r="AV583">
        <f>+IFERROR(VLOOKUP($I583,Code!$A:$M,12,0),0)</f>
        <v>0</v>
      </c>
      <c r="AW583">
        <f>+IFERROR(VLOOKUP($I583,Code!$A:$M,13,0),0)</f>
        <v>0</v>
      </c>
    </row>
    <row r="584" spans="48:49" x14ac:dyDescent="0.35">
      <c r="AV584">
        <f>+IFERROR(VLOOKUP($I584,Code!$A:$M,12,0),0)</f>
        <v>0</v>
      </c>
      <c r="AW584">
        <f>+IFERROR(VLOOKUP($I584,Code!$A:$M,13,0),0)</f>
        <v>0</v>
      </c>
    </row>
    <row r="585" spans="48:49" x14ac:dyDescent="0.35">
      <c r="AV585">
        <f>+IFERROR(VLOOKUP($I585,Code!$A:$M,12,0),0)</f>
        <v>0</v>
      </c>
      <c r="AW585">
        <f>+IFERROR(VLOOKUP($I585,Code!$A:$M,13,0),0)</f>
        <v>0</v>
      </c>
    </row>
    <row r="586" spans="48:49" x14ac:dyDescent="0.35">
      <c r="AV586">
        <f>+IFERROR(VLOOKUP($I586,Code!$A:$M,12,0),0)</f>
        <v>0</v>
      </c>
      <c r="AW586">
        <f>+IFERROR(VLOOKUP($I586,Code!$A:$M,13,0),0)</f>
        <v>0</v>
      </c>
    </row>
    <row r="587" spans="48:49" x14ac:dyDescent="0.35">
      <c r="AV587">
        <f>+IFERROR(VLOOKUP($I587,Code!$A:$M,12,0),0)</f>
        <v>0</v>
      </c>
      <c r="AW587">
        <f>+IFERROR(VLOOKUP($I587,Code!$A:$M,13,0),0)</f>
        <v>0</v>
      </c>
    </row>
    <row r="588" spans="48:49" x14ac:dyDescent="0.35">
      <c r="AV588">
        <f>+IFERROR(VLOOKUP($I588,Code!$A:$M,12,0),0)</f>
        <v>0</v>
      </c>
      <c r="AW588">
        <f>+IFERROR(VLOOKUP($I588,Code!$A:$M,13,0),0)</f>
        <v>0</v>
      </c>
    </row>
    <row r="589" spans="48:49" x14ac:dyDescent="0.35">
      <c r="AV589">
        <f>+IFERROR(VLOOKUP($I589,Code!$A:$M,12,0),0)</f>
        <v>0</v>
      </c>
      <c r="AW589">
        <f>+IFERROR(VLOOKUP($I589,Code!$A:$M,13,0),0)</f>
        <v>0</v>
      </c>
    </row>
    <row r="590" spans="48:49" x14ac:dyDescent="0.35">
      <c r="AV590">
        <f>+IFERROR(VLOOKUP($I590,Code!$A:$M,12,0),0)</f>
        <v>0</v>
      </c>
      <c r="AW590">
        <f>+IFERROR(VLOOKUP($I590,Code!$A:$M,13,0),0)</f>
        <v>0</v>
      </c>
    </row>
    <row r="591" spans="48:49" x14ac:dyDescent="0.35">
      <c r="AV591">
        <f>+IFERROR(VLOOKUP($I591,Code!$A:$M,12,0),0)</f>
        <v>0</v>
      </c>
      <c r="AW591">
        <f>+IFERROR(VLOOKUP($I591,Code!$A:$M,13,0),0)</f>
        <v>0</v>
      </c>
    </row>
    <row r="592" spans="48:49" x14ac:dyDescent="0.35">
      <c r="AV592">
        <f>+IFERROR(VLOOKUP($I592,Code!$A:$M,12,0),0)</f>
        <v>0</v>
      </c>
      <c r="AW592">
        <f>+IFERROR(VLOOKUP($I592,Code!$A:$M,13,0),0)</f>
        <v>0</v>
      </c>
    </row>
    <row r="593" spans="48:49" x14ac:dyDescent="0.35">
      <c r="AV593">
        <f>+IFERROR(VLOOKUP($I593,Code!$A:$M,12,0),0)</f>
        <v>0</v>
      </c>
      <c r="AW593">
        <f>+IFERROR(VLOOKUP($I593,Code!$A:$M,13,0),0)</f>
        <v>0</v>
      </c>
    </row>
    <row r="594" spans="48:49" x14ac:dyDescent="0.35">
      <c r="AV594">
        <f>+IFERROR(VLOOKUP($I594,Code!$A:$M,12,0),0)</f>
        <v>0</v>
      </c>
      <c r="AW594">
        <f>+IFERROR(VLOOKUP($I594,Code!$A:$M,13,0),0)</f>
        <v>0</v>
      </c>
    </row>
    <row r="595" spans="48:49" x14ac:dyDescent="0.35">
      <c r="AV595">
        <f>+IFERROR(VLOOKUP($I595,Code!$A:$M,12,0),0)</f>
        <v>0</v>
      </c>
      <c r="AW595">
        <f>+IFERROR(VLOOKUP($I595,Code!$A:$M,13,0),0)</f>
        <v>0</v>
      </c>
    </row>
    <row r="596" spans="48:49" x14ac:dyDescent="0.35">
      <c r="AV596">
        <f>+IFERROR(VLOOKUP($I596,Code!$A:$M,12,0),0)</f>
        <v>0</v>
      </c>
      <c r="AW596">
        <f>+IFERROR(VLOOKUP($I596,Code!$A:$M,13,0),0)</f>
        <v>0</v>
      </c>
    </row>
    <row r="597" spans="48:49" x14ac:dyDescent="0.35">
      <c r="AV597">
        <f>+IFERROR(VLOOKUP($I597,Code!$A:$M,12,0),0)</f>
        <v>0</v>
      </c>
      <c r="AW597">
        <f>+IFERROR(VLOOKUP($I597,Code!$A:$M,13,0),0)</f>
        <v>0</v>
      </c>
    </row>
    <row r="598" spans="48:49" x14ac:dyDescent="0.35">
      <c r="AV598">
        <f>+IFERROR(VLOOKUP($I598,Code!$A:$M,12,0),0)</f>
        <v>0</v>
      </c>
      <c r="AW598">
        <f>+IFERROR(VLOOKUP($I598,Code!$A:$M,13,0),0)</f>
        <v>0</v>
      </c>
    </row>
    <row r="599" spans="48:49" x14ac:dyDescent="0.35">
      <c r="AV599">
        <f>+IFERROR(VLOOKUP($I599,Code!$A:$M,12,0),0)</f>
        <v>0</v>
      </c>
      <c r="AW599">
        <f>+IFERROR(VLOOKUP($I599,Code!$A:$M,13,0),0)</f>
        <v>0</v>
      </c>
    </row>
    <row r="600" spans="48:49" x14ac:dyDescent="0.35">
      <c r="AV600">
        <f>+IFERROR(VLOOKUP($I600,Code!$A:$M,12,0),0)</f>
        <v>0</v>
      </c>
      <c r="AW600">
        <f>+IFERROR(VLOOKUP($I600,Code!$A:$M,13,0),0)</f>
        <v>0</v>
      </c>
    </row>
    <row r="601" spans="48:49" x14ac:dyDescent="0.35">
      <c r="AV601">
        <f>+IFERROR(VLOOKUP($I601,Code!$A:$M,12,0),0)</f>
        <v>0</v>
      </c>
      <c r="AW601">
        <f>+IFERROR(VLOOKUP($I601,Code!$A:$M,13,0),0)</f>
        <v>0</v>
      </c>
    </row>
    <row r="602" spans="48:49" x14ac:dyDescent="0.35">
      <c r="AV602">
        <f>+IFERROR(VLOOKUP($I602,Code!$A:$M,12,0),0)</f>
        <v>0</v>
      </c>
      <c r="AW602">
        <f>+IFERROR(VLOOKUP($I602,Code!$A:$M,13,0),0)</f>
        <v>0</v>
      </c>
    </row>
    <row r="603" spans="48:49" x14ac:dyDescent="0.35">
      <c r="AV603">
        <f>+IFERROR(VLOOKUP($I603,Code!$A:$M,12,0),0)</f>
        <v>0</v>
      </c>
      <c r="AW603">
        <f>+IFERROR(VLOOKUP($I603,Code!$A:$M,13,0),0)</f>
        <v>0</v>
      </c>
    </row>
    <row r="604" spans="48:49" x14ac:dyDescent="0.35">
      <c r="AV604">
        <f>+IFERROR(VLOOKUP($I604,Code!$A:$M,12,0),0)</f>
        <v>0</v>
      </c>
      <c r="AW604">
        <f>+IFERROR(VLOOKUP($I604,Code!$A:$M,13,0),0)</f>
        <v>0</v>
      </c>
    </row>
    <row r="605" spans="48:49" x14ac:dyDescent="0.35">
      <c r="AV605">
        <f>+IFERROR(VLOOKUP($I605,Code!$A:$M,12,0),0)</f>
        <v>0</v>
      </c>
      <c r="AW605">
        <f>+IFERROR(VLOOKUP($I605,Code!$A:$M,13,0),0)</f>
        <v>0</v>
      </c>
    </row>
    <row r="606" spans="48:49" x14ac:dyDescent="0.35">
      <c r="AV606">
        <f>+IFERROR(VLOOKUP($I606,Code!$A:$M,12,0),0)</f>
        <v>0</v>
      </c>
      <c r="AW606">
        <f>+IFERROR(VLOOKUP($I606,Code!$A:$M,13,0),0)</f>
        <v>0</v>
      </c>
    </row>
    <row r="607" spans="48:49" x14ac:dyDescent="0.35">
      <c r="AV607">
        <f>+IFERROR(VLOOKUP($I607,Code!$A:$M,12,0),0)</f>
        <v>0</v>
      </c>
      <c r="AW607">
        <f>+IFERROR(VLOOKUP($I607,Code!$A:$M,13,0),0)</f>
        <v>0</v>
      </c>
    </row>
    <row r="608" spans="48:49" x14ac:dyDescent="0.35">
      <c r="AV608">
        <f>+IFERROR(VLOOKUP($I608,Code!$A:$M,12,0),0)</f>
        <v>0</v>
      </c>
      <c r="AW608">
        <f>+IFERROR(VLOOKUP($I608,Code!$A:$M,13,0),0)</f>
        <v>0</v>
      </c>
    </row>
    <row r="609" spans="48:49" x14ac:dyDescent="0.35">
      <c r="AV609">
        <f>+IFERROR(VLOOKUP($I609,Code!$A:$M,12,0),0)</f>
        <v>0</v>
      </c>
      <c r="AW609">
        <f>+IFERROR(VLOOKUP($I609,Code!$A:$M,13,0),0)</f>
        <v>0</v>
      </c>
    </row>
    <row r="610" spans="48:49" x14ac:dyDescent="0.35">
      <c r="AV610">
        <f>+IFERROR(VLOOKUP($I610,Code!$A:$M,12,0),0)</f>
        <v>0</v>
      </c>
      <c r="AW610">
        <f>+IFERROR(VLOOKUP($I610,Code!$A:$M,13,0),0)</f>
        <v>0</v>
      </c>
    </row>
    <row r="611" spans="48:49" x14ac:dyDescent="0.35">
      <c r="AV611">
        <f>+IFERROR(VLOOKUP($I611,Code!$A:$M,12,0),0)</f>
        <v>0</v>
      </c>
      <c r="AW611">
        <f>+IFERROR(VLOOKUP($I611,Code!$A:$M,13,0),0)</f>
        <v>0</v>
      </c>
    </row>
    <row r="612" spans="48:49" x14ac:dyDescent="0.35">
      <c r="AV612">
        <f>+IFERROR(VLOOKUP($I612,Code!$A:$M,12,0),0)</f>
        <v>0</v>
      </c>
      <c r="AW612">
        <f>+IFERROR(VLOOKUP($I612,Code!$A:$M,13,0),0)</f>
        <v>0</v>
      </c>
    </row>
    <row r="613" spans="48:49" x14ac:dyDescent="0.35">
      <c r="AV613">
        <f>+IFERROR(VLOOKUP($I613,Code!$A:$M,12,0),0)</f>
        <v>0</v>
      </c>
      <c r="AW613">
        <f>+IFERROR(VLOOKUP($I613,Code!$A:$M,13,0),0)</f>
        <v>0</v>
      </c>
    </row>
    <row r="614" spans="48:49" x14ac:dyDescent="0.35">
      <c r="AV614">
        <f>+IFERROR(VLOOKUP($I614,Code!$A:$M,12,0),0)</f>
        <v>0</v>
      </c>
      <c r="AW614">
        <f>+IFERROR(VLOOKUP($I614,Code!$A:$M,13,0),0)</f>
        <v>0</v>
      </c>
    </row>
    <row r="615" spans="48:49" x14ac:dyDescent="0.35">
      <c r="AV615">
        <f>+IFERROR(VLOOKUP($I615,Code!$A:$M,12,0),0)</f>
        <v>0</v>
      </c>
      <c r="AW615">
        <f>+IFERROR(VLOOKUP($I615,Code!$A:$M,13,0),0)</f>
        <v>0</v>
      </c>
    </row>
    <row r="616" spans="48:49" x14ac:dyDescent="0.35">
      <c r="AV616">
        <f>+IFERROR(VLOOKUP($I616,Code!$A:$M,12,0),0)</f>
        <v>0</v>
      </c>
      <c r="AW616">
        <f>+IFERROR(VLOOKUP($I616,Code!$A:$M,13,0),0)</f>
        <v>0</v>
      </c>
    </row>
    <row r="617" spans="48:49" x14ac:dyDescent="0.35">
      <c r="AV617">
        <f>+IFERROR(VLOOKUP($I617,Code!$A:$M,12,0),0)</f>
        <v>0</v>
      </c>
      <c r="AW617">
        <f>+IFERROR(VLOOKUP($I617,Code!$A:$M,13,0),0)</f>
        <v>0</v>
      </c>
    </row>
    <row r="618" spans="48:49" x14ac:dyDescent="0.35">
      <c r="AV618">
        <f>+IFERROR(VLOOKUP($I618,Code!$A:$M,12,0),0)</f>
        <v>0</v>
      </c>
      <c r="AW618">
        <f>+IFERROR(VLOOKUP($I618,Code!$A:$M,13,0),0)</f>
        <v>0</v>
      </c>
    </row>
    <row r="619" spans="48:49" x14ac:dyDescent="0.35">
      <c r="AV619">
        <f>+IFERROR(VLOOKUP($I619,Code!$A:$M,12,0),0)</f>
        <v>0</v>
      </c>
      <c r="AW619">
        <f>+IFERROR(VLOOKUP($I619,Code!$A:$M,13,0),0)</f>
        <v>0</v>
      </c>
    </row>
    <row r="620" spans="48:49" x14ac:dyDescent="0.35">
      <c r="AV620">
        <f>+IFERROR(VLOOKUP($I620,Code!$A:$M,12,0),0)</f>
        <v>0</v>
      </c>
      <c r="AW620">
        <f>+IFERROR(VLOOKUP($I620,Code!$A:$M,13,0),0)</f>
        <v>0</v>
      </c>
    </row>
    <row r="621" spans="48:49" x14ac:dyDescent="0.35">
      <c r="AV621">
        <f>+IFERROR(VLOOKUP($I621,Code!$A:$M,12,0),0)</f>
        <v>0</v>
      </c>
      <c r="AW621">
        <f>+IFERROR(VLOOKUP($I621,Code!$A:$M,13,0),0)</f>
        <v>0</v>
      </c>
    </row>
    <row r="622" spans="48:49" x14ac:dyDescent="0.35">
      <c r="AV622">
        <f>+IFERROR(VLOOKUP($I622,Code!$A:$M,12,0),0)</f>
        <v>0</v>
      </c>
      <c r="AW622">
        <f>+IFERROR(VLOOKUP($I622,Code!$A:$M,13,0),0)</f>
        <v>0</v>
      </c>
    </row>
    <row r="623" spans="48:49" x14ac:dyDescent="0.35">
      <c r="AV623">
        <f>+IFERROR(VLOOKUP($I623,Code!$A:$M,12,0),0)</f>
        <v>0</v>
      </c>
      <c r="AW623">
        <f>+IFERROR(VLOOKUP($I623,Code!$A:$M,13,0),0)</f>
        <v>0</v>
      </c>
    </row>
    <row r="624" spans="48:49" x14ac:dyDescent="0.35">
      <c r="AV624">
        <f>+IFERROR(VLOOKUP($I624,Code!$A:$M,12,0),0)</f>
        <v>0</v>
      </c>
      <c r="AW624">
        <f>+IFERROR(VLOOKUP($I624,Code!$A:$M,13,0),0)</f>
        <v>0</v>
      </c>
    </row>
    <row r="625" spans="48:49" x14ac:dyDescent="0.35">
      <c r="AV625">
        <f>+IFERROR(VLOOKUP($I625,Code!$A:$M,12,0),0)</f>
        <v>0</v>
      </c>
      <c r="AW625">
        <f>+IFERROR(VLOOKUP($I625,Code!$A:$M,13,0),0)</f>
        <v>0</v>
      </c>
    </row>
    <row r="626" spans="48:49" x14ac:dyDescent="0.35">
      <c r="AV626">
        <f>+IFERROR(VLOOKUP($I626,Code!$A:$M,12,0),0)</f>
        <v>0</v>
      </c>
      <c r="AW626">
        <f>+IFERROR(VLOOKUP($I626,Code!$A:$M,13,0),0)</f>
        <v>0</v>
      </c>
    </row>
    <row r="627" spans="48:49" x14ac:dyDescent="0.35">
      <c r="AV627">
        <f>+IFERROR(VLOOKUP($I627,Code!$A:$M,12,0),0)</f>
        <v>0</v>
      </c>
      <c r="AW627">
        <f>+IFERROR(VLOOKUP($I627,Code!$A:$M,13,0),0)</f>
        <v>0</v>
      </c>
    </row>
    <row r="628" spans="48:49" x14ac:dyDescent="0.35">
      <c r="AV628">
        <f>+IFERROR(VLOOKUP($I628,Code!$A:$M,12,0),0)</f>
        <v>0</v>
      </c>
      <c r="AW628">
        <f>+IFERROR(VLOOKUP($I628,Code!$A:$M,13,0),0)</f>
        <v>0</v>
      </c>
    </row>
    <row r="629" spans="48:49" x14ac:dyDescent="0.35">
      <c r="AV629">
        <f>+IFERROR(VLOOKUP($I629,Code!$A:$M,12,0),0)</f>
        <v>0</v>
      </c>
      <c r="AW629">
        <f>+IFERROR(VLOOKUP($I629,Code!$A:$M,13,0),0)</f>
        <v>0</v>
      </c>
    </row>
    <row r="630" spans="48:49" x14ac:dyDescent="0.35">
      <c r="AV630">
        <f>+IFERROR(VLOOKUP($I630,Code!$A:$M,12,0),0)</f>
        <v>0</v>
      </c>
      <c r="AW630">
        <f>+IFERROR(VLOOKUP($I630,Code!$A:$M,13,0),0)</f>
        <v>0</v>
      </c>
    </row>
    <row r="631" spans="48:49" x14ac:dyDescent="0.35">
      <c r="AV631">
        <f>+IFERROR(VLOOKUP($I631,Code!$A:$M,12,0),0)</f>
        <v>0</v>
      </c>
      <c r="AW631">
        <f>+IFERROR(VLOOKUP($I631,Code!$A:$M,13,0),0)</f>
        <v>0</v>
      </c>
    </row>
    <row r="632" spans="48:49" x14ac:dyDescent="0.35">
      <c r="AV632">
        <f>+IFERROR(VLOOKUP($I632,Code!$A:$M,12,0),0)</f>
        <v>0</v>
      </c>
      <c r="AW632">
        <f>+IFERROR(VLOOKUP($I632,Code!$A:$M,13,0),0)</f>
        <v>0</v>
      </c>
    </row>
    <row r="633" spans="48:49" x14ac:dyDescent="0.35">
      <c r="AV633">
        <f>+IFERROR(VLOOKUP($I633,Code!$A:$M,12,0),0)</f>
        <v>0</v>
      </c>
      <c r="AW633">
        <f>+IFERROR(VLOOKUP($I633,Code!$A:$M,13,0),0)</f>
        <v>0</v>
      </c>
    </row>
    <row r="634" spans="48:49" x14ac:dyDescent="0.35">
      <c r="AV634">
        <f>+IFERROR(VLOOKUP($I634,Code!$A:$M,12,0),0)</f>
        <v>0</v>
      </c>
      <c r="AW634">
        <f>+IFERROR(VLOOKUP($I634,Code!$A:$M,13,0),0)</f>
        <v>0</v>
      </c>
    </row>
    <row r="635" spans="48:49" x14ac:dyDescent="0.35">
      <c r="AV635">
        <f>+IFERROR(VLOOKUP($I635,Code!$A:$M,12,0),0)</f>
        <v>0</v>
      </c>
      <c r="AW635">
        <f>+IFERROR(VLOOKUP($I635,Code!$A:$M,13,0),0)</f>
        <v>0</v>
      </c>
    </row>
    <row r="636" spans="48:49" x14ac:dyDescent="0.35">
      <c r="AV636">
        <f>+IFERROR(VLOOKUP($I636,Code!$A:$M,12,0),0)</f>
        <v>0</v>
      </c>
      <c r="AW636">
        <f>+IFERROR(VLOOKUP($I636,Code!$A:$M,13,0),0)</f>
        <v>0</v>
      </c>
    </row>
    <row r="637" spans="48:49" x14ac:dyDescent="0.35">
      <c r="AV637">
        <f>+IFERROR(VLOOKUP($I637,Code!$A:$M,12,0),0)</f>
        <v>0</v>
      </c>
      <c r="AW637">
        <f>+IFERROR(VLOOKUP($I637,Code!$A:$M,13,0),0)</f>
        <v>0</v>
      </c>
    </row>
    <row r="638" spans="48:49" x14ac:dyDescent="0.35">
      <c r="AV638">
        <f>+IFERROR(VLOOKUP($I638,Code!$A:$M,12,0),0)</f>
        <v>0</v>
      </c>
      <c r="AW638">
        <f>+IFERROR(VLOOKUP($I638,Code!$A:$M,13,0),0)</f>
        <v>0</v>
      </c>
    </row>
    <row r="639" spans="48:49" x14ac:dyDescent="0.35">
      <c r="AV639">
        <f>+IFERROR(VLOOKUP($I639,Code!$A:$M,12,0),0)</f>
        <v>0</v>
      </c>
      <c r="AW639">
        <f>+IFERROR(VLOOKUP($I639,Code!$A:$M,13,0),0)</f>
        <v>0</v>
      </c>
    </row>
    <row r="640" spans="48:49" x14ac:dyDescent="0.35">
      <c r="AV640">
        <f>+IFERROR(VLOOKUP($I640,Code!$A:$M,12,0),0)</f>
        <v>0</v>
      </c>
      <c r="AW640">
        <f>+IFERROR(VLOOKUP($I640,Code!$A:$M,13,0),0)</f>
        <v>0</v>
      </c>
    </row>
    <row r="641" spans="48:49" x14ac:dyDescent="0.35">
      <c r="AV641">
        <f>+IFERROR(VLOOKUP($I641,Code!$A:$M,12,0),0)</f>
        <v>0</v>
      </c>
      <c r="AW641">
        <f>+IFERROR(VLOOKUP($I641,Code!$A:$M,13,0),0)</f>
        <v>0</v>
      </c>
    </row>
    <row r="642" spans="48:49" x14ac:dyDescent="0.35">
      <c r="AV642">
        <f>+IFERROR(VLOOKUP($I642,Code!$A:$M,12,0),0)</f>
        <v>0</v>
      </c>
      <c r="AW642">
        <f>+IFERROR(VLOOKUP($I642,Code!$A:$M,13,0),0)</f>
        <v>0</v>
      </c>
    </row>
    <row r="643" spans="48:49" x14ac:dyDescent="0.35">
      <c r="AV643">
        <f>+IFERROR(VLOOKUP($I643,Code!$A:$M,12,0),0)</f>
        <v>0</v>
      </c>
      <c r="AW643">
        <f>+IFERROR(VLOOKUP($I643,Code!$A:$M,13,0),0)</f>
        <v>0</v>
      </c>
    </row>
    <row r="644" spans="48:49" x14ac:dyDescent="0.35">
      <c r="AV644">
        <f>+IFERROR(VLOOKUP($I644,Code!$A:$M,12,0),0)</f>
        <v>0</v>
      </c>
      <c r="AW644">
        <f>+IFERROR(VLOOKUP($I644,Code!$A:$M,13,0),0)</f>
        <v>0</v>
      </c>
    </row>
    <row r="645" spans="48:49" x14ac:dyDescent="0.35">
      <c r="AV645">
        <f>+IFERROR(VLOOKUP($I645,Code!$A:$M,12,0),0)</f>
        <v>0</v>
      </c>
      <c r="AW645">
        <f>+IFERROR(VLOOKUP($I645,Code!$A:$M,13,0),0)</f>
        <v>0</v>
      </c>
    </row>
    <row r="646" spans="48:49" x14ac:dyDescent="0.35">
      <c r="AV646">
        <f>+IFERROR(VLOOKUP($I646,Code!$A:$M,12,0),0)</f>
        <v>0</v>
      </c>
      <c r="AW646">
        <f>+IFERROR(VLOOKUP($I646,Code!$A:$M,13,0),0)</f>
        <v>0</v>
      </c>
    </row>
    <row r="647" spans="48:49" x14ac:dyDescent="0.35">
      <c r="AV647">
        <f>+IFERROR(VLOOKUP($I647,Code!$A:$M,12,0),0)</f>
        <v>0</v>
      </c>
      <c r="AW647">
        <f>+IFERROR(VLOOKUP($I647,Code!$A:$M,13,0),0)</f>
        <v>0</v>
      </c>
    </row>
    <row r="648" spans="48:49" x14ac:dyDescent="0.35">
      <c r="AV648">
        <f>+IFERROR(VLOOKUP($I648,Code!$A:$M,12,0),0)</f>
        <v>0</v>
      </c>
      <c r="AW648">
        <f>+IFERROR(VLOOKUP($I648,Code!$A:$M,13,0),0)</f>
        <v>0</v>
      </c>
    </row>
    <row r="649" spans="48:49" x14ac:dyDescent="0.35">
      <c r="AV649">
        <f>+IFERROR(VLOOKUP($I649,Code!$A:$M,12,0),0)</f>
        <v>0</v>
      </c>
      <c r="AW649">
        <f>+IFERROR(VLOOKUP($I649,Code!$A:$M,13,0),0)</f>
        <v>0</v>
      </c>
    </row>
    <row r="650" spans="48:49" x14ac:dyDescent="0.35">
      <c r="AV650">
        <f>+IFERROR(VLOOKUP($I650,Code!$A:$M,12,0),0)</f>
        <v>0</v>
      </c>
      <c r="AW650">
        <f>+IFERROR(VLOOKUP($I650,Code!$A:$M,13,0),0)</f>
        <v>0</v>
      </c>
    </row>
    <row r="651" spans="48:49" x14ac:dyDescent="0.35">
      <c r="AV651">
        <f>+IFERROR(VLOOKUP($I651,Code!$A:$M,12,0),0)</f>
        <v>0</v>
      </c>
      <c r="AW651">
        <f>+IFERROR(VLOOKUP($I651,Code!$A:$M,13,0),0)</f>
        <v>0</v>
      </c>
    </row>
    <row r="652" spans="48:49" x14ac:dyDescent="0.35">
      <c r="AV652">
        <f>+IFERROR(VLOOKUP($I652,Code!$A:$M,12,0),0)</f>
        <v>0</v>
      </c>
      <c r="AW652">
        <f>+IFERROR(VLOOKUP($I652,Code!$A:$M,13,0),0)</f>
        <v>0</v>
      </c>
    </row>
    <row r="653" spans="48:49" x14ac:dyDescent="0.35">
      <c r="AV653">
        <f>+IFERROR(VLOOKUP($I653,Code!$A:$M,12,0),0)</f>
        <v>0</v>
      </c>
      <c r="AW653">
        <f>+IFERROR(VLOOKUP($I653,Code!$A:$M,13,0),0)</f>
        <v>0</v>
      </c>
    </row>
    <row r="654" spans="48:49" x14ac:dyDescent="0.35">
      <c r="AV654">
        <f>+IFERROR(VLOOKUP($I654,Code!$A:$M,12,0),0)</f>
        <v>0</v>
      </c>
      <c r="AW654">
        <f>+IFERROR(VLOOKUP($I654,Code!$A:$M,13,0),0)</f>
        <v>0</v>
      </c>
    </row>
    <row r="655" spans="48:49" x14ac:dyDescent="0.35">
      <c r="AV655">
        <f>+IFERROR(VLOOKUP($I655,Code!$A:$M,12,0),0)</f>
        <v>0</v>
      </c>
      <c r="AW655">
        <f>+IFERROR(VLOOKUP($I655,Code!$A:$M,13,0),0)</f>
        <v>0</v>
      </c>
    </row>
    <row r="656" spans="48:49" x14ac:dyDescent="0.35">
      <c r="AV656">
        <f>+IFERROR(VLOOKUP($I656,Code!$A:$M,12,0),0)</f>
        <v>0</v>
      </c>
      <c r="AW656">
        <f>+IFERROR(VLOOKUP($I656,Code!$A:$M,13,0),0)</f>
        <v>0</v>
      </c>
    </row>
    <row r="657" spans="48:49" x14ac:dyDescent="0.35">
      <c r="AV657">
        <f>+IFERROR(VLOOKUP($I657,Code!$A:$M,12,0),0)</f>
        <v>0</v>
      </c>
      <c r="AW657">
        <f>+IFERROR(VLOOKUP($I657,Code!$A:$M,13,0),0)</f>
        <v>0</v>
      </c>
    </row>
    <row r="658" spans="48:49" x14ac:dyDescent="0.35">
      <c r="AV658">
        <f>+IFERROR(VLOOKUP($I658,Code!$A:$M,12,0),0)</f>
        <v>0</v>
      </c>
      <c r="AW658">
        <f>+IFERROR(VLOOKUP($I658,Code!$A:$M,13,0),0)</f>
        <v>0</v>
      </c>
    </row>
    <row r="659" spans="48:49" x14ac:dyDescent="0.35">
      <c r="AV659">
        <f>+IFERROR(VLOOKUP($I659,Code!$A:$M,12,0),0)</f>
        <v>0</v>
      </c>
      <c r="AW659">
        <f>+IFERROR(VLOOKUP($I659,Code!$A:$M,13,0),0)</f>
        <v>0</v>
      </c>
    </row>
    <row r="660" spans="48:49" x14ac:dyDescent="0.35">
      <c r="AV660">
        <f>+IFERROR(VLOOKUP($I660,Code!$A:$M,12,0),0)</f>
        <v>0</v>
      </c>
      <c r="AW660">
        <f>+IFERROR(VLOOKUP($I660,Code!$A:$M,13,0),0)</f>
        <v>0</v>
      </c>
    </row>
    <row r="661" spans="48:49" x14ac:dyDescent="0.35">
      <c r="AV661">
        <f>+IFERROR(VLOOKUP($I661,Code!$A:$M,12,0),0)</f>
        <v>0</v>
      </c>
      <c r="AW661">
        <f>+IFERROR(VLOOKUP($I661,Code!$A:$M,13,0),0)</f>
        <v>0</v>
      </c>
    </row>
    <row r="662" spans="48:49" x14ac:dyDescent="0.35">
      <c r="AV662">
        <f>+IFERROR(VLOOKUP($I662,Code!$A:$M,12,0),0)</f>
        <v>0</v>
      </c>
      <c r="AW662">
        <f>+IFERROR(VLOOKUP($I662,Code!$A:$M,13,0),0)</f>
        <v>0</v>
      </c>
    </row>
    <row r="663" spans="48:49" x14ac:dyDescent="0.35">
      <c r="AV663">
        <f>+IFERROR(VLOOKUP($I663,Code!$A:$M,12,0),0)</f>
        <v>0</v>
      </c>
      <c r="AW663">
        <f>+IFERROR(VLOOKUP($I663,Code!$A:$M,13,0),0)</f>
        <v>0</v>
      </c>
    </row>
    <row r="664" spans="48:49" x14ac:dyDescent="0.35">
      <c r="AV664">
        <f>+IFERROR(VLOOKUP($I664,Code!$A:$M,12,0),0)</f>
        <v>0</v>
      </c>
      <c r="AW664">
        <f>+IFERROR(VLOOKUP($I664,Code!$A:$M,13,0),0)</f>
        <v>0</v>
      </c>
    </row>
    <row r="665" spans="48:49" x14ac:dyDescent="0.35">
      <c r="AV665">
        <f>+IFERROR(VLOOKUP($I665,Code!$A:$M,12,0),0)</f>
        <v>0</v>
      </c>
      <c r="AW665">
        <f>+IFERROR(VLOOKUP($I665,Code!$A:$M,13,0),0)</f>
        <v>0</v>
      </c>
    </row>
    <row r="666" spans="48:49" x14ac:dyDescent="0.35">
      <c r="AV666">
        <f>+IFERROR(VLOOKUP($I666,Code!$A:$M,12,0),0)</f>
        <v>0</v>
      </c>
      <c r="AW666">
        <f>+IFERROR(VLOOKUP($I666,Code!$A:$M,13,0),0)</f>
        <v>0</v>
      </c>
    </row>
    <row r="667" spans="48:49" x14ac:dyDescent="0.35">
      <c r="AV667">
        <f>+IFERROR(VLOOKUP($I667,Code!$A:$M,12,0),0)</f>
        <v>0</v>
      </c>
      <c r="AW667">
        <f>+IFERROR(VLOOKUP($I667,Code!$A:$M,13,0),0)</f>
        <v>0</v>
      </c>
    </row>
    <row r="668" spans="48:49" x14ac:dyDescent="0.35">
      <c r="AV668">
        <f>+IFERROR(VLOOKUP($I668,Code!$A:$M,12,0),0)</f>
        <v>0</v>
      </c>
      <c r="AW668">
        <f>+IFERROR(VLOOKUP($I668,Code!$A:$M,13,0),0)</f>
        <v>0</v>
      </c>
    </row>
    <row r="669" spans="48:49" x14ac:dyDescent="0.35">
      <c r="AV669">
        <f>+IFERROR(VLOOKUP($I669,Code!$A:$M,12,0),0)</f>
        <v>0</v>
      </c>
      <c r="AW669">
        <f>+IFERROR(VLOOKUP($I669,Code!$A:$M,13,0),0)</f>
        <v>0</v>
      </c>
    </row>
    <row r="670" spans="48:49" x14ac:dyDescent="0.35">
      <c r="AV670">
        <f>+IFERROR(VLOOKUP($I670,Code!$A:$M,12,0),0)</f>
        <v>0</v>
      </c>
      <c r="AW670">
        <f>+IFERROR(VLOOKUP($I670,Code!$A:$M,13,0),0)</f>
        <v>0</v>
      </c>
    </row>
    <row r="671" spans="48:49" x14ac:dyDescent="0.35">
      <c r="AV671">
        <f>+IFERROR(VLOOKUP($I671,Code!$A:$M,12,0),0)</f>
        <v>0</v>
      </c>
      <c r="AW671">
        <f>+IFERROR(VLOOKUP($I671,Code!$A:$M,13,0),0)</f>
        <v>0</v>
      </c>
    </row>
    <row r="672" spans="48:49" x14ac:dyDescent="0.35">
      <c r="AV672">
        <f>+IFERROR(VLOOKUP($I672,Code!$A:$M,12,0),0)</f>
        <v>0</v>
      </c>
      <c r="AW672">
        <f>+IFERROR(VLOOKUP($I672,Code!$A:$M,13,0),0)</f>
        <v>0</v>
      </c>
    </row>
    <row r="673" spans="48:49" x14ac:dyDescent="0.35">
      <c r="AV673">
        <f>+IFERROR(VLOOKUP($I673,Code!$A:$M,12,0),0)</f>
        <v>0</v>
      </c>
      <c r="AW673">
        <f>+IFERROR(VLOOKUP($I673,Code!$A:$M,13,0),0)</f>
        <v>0</v>
      </c>
    </row>
    <row r="674" spans="48:49" x14ac:dyDescent="0.35">
      <c r="AV674">
        <f>+IFERROR(VLOOKUP($I674,Code!$A:$M,12,0),0)</f>
        <v>0</v>
      </c>
      <c r="AW674">
        <f>+IFERROR(VLOOKUP($I674,Code!$A:$M,13,0),0)</f>
        <v>0</v>
      </c>
    </row>
    <row r="675" spans="48:49" x14ac:dyDescent="0.35">
      <c r="AV675">
        <f>+IFERROR(VLOOKUP($I675,Code!$A:$M,12,0),0)</f>
        <v>0</v>
      </c>
      <c r="AW675">
        <f>+IFERROR(VLOOKUP($I675,Code!$A:$M,13,0),0)</f>
        <v>0</v>
      </c>
    </row>
    <row r="676" spans="48:49" x14ac:dyDescent="0.35">
      <c r="AV676">
        <f>+IFERROR(VLOOKUP($I676,Code!$A:$M,12,0),0)</f>
        <v>0</v>
      </c>
      <c r="AW676">
        <f>+IFERROR(VLOOKUP($I676,Code!$A:$M,13,0),0)</f>
        <v>0</v>
      </c>
    </row>
    <row r="677" spans="48:49" x14ac:dyDescent="0.35">
      <c r="AV677">
        <f>+IFERROR(VLOOKUP($I677,Code!$A:$M,12,0),0)</f>
        <v>0</v>
      </c>
      <c r="AW677">
        <f>+IFERROR(VLOOKUP($I677,Code!$A:$M,13,0),0)</f>
        <v>0</v>
      </c>
    </row>
    <row r="678" spans="48:49" x14ac:dyDescent="0.35">
      <c r="AV678">
        <f>+IFERROR(VLOOKUP($I678,Code!$A:$M,12,0),0)</f>
        <v>0</v>
      </c>
      <c r="AW678">
        <f>+IFERROR(VLOOKUP($I678,Code!$A:$M,13,0),0)</f>
        <v>0</v>
      </c>
    </row>
    <row r="679" spans="48:49" x14ac:dyDescent="0.35">
      <c r="AV679">
        <f>+IFERROR(VLOOKUP($I679,Code!$A:$M,12,0),0)</f>
        <v>0</v>
      </c>
      <c r="AW679">
        <f>+IFERROR(VLOOKUP($I679,Code!$A:$M,13,0),0)</f>
        <v>0</v>
      </c>
    </row>
    <row r="680" spans="48:49" x14ac:dyDescent="0.35">
      <c r="AV680">
        <f>+IFERROR(VLOOKUP($I680,Code!$A:$M,12,0),0)</f>
        <v>0</v>
      </c>
      <c r="AW680">
        <f>+IFERROR(VLOOKUP($I680,Code!$A:$M,13,0),0)</f>
        <v>0</v>
      </c>
    </row>
    <row r="681" spans="48:49" x14ac:dyDescent="0.35">
      <c r="AV681">
        <f>+IFERROR(VLOOKUP($I681,Code!$A:$M,12,0),0)</f>
        <v>0</v>
      </c>
      <c r="AW681">
        <f>+IFERROR(VLOOKUP($I681,Code!$A:$M,13,0),0)</f>
        <v>0</v>
      </c>
    </row>
    <row r="682" spans="48:49" x14ac:dyDescent="0.35">
      <c r="AV682">
        <f>+IFERROR(VLOOKUP($I682,Code!$A:$M,12,0),0)</f>
        <v>0</v>
      </c>
      <c r="AW682">
        <f>+IFERROR(VLOOKUP($I682,Code!$A:$M,13,0),0)</f>
        <v>0</v>
      </c>
    </row>
    <row r="683" spans="48:49" x14ac:dyDescent="0.35">
      <c r="AV683">
        <f>+IFERROR(VLOOKUP($I683,Code!$A:$M,12,0),0)</f>
        <v>0</v>
      </c>
      <c r="AW683">
        <f>+IFERROR(VLOOKUP($I683,Code!$A:$M,13,0),0)</f>
        <v>0</v>
      </c>
    </row>
    <row r="684" spans="48:49" x14ac:dyDescent="0.35">
      <c r="AV684">
        <f>+IFERROR(VLOOKUP($I684,Code!$A:$M,12,0),0)</f>
        <v>0</v>
      </c>
      <c r="AW684">
        <f>+IFERROR(VLOOKUP($I684,Code!$A:$M,13,0),0)</f>
        <v>0</v>
      </c>
    </row>
    <row r="685" spans="48:49" x14ac:dyDescent="0.35">
      <c r="AV685">
        <f>+IFERROR(VLOOKUP($I685,Code!$A:$M,12,0),0)</f>
        <v>0</v>
      </c>
      <c r="AW685">
        <f>+IFERROR(VLOOKUP($I685,Code!$A:$M,13,0),0)</f>
        <v>0</v>
      </c>
    </row>
    <row r="686" spans="48:49" x14ac:dyDescent="0.35">
      <c r="AV686">
        <f>+IFERROR(VLOOKUP($I686,Code!$A:$M,12,0),0)</f>
        <v>0</v>
      </c>
      <c r="AW686">
        <f>+IFERROR(VLOOKUP($I686,Code!$A:$M,13,0),0)</f>
        <v>0</v>
      </c>
    </row>
    <row r="687" spans="48:49" x14ac:dyDescent="0.35">
      <c r="AV687">
        <f>+IFERROR(VLOOKUP($I687,Code!$A:$M,12,0),0)</f>
        <v>0</v>
      </c>
      <c r="AW687">
        <f>+IFERROR(VLOOKUP($I687,Code!$A:$M,13,0),0)</f>
        <v>0</v>
      </c>
    </row>
    <row r="688" spans="48:49" x14ac:dyDescent="0.35">
      <c r="AV688">
        <f>+IFERROR(VLOOKUP($I688,Code!$A:$M,12,0),0)</f>
        <v>0</v>
      </c>
      <c r="AW688">
        <f>+IFERROR(VLOOKUP($I688,Code!$A:$M,13,0),0)</f>
        <v>0</v>
      </c>
    </row>
    <row r="689" spans="48:49" x14ac:dyDescent="0.35">
      <c r="AV689">
        <f>+IFERROR(VLOOKUP($I689,Code!$A:$M,12,0),0)</f>
        <v>0</v>
      </c>
      <c r="AW689">
        <f>+IFERROR(VLOOKUP($I689,Code!$A:$M,13,0),0)</f>
        <v>0</v>
      </c>
    </row>
    <row r="690" spans="48:49" x14ac:dyDescent="0.35">
      <c r="AV690">
        <f>+IFERROR(VLOOKUP($I690,Code!$A:$M,12,0),0)</f>
        <v>0</v>
      </c>
      <c r="AW690">
        <f>+IFERROR(VLOOKUP($I690,Code!$A:$M,13,0),0)</f>
        <v>0</v>
      </c>
    </row>
    <row r="691" spans="48:49" x14ac:dyDescent="0.35">
      <c r="AV691">
        <f>+IFERROR(VLOOKUP($I691,Code!$A:$M,12,0),0)</f>
        <v>0</v>
      </c>
      <c r="AW691">
        <f>+IFERROR(VLOOKUP($I691,Code!$A:$M,13,0),0)</f>
        <v>0</v>
      </c>
    </row>
    <row r="692" spans="48:49" x14ac:dyDescent="0.35">
      <c r="AV692">
        <f>+IFERROR(VLOOKUP($I692,Code!$A:$M,12,0),0)</f>
        <v>0</v>
      </c>
      <c r="AW692">
        <f>+IFERROR(VLOOKUP($I692,Code!$A:$M,13,0),0)</f>
        <v>0</v>
      </c>
    </row>
    <row r="693" spans="48:49" x14ac:dyDescent="0.35">
      <c r="AV693">
        <f>+IFERROR(VLOOKUP($I693,Code!$A:$M,12,0),0)</f>
        <v>0</v>
      </c>
      <c r="AW693">
        <f>+IFERROR(VLOOKUP($I693,Code!$A:$M,13,0),0)</f>
        <v>0</v>
      </c>
    </row>
    <row r="694" spans="48:49" x14ac:dyDescent="0.35">
      <c r="AV694">
        <f>+IFERROR(VLOOKUP($I694,Code!$A:$M,12,0),0)</f>
        <v>0</v>
      </c>
      <c r="AW694">
        <f>+IFERROR(VLOOKUP($I694,Code!$A:$M,13,0),0)</f>
        <v>0</v>
      </c>
    </row>
    <row r="695" spans="48:49" x14ac:dyDescent="0.35">
      <c r="AV695">
        <f>+IFERROR(VLOOKUP($I695,Code!$A:$M,12,0),0)</f>
        <v>0</v>
      </c>
      <c r="AW695">
        <f>+IFERROR(VLOOKUP($I695,Code!$A:$M,13,0),0)</f>
        <v>0</v>
      </c>
    </row>
    <row r="696" spans="48:49" x14ac:dyDescent="0.35">
      <c r="AV696">
        <f>+IFERROR(VLOOKUP($I696,Code!$A:$M,12,0),0)</f>
        <v>0</v>
      </c>
      <c r="AW696">
        <f>+IFERROR(VLOOKUP($I696,Code!$A:$M,13,0),0)</f>
        <v>0</v>
      </c>
    </row>
    <row r="697" spans="48:49" x14ac:dyDescent="0.35">
      <c r="AV697">
        <f>+IFERROR(VLOOKUP($I697,Code!$A:$M,12,0),0)</f>
        <v>0</v>
      </c>
      <c r="AW697">
        <f>+IFERROR(VLOOKUP($I697,Code!$A:$M,13,0),0)</f>
        <v>0</v>
      </c>
    </row>
    <row r="698" spans="48:49" x14ac:dyDescent="0.35">
      <c r="AV698">
        <f>+IFERROR(VLOOKUP($I698,Code!$A:$M,12,0),0)</f>
        <v>0</v>
      </c>
      <c r="AW698">
        <f>+IFERROR(VLOOKUP($I698,Code!$A:$M,13,0),0)</f>
        <v>0</v>
      </c>
    </row>
    <row r="699" spans="48:49" x14ac:dyDescent="0.35">
      <c r="AV699">
        <f>+IFERROR(VLOOKUP($I699,Code!$A:$M,12,0),0)</f>
        <v>0</v>
      </c>
      <c r="AW699">
        <f>+IFERROR(VLOOKUP($I699,Code!$A:$M,13,0),0)</f>
        <v>0</v>
      </c>
    </row>
    <row r="700" spans="48:49" x14ac:dyDescent="0.35">
      <c r="AV700">
        <f>+IFERROR(VLOOKUP($I700,Code!$A:$M,12,0),0)</f>
        <v>0</v>
      </c>
      <c r="AW700">
        <f>+IFERROR(VLOOKUP($I700,Code!$A:$M,13,0),0)</f>
        <v>0</v>
      </c>
    </row>
    <row r="701" spans="48:49" x14ac:dyDescent="0.35">
      <c r="AV701">
        <f>+IFERROR(VLOOKUP($I701,Code!$A:$M,12,0),0)</f>
        <v>0</v>
      </c>
      <c r="AW701">
        <f>+IFERROR(VLOOKUP($I701,Code!$A:$M,13,0),0)</f>
        <v>0</v>
      </c>
    </row>
    <row r="702" spans="48:49" x14ac:dyDescent="0.35">
      <c r="AV702">
        <f>+IFERROR(VLOOKUP($I702,Code!$A:$M,12,0),0)</f>
        <v>0</v>
      </c>
      <c r="AW702">
        <f>+IFERROR(VLOOKUP($I702,Code!$A:$M,13,0),0)</f>
        <v>0</v>
      </c>
    </row>
    <row r="703" spans="48:49" x14ac:dyDescent="0.35">
      <c r="AV703">
        <f>+IFERROR(VLOOKUP($I703,Code!$A:$M,12,0),0)</f>
        <v>0</v>
      </c>
      <c r="AW703">
        <f>+IFERROR(VLOOKUP($I703,Code!$A:$M,13,0),0)</f>
        <v>0</v>
      </c>
    </row>
    <row r="704" spans="48:49" x14ac:dyDescent="0.35">
      <c r="AV704">
        <f>+IFERROR(VLOOKUP($I704,Code!$A:$M,12,0),0)</f>
        <v>0</v>
      </c>
      <c r="AW704">
        <f>+IFERROR(VLOOKUP($I704,Code!$A:$M,13,0),0)</f>
        <v>0</v>
      </c>
    </row>
    <row r="705" spans="48:49" x14ac:dyDescent="0.35">
      <c r="AV705">
        <f>+IFERROR(VLOOKUP($I705,Code!$A:$M,12,0),0)</f>
        <v>0</v>
      </c>
      <c r="AW705">
        <f>+IFERROR(VLOOKUP($I705,Code!$A:$M,13,0),0)</f>
        <v>0</v>
      </c>
    </row>
    <row r="706" spans="48:49" x14ac:dyDescent="0.35">
      <c r="AV706">
        <f>+IFERROR(VLOOKUP($I706,Code!$A:$M,12,0),0)</f>
        <v>0</v>
      </c>
      <c r="AW706">
        <f>+IFERROR(VLOOKUP($I706,Code!$A:$M,13,0),0)</f>
        <v>0</v>
      </c>
    </row>
    <row r="707" spans="48:49" x14ac:dyDescent="0.35">
      <c r="AV707">
        <f>+IFERROR(VLOOKUP($I707,Code!$A:$M,12,0),0)</f>
        <v>0</v>
      </c>
      <c r="AW707">
        <f>+IFERROR(VLOOKUP($I707,Code!$A:$M,13,0),0)</f>
        <v>0</v>
      </c>
    </row>
    <row r="708" spans="48:49" x14ac:dyDescent="0.35">
      <c r="AV708">
        <f>+IFERROR(VLOOKUP($I708,Code!$A:$M,12,0),0)</f>
        <v>0</v>
      </c>
      <c r="AW708">
        <f>+IFERROR(VLOOKUP($I708,Code!$A:$M,13,0),0)</f>
        <v>0</v>
      </c>
    </row>
    <row r="709" spans="48:49" x14ac:dyDescent="0.35">
      <c r="AV709">
        <f>+IFERROR(VLOOKUP($I709,Code!$A:$M,12,0),0)</f>
        <v>0</v>
      </c>
      <c r="AW709">
        <f>+IFERROR(VLOOKUP($I709,Code!$A:$M,13,0),0)</f>
        <v>0</v>
      </c>
    </row>
    <row r="710" spans="48:49" x14ac:dyDescent="0.35">
      <c r="AV710">
        <f>+IFERROR(VLOOKUP($I710,Code!$A:$M,12,0),0)</f>
        <v>0</v>
      </c>
      <c r="AW710">
        <f>+IFERROR(VLOOKUP($I710,Code!$A:$M,13,0),0)</f>
        <v>0</v>
      </c>
    </row>
    <row r="711" spans="48:49" x14ac:dyDescent="0.35">
      <c r="AV711">
        <f>+IFERROR(VLOOKUP($I711,Code!$A:$M,12,0),0)</f>
        <v>0</v>
      </c>
      <c r="AW711">
        <f>+IFERROR(VLOOKUP($I711,Code!$A:$M,13,0),0)</f>
        <v>0</v>
      </c>
    </row>
    <row r="712" spans="48:49" x14ac:dyDescent="0.35">
      <c r="AV712">
        <f>+IFERROR(VLOOKUP($I712,Code!$A:$M,12,0),0)</f>
        <v>0</v>
      </c>
      <c r="AW712">
        <f>+IFERROR(VLOOKUP($I712,Code!$A:$M,13,0),0)</f>
        <v>0</v>
      </c>
    </row>
    <row r="713" spans="48:49" x14ac:dyDescent="0.35">
      <c r="AV713">
        <f>+IFERROR(VLOOKUP($I713,Code!$A:$M,12,0),0)</f>
        <v>0</v>
      </c>
      <c r="AW713">
        <f>+IFERROR(VLOOKUP($I713,Code!$A:$M,13,0),0)</f>
        <v>0</v>
      </c>
    </row>
    <row r="714" spans="48:49" x14ac:dyDescent="0.35">
      <c r="AV714">
        <f>+IFERROR(VLOOKUP($I714,Code!$A:$M,12,0),0)</f>
        <v>0</v>
      </c>
      <c r="AW714">
        <f>+IFERROR(VLOOKUP($I714,Code!$A:$M,13,0),0)</f>
        <v>0</v>
      </c>
    </row>
    <row r="715" spans="48:49" x14ac:dyDescent="0.35">
      <c r="AV715">
        <f>+IFERROR(VLOOKUP($I715,Code!$A:$M,12,0),0)</f>
        <v>0</v>
      </c>
      <c r="AW715">
        <f>+IFERROR(VLOOKUP($I715,Code!$A:$M,13,0),0)</f>
        <v>0</v>
      </c>
    </row>
    <row r="716" spans="48:49" x14ac:dyDescent="0.35">
      <c r="AV716">
        <f>+IFERROR(VLOOKUP($I716,Code!$A:$M,12,0),0)</f>
        <v>0</v>
      </c>
      <c r="AW716">
        <f>+IFERROR(VLOOKUP($I716,Code!$A:$M,13,0),0)</f>
        <v>0</v>
      </c>
    </row>
    <row r="717" spans="48:49" x14ac:dyDescent="0.35">
      <c r="AV717">
        <f>+IFERROR(VLOOKUP($I717,Code!$A:$M,12,0),0)</f>
        <v>0</v>
      </c>
      <c r="AW717">
        <f>+IFERROR(VLOOKUP($I717,Code!$A:$M,13,0),0)</f>
        <v>0</v>
      </c>
    </row>
    <row r="718" spans="48:49" x14ac:dyDescent="0.35">
      <c r="AV718">
        <f>+IFERROR(VLOOKUP($I718,Code!$A:$M,12,0),0)</f>
        <v>0</v>
      </c>
      <c r="AW718">
        <f>+IFERROR(VLOOKUP($I718,Code!$A:$M,13,0),0)</f>
        <v>0</v>
      </c>
    </row>
    <row r="719" spans="48:49" x14ac:dyDescent="0.35">
      <c r="AV719">
        <f>+IFERROR(VLOOKUP($I719,Code!$A:$M,12,0),0)</f>
        <v>0</v>
      </c>
      <c r="AW719">
        <f>+IFERROR(VLOOKUP($I719,Code!$A:$M,13,0),0)</f>
        <v>0</v>
      </c>
    </row>
    <row r="720" spans="48:49" x14ac:dyDescent="0.35">
      <c r="AV720">
        <f>+IFERROR(VLOOKUP($I720,Code!$A:$M,12,0),0)</f>
        <v>0</v>
      </c>
      <c r="AW720">
        <f>+IFERROR(VLOOKUP($I720,Code!$A:$M,13,0),0)</f>
        <v>0</v>
      </c>
    </row>
    <row r="721" spans="48:49" x14ac:dyDescent="0.35">
      <c r="AV721">
        <f>+IFERROR(VLOOKUP($I721,Code!$A:$M,12,0),0)</f>
        <v>0</v>
      </c>
      <c r="AW721">
        <f>+IFERROR(VLOOKUP($I721,Code!$A:$M,13,0),0)</f>
        <v>0</v>
      </c>
    </row>
    <row r="722" spans="48:49" x14ac:dyDescent="0.35">
      <c r="AV722">
        <f>+IFERROR(VLOOKUP($I722,Code!$A:$M,12,0),0)</f>
        <v>0</v>
      </c>
      <c r="AW722">
        <f>+IFERROR(VLOOKUP($I722,Code!$A:$M,13,0),0)</f>
        <v>0</v>
      </c>
    </row>
    <row r="723" spans="48:49" x14ac:dyDescent="0.35">
      <c r="AV723">
        <f>+IFERROR(VLOOKUP($I723,Code!$A:$M,12,0),0)</f>
        <v>0</v>
      </c>
      <c r="AW723">
        <f>+IFERROR(VLOOKUP($I723,Code!$A:$M,13,0),0)</f>
        <v>0</v>
      </c>
    </row>
    <row r="724" spans="48:49" x14ac:dyDescent="0.35">
      <c r="AV724">
        <f>+IFERROR(VLOOKUP($I724,Code!$A:$M,12,0),0)</f>
        <v>0</v>
      </c>
      <c r="AW724">
        <f>+IFERROR(VLOOKUP($I724,Code!$A:$M,13,0),0)</f>
        <v>0</v>
      </c>
    </row>
    <row r="725" spans="48:49" x14ac:dyDescent="0.35">
      <c r="AV725">
        <f>+IFERROR(VLOOKUP($I725,Code!$A:$M,12,0),0)</f>
        <v>0</v>
      </c>
      <c r="AW725">
        <f>+IFERROR(VLOOKUP($I725,Code!$A:$M,13,0),0)</f>
        <v>0</v>
      </c>
    </row>
    <row r="726" spans="48:49" x14ac:dyDescent="0.35">
      <c r="AV726">
        <f>+IFERROR(VLOOKUP($I726,Code!$A:$M,12,0),0)</f>
        <v>0</v>
      </c>
      <c r="AW726">
        <f>+IFERROR(VLOOKUP($I726,Code!$A:$M,13,0),0)</f>
        <v>0</v>
      </c>
    </row>
    <row r="727" spans="48:49" x14ac:dyDescent="0.35">
      <c r="AV727">
        <f>+IFERROR(VLOOKUP($I727,Code!$A:$M,12,0),0)</f>
        <v>0</v>
      </c>
      <c r="AW727">
        <f>+IFERROR(VLOOKUP($I727,Code!$A:$M,13,0),0)</f>
        <v>0</v>
      </c>
    </row>
    <row r="728" spans="48:49" x14ac:dyDescent="0.35">
      <c r="AV728">
        <f>+IFERROR(VLOOKUP($I728,Code!$A:$M,12,0),0)</f>
        <v>0</v>
      </c>
      <c r="AW728">
        <f>+IFERROR(VLOOKUP($I728,Code!$A:$M,13,0),0)</f>
        <v>0</v>
      </c>
    </row>
    <row r="729" spans="48:49" x14ac:dyDescent="0.35">
      <c r="AV729">
        <f>+IFERROR(VLOOKUP($I729,Code!$A:$M,12,0),0)</f>
        <v>0</v>
      </c>
      <c r="AW729">
        <f>+IFERROR(VLOOKUP($I729,Code!$A:$M,13,0),0)</f>
        <v>0</v>
      </c>
    </row>
    <row r="730" spans="48:49" x14ac:dyDescent="0.35">
      <c r="AV730">
        <f>+IFERROR(VLOOKUP($I730,Code!$A:$M,12,0),0)</f>
        <v>0</v>
      </c>
      <c r="AW730">
        <f>+IFERROR(VLOOKUP($I730,Code!$A:$M,13,0),0)</f>
        <v>0</v>
      </c>
    </row>
    <row r="731" spans="48:49" x14ac:dyDescent="0.35">
      <c r="AV731">
        <f>+IFERROR(VLOOKUP($I731,Code!$A:$M,12,0),0)</f>
        <v>0</v>
      </c>
      <c r="AW731">
        <f>+IFERROR(VLOOKUP($I731,Code!$A:$M,13,0),0)</f>
        <v>0</v>
      </c>
    </row>
    <row r="732" spans="48:49" x14ac:dyDescent="0.35">
      <c r="AV732">
        <f>+IFERROR(VLOOKUP($I732,Code!$A:$M,12,0),0)</f>
        <v>0</v>
      </c>
      <c r="AW732">
        <f>+IFERROR(VLOOKUP($I732,Code!$A:$M,13,0),0)</f>
        <v>0</v>
      </c>
    </row>
    <row r="733" spans="48:49" x14ac:dyDescent="0.35">
      <c r="AV733">
        <f>+IFERROR(VLOOKUP($I733,Code!$A:$M,12,0),0)</f>
        <v>0</v>
      </c>
      <c r="AW733">
        <f>+IFERROR(VLOOKUP($I733,Code!$A:$M,13,0),0)</f>
        <v>0</v>
      </c>
    </row>
    <row r="734" spans="48:49" x14ac:dyDescent="0.35">
      <c r="AV734">
        <f>+IFERROR(VLOOKUP($I734,Code!$A:$M,12,0),0)</f>
        <v>0</v>
      </c>
      <c r="AW734">
        <f>+IFERROR(VLOOKUP($I734,Code!$A:$M,13,0),0)</f>
        <v>0</v>
      </c>
    </row>
    <row r="735" spans="48:49" x14ac:dyDescent="0.35">
      <c r="AV735">
        <f>+IFERROR(VLOOKUP($I735,Code!$A:$M,12,0),0)</f>
        <v>0</v>
      </c>
      <c r="AW735">
        <f>+IFERROR(VLOOKUP($I735,Code!$A:$M,13,0),0)</f>
        <v>0</v>
      </c>
    </row>
    <row r="736" spans="48:49" x14ac:dyDescent="0.35">
      <c r="AV736">
        <f>+IFERROR(VLOOKUP($I736,Code!$A:$M,12,0),0)</f>
        <v>0</v>
      </c>
      <c r="AW736">
        <f>+IFERROR(VLOOKUP($I736,Code!$A:$M,13,0),0)</f>
        <v>0</v>
      </c>
    </row>
    <row r="737" spans="48:49" x14ac:dyDescent="0.35">
      <c r="AV737">
        <f>+IFERROR(VLOOKUP($I737,Code!$A:$M,12,0),0)</f>
        <v>0</v>
      </c>
      <c r="AW737">
        <f>+IFERROR(VLOOKUP($I737,Code!$A:$M,13,0),0)</f>
        <v>0</v>
      </c>
    </row>
    <row r="738" spans="48:49" x14ac:dyDescent="0.35">
      <c r="AV738">
        <f>+IFERROR(VLOOKUP($I738,Code!$A:$M,12,0),0)</f>
        <v>0</v>
      </c>
      <c r="AW738">
        <f>+IFERROR(VLOOKUP($I738,Code!$A:$M,13,0),0)</f>
        <v>0</v>
      </c>
    </row>
    <row r="739" spans="48:49" x14ac:dyDescent="0.35">
      <c r="AV739">
        <f>+IFERROR(VLOOKUP($I739,Code!$A:$M,12,0),0)</f>
        <v>0</v>
      </c>
      <c r="AW739">
        <f>+IFERROR(VLOOKUP($I739,Code!$A:$M,13,0),0)</f>
        <v>0</v>
      </c>
    </row>
    <row r="740" spans="48:49" x14ac:dyDescent="0.35">
      <c r="AV740">
        <f>+IFERROR(VLOOKUP($I740,Code!$A:$M,12,0),0)</f>
        <v>0</v>
      </c>
      <c r="AW740">
        <f>+IFERROR(VLOOKUP($I740,Code!$A:$M,13,0),0)</f>
        <v>0</v>
      </c>
    </row>
    <row r="741" spans="48:49" x14ac:dyDescent="0.35">
      <c r="AV741">
        <f>+IFERROR(VLOOKUP($I741,Code!$A:$M,12,0),0)</f>
        <v>0</v>
      </c>
      <c r="AW741">
        <f>+IFERROR(VLOOKUP($I741,Code!$A:$M,13,0),0)</f>
        <v>0</v>
      </c>
    </row>
    <row r="742" spans="48:49" x14ac:dyDescent="0.35">
      <c r="AV742">
        <f>+IFERROR(VLOOKUP($I742,Code!$A:$M,12,0),0)</f>
        <v>0</v>
      </c>
      <c r="AW742">
        <f>+IFERROR(VLOOKUP($I742,Code!$A:$M,13,0),0)</f>
        <v>0</v>
      </c>
    </row>
    <row r="743" spans="48:49" x14ac:dyDescent="0.35">
      <c r="AV743">
        <f>+IFERROR(VLOOKUP($I743,Code!$A:$M,12,0),0)</f>
        <v>0</v>
      </c>
      <c r="AW743">
        <f>+IFERROR(VLOOKUP($I743,Code!$A:$M,13,0),0)</f>
        <v>0</v>
      </c>
    </row>
    <row r="744" spans="48:49" x14ac:dyDescent="0.35">
      <c r="AV744">
        <f>+IFERROR(VLOOKUP($I744,Code!$A:$M,12,0),0)</f>
        <v>0</v>
      </c>
      <c r="AW744">
        <f>+IFERROR(VLOOKUP($I744,Code!$A:$M,13,0),0)</f>
        <v>0</v>
      </c>
    </row>
    <row r="745" spans="48:49" x14ac:dyDescent="0.35">
      <c r="AV745">
        <f>+IFERROR(VLOOKUP($I745,Code!$A:$M,12,0),0)</f>
        <v>0</v>
      </c>
      <c r="AW745">
        <f>+IFERROR(VLOOKUP($I745,Code!$A:$M,13,0),0)</f>
        <v>0</v>
      </c>
    </row>
    <row r="746" spans="48:49" x14ac:dyDescent="0.35">
      <c r="AV746">
        <f>+IFERROR(VLOOKUP($I746,Code!$A:$M,12,0),0)</f>
        <v>0</v>
      </c>
      <c r="AW746">
        <f>+IFERROR(VLOOKUP($I746,Code!$A:$M,13,0),0)</f>
        <v>0</v>
      </c>
    </row>
    <row r="747" spans="48:49" x14ac:dyDescent="0.35">
      <c r="AV747">
        <f>+IFERROR(VLOOKUP($I747,Code!$A:$M,12,0),0)</f>
        <v>0</v>
      </c>
      <c r="AW747">
        <f>+IFERROR(VLOOKUP($I747,Code!$A:$M,13,0),0)</f>
        <v>0</v>
      </c>
    </row>
    <row r="748" spans="48:49" x14ac:dyDescent="0.35">
      <c r="AV748">
        <f>+IFERROR(VLOOKUP($I748,Code!$A:$M,12,0),0)</f>
        <v>0</v>
      </c>
      <c r="AW748">
        <f>+IFERROR(VLOOKUP($I748,Code!$A:$M,13,0),0)</f>
        <v>0</v>
      </c>
    </row>
    <row r="749" spans="48:49" x14ac:dyDescent="0.35">
      <c r="AV749">
        <f>+IFERROR(VLOOKUP($I749,Code!$A:$M,12,0),0)</f>
        <v>0</v>
      </c>
      <c r="AW749">
        <f>+IFERROR(VLOOKUP($I749,Code!$A:$M,13,0),0)</f>
        <v>0</v>
      </c>
    </row>
    <row r="750" spans="48:49" x14ac:dyDescent="0.35">
      <c r="AV750">
        <f>+IFERROR(VLOOKUP($I750,Code!$A:$M,12,0),0)</f>
        <v>0</v>
      </c>
      <c r="AW750">
        <f>+IFERROR(VLOOKUP($I750,Code!$A:$M,13,0),0)</f>
        <v>0</v>
      </c>
    </row>
    <row r="751" spans="48:49" x14ac:dyDescent="0.35">
      <c r="AV751">
        <f>+IFERROR(VLOOKUP($I751,Code!$A:$M,12,0),0)</f>
        <v>0</v>
      </c>
      <c r="AW751">
        <f>+IFERROR(VLOOKUP($I751,Code!$A:$M,13,0),0)</f>
        <v>0</v>
      </c>
    </row>
    <row r="752" spans="48:49" x14ac:dyDescent="0.35">
      <c r="AV752">
        <f>+IFERROR(VLOOKUP($I752,Code!$A:$M,12,0),0)</f>
        <v>0</v>
      </c>
      <c r="AW752">
        <f>+IFERROR(VLOOKUP($I752,Code!$A:$M,13,0),0)</f>
        <v>0</v>
      </c>
    </row>
    <row r="753" spans="48:49" x14ac:dyDescent="0.35">
      <c r="AV753">
        <f>+IFERROR(VLOOKUP($I753,Code!$A:$M,12,0),0)</f>
        <v>0</v>
      </c>
      <c r="AW753">
        <f>+IFERROR(VLOOKUP($I753,Code!$A:$M,13,0),0)</f>
        <v>0</v>
      </c>
    </row>
    <row r="754" spans="48:49" x14ac:dyDescent="0.35">
      <c r="AV754">
        <f>+IFERROR(VLOOKUP($I754,Code!$A:$M,12,0),0)</f>
        <v>0</v>
      </c>
      <c r="AW754">
        <f>+IFERROR(VLOOKUP($I754,Code!$A:$M,13,0),0)</f>
        <v>0</v>
      </c>
    </row>
    <row r="755" spans="48:49" x14ac:dyDescent="0.35">
      <c r="AV755">
        <f>+IFERROR(VLOOKUP($I755,Code!$A:$M,12,0),0)</f>
        <v>0</v>
      </c>
      <c r="AW755">
        <f>+IFERROR(VLOOKUP($I755,Code!$A:$M,13,0),0)</f>
        <v>0</v>
      </c>
    </row>
    <row r="756" spans="48:49" x14ac:dyDescent="0.35">
      <c r="AV756">
        <f>+IFERROR(VLOOKUP($I756,Code!$A:$M,12,0),0)</f>
        <v>0</v>
      </c>
      <c r="AW756">
        <f>+IFERROR(VLOOKUP($I756,Code!$A:$M,13,0),0)</f>
        <v>0</v>
      </c>
    </row>
    <row r="757" spans="48:49" x14ac:dyDescent="0.35">
      <c r="AV757">
        <f>+IFERROR(VLOOKUP($I757,Code!$A:$M,12,0),0)</f>
        <v>0</v>
      </c>
      <c r="AW757">
        <f>+IFERROR(VLOOKUP($I757,Code!$A:$M,13,0),0)</f>
        <v>0</v>
      </c>
    </row>
    <row r="758" spans="48:49" x14ac:dyDescent="0.35">
      <c r="AV758">
        <f>+IFERROR(VLOOKUP($I758,Code!$A:$M,12,0),0)</f>
        <v>0</v>
      </c>
      <c r="AW758">
        <f>+IFERROR(VLOOKUP($I758,Code!$A:$M,13,0),0)</f>
        <v>0</v>
      </c>
    </row>
    <row r="759" spans="48:49" x14ac:dyDescent="0.35">
      <c r="AV759">
        <f>+IFERROR(VLOOKUP($I759,Code!$A:$M,12,0),0)</f>
        <v>0</v>
      </c>
      <c r="AW759">
        <f>+IFERROR(VLOOKUP($I759,Code!$A:$M,13,0),0)</f>
        <v>0</v>
      </c>
    </row>
    <row r="760" spans="48:49" x14ac:dyDescent="0.35">
      <c r="AV760">
        <f>+IFERROR(VLOOKUP($I760,Code!$A:$M,12,0),0)</f>
        <v>0</v>
      </c>
      <c r="AW760">
        <f>+IFERROR(VLOOKUP($I760,Code!$A:$M,13,0),0)</f>
        <v>0</v>
      </c>
    </row>
    <row r="761" spans="48:49" x14ac:dyDescent="0.35">
      <c r="AV761">
        <f>+IFERROR(VLOOKUP($I761,Code!$A:$M,12,0),0)</f>
        <v>0</v>
      </c>
      <c r="AW761">
        <f>+IFERROR(VLOOKUP($I761,Code!$A:$M,13,0),0)</f>
        <v>0</v>
      </c>
    </row>
    <row r="762" spans="48:49" x14ac:dyDescent="0.35">
      <c r="AV762">
        <f>+IFERROR(VLOOKUP($I762,Code!$A:$M,12,0),0)</f>
        <v>0</v>
      </c>
      <c r="AW762">
        <f>+IFERROR(VLOOKUP($I762,Code!$A:$M,13,0),0)</f>
        <v>0</v>
      </c>
    </row>
    <row r="763" spans="48:49" x14ac:dyDescent="0.35">
      <c r="AV763">
        <f>+IFERROR(VLOOKUP($I763,Code!$A:$M,12,0),0)</f>
        <v>0</v>
      </c>
      <c r="AW763">
        <f>+IFERROR(VLOOKUP($I763,Code!$A:$M,13,0),0)</f>
        <v>0</v>
      </c>
    </row>
    <row r="764" spans="48:49" x14ac:dyDescent="0.35">
      <c r="AV764">
        <f>+IFERROR(VLOOKUP($I764,Code!$A:$M,12,0),0)</f>
        <v>0</v>
      </c>
      <c r="AW764">
        <f>+IFERROR(VLOOKUP($I764,Code!$A:$M,13,0),0)</f>
        <v>0</v>
      </c>
    </row>
    <row r="765" spans="48:49" x14ac:dyDescent="0.35">
      <c r="AV765">
        <f>+IFERROR(VLOOKUP($I765,Code!$A:$M,12,0),0)</f>
        <v>0</v>
      </c>
      <c r="AW765">
        <f>+IFERROR(VLOOKUP($I765,Code!$A:$M,13,0),0)</f>
        <v>0</v>
      </c>
    </row>
    <row r="766" spans="48:49" x14ac:dyDescent="0.35">
      <c r="AV766">
        <f>+IFERROR(VLOOKUP($I766,Code!$A:$M,12,0),0)</f>
        <v>0</v>
      </c>
      <c r="AW766">
        <f>+IFERROR(VLOOKUP($I766,Code!$A:$M,13,0),0)</f>
        <v>0</v>
      </c>
    </row>
    <row r="767" spans="48:49" x14ac:dyDescent="0.35">
      <c r="AV767">
        <f>+IFERROR(VLOOKUP($I767,Code!$A:$M,12,0),0)</f>
        <v>0</v>
      </c>
      <c r="AW767">
        <f>+IFERROR(VLOOKUP($I767,Code!$A:$M,13,0),0)</f>
        <v>0</v>
      </c>
    </row>
    <row r="768" spans="48:49" x14ac:dyDescent="0.35">
      <c r="AV768">
        <f>+IFERROR(VLOOKUP($I768,Code!$A:$M,12,0),0)</f>
        <v>0</v>
      </c>
      <c r="AW768">
        <f>+IFERROR(VLOOKUP($I768,Code!$A:$M,13,0),0)</f>
        <v>0</v>
      </c>
    </row>
    <row r="769" spans="48:49" x14ac:dyDescent="0.35">
      <c r="AV769">
        <f>+IFERROR(VLOOKUP($I769,Code!$A:$M,12,0),0)</f>
        <v>0</v>
      </c>
      <c r="AW769">
        <f>+IFERROR(VLOOKUP($I769,Code!$A:$M,13,0),0)</f>
        <v>0</v>
      </c>
    </row>
    <row r="770" spans="48:49" x14ac:dyDescent="0.35">
      <c r="AV770">
        <f>+IFERROR(VLOOKUP($I770,Code!$A:$M,12,0),0)</f>
        <v>0</v>
      </c>
      <c r="AW770">
        <f>+IFERROR(VLOOKUP($I770,Code!$A:$M,13,0),0)</f>
        <v>0</v>
      </c>
    </row>
    <row r="771" spans="48:49" x14ac:dyDescent="0.35">
      <c r="AV771">
        <f>+IFERROR(VLOOKUP($I771,Code!$A:$M,12,0),0)</f>
        <v>0</v>
      </c>
      <c r="AW771">
        <f>+IFERROR(VLOOKUP($I771,Code!$A:$M,13,0),0)</f>
        <v>0</v>
      </c>
    </row>
    <row r="772" spans="48:49" x14ac:dyDescent="0.35">
      <c r="AV772">
        <f>+IFERROR(VLOOKUP($I772,Code!$A:$M,12,0),0)</f>
        <v>0</v>
      </c>
      <c r="AW772">
        <f>+IFERROR(VLOOKUP($I772,Code!$A:$M,13,0),0)</f>
        <v>0</v>
      </c>
    </row>
    <row r="773" spans="48:49" x14ac:dyDescent="0.35">
      <c r="AV773">
        <f>+IFERROR(VLOOKUP($I773,Code!$A:$M,12,0),0)</f>
        <v>0</v>
      </c>
      <c r="AW773">
        <f>+IFERROR(VLOOKUP($I773,Code!$A:$M,13,0),0)</f>
        <v>0</v>
      </c>
    </row>
    <row r="774" spans="48:49" x14ac:dyDescent="0.35">
      <c r="AV774">
        <f>+IFERROR(VLOOKUP($I774,Code!$A:$M,12,0),0)</f>
        <v>0</v>
      </c>
      <c r="AW774">
        <f>+IFERROR(VLOOKUP($I774,Code!$A:$M,13,0),0)</f>
        <v>0</v>
      </c>
    </row>
    <row r="775" spans="48:49" x14ac:dyDescent="0.35">
      <c r="AV775">
        <f>+IFERROR(VLOOKUP($I775,Code!$A:$M,12,0),0)</f>
        <v>0</v>
      </c>
      <c r="AW775">
        <f>+IFERROR(VLOOKUP($I775,Code!$A:$M,13,0),0)</f>
        <v>0</v>
      </c>
    </row>
    <row r="776" spans="48:49" x14ac:dyDescent="0.35">
      <c r="AV776">
        <f>+IFERROR(VLOOKUP($I776,Code!$A:$M,12,0),0)</f>
        <v>0</v>
      </c>
      <c r="AW776">
        <f>+IFERROR(VLOOKUP($I776,Code!$A:$M,13,0),0)</f>
        <v>0</v>
      </c>
    </row>
    <row r="777" spans="48:49" x14ac:dyDescent="0.35">
      <c r="AV777">
        <f>+IFERROR(VLOOKUP($I777,Code!$A:$M,12,0),0)</f>
        <v>0</v>
      </c>
      <c r="AW777">
        <f>+IFERROR(VLOOKUP($I777,Code!$A:$M,13,0),0)</f>
        <v>0</v>
      </c>
    </row>
    <row r="778" spans="48:49" x14ac:dyDescent="0.35">
      <c r="AV778">
        <f>+IFERROR(VLOOKUP($I778,Code!$A:$M,12,0),0)</f>
        <v>0</v>
      </c>
      <c r="AW778">
        <f>+IFERROR(VLOOKUP($I778,Code!$A:$M,13,0),0)</f>
        <v>0</v>
      </c>
    </row>
    <row r="779" spans="48:49" x14ac:dyDescent="0.35">
      <c r="AV779">
        <f>+IFERROR(VLOOKUP($I779,Code!$A:$M,12,0),0)</f>
        <v>0</v>
      </c>
      <c r="AW779">
        <f>+IFERROR(VLOOKUP($I779,Code!$A:$M,13,0),0)</f>
        <v>0</v>
      </c>
    </row>
    <row r="780" spans="48:49" x14ac:dyDescent="0.35">
      <c r="AV780">
        <f>+IFERROR(VLOOKUP($I780,Code!$A:$M,12,0),0)</f>
        <v>0</v>
      </c>
      <c r="AW780">
        <f>+IFERROR(VLOOKUP($I780,Code!$A:$M,13,0),0)</f>
        <v>0</v>
      </c>
    </row>
    <row r="781" spans="48:49" x14ac:dyDescent="0.35">
      <c r="AV781">
        <f>+IFERROR(VLOOKUP($I781,Code!$A:$M,12,0),0)</f>
        <v>0</v>
      </c>
      <c r="AW781">
        <f>+IFERROR(VLOOKUP($I781,Code!$A:$M,13,0),0)</f>
        <v>0</v>
      </c>
    </row>
    <row r="782" spans="48:49" x14ac:dyDescent="0.35">
      <c r="AV782">
        <f>+IFERROR(VLOOKUP($I782,Code!$A:$M,12,0),0)</f>
        <v>0</v>
      </c>
      <c r="AW782">
        <f>+IFERROR(VLOOKUP($I782,Code!$A:$M,13,0),0)</f>
        <v>0</v>
      </c>
    </row>
    <row r="783" spans="48:49" x14ac:dyDescent="0.35">
      <c r="AV783">
        <f>+IFERROR(VLOOKUP($I783,Code!$A:$M,12,0),0)</f>
        <v>0</v>
      </c>
      <c r="AW783">
        <f>+IFERROR(VLOOKUP($I783,Code!$A:$M,13,0),0)</f>
        <v>0</v>
      </c>
    </row>
    <row r="784" spans="48:49" x14ac:dyDescent="0.35">
      <c r="AV784">
        <f>+IFERROR(VLOOKUP($I784,Code!$A:$M,12,0),0)</f>
        <v>0</v>
      </c>
      <c r="AW784">
        <f>+IFERROR(VLOOKUP($I784,Code!$A:$M,13,0),0)</f>
        <v>0</v>
      </c>
    </row>
    <row r="785" spans="48:49" x14ac:dyDescent="0.35">
      <c r="AV785">
        <f>+IFERROR(VLOOKUP($I785,Code!$A:$M,12,0),0)</f>
        <v>0</v>
      </c>
      <c r="AW785">
        <f>+IFERROR(VLOOKUP($I785,Code!$A:$M,13,0),0)</f>
        <v>0</v>
      </c>
    </row>
    <row r="786" spans="48:49" x14ac:dyDescent="0.35">
      <c r="AV786">
        <f>+IFERROR(VLOOKUP($I786,Code!$A:$M,12,0),0)</f>
        <v>0</v>
      </c>
      <c r="AW786">
        <f>+IFERROR(VLOOKUP($I786,Code!$A:$M,13,0),0)</f>
        <v>0</v>
      </c>
    </row>
    <row r="787" spans="48:49" x14ac:dyDescent="0.35">
      <c r="AV787">
        <f>+IFERROR(VLOOKUP($I787,Code!$A:$M,12,0),0)</f>
        <v>0</v>
      </c>
      <c r="AW787">
        <f>+IFERROR(VLOOKUP($I787,Code!$A:$M,13,0),0)</f>
        <v>0</v>
      </c>
    </row>
    <row r="788" spans="48:49" x14ac:dyDescent="0.35">
      <c r="AV788">
        <f>+IFERROR(VLOOKUP($I788,Code!$A:$M,12,0),0)</f>
        <v>0</v>
      </c>
      <c r="AW788">
        <f>+IFERROR(VLOOKUP($I788,Code!$A:$M,13,0),0)</f>
        <v>0</v>
      </c>
    </row>
    <row r="789" spans="48:49" x14ac:dyDescent="0.35">
      <c r="AV789">
        <f>+IFERROR(VLOOKUP($I789,Code!$A:$M,12,0),0)</f>
        <v>0</v>
      </c>
      <c r="AW789">
        <f>+IFERROR(VLOOKUP($I789,Code!$A:$M,13,0),0)</f>
        <v>0</v>
      </c>
    </row>
    <row r="790" spans="48:49" x14ac:dyDescent="0.35">
      <c r="AV790">
        <f>+IFERROR(VLOOKUP($I790,Code!$A:$M,12,0),0)</f>
        <v>0</v>
      </c>
      <c r="AW790">
        <f>+IFERROR(VLOOKUP($I790,Code!$A:$M,13,0),0)</f>
        <v>0</v>
      </c>
    </row>
    <row r="791" spans="48:49" x14ac:dyDescent="0.35">
      <c r="AV791">
        <f>+IFERROR(VLOOKUP($I791,Code!$A:$M,12,0),0)</f>
        <v>0</v>
      </c>
      <c r="AW791">
        <f>+IFERROR(VLOOKUP($I791,Code!$A:$M,13,0),0)</f>
        <v>0</v>
      </c>
    </row>
    <row r="792" spans="48:49" x14ac:dyDescent="0.35">
      <c r="AV792">
        <f>+IFERROR(VLOOKUP($I792,Code!$A:$M,12,0),0)</f>
        <v>0</v>
      </c>
      <c r="AW792">
        <f>+IFERROR(VLOOKUP($I792,Code!$A:$M,13,0),0)</f>
        <v>0</v>
      </c>
    </row>
    <row r="793" spans="48:49" x14ac:dyDescent="0.35">
      <c r="AV793">
        <f>+IFERROR(VLOOKUP($I793,Code!$A:$M,12,0),0)</f>
        <v>0</v>
      </c>
      <c r="AW793">
        <f>+IFERROR(VLOOKUP($I793,Code!$A:$M,13,0),0)</f>
        <v>0</v>
      </c>
    </row>
    <row r="794" spans="48:49" x14ac:dyDescent="0.35">
      <c r="AV794">
        <f>+IFERROR(VLOOKUP($I794,Code!$A:$M,12,0),0)</f>
        <v>0</v>
      </c>
      <c r="AW794">
        <f>+IFERROR(VLOOKUP($I794,Code!$A:$M,13,0),0)</f>
        <v>0</v>
      </c>
    </row>
    <row r="795" spans="48:49" x14ac:dyDescent="0.35">
      <c r="AV795">
        <f>+IFERROR(VLOOKUP($I795,Code!$A:$M,12,0),0)</f>
        <v>0</v>
      </c>
      <c r="AW795">
        <f>+IFERROR(VLOOKUP($I795,Code!$A:$M,13,0),0)</f>
        <v>0</v>
      </c>
    </row>
    <row r="796" spans="48:49" x14ac:dyDescent="0.35">
      <c r="AV796">
        <f>+IFERROR(VLOOKUP($I796,Code!$A:$M,12,0),0)</f>
        <v>0</v>
      </c>
      <c r="AW796">
        <f>+IFERROR(VLOOKUP($I796,Code!$A:$M,13,0),0)</f>
        <v>0</v>
      </c>
    </row>
    <row r="797" spans="48:49" x14ac:dyDescent="0.35">
      <c r="AV797">
        <f>+IFERROR(VLOOKUP($I797,Code!$A:$M,12,0),0)</f>
        <v>0</v>
      </c>
      <c r="AW797">
        <f>+IFERROR(VLOOKUP($I797,Code!$A:$M,13,0),0)</f>
        <v>0</v>
      </c>
    </row>
    <row r="798" spans="48:49" x14ac:dyDescent="0.35">
      <c r="AV798">
        <f>+IFERROR(VLOOKUP($I798,Code!$A:$M,12,0),0)</f>
        <v>0</v>
      </c>
      <c r="AW798">
        <f>+IFERROR(VLOOKUP($I798,Code!$A:$M,13,0),0)</f>
        <v>0</v>
      </c>
    </row>
    <row r="799" spans="48:49" x14ac:dyDescent="0.35">
      <c r="AV799">
        <f>+IFERROR(VLOOKUP($I799,Code!$A:$M,12,0),0)</f>
        <v>0</v>
      </c>
      <c r="AW799">
        <f>+IFERROR(VLOOKUP($I799,Code!$A:$M,13,0),0)</f>
        <v>0</v>
      </c>
    </row>
    <row r="800" spans="48:49" x14ac:dyDescent="0.35">
      <c r="AV800">
        <f>+IFERROR(VLOOKUP($I800,Code!$A:$M,12,0),0)</f>
        <v>0</v>
      </c>
      <c r="AW800">
        <f>+IFERROR(VLOOKUP($I800,Code!$A:$M,13,0),0)</f>
        <v>0</v>
      </c>
    </row>
    <row r="801" spans="48:49" x14ac:dyDescent="0.35">
      <c r="AV801">
        <f>+IFERROR(VLOOKUP($I801,Code!$A:$M,12,0),0)</f>
        <v>0</v>
      </c>
      <c r="AW801">
        <f>+IFERROR(VLOOKUP($I801,Code!$A:$M,13,0),0)</f>
        <v>0</v>
      </c>
    </row>
    <row r="802" spans="48:49" x14ac:dyDescent="0.35">
      <c r="AV802">
        <f>+IFERROR(VLOOKUP($I802,Code!$A:$M,12,0),0)</f>
        <v>0</v>
      </c>
      <c r="AW802">
        <f>+IFERROR(VLOOKUP($I802,Code!$A:$M,13,0),0)</f>
        <v>0</v>
      </c>
    </row>
    <row r="803" spans="48:49" x14ac:dyDescent="0.35">
      <c r="AV803">
        <f>+IFERROR(VLOOKUP($I803,Code!$A:$M,12,0),0)</f>
        <v>0</v>
      </c>
      <c r="AW803">
        <f>+IFERROR(VLOOKUP($I803,Code!$A:$M,13,0),0)</f>
        <v>0</v>
      </c>
    </row>
    <row r="804" spans="48:49" x14ac:dyDescent="0.35">
      <c r="AV804">
        <f>+IFERROR(VLOOKUP($I804,Code!$A:$M,12,0),0)</f>
        <v>0</v>
      </c>
      <c r="AW804">
        <f>+IFERROR(VLOOKUP($I804,Code!$A:$M,13,0),0)</f>
        <v>0</v>
      </c>
    </row>
    <row r="805" spans="48:49" x14ac:dyDescent="0.35">
      <c r="AV805">
        <f>+IFERROR(VLOOKUP($I805,Code!$A:$M,12,0),0)</f>
        <v>0</v>
      </c>
      <c r="AW805">
        <f>+IFERROR(VLOOKUP($I805,Code!$A:$M,13,0),0)</f>
        <v>0</v>
      </c>
    </row>
    <row r="806" spans="48:49" x14ac:dyDescent="0.35">
      <c r="AV806">
        <f>+IFERROR(VLOOKUP($I806,Code!$A:$M,12,0),0)</f>
        <v>0</v>
      </c>
      <c r="AW806">
        <f>+IFERROR(VLOOKUP($I806,Code!$A:$M,13,0),0)</f>
        <v>0</v>
      </c>
    </row>
    <row r="807" spans="48:49" x14ac:dyDescent="0.35">
      <c r="AV807">
        <f>+IFERROR(VLOOKUP($I807,Code!$A:$M,12,0),0)</f>
        <v>0</v>
      </c>
      <c r="AW807">
        <f>+IFERROR(VLOOKUP($I807,Code!$A:$M,13,0),0)</f>
        <v>0</v>
      </c>
    </row>
    <row r="808" spans="48:49" x14ac:dyDescent="0.35">
      <c r="AV808">
        <f>+IFERROR(VLOOKUP($I808,Code!$A:$M,12,0),0)</f>
        <v>0</v>
      </c>
      <c r="AW808">
        <f>+IFERROR(VLOOKUP($I808,Code!$A:$M,13,0),0)</f>
        <v>0</v>
      </c>
    </row>
    <row r="809" spans="48:49" x14ac:dyDescent="0.35">
      <c r="AV809">
        <f>+IFERROR(VLOOKUP($I809,Code!$A:$M,12,0),0)</f>
        <v>0</v>
      </c>
      <c r="AW809">
        <f>+IFERROR(VLOOKUP($I809,Code!$A:$M,13,0),0)</f>
        <v>0</v>
      </c>
    </row>
    <row r="810" spans="48:49" x14ac:dyDescent="0.35">
      <c r="AV810">
        <f>+IFERROR(VLOOKUP($I810,Code!$A:$M,12,0),0)</f>
        <v>0</v>
      </c>
      <c r="AW810">
        <f>+IFERROR(VLOOKUP($I810,Code!$A:$M,13,0),0)</f>
        <v>0</v>
      </c>
    </row>
    <row r="811" spans="48:49" x14ac:dyDescent="0.35">
      <c r="AV811">
        <f>+IFERROR(VLOOKUP($I811,Code!$A:$M,12,0),0)</f>
        <v>0</v>
      </c>
      <c r="AW811">
        <f>+IFERROR(VLOOKUP($I811,Code!$A:$M,13,0),0)</f>
        <v>0</v>
      </c>
    </row>
    <row r="812" spans="48:49" x14ac:dyDescent="0.35">
      <c r="AV812">
        <f>+IFERROR(VLOOKUP($I812,Code!$A:$M,12,0),0)</f>
        <v>0</v>
      </c>
      <c r="AW812">
        <f>+IFERROR(VLOOKUP($I812,Code!$A:$M,13,0),0)</f>
        <v>0</v>
      </c>
    </row>
    <row r="813" spans="48:49" x14ac:dyDescent="0.35">
      <c r="AV813">
        <f>+IFERROR(VLOOKUP($I813,Code!$A:$M,12,0),0)</f>
        <v>0</v>
      </c>
      <c r="AW813">
        <f>+IFERROR(VLOOKUP($I813,Code!$A:$M,13,0),0)</f>
        <v>0</v>
      </c>
    </row>
    <row r="814" spans="48:49" x14ac:dyDescent="0.35">
      <c r="AV814">
        <f>+IFERROR(VLOOKUP($I814,Code!$A:$M,12,0),0)</f>
        <v>0</v>
      </c>
      <c r="AW814">
        <f>+IFERROR(VLOOKUP($I814,Code!$A:$M,13,0),0)</f>
        <v>0</v>
      </c>
    </row>
    <row r="815" spans="48:49" x14ac:dyDescent="0.35">
      <c r="AV815">
        <f>+IFERROR(VLOOKUP($I815,Code!$A:$M,12,0),0)</f>
        <v>0</v>
      </c>
      <c r="AW815">
        <f>+IFERROR(VLOOKUP($I815,Code!$A:$M,13,0),0)</f>
        <v>0</v>
      </c>
    </row>
    <row r="816" spans="48:49" x14ac:dyDescent="0.35">
      <c r="AV816">
        <f>+IFERROR(VLOOKUP($I816,Code!$A:$M,12,0),0)</f>
        <v>0</v>
      </c>
      <c r="AW816">
        <f>+IFERROR(VLOOKUP($I816,Code!$A:$M,13,0),0)</f>
        <v>0</v>
      </c>
    </row>
    <row r="817" spans="48:49" x14ac:dyDescent="0.35">
      <c r="AV817">
        <f>+IFERROR(VLOOKUP($I817,Code!$A:$M,12,0),0)</f>
        <v>0</v>
      </c>
      <c r="AW817">
        <f>+IFERROR(VLOOKUP($I817,Code!$A:$M,13,0),0)</f>
        <v>0</v>
      </c>
    </row>
    <row r="818" spans="48:49" x14ac:dyDescent="0.35">
      <c r="AV818">
        <f>+IFERROR(VLOOKUP($I818,Code!$A:$M,12,0),0)</f>
        <v>0</v>
      </c>
      <c r="AW818">
        <f>+IFERROR(VLOOKUP($I818,Code!$A:$M,13,0),0)</f>
        <v>0</v>
      </c>
    </row>
    <row r="819" spans="48:49" x14ac:dyDescent="0.35">
      <c r="AV819">
        <f>+IFERROR(VLOOKUP($I819,Code!$A:$M,12,0),0)</f>
        <v>0</v>
      </c>
      <c r="AW819">
        <f>+IFERROR(VLOOKUP($I819,Code!$A:$M,13,0),0)</f>
        <v>0</v>
      </c>
    </row>
    <row r="820" spans="48:49" x14ac:dyDescent="0.35">
      <c r="AV820">
        <f>+IFERROR(VLOOKUP($I820,Code!$A:$M,12,0),0)</f>
        <v>0</v>
      </c>
      <c r="AW820">
        <f>+IFERROR(VLOOKUP($I820,Code!$A:$M,13,0),0)</f>
        <v>0</v>
      </c>
    </row>
    <row r="821" spans="48:49" x14ac:dyDescent="0.35">
      <c r="AV821">
        <f>+IFERROR(VLOOKUP($I821,Code!$A:$M,12,0),0)</f>
        <v>0</v>
      </c>
      <c r="AW821">
        <f>+IFERROR(VLOOKUP($I821,Code!$A:$M,13,0),0)</f>
        <v>0</v>
      </c>
    </row>
    <row r="822" spans="48:49" x14ac:dyDescent="0.35">
      <c r="AV822">
        <f>+IFERROR(VLOOKUP($I822,Code!$A:$M,12,0),0)</f>
        <v>0</v>
      </c>
      <c r="AW822">
        <f>+IFERROR(VLOOKUP($I822,Code!$A:$M,13,0),0)</f>
        <v>0</v>
      </c>
    </row>
    <row r="823" spans="48:49" x14ac:dyDescent="0.35">
      <c r="AV823">
        <f>+IFERROR(VLOOKUP($I823,Code!$A:$M,12,0),0)</f>
        <v>0</v>
      </c>
      <c r="AW823">
        <f>+IFERROR(VLOOKUP($I823,Code!$A:$M,13,0),0)</f>
        <v>0</v>
      </c>
    </row>
    <row r="824" spans="48:49" x14ac:dyDescent="0.35">
      <c r="AV824">
        <f>+IFERROR(VLOOKUP($I824,Code!$A:$M,12,0),0)</f>
        <v>0</v>
      </c>
      <c r="AW824">
        <f>+IFERROR(VLOOKUP($I824,Code!$A:$M,13,0),0)</f>
        <v>0</v>
      </c>
    </row>
    <row r="825" spans="48:49" x14ac:dyDescent="0.35">
      <c r="AV825">
        <f>+IFERROR(VLOOKUP($I825,Code!$A:$M,12,0),0)</f>
        <v>0</v>
      </c>
      <c r="AW825">
        <f>+IFERROR(VLOOKUP($I825,Code!$A:$M,13,0),0)</f>
        <v>0</v>
      </c>
    </row>
    <row r="826" spans="48:49" x14ac:dyDescent="0.35">
      <c r="AV826">
        <f>+IFERROR(VLOOKUP($I826,Code!$A:$M,12,0),0)</f>
        <v>0</v>
      </c>
      <c r="AW826">
        <f>+IFERROR(VLOOKUP($I826,Code!$A:$M,13,0),0)</f>
        <v>0</v>
      </c>
    </row>
    <row r="827" spans="48:49" x14ac:dyDescent="0.35">
      <c r="AV827">
        <f>+IFERROR(VLOOKUP($I827,Code!$A:$M,12,0),0)</f>
        <v>0</v>
      </c>
      <c r="AW827">
        <f>+IFERROR(VLOOKUP($I827,Code!$A:$M,13,0),0)</f>
        <v>0</v>
      </c>
    </row>
    <row r="828" spans="48:49" x14ac:dyDescent="0.35">
      <c r="AV828">
        <f>+IFERROR(VLOOKUP($I828,Code!$A:$M,12,0),0)</f>
        <v>0</v>
      </c>
      <c r="AW828">
        <f>+IFERROR(VLOOKUP($I828,Code!$A:$M,13,0),0)</f>
        <v>0</v>
      </c>
    </row>
    <row r="829" spans="48:49" x14ac:dyDescent="0.35">
      <c r="AV829">
        <f>+IFERROR(VLOOKUP($I829,Code!$A:$M,12,0),0)</f>
        <v>0</v>
      </c>
      <c r="AW829">
        <f>+IFERROR(VLOOKUP($I829,Code!$A:$M,13,0),0)</f>
        <v>0</v>
      </c>
    </row>
    <row r="830" spans="48:49" x14ac:dyDescent="0.35">
      <c r="AV830">
        <f>+IFERROR(VLOOKUP($I830,Code!$A:$M,12,0),0)</f>
        <v>0</v>
      </c>
      <c r="AW830">
        <f>+IFERROR(VLOOKUP($I830,Code!$A:$M,13,0),0)</f>
        <v>0</v>
      </c>
    </row>
    <row r="831" spans="48:49" x14ac:dyDescent="0.35">
      <c r="AV831">
        <f>+IFERROR(VLOOKUP($I831,Code!$A:$M,12,0),0)</f>
        <v>0</v>
      </c>
      <c r="AW831">
        <f>+IFERROR(VLOOKUP($I831,Code!$A:$M,13,0),0)</f>
        <v>0</v>
      </c>
    </row>
    <row r="832" spans="48:49" x14ac:dyDescent="0.35">
      <c r="AV832">
        <f>+IFERROR(VLOOKUP($I832,Code!$A:$M,12,0),0)</f>
        <v>0</v>
      </c>
      <c r="AW832">
        <f>+IFERROR(VLOOKUP($I832,Code!$A:$M,13,0),0)</f>
        <v>0</v>
      </c>
    </row>
    <row r="833" spans="48:49" x14ac:dyDescent="0.35">
      <c r="AV833">
        <f>+IFERROR(VLOOKUP($I833,Code!$A:$M,12,0),0)</f>
        <v>0</v>
      </c>
      <c r="AW833">
        <f>+IFERROR(VLOOKUP($I833,Code!$A:$M,13,0),0)</f>
        <v>0</v>
      </c>
    </row>
    <row r="834" spans="48:49" x14ac:dyDescent="0.35">
      <c r="AV834">
        <f>+IFERROR(VLOOKUP($I834,Code!$A:$M,12,0),0)</f>
        <v>0</v>
      </c>
      <c r="AW834">
        <f>+IFERROR(VLOOKUP($I834,Code!$A:$M,13,0),0)</f>
        <v>0</v>
      </c>
    </row>
    <row r="835" spans="48:49" x14ac:dyDescent="0.35">
      <c r="AV835">
        <f>+IFERROR(VLOOKUP($I835,Code!$A:$M,12,0),0)</f>
        <v>0</v>
      </c>
      <c r="AW835">
        <f>+IFERROR(VLOOKUP($I835,Code!$A:$M,13,0),0)</f>
        <v>0</v>
      </c>
    </row>
    <row r="836" spans="48:49" x14ac:dyDescent="0.35">
      <c r="AV836">
        <f>+IFERROR(VLOOKUP($I836,Code!$A:$M,12,0),0)</f>
        <v>0</v>
      </c>
      <c r="AW836">
        <f>+IFERROR(VLOOKUP($I836,Code!$A:$M,13,0),0)</f>
        <v>0</v>
      </c>
    </row>
    <row r="837" spans="48:49" x14ac:dyDescent="0.35">
      <c r="AV837">
        <f>+IFERROR(VLOOKUP($I837,Code!$A:$M,12,0),0)</f>
        <v>0</v>
      </c>
      <c r="AW837">
        <f>+IFERROR(VLOOKUP($I837,Code!$A:$M,13,0),0)</f>
        <v>0</v>
      </c>
    </row>
    <row r="838" spans="48:49" x14ac:dyDescent="0.35">
      <c r="AV838">
        <f>+IFERROR(VLOOKUP($I838,Code!$A:$M,12,0),0)</f>
        <v>0</v>
      </c>
      <c r="AW838">
        <f>+IFERROR(VLOOKUP($I838,Code!$A:$M,13,0),0)</f>
        <v>0</v>
      </c>
    </row>
    <row r="839" spans="48:49" x14ac:dyDescent="0.35">
      <c r="AV839">
        <f>+IFERROR(VLOOKUP($I839,Code!$A:$M,12,0),0)</f>
        <v>0</v>
      </c>
      <c r="AW839">
        <f>+IFERROR(VLOOKUP($I839,Code!$A:$M,13,0),0)</f>
        <v>0</v>
      </c>
    </row>
    <row r="840" spans="48:49" x14ac:dyDescent="0.35">
      <c r="AV840">
        <f>+IFERROR(VLOOKUP($I840,Code!$A:$M,12,0),0)</f>
        <v>0</v>
      </c>
      <c r="AW840">
        <f>+IFERROR(VLOOKUP($I840,Code!$A:$M,13,0),0)</f>
        <v>0</v>
      </c>
    </row>
    <row r="841" spans="48:49" x14ac:dyDescent="0.35">
      <c r="AV841">
        <f>+IFERROR(VLOOKUP($I841,Code!$A:$M,12,0),0)</f>
        <v>0</v>
      </c>
      <c r="AW841">
        <f>+IFERROR(VLOOKUP($I841,Code!$A:$M,13,0),0)</f>
        <v>0</v>
      </c>
    </row>
    <row r="842" spans="48:49" x14ac:dyDescent="0.35">
      <c r="AV842">
        <f>+IFERROR(VLOOKUP($I842,Code!$A:$M,12,0),0)</f>
        <v>0</v>
      </c>
      <c r="AW842">
        <f>+IFERROR(VLOOKUP($I842,Code!$A:$M,13,0),0)</f>
        <v>0</v>
      </c>
    </row>
    <row r="843" spans="48:49" x14ac:dyDescent="0.35">
      <c r="AV843">
        <f>+IFERROR(VLOOKUP($I843,Code!$A:$M,12,0),0)</f>
        <v>0</v>
      </c>
      <c r="AW843">
        <f>+IFERROR(VLOOKUP($I843,Code!$A:$M,13,0),0)</f>
        <v>0</v>
      </c>
    </row>
    <row r="844" spans="48:49" x14ac:dyDescent="0.35">
      <c r="AV844">
        <f>+IFERROR(VLOOKUP($I844,Code!$A:$M,12,0),0)</f>
        <v>0</v>
      </c>
      <c r="AW844">
        <f>+IFERROR(VLOOKUP($I844,Code!$A:$M,13,0),0)</f>
        <v>0</v>
      </c>
    </row>
    <row r="845" spans="48:49" x14ac:dyDescent="0.35">
      <c r="AV845">
        <f>+IFERROR(VLOOKUP($I845,Code!$A:$M,12,0),0)</f>
        <v>0</v>
      </c>
      <c r="AW845">
        <f>+IFERROR(VLOOKUP($I845,Code!$A:$M,13,0),0)</f>
        <v>0</v>
      </c>
    </row>
    <row r="846" spans="48:49" x14ac:dyDescent="0.35">
      <c r="AV846">
        <f>+IFERROR(VLOOKUP($I846,Code!$A:$M,12,0),0)</f>
        <v>0</v>
      </c>
      <c r="AW846">
        <f>+IFERROR(VLOOKUP($I846,Code!$A:$M,13,0),0)</f>
        <v>0</v>
      </c>
    </row>
    <row r="847" spans="48:49" x14ac:dyDescent="0.35">
      <c r="AV847">
        <f>+IFERROR(VLOOKUP($I847,Code!$A:$M,12,0),0)</f>
        <v>0</v>
      </c>
      <c r="AW847">
        <f>+IFERROR(VLOOKUP($I847,Code!$A:$M,13,0),0)</f>
        <v>0</v>
      </c>
    </row>
    <row r="848" spans="48:49" x14ac:dyDescent="0.35">
      <c r="AV848">
        <f>+IFERROR(VLOOKUP($I848,Code!$A:$M,12,0),0)</f>
        <v>0</v>
      </c>
      <c r="AW848">
        <f>+IFERROR(VLOOKUP($I848,Code!$A:$M,13,0),0)</f>
        <v>0</v>
      </c>
    </row>
    <row r="849" spans="48:49" x14ac:dyDescent="0.35">
      <c r="AV849">
        <f>+IFERROR(VLOOKUP($I849,Code!$A:$M,12,0),0)</f>
        <v>0</v>
      </c>
      <c r="AW849">
        <f>+IFERROR(VLOOKUP($I849,Code!$A:$M,13,0),0)</f>
        <v>0</v>
      </c>
    </row>
    <row r="850" spans="48:49" x14ac:dyDescent="0.35">
      <c r="AV850">
        <f>+IFERROR(VLOOKUP($I850,Code!$A:$M,12,0),0)</f>
        <v>0</v>
      </c>
      <c r="AW850">
        <f>+IFERROR(VLOOKUP($I850,Code!$A:$M,13,0),0)</f>
        <v>0</v>
      </c>
    </row>
    <row r="851" spans="48:49" x14ac:dyDescent="0.35">
      <c r="AV851">
        <f>+IFERROR(VLOOKUP($I851,Code!$A:$M,12,0),0)</f>
        <v>0</v>
      </c>
      <c r="AW851">
        <f>+IFERROR(VLOOKUP($I851,Code!$A:$M,13,0),0)</f>
        <v>0</v>
      </c>
    </row>
    <row r="852" spans="48:49" x14ac:dyDescent="0.35">
      <c r="AV852">
        <f>+IFERROR(VLOOKUP($I852,Code!$A:$M,12,0),0)</f>
        <v>0</v>
      </c>
      <c r="AW852">
        <f>+IFERROR(VLOOKUP($I852,Code!$A:$M,13,0),0)</f>
        <v>0</v>
      </c>
    </row>
    <row r="853" spans="48:49" x14ac:dyDescent="0.35">
      <c r="AV853">
        <f>+IFERROR(VLOOKUP($I853,Code!$A:$M,12,0),0)</f>
        <v>0</v>
      </c>
      <c r="AW853">
        <f>+IFERROR(VLOOKUP($I853,Code!$A:$M,13,0),0)</f>
        <v>0</v>
      </c>
    </row>
    <row r="854" spans="48:49" x14ac:dyDescent="0.35">
      <c r="AV854">
        <f>+IFERROR(VLOOKUP($I854,Code!$A:$M,12,0),0)</f>
        <v>0</v>
      </c>
      <c r="AW854">
        <f>+IFERROR(VLOOKUP($I854,Code!$A:$M,13,0),0)</f>
        <v>0</v>
      </c>
    </row>
    <row r="855" spans="48:49" x14ac:dyDescent="0.35">
      <c r="AV855">
        <f>+IFERROR(VLOOKUP($I855,Code!$A:$M,12,0),0)</f>
        <v>0</v>
      </c>
      <c r="AW855">
        <f>+IFERROR(VLOOKUP($I855,Code!$A:$M,13,0),0)</f>
        <v>0</v>
      </c>
    </row>
    <row r="856" spans="48:49" x14ac:dyDescent="0.35">
      <c r="AV856">
        <f>+IFERROR(VLOOKUP($I856,Code!$A:$M,12,0),0)</f>
        <v>0</v>
      </c>
      <c r="AW856">
        <f>+IFERROR(VLOOKUP($I856,Code!$A:$M,13,0),0)</f>
        <v>0</v>
      </c>
    </row>
    <row r="857" spans="48:49" x14ac:dyDescent="0.35">
      <c r="AV857">
        <f>+IFERROR(VLOOKUP($I857,Code!$A:$M,12,0),0)</f>
        <v>0</v>
      </c>
      <c r="AW857">
        <f>+IFERROR(VLOOKUP($I857,Code!$A:$M,13,0),0)</f>
        <v>0</v>
      </c>
    </row>
    <row r="858" spans="48:49" x14ac:dyDescent="0.35">
      <c r="AV858">
        <f>+IFERROR(VLOOKUP($I858,Code!$A:$M,12,0),0)</f>
        <v>0</v>
      </c>
      <c r="AW858">
        <f>+IFERROR(VLOOKUP($I858,Code!$A:$M,13,0),0)</f>
        <v>0</v>
      </c>
    </row>
    <row r="859" spans="48:49" x14ac:dyDescent="0.35">
      <c r="AV859">
        <f>+IFERROR(VLOOKUP($I859,Code!$A:$M,12,0),0)</f>
        <v>0</v>
      </c>
      <c r="AW859">
        <f>+IFERROR(VLOOKUP($I859,Code!$A:$M,13,0),0)</f>
        <v>0</v>
      </c>
    </row>
    <row r="860" spans="48:49" x14ac:dyDescent="0.35">
      <c r="AV860">
        <f>+IFERROR(VLOOKUP($I860,Code!$A:$M,12,0),0)</f>
        <v>0</v>
      </c>
      <c r="AW860">
        <f>+IFERROR(VLOOKUP($I860,Code!$A:$M,13,0),0)</f>
        <v>0</v>
      </c>
    </row>
    <row r="861" spans="48:49" x14ac:dyDescent="0.35">
      <c r="AV861">
        <f>+IFERROR(VLOOKUP($I861,Code!$A:$M,12,0),0)</f>
        <v>0</v>
      </c>
      <c r="AW861">
        <f>+IFERROR(VLOOKUP($I861,Code!$A:$M,13,0),0)</f>
        <v>0</v>
      </c>
    </row>
    <row r="862" spans="48:49" x14ac:dyDescent="0.35">
      <c r="AV862">
        <f>+IFERROR(VLOOKUP($I862,Code!$A:$M,12,0),0)</f>
        <v>0</v>
      </c>
      <c r="AW862">
        <f>+IFERROR(VLOOKUP($I862,Code!$A:$M,13,0),0)</f>
        <v>0</v>
      </c>
    </row>
    <row r="863" spans="48:49" x14ac:dyDescent="0.35">
      <c r="AV863">
        <f>+IFERROR(VLOOKUP($I863,Code!$A:$M,12,0),0)</f>
        <v>0</v>
      </c>
      <c r="AW863">
        <f>+IFERROR(VLOOKUP($I863,Code!$A:$M,13,0),0)</f>
        <v>0</v>
      </c>
    </row>
    <row r="864" spans="48:49" x14ac:dyDescent="0.35">
      <c r="AV864">
        <f>+IFERROR(VLOOKUP($I864,Code!$A:$M,12,0),0)</f>
        <v>0</v>
      </c>
      <c r="AW864">
        <f>+IFERROR(VLOOKUP($I864,Code!$A:$M,13,0),0)</f>
        <v>0</v>
      </c>
    </row>
    <row r="865" spans="48:49" x14ac:dyDescent="0.35">
      <c r="AV865">
        <f>+IFERROR(VLOOKUP($I865,Code!$A:$M,12,0),0)</f>
        <v>0</v>
      </c>
      <c r="AW865">
        <f>+IFERROR(VLOOKUP($I865,Code!$A:$M,13,0),0)</f>
        <v>0</v>
      </c>
    </row>
    <row r="866" spans="48:49" x14ac:dyDescent="0.35">
      <c r="AV866">
        <f>+IFERROR(VLOOKUP($I866,Code!$A:$M,12,0),0)</f>
        <v>0</v>
      </c>
      <c r="AW866">
        <f>+IFERROR(VLOOKUP($I866,Code!$A:$M,13,0),0)</f>
        <v>0</v>
      </c>
    </row>
    <row r="867" spans="48:49" x14ac:dyDescent="0.35">
      <c r="AV867">
        <f>+IFERROR(VLOOKUP($I867,Code!$A:$M,12,0),0)</f>
        <v>0</v>
      </c>
      <c r="AW867">
        <f>+IFERROR(VLOOKUP($I867,Code!$A:$M,13,0),0)</f>
        <v>0</v>
      </c>
    </row>
    <row r="868" spans="48:49" x14ac:dyDescent="0.35">
      <c r="AV868">
        <f>+IFERROR(VLOOKUP($I868,Code!$A:$M,12,0),0)</f>
        <v>0</v>
      </c>
      <c r="AW868">
        <f>+IFERROR(VLOOKUP($I868,Code!$A:$M,13,0),0)</f>
        <v>0</v>
      </c>
    </row>
    <row r="869" spans="48:49" x14ac:dyDescent="0.35">
      <c r="AV869">
        <f>+IFERROR(VLOOKUP($I869,Code!$A:$M,12,0),0)</f>
        <v>0</v>
      </c>
      <c r="AW869">
        <f>+IFERROR(VLOOKUP($I869,Code!$A:$M,13,0),0)</f>
        <v>0</v>
      </c>
    </row>
    <row r="870" spans="48:49" x14ac:dyDescent="0.35">
      <c r="AV870">
        <f>+IFERROR(VLOOKUP($I870,Code!$A:$M,12,0),0)</f>
        <v>0</v>
      </c>
      <c r="AW870">
        <f>+IFERROR(VLOOKUP($I870,Code!$A:$M,13,0),0)</f>
        <v>0</v>
      </c>
    </row>
    <row r="871" spans="48:49" x14ac:dyDescent="0.35">
      <c r="AV871">
        <f>+IFERROR(VLOOKUP($I871,Code!$A:$M,12,0),0)</f>
        <v>0</v>
      </c>
      <c r="AW871">
        <f>+IFERROR(VLOOKUP($I871,Code!$A:$M,13,0),0)</f>
        <v>0</v>
      </c>
    </row>
    <row r="872" spans="48:49" x14ac:dyDescent="0.35">
      <c r="AV872">
        <f>+IFERROR(VLOOKUP($I872,Code!$A:$M,12,0),0)</f>
        <v>0</v>
      </c>
      <c r="AW872">
        <f>+IFERROR(VLOOKUP($I872,Code!$A:$M,13,0),0)</f>
        <v>0</v>
      </c>
    </row>
    <row r="873" spans="48:49" x14ac:dyDescent="0.35">
      <c r="AV873">
        <f>+IFERROR(VLOOKUP($I873,Code!$A:$M,12,0),0)</f>
        <v>0</v>
      </c>
      <c r="AW873">
        <f>+IFERROR(VLOOKUP($I873,Code!$A:$M,13,0),0)</f>
        <v>0</v>
      </c>
    </row>
    <row r="874" spans="48:49" x14ac:dyDescent="0.35">
      <c r="AV874">
        <f>+IFERROR(VLOOKUP($I874,Code!$A:$M,12,0),0)</f>
        <v>0</v>
      </c>
      <c r="AW874">
        <f>+IFERROR(VLOOKUP($I874,Code!$A:$M,13,0),0)</f>
        <v>0</v>
      </c>
    </row>
    <row r="875" spans="48:49" x14ac:dyDescent="0.35">
      <c r="AV875">
        <f>+IFERROR(VLOOKUP($I875,Code!$A:$M,12,0),0)</f>
        <v>0</v>
      </c>
      <c r="AW875">
        <f>+IFERROR(VLOOKUP($I875,Code!$A:$M,13,0),0)</f>
        <v>0</v>
      </c>
    </row>
    <row r="876" spans="48:49" x14ac:dyDescent="0.35">
      <c r="AV876">
        <f>+IFERROR(VLOOKUP($I876,Code!$A:$M,12,0),0)</f>
        <v>0</v>
      </c>
      <c r="AW876">
        <f>+IFERROR(VLOOKUP($I876,Code!$A:$M,13,0),0)</f>
        <v>0</v>
      </c>
    </row>
    <row r="877" spans="48:49" x14ac:dyDescent="0.35">
      <c r="AV877">
        <f>+IFERROR(VLOOKUP($I877,Code!$A:$M,12,0),0)</f>
        <v>0</v>
      </c>
      <c r="AW877">
        <f>+IFERROR(VLOOKUP($I877,Code!$A:$M,13,0),0)</f>
        <v>0</v>
      </c>
    </row>
    <row r="878" spans="48:49" x14ac:dyDescent="0.35">
      <c r="AV878">
        <f>+IFERROR(VLOOKUP($I878,Code!$A:$M,12,0),0)</f>
        <v>0</v>
      </c>
      <c r="AW878">
        <f>+IFERROR(VLOOKUP($I878,Code!$A:$M,13,0),0)</f>
        <v>0</v>
      </c>
    </row>
    <row r="879" spans="48:49" x14ac:dyDescent="0.35">
      <c r="AV879">
        <f>+IFERROR(VLOOKUP($I879,Code!$A:$M,12,0),0)</f>
        <v>0</v>
      </c>
      <c r="AW879">
        <f>+IFERROR(VLOOKUP($I879,Code!$A:$M,13,0),0)</f>
        <v>0</v>
      </c>
    </row>
    <row r="880" spans="48:49" x14ac:dyDescent="0.35">
      <c r="AV880">
        <f>+IFERROR(VLOOKUP($I880,Code!$A:$M,12,0),0)</f>
        <v>0</v>
      </c>
      <c r="AW880">
        <f>+IFERROR(VLOOKUP($I880,Code!$A:$M,13,0),0)</f>
        <v>0</v>
      </c>
    </row>
    <row r="881" spans="48:49" x14ac:dyDescent="0.35">
      <c r="AV881">
        <f>+IFERROR(VLOOKUP($I881,Code!$A:$M,12,0),0)</f>
        <v>0</v>
      </c>
      <c r="AW881">
        <f>+IFERROR(VLOOKUP($I881,Code!$A:$M,13,0),0)</f>
        <v>0</v>
      </c>
    </row>
    <row r="882" spans="48:49" x14ac:dyDescent="0.35">
      <c r="AV882">
        <f>+IFERROR(VLOOKUP($I882,Code!$A:$M,12,0),0)</f>
        <v>0</v>
      </c>
      <c r="AW882">
        <f>+IFERROR(VLOOKUP($I882,Code!$A:$M,13,0),0)</f>
        <v>0</v>
      </c>
    </row>
    <row r="883" spans="48:49" x14ac:dyDescent="0.35">
      <c r="AV883">
        <f>+IFERROR(VLOOKUP($I883,Code!$A:$M,12,0),0)</f>
        <v>0</v>
      </c>
      <c r="AW883">
        <f>+IFERROR(VLOOKUP($I883,Code!$A:$M,13,0),0)</f>
        <v>0</v>
      </c>
    </row>
    <row r="884" spans="48:49" x14ac:dyDescent="0.35">
      <c r="AV884">
        <f>+IFERROR(VLOOKUP($I884,Code!$A:$M,12,0),0)</f>
        <v>0</v>
      </c>
      <c r="AW884">
        <f>+IFERROR(VLOOKUP($I884,Code!$A:$M,13,0),0)</f>
        <v>0</v>
      </c>
    </row>
    <row r="885" spans="48:49" x14ac:dyDescent="0.35">
      <c r="AV885">
        <f>+IFERROR(VLOOKUP($I885,Code!$A:$M,12,0),0)</f>
        <v>0</v>
      </c>
      <c r="AW885">
        <f>+IFERROR(VLOOKUP($I885,Code!$A:$M,13,0),0)</f>
        <v>0</v>
      </c>
    </row>
    <row r="886" spans="48:49" x14ac:dyDescent="0.35">
      <c r="AV886">
        <f>+IFERROR(VLOOKUP($I886,Code!$A:$M,12,0),0)</f>
        <v>0</v>
      </c>
      <c r="AW886">
        <f>+IFERROR(VLOOKUP($I886,Code!$A:$M,13,0),0)</f>
        <v>0</v>
      </c>
    </row>
    <row r="887" spans="48:49" x14ac:dyDescent="0.35">
      <c r="AV887">
        <f>+IFERROR(VLOOKUP($I887,Code!$A:$M,12,0),0)</f>
        <v>0</v>
      </c>
      <c r="AW887">
        <f>+IFERROR(VLOOKUP($I887,Code!$A:$M,13,0),0)</f>
        <v>0</v>
      </c>
    </row>
    <row r="888" spans="48:49" x14ac:dyDescent="0.35">
      <c r="AV888">
        <f>+IFERROR(VLOOKUP($I888,Code!$A:$M,12,0),0)</f>
        <v>0</v>
      </c>
      <c r="AW888">
        <f>+IFERROR(VLOOKUP($I888,Code!$A:$M,13,0),0)</f>
        <v>0</v>
      </c>
    </row>
    <row r="889" spans="48:49" x14ac:dyDescent="0.35">
      <c r="AV889">
        <f>+IFERROR(VLOOKUP($I889,Code!$A:$M,12,0),0)</f>
        <v>0</v>
      </c>
      <c r="AW889">
        <f>+IFERROR(VLOOKUP($I889,Code!$A:$M,13,0),0)</f>
        <v>0</v>
      </c>
    </row>
    <row r="890" spans="48:49" x14ac:dyDescent="0.35">
      <c r="AV890">
        <f>+IFERROR(VLOOKUP($I890,Code!$A:$M,12,0),0)</f>
        <v>0</v>
      </c>
      <c r="AW890">
        <f>+IFERROR(VLOOKUP($I890,Code!$A:$M,13,0),0)</f>
        <v>0</v>
      </c>
    </row>
    <row r="891" spans="48:49" x14ac:dyDescent="0.35">
      <c r="AV891">
        <f>+IFERROR(VLOOKUP($I891,Code!$A:$M,12,0),0)</f>
        <v>0</v>
      </c>
      <c r="AW891">
        <f>+IFERROR(VLOOKUP($I891,Code!$A:$M,13,0),0)</f>
        <v>0</v>
      </c>
    </row>
    <row r="892" spans="48:49" x14ac:dyDescent="0.35">
      <c r="AV892">
        <f>+IFERROR(VLOOKUP($I892,Code!$A:$M,12,0),0)</f>
        <v>0</v>
      </c>
      <c r="AW892">
        <f>+IFERROR(VLOOKUP($I892,Code!$A:$M,13,0),0)</f>
        <v>0</v>
      </c>
    </row>
    <row r="893" spans="48:49" x14ac:dyDescent="0.35">
      <c r="AV893">
        <f>+IFERROR(VLOOKUP($I893,Code!$A:$M,12,0),0)</f>
        <v>0</v>
      </c>
      <c r="AW893">
        <f>+IFERROR(VLOOKUP($I893,Code!$A:$M,13,0),0)</f>
        <v>0</v>
      </c>
    </row>
    <row r="894" spans="48:49" x14ac:dyDescent="0.35">
      <c r="AV894">
        <f>+IFERROR(VLOOKUP($I894,Code!$A:$M,12,0),0)</f>
        <v>0</v>
      </c>
      <c r="AW894">
        <f>+IFERROR(VLOOKUP($I894,Code!$A:$M,13,0),0)</f>
        <v>0</v>
      </c>
    </row>
    <row r="895" spans="48:49" x14ac:dyDescent="0.35">
      <c r="AV895">
        <f>+IFERROR(VLOOKUP($I895,Code!$A:$M,12,0),0)</f>
        <v>0</v>
      </c>
      <c r="AW895">
        <f>+IFERROR(VLOOKUP($I895,Code!$A:$M,13,0),0)</f>
        <v>0</v>
      </c>
    </row>
    <row r="896" spans="48:49" x14ac:dyDescent="0.35">
      <c r="AV896">
        <f>+IFERROR(VLOOKUP($I896,Code!$A:$M,12,0),0)</f>
        <v>0</v>
      </c>
      <c r="AW896">
        <f>+IFERROR(VLOOKUP($I896,Code!$A:$M,13,0),0)</f>
        <v>0</v>
      </c>
    </row>
    <row r="897" spans="48:49" x14ac:dyDescent="0.35">
      <c r="AV897">
        <f>+IFERROR(VLOOKUP($I897,Code!$A:$M,12,0),0)</f>
        <v>0</v>
      </c>
      <c r="AW897">
        <f>+IFERROR(VLOOKUP($I897,Code!$A:$M,13,0),0)</f>
        <v>0</v>
      </c>
    </row>
    <row r="898" spans="48:49" x14ac:dyDescent="0.35">
      <c r="AV898">
        <f>+IFERROR(VLOOKUP($I898,Code!$A:$M,12,0),0)</f>
        <v>0</v>
      </c>
      <c r="AW898">
        <f>+IFERROR(VLOOKUP($I898,Code!$A:$M,13,0),0)</f>
        <v>0</v>
      </c>
    </row>
    <row r="899" spans="48:49" x14ac:dyDescent="0.35">
      <c r="AV899">
        <f>+IFERROR(VLOOKUP($I899,Code!$A:$M,12,0),0)</f>
        <v>0</v>
      </c>
      <c r="AW899">
        <f>+IFERROR(VLOOKUP($I899,Code!$A:$M,13,0),0)</f>
        <v>0</v>
      </c>
    </row>
    <row r="900" spans="48:49" x14ac:dyDescent="0.35">
      <c r="AV900">
        <f>+IFERROR(VLOOKUP($I900,Code!$A:$M,12,0),0)</f>
        <v>0</v>
      </c>
      <c r="AW900">
        <f>+IFERROR(VLOOKUP($I900,Code!$A:$M,13,0),0)</f>
        <v>0</v>
      </c>
    </row>
    <row r="901" spans="48:49" x14ac:dyDescent="0.35">
      <c r="AV901">
        <f>+IFERROR(VLOOKUP($I901,Code!$A:$M,12,0),0)</f>
        <v>0</v>
      </c>
      <c r="AW901">
        <f>+IFERROR(VLOOKUP($I901,Code!$A:$M,13,0),0)</f>
        <v>0</v>
      </c>
    </row>
    <row r="902" spans="48:49" x14ac:dyDescent="0.35">
      <c r="AV902">
        <f>+IFERROR(VLOOKUP($I902,Code!$A:$M,12,0),0)</f>
        <v>0</v>
      </c>
      <c r="AW902">
        <f>+IFERROR(VLOOKUP($I902,Code!$A:$M,13,0),0)</f>
        <v>0</v>
      </c>
    </row>
    <row r="903" spans="48:49" x14ac:dyDescent="0.35">
      <c r="AV903">
        <f>+IFERROR(VLOOKUP($I903,Code!$A:$M,12,0),0)</f>
        <v>0</v>
      </c>
      <c r="AW903">
        <f>+IFERROR(VLOOKUP($I903,Code!$A:$M,13,0),0)</f>
        <v>0</v>
      </c>
    </row>
    <row r="904" spans="48:49" x14ac:dyDescent="0.35">
      <c r="AV904">
        <f>+IFERROR(VLOOKUP($I904,Code!$A:$M,12,0),0)</f>
        <v>0</v>
      </c>
      <c r="AW904">
        <f>+IFERROR(VLOOKUP($I904,Code!$A:$M,13,0),0)</f>
        <v>0</v>
      </c>
    </row>
    <row r="905" spans="48:49" x14ac:dyDescent="0.35">
      <c r="AV905">
        <f>+IFERROR(VLOOKUP($I905,Code!$A:$M,12,0),0)</f>
        <v>0</v>
      </c>
      <c r="AW905">
        <f>+IFERROR(VLOOKUP($I905,Code!$A:$M,13,0),0)</f>
        <v>0</v>
      </c>
    </row>
    <row r="906" spans="48:49" x14ac:dyDescent="0.35">
      <c r="AV906">
        <f>+IFERROR(VLOOKUP($I906,Code!$A:$M,12,0),0)</f>
        <v>0</v>
      </c>
      <c r="AW906">
        <f>+IFERROR(VLOOKUP($I906,Code!$A:$M,13,0),0)</f>
        <v>0</v>
      </c>
    </row>
    <row r="907" spans="48:49" x14ac:dyDescent="0.35">
      <c r="AV907">
        <f>+IFERROR(VLOOKUP($I907,Code!$A:$M,12,0),0)</f>
        <v>0</v>
      </c>
      <c r="AW907">
        <f>+IFERROR(VLOOKUP($I907,Code!$A:$M,13,0),0)</f>
        <v>0</v>
      </c>
    </row>
    <row r="908" spans="48:49" x14ac:dyDescent="0.35">
      <c r="AV908">
        <f>+IFERROR(VLOOKUP($I908,Code!$A:$M,12,0),0)</f>
        <v>0</v>
      </c>
      <c r="AW908">
        <f>+IFERROR(VLOOKUP($I908,Code!$A:$M,13,0),0)</f>
        <v>0</v>
      </c>
    </row>
    <row r="909" spans="48:49" x14ac:dyDescent="0.35">
      <c r="AV909">
        <f>+IFERROR(VLOOKUP($I909,Code!$A:$M,12,0),0)</f>
        <v>0</v>
      </c>
      <c r="AW909">
        <f>+IFERROR(VLOOKUP($I909,Code!$A:$M,13,0),0)</f>
        <v>0</v>
      </c>
    </row>
    <row r="910" spans="48:49" x14ac:dyDescent="0.35">
      <c r="AV910">
        <f>+IFERROR(VLOOKUP($I910,Code!$A:$M,12,0),0)</f>
        <v>0</v>
      </c>
      <c r="AW910">
        <f>+IFERROR(VLOOKUP($I910,Code!$A:$M,13,0),0)</f>
        <v>0</v>
      </c>
    </row>
    <row r="911" spans="48:49" x14ac:dyDescent="0.35">
      <c r="AV911">
        <f>+IFERROR(VLOOKUP($I911,Code!$A:$M,12,0),0)</f>
        <v>0</v>
      </c>
      <c r="AW911">
        <f>+IFERROR(VLOOKUP($I911,Code!$A:$M,13,0),0)</f>
        <v>0</v>
      </c>
    </row>
    <row r="912" spans="48:49" x14ac:dyDescent="0.35">
      <c r="AV912">
        <f>+IFERROR(VLOOKUP($I912,Code!$A:$M,12,0),0)</f>
        <v>0</v>
      </c>
      <c r="AW912">
        <f>+IFERROR(VLOOKUP($I912,Code!$A:$M,13,0),0)</f>
        <v>0</v>
      </c>
    </row>
    <row r="913" spans="48:49" x14ac:dyDescent="0.35">
      <c r="AV913">
        <f>+IFERROR(VLOOKUP($I913,Code!$A:$M,12,0),0)</f>
        <v>0</v>
      </c>
      <c r="AW913">
        <f>+IFERROR(VLOOKUP($I913,Code!$A:$M,13,0),0)</f>
        <v>0</v>
      </c>
    </row>
    <row r="914" spans="48:49" x14ac:dyDescent="0.35">
      <c r="AV914">
        <f>+IFERROR(VLOOKUP($I914,Code!$A:$M,12,0),0)</f>
        <v>0</v>
      </c>
      <c r="AW914">
        <f>+IFERROR(VLOOKUP($I914,Code!$A:$M,13,0),0)</f>
        <v>0</v>
      </c>
    </row>
    <row r="915" spans="48:49" x14ac:dyDescent="0.35">
      <c r="AV915">
        <f>+IFERROR(VLOOKUP($I915,Code!$A:$M,12,0),0)</f>
        <v>0</v>
      </c>
      <c r="AW915">
        <f>+IFERROR(VLOOKUP($I915,Code!$A:$M,13,0),0)</f>
        <v>0</v>
      </c>
    </row>
    <row r="916" spans="48:49" x14ac:dyDescent="0.35">
      <c r="AV916">
        <f>+IFERROR(VLOOKUP($I916,Code!$A:$M,12,0),0)</f>
        <v>0</v>
      </c>
      <c r="AW916">
        <f>+IFERROR(VLOOKUP($I916,Code!$A:$M,13,0),0)</f>
        <v>0</v>
      </c>
    </row>
    <row r="917" spans="48:49" x14ac:dyDescent="0.35">
      <c r="AV917">
        <f>+IFERROR(VLOOKUP($I917,Code!$A:$M,12,0),0)</f>
        <v>0</v>
      </c>
      <c r="AW917">
        <f>+IFERROR(VLOOKUP($I917,Code!$A:$M,13,0),0)</f>
        <v>0</v>
      </c>
    </row>
    <row r="918" spans="48:49" x14ac:dyDescent="0.35">
      <c r="AV918">
        <f>+IFERROR(VLOOKUP($I918,Code!$A:$M,12,0),0)</f>
        <v>0</v>
      </c>
      <c r="AW918">
        <f>+IFERROR(VLOOKUP($I918,Code!$A:$M,13,0),0)</f>
        <v>0</v>
      </c>
    </row>
    <row r="919" spans="48:49" x14ac:dyDescent="0.35">
      <c r="AV919">
        <f>+IFERROR(VLOOKUP($I919,Code!$A:$M,12,0),0)</f>
        <v>0</v>
      </c>
      <c r="AW919">
        <f>+IFERROR(VLOOKUP($I919,Code!$A:$M,13,0),0)</f>
        <v>0</v>
      </c>
    </row>
    <row r="920" spans="48:49" x14ac:dyDescent="0.35">
      <c r="AV920">
        <f>+IFERROR(VLOOKUP($I920,Code!$A:$M,12,0),0)</f>
        <v>0</v>
      </c>
      <c r="AW920">
        <f>+IFERROR(VLOOKUP($I920,Code!$A:$M,13,0),0)</f>
        <v>0</v>
      </c>
    </row>
    <row r="921" spans="48:49" x14ac:dyDescent="0.35">
      <c r="AV921">
        <f>+IFERROR(VLOOKUP($I921,Code!$A:$M,12,0),0)</f>
        <v>0</v>
      </c>
      <c r="AW921">
        <f>+IFERROR(VLOOKUP($I921,Code!$A:$M,13,0),0)</f>
        <v>0</v>
      </c>
    </row>
    <row r="922" spans="48:49" x14ac:dyDescent="0.35">
      <c r="AV922">
        <f>+IFERROR(VLOOKUP($I922,Code!$A:$M,12,0),0)</f>
        <v>0</v>
      </c>
      <c r="AW922">
        <f>+IFERROR(VLOOKUP($I922,Code!$A:$M,13,0),0)</f>
        <v>0</v>
      </c>
    </row>
    <row r="923" spans="48:49" x14ac:dyDescent="0.35">
      <c r="AV923">
        <f>+IFERROR(VLOOKUP($I923,Code!$A:$M,12,0),0)</f>
        <v>0</v>
      </c>
      <c r="AW923">
        <f>+IFERROR(VLOOKUP($I923,Code!$A:$M,13,0),0)</f>
        <v>0</v>
      </c>
    </row>
    <row r="924" spans="48:49" x14ac:dyDescent="0.35">
      <c r="AV924">
        <f>+IFERROR(VLOOKUP($I924,Code!$A:$M,12,0),0)</f>
        <v>0</v>
      </c>
      <c r="AW924">
        <f>+IFERROR(VLOOKUP($I924,Code!$A:$M,13,0),0)</f>
        <v>0</v>
      </c>
    </row>
    <row r="925" spans="48:49" x14ac:dyDescent="0.35">
      <c r="AV925">
        <f>+IFERROR(VLOOKUP($I925,Code!$A:$M,12,0),0)</f>
        <v>0</v>
      </c>
      <c r="AW925">
        <f>+IFERROR(VLOOKUP($I925,Code!$A:$M,13,0),0)</f>
        <v>0</v>
      </c>
    </row>
    <row r="926" spans="48:49" x14ac:dyDescent="0.35">
      <c r="AV926">
        <f>+IFERROR(VLOOKUP($I926,Code!$A:$M,12,0),0)</f>
        <v>0</v>
      </c>
      <c r="AW926">
        <f>+IFERROR(VLOOKUP($I926,Code!$A:$M,13,0),0)</f>
        <v>0</v>
      </c>
    </row>
    <row r="927" spans="48:49" x14ac:dyDescent="0.35">
      <c r="AV927">
        <f>+IFERROR(VLOOKUP($I927,Code!$A:$M,12,0),0)</f>
        <v>0</v>
      </c>
      <c r="AW927">
        <f>+IFERROR(VLOOKUP($I927,Code!$A:$M,13,0),0)</f>
        <v>0</v>
      </c>
    </row>
    <row r="928" spans="48:49" x14ac:dyDescent="0.35">
      <c r="AV928">
        <f>+IFERROR(VLOOKUP($I928,Code!$A:$M,12,0),0)</f>
        <v>0</v>
      </c>
      <c r="AW928">
        <f>+IFERROR(VLOOKUP($I928,Code!$A:$M,13,0),0)</f>
        <v>0</v>
      </c>
    </row>
    <row r="929" spans="48:49" x14ac:dyDescent="0.35">
      <c r="AV929">
        <f>+IFERROR(VLOOKUP($I929,Code!$A:$M,12,0),0)</f>
        <v>0</v>
      </c>
      <c r="AW929">
        <f>+IFERROR(VLOOKUP($I929,Code!$A:$M,13,0),0)</f>
        <v>0</v>
      </c>
    </row>
    <row r="930" spans="48:49" x14ac:dyDescent="0.35">
      <c r="AV930">
        <f>+IFERROR(VLOOKUP($I930,Code!$A:$M,12,0),0)</f>
        <v>0</v>
      </c>
      <c r="AW930">
        <f>+IFERROR(VLOOKUP($I930,Code!$A:$M,13,0),0)</f>
        <v>0</v>
      </c>
    </row>
    <row r="931" spans="48:49" x14ac:dyDescent="0.35">
      <c r="AV931">
        <f>+IFERROR(VLOOKUP($I931,Code!$A:$M,12,0),0)</f>
        <v>0</v>
      </c>
      <c r="AW931">
        <f>+IFERROR(VLOOKUP($I931,Code!$A:$M,13,0),0)</f>
        <v>0</v>
      </c>
    </row>
    <row r="932" spans="48:49" x14ac:dyDescent="0.35">
      <c r="AV932">
        <f>+IFERROR(VLOOKUP($I932,Code!$A:$M,12,0),0)</f>
        <v>0</v>
      </c>
      <c r="AW932">
        <f>+IFERROR(VLOOKUP($I932,Code!$A:$M,13,0),0)</f>
        <v>0</v>
      </c>
    </row>
    <row r="933" spans="48:49" x14ac:dyDescent="0.35">
      <c r="AV933">
        <f>+IFERROR(VLOOKUP($I933,Code!$A:$M,12,0),0)</f>
        <v>0</v>
      </c>
      <c r="AW933">
        <f>+IFERROR(VLOOKUP($I933,Code!$A:$M,13,0),0)</f>
        <v>0</v>
      </c>
    </row>
    <row r="934" spans="48:49" x14ac:dyDescent="0.35">
      <c r="AV934">
        <f>+IFERROR(VLOOKUP($I934,Code!$A:$M,12,0),0)</f>
        <v>0</v>
      </c>
      <c r="AW934">
        <f>+IFERROR(VLOOKUP($I934,Code!$A:$M,13,0),0)</f>
        <v>0</v>
      </c>
    </row>
    <row r="935" spans="48:49" x14ac:dyDescent="0.35">
      <c r="AV935">
        <f>+IFERROR(VLOOKUP($I935,Code!$A:$M,12,0),0)</f>
        <v>0</v>
      </c>
      <c r="AW935">
        <f>+IFERROR(VLOOKUP($I935,Code!$A:$M,13,0),0)</f>
        <v>0</v>
      </c>
    </row>
    <row r="936" spans="48:49" x14ac:dyDescent="0.35">
      <c r="AV936">
        <f>+IFERROR(VLOOKUP($I936,Code!$A:$M,12,0),0)</f>
        <v>0</v>
      </c>
      <c r="AW936">
        <f>+IFERROR(VLOOKUP($I936,Code!$A:$M,13,0),0)</f>
        <v>0</v>
      </c>
    </row>
    <row r="937" spans="48:49" x14ac:dyDescent="0.35">
      <c r="AV937">
        <f>+IFERROR(VLOOKUP($I937,Code!$A:$M,12,0),0)</f>
        <v>0</v>
      </c>
      <c r="AW937">
        <f>+IFERROR(VLOOKUP($I937,Code!$A:$M,13,0),0)</f>
        <v>0</v>
      </c>
    </row>
    <row r="938" spans="48:49" x14ac:dyDescent="0.35">
      <c r="AV938">
        <f>+IFERROR(VLOOKUP($I938,Code!$A:$M,12,0),0)</f>
        <v>0</v>
      </c>
      <c r="AW938">
        <f>+IFERROR(VLOOKUP($I938,Code!$A:$M,13,0),0)</f>
        <v>0</v>
      </c>
    </row>
    <row r="939" spans="48:49" x14ac:dyDescent="0.35">
      <c r="AV939">
        <f>+IFERROR(VLOOKUP($I939,Code!$A:$M,12,0),0)</f>
        <v>0</v>
      </c>
      <c r="AW939">
        <f>+IFERROR(VLOOKUP($I939,Code!$A:$M,13,0),0)</f>
        <v>0</v>
      </c>
    </row>
    <row r="940" spans="48:49" x14ac:dyDescent="0.35">
      <c r="AV940">
        <f>+IFERROR(VLOOKUP($I940,Code!$A:$M,12,0),0)</f>
        <v>0</v>
      </c>
      <c r="AW940">
        <f>+IFERROR(VLOOKUP($I940,Code!$A:$M,13,0),0)</f>
        <v>0</v>
      </c>
    </row>
    <row r="941" spans="48:49" x14ac:dyDescent="0.35">
      <c r="AV941">
        <f>+IFERROR(VLOOKUP($I941,Code!$A:$M,12,0),0)</f>
        <v>0</v>
      </c>
      <c r="AW941">
        <f>+IFERROR(VLOOKUP($I941,Code!$A:$M,13,0),0)</f>
        <v>0</v>
      </c>
    </row>
    <row r="942" spans="48:49" x14ac:dyDescent="0.35">
      <c r="AV942">
        <f>+IFERROR(VLOOKUP($I942,Code!$A:$M,12,0),0)</f>
        <v>0</v>
      </c>
      <c r="AW942">
        <f>+IFERROR(VLOOKUP($I942,Code!$A:$M,13,0),0)</f>
        <v>0</v>
      </c>
    </row>
    <row r="943" spans="48:49" x14ac:dyDescent="0.35">
      <c r="AV943">
        <f>+IFERROR(VLOOKUP($I943,Code!$A:$M,12,0),0)</f>
        <v>0</v>
      </c>
      <c r="AW943">
        <f>+IFERROR(VLOOKUP($I943,Code!$A:$M,13,0),0)</f>
        <v>0</v>
      </c>
    </row>
    <row r="944" spans="48:49" x14ac:dyDescent="0.35">
      <c r="AV944">
        <f>+IFERROR(VLOOKUP($I944,Code!$A:$M,12,0),0)</f>
        <v>0</v>
      </c>
      <c r="AW944">
        <f>+IFERROR(VLOOKUP($I944,Code!$A:$M,13,0),0)</f>
        <v>0</v>
      </c>
    </row>
    <row r="945" spans="48:49" x14ac:dyDescent="0.35">
      <c r="AV945">
        <f>+IFERROR(VLOOKUP($I945,Code!$A:$M,12,0),0)</f>
        <v>0</v>
      </c>
      <c r="AW945">
        <f>+IFERROR(VLOOKUP($I945,Code!$A:$M,13,0),0)</f>
        <v>0</v>
      </c>
    </row>
    <row r="946" spans="48:49" x14ac:dyDescent="0.35">
      <c r="AV946">
        <f>+IFERROR(VLOOKUP($I946,Code!$A:$M,12,0),0)</f>
        <v>0</v>
      </c>
      <c r="AW946">
        <f>+IFERROR(VLOOKUP($I946,Code!$A:$M,13,0),0)</f>
        <v>0</v>
      </c>
    </row>
    <row r="947" spans="48:49" x14ac:dyDescent="0.35">
      <c r="AV947">
        <f>+IFERROR(VLOOKUP($I947,Code!$A:$M,12,0),0)</f>
        <v>0</v>
      </c>
      <c r="AW947">
        <f>+IFERROR(VLOOKUP($I947,Code!$A:$M,13,0),0)</f>
        <v>0</v>
      </c>
    </row>
    <row r="948" spans="48:49" x14ac:dyDescent="0.35">
      <c r="AV948">
        <f>+IFERROR(VLOOKUP($I948,Code!$A:$M,12,0),0)</f>
        <v>0</v>
      </c>
      <c r="AW948">
        <f>+IFERROR(VLOOKUP($I948,Code!$A:$M,13,0),0)</f>
        <v>0</v>
      </c>
    </row>
    <row r="949" spans="48:49" x14ac:dyDescent="0.35">
      <c r="AV949">
        <f>+IFERROR(VLOOKUP($I949,Code!$A:$M,12,0),0)</f>
        <v>0</v>
      </c>
      <c r="AW949">
        <f>+IFERROR(VLOOKUP($I949,Code!$A:$M,13,0),0)</f>
        <v>0</v>
      </c>
    </row>
    <row r="950" spans="48:49" x14ac:dyDescent="0.35">
      <c r="AV950">
        <f>+IFERROR(VLOOKUP($I950,Code!$A:$M,12,0),0)</f>
        <v>0</v>
      </c>
      <c r="AW950">
        <f>+IFERROR(VLOOKUP($I950,Code!$A:$M,13,0),0)</f>
        <v>0</v>
      </c>
    </row>
    <row r="951" spans="48:49" x14ac:dyDescent="0.35">
      <c r="AV951">
        <f>+IFERROR(VLOOKUP($I951,Code!$A:$M,12,0),0)</f>
        <v>0</v>
      </c>
      <c r="AW951">
        <f>+IFERROR(VLOOKUP($I951,Code!$A:$M,13,0),0)</f>
        <v>0</v>
      </c>
    </row>
    <row r="952" spans="48:49" x14ac:dyDescent="0.35">
      <c r="AV952">
        <f>+IFERROR(VLOOKUP($I952,Code!$A:$M,12,0),0)</f>
        <v>0</v>
      </c>
      <c r="AW952">
        <f>+IFERROR(VLOOKUP($I952,Code!$A:$M,13,0),0)</f>
        <v>0</v>
      </c>
    </row>
    <row r="953" spans="48:49" x14ac:dyDescent="0.35">
      <c r="AV953">
        <f>+IFERROR(VLOOKUP($I953,Code!$A:$M,12,0),0)</f>
        <v>0</v>
      </c>
      <c r="AW953">
        <f>+IFERROR(VLOOKUP($I953,Code!$A:$M,13,0),0)</f>
        <v>0</v>
      </c>
    </row>
    <row r="954" spans="48:49" x14ac:dyDescent="0.35">
      <c r="AV954">
        <f>+IFERROR(VLOOKUP($I954,Code!$A:$M,12,0),0)</f>
        <v>0</v>
      </c>
      <c r="AW954">
        <f>+IFERROR(VLOOKUP($I954,Code!$A:$M,13,0),0)</f>
        <v>0</v>
      </c>
    </row>
    <row r="955" spans="48:49" x14ac:dyDescent="0.35">
      <c r="AV955">
        <f>+IFERROR(VLOOKUP($I955,Code!$A:$M,12,0),0)</f>
        <v>0</v>
      </c>
      <c r="AW955">
        <f>+IFERROR(VLOOKUP($I955,Code!$A:$M,13,0),0)</f>
        <v>0</v>
      </c>
    </row>
    <row r="956" spans="48:49" x14ac:dyDescent="0.35">
      <c r="AV956">
        <f>+IFERROR(VLOOKUP($I956,Code!$A:$M,12,0),0)</f>
        <v>0</v>
      </c>
      <c r="AW956">
        <f>+IFERROR(VLOOKUP($I956,Code!$A:$M,13,0),0)</f>
        <v>0</v>
      </c>
    </row>
    <row r="957" spans="48:49" x14ac:dyDescent="0.35">
      <c r="AV957">
        <f>+IFERROR(VLOOKUP($I957,Code!$A:$M,12,0),0)</f>
        <v>0</v>
      </c>
      <c r="AW957">
        <f>+IFERROR(VLOOKUP($I957,Code!$A:$M,13,0),0)</f>
        <v>0</v>
      </c>
    </row>
    <row r="958" spans="48:49" x14ac:dyDescent="0.35">
      <c r="AV958">
        <f>+IFERROR(VLOOKUP($I958,Code!$A:$M,12,0),0)</f>
        <v>0</v>
      </c>
      <c r="AW958">
        <f>+IFERROR(VLOOKUP($I958,Code!$A:$M,13,0),0)</f>
        <v>0</v>
      </c>
    </row>
    <row r="959" spans="48:49" x14ac:dyDescent="0.35">
      <c r="AV959">
        <f>+IFERROR(VLOOKUP($I959,Code!$A:$M,12,0),0)</f>
        <v>0</v>
      </c>
      <c r="AW959">
        <f>+IFERROR(VLOOKUP($I959,Code!$A:$M,13,0),0)</f>
        <v>0</v>
      </c>
    </row>
    <row r="960" spans="48:49" x14ac:dyDescent="0.35">
      <c r="AV960">
        <f>+IFERROR(VLOOKUP($I960,Code!$A:$M,12,0),0)</f>
        <v>0</v>
      </c>
      <c r="AW960">
        <f>+IFERROR(VLOOKUP($I960,Code!$A:$M,13,0),0)</f>
        <v>0</v>
      </c>
    </row>
    <row r="961" spans="48:49" x14ac:dyDescent="0.35">
      <c r="AV961">
        <f>+IFERROR(VLOOKUP($I961,Code!$A:$M,12,0),0)</f>
        <v>0</v>
      </c>
      <c r="AW961">
        <f>+IFERROR(VLOOKUP($I961,Code!$A:$M,13,0),0)</f>
        <v>0</v>
      </c>
    </row>
    <row r="962" spans="48:49" x14ac:dyDescent="0.35">
      <c r="AV962">
        <f>+IFERROR(VLOOKUP($I962,Code!$A:$M,12,0),0)</f>
        <v>0</v>
      </c>
      <c r="AW962">
        <f>+IFERROR(VLOOKUP($I962,Code!$A:$M,13,0),0)</f>
        <v>0</v>
      </c>
    </row>
    <row r="963" spans="48:49" x14ac:dyDescent="0.35">
      <c r="AV963">
        <f>+IFERROR(VLOOKUP($I963,Code!$A:$M,12,0),0)</f>
        <v>0</v>
      </c>
      <c r="AW963">
        <f>+IFERROR(VLOOKUP($I963,Code!$A:$M,13,0),0)</f>
        <v>0</v>
      </c>
    </row>
    <row r="964" spans="48:49" x14ac:dyDescent="0.35">
      <c r="AV964">
        <f>+IFERROR(VLOOKUP($I964,Code!$A:$M,12,0),0)</f>
        <v>0</v>
      </c>
      <c r="AW964">
        <f>+IFERROR(VLOOKUP($I964,Code!$A:$M,13,0),0)</f>
        <v>0</v>
      </c>
    </row>
    <row r="965" spans="48:49" x14ac:dyDescent="0.35">
      <c r="AV965">
        <f>+IFERROR(VLOOKUP($I965,Code!$A:$M,12,0),0)</f>
        <v>0</v>
      </c>
      <c r="AW965">
        <f>+IFERROR(VLOOKUP($I965,Code!$A:$M,13,0),0)</f>
        <v>0</v>
      </c>
    </row>
    <row r="966" spans="48:49" x14ac:dyDescent="0.35">
      <c r="AV966">
        <f>+IFERROR(VLOOKUP($I966,Code!$A:$M,12,0),0)</f>
        <v>0</v>
      </c>
      <c r="AW966">
        <f>+IFERROR(VLOOKUP($I966,Code!$A:$M,13,0),0)</f>
        <v>0</v>
      </c>
    </row>
    <row r="967" spans="48:49" x14ac:dyDescent="0.35">
      <c r="AV967">
        <f>+IFERROR(VLOOKUP($I967,Code!$A:$M,12,0),0)</f>
        <v>0</v>
      </c>
      <c r="AW967">
        <f>+IFERROR(VLOOKUP($I967,Code!$A:$M,13,0),0)</f>
        <v>0</v>
      </c>
    </row>
    <row r="968" spans="48:49" x14ac:dyDescent="0.35">
      <c r="AV968">
        <f>+IFERROR(VLOOKUP($I968,Code!$A:$M,12,0),0)</f>
        <v>0</v>
      </c>
      <c r="AW968">
        <f>+IFERROR(VLOOKUP($I968,Code!$A:$M,13,0),0)</f>
        <v>0</v>
      </c>
    </row>
    <row r="969" spans="48:49" x14ac:dyDescent="0.35">
      <c r="AV969">
        <f>+IFERROR(VLOOKUP($I969,Code!$A:$M,12,0),0)</f>
        <v>0</v>
      </c>
      <c r="AW969">
        <f>+IFERROR(VLOOKUP($I969,Code!$A:$M,13,0),0)</f>
        <v>0</v>
      </c>
    </row>
    <row r="970" spans="48:49" x14ac:dyDescent="0.35">
      <c r="AV970">
        <f>+IFERROR(VLOOKUP($I970,Code!$A:$M,12,0),0)</f>
        <v>0</v>
      </c>
      <c r="AW970">
        <f>+IFERROR(VLOOKUP($I970,Code!$A:$M,13,0),0)</f>
        <v>0</v>
      </c>
    </row>
    <row r="971" spans="48:49" x14ac:dyDescent="0.35">
      <c r="AV971">
        <f>+IFERROR(VLOOKUP($I971,Code!$A:$M,12,0),0)</f>
        <v>0</v>
      </c>
      <c r="AW971">
        <f>+IFERROR(VLOOKUP($I971,Code!$A:$M,13,0),0)</f>
        <v>0</v>
      </c>
    </row>
  </sheetData>
  <autoFilter ref="A1:BB971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E845" sqref="E845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6" width="28.26953125" style="14" bestFit="1" customWidth="1"/>
    <col min="7" max="7" width="28.26953125" bestFit="1" customWidth="1"/>
  </cols>
  <sheetData>
    <row r="1" spans="1:6" x14ac:dyDescent="0.3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3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3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3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3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3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3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3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3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3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3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3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3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3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3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3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3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3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3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3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3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3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3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3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3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3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3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3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3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3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3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3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3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3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3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3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3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3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3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3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3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3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3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3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3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3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3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3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3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3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3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3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3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3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3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3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3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3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3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3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3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3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3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3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3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3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3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3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3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3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3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3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3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3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3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3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3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3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3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3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3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3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3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3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3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3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3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3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3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3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3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3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3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3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3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3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3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3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3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3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3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3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3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3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3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3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3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3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3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3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3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3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3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3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3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3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3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3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3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3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3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3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3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3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3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3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3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3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3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3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3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3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3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3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3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3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3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3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3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3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3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3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3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3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3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3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3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3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3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3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3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3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3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3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3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3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3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3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3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3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3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3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3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3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3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3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3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3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3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3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3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3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3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3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3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3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3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3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3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3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3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3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3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3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3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3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3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3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3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3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3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3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3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3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3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3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3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3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3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3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3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3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3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3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3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3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3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3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3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3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3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3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3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3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3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3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3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3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3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3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3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3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3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3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3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3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3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3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3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3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3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3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3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3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3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3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3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3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3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3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3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3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3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3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3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3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3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3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3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3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3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3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3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3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3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3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3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3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3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3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3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3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3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3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3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3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3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3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3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3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3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3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3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3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3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3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3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3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3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3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3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3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3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3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3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3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3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3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3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3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3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3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3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3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3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3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3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3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3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3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3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3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3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3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3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3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3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3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3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3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3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3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3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3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3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3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3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3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3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3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3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3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3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3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3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3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3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3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3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3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3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3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3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3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3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3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3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3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3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3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3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3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3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3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3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3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3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3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3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3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3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3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3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3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3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3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3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3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3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3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3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3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3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3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3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3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3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3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3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3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3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3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3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3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3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3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3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3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3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3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3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3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3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3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3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3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3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3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3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3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3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3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3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3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3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3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3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3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3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3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3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3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3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3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3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3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3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3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3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3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3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3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3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3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3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3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3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3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3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3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3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3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3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3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3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3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3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3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3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3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3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3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3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3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3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3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3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3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3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3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3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3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3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3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3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3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3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3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3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3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3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3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3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3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3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3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3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3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3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3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3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3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3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3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3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3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3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3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3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3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3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3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3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3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3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3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3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3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3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3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3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3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3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3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3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3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3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3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3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3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3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3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3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3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3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3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3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3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3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3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3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3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3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3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3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3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3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3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3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3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3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3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3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3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3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3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3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3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3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3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3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3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3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3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3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3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3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3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3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3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3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3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3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3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3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3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3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3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3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3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3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3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3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3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3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3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3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3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3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3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3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3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3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3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3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3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3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3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3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3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3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3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3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3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3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3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3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3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3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3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3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3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3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3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3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3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3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3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3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3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3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3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3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3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3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3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3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3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3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3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3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3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3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3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3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3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3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3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3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3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3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3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3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3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3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3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3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3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3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3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3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3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3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3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3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3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3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3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3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3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3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3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3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3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3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3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3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3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3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3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3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3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3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3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3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3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3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3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3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3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3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3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3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3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3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3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3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3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3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3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3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3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3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3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3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3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3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3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3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3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3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3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3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3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3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3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3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3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3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3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3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3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3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3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3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3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3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3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3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3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3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3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3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3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3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3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3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3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3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3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3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3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3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3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3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3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3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3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3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3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3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3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3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3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3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3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3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3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3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3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3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3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3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3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3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3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3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3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3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3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3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3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3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3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3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3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3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3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3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3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3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3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3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3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3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3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3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3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3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3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3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3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3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3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3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3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3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3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3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3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3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3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3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3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3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3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3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3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3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3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3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3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3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3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3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3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3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3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3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3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3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3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3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3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3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3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3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3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3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3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3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3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3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3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3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3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3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3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3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3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3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3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3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3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3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3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3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3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3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3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3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3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3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3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3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3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3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3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3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3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3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3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3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3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3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3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3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3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3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3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3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3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3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3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3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3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3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3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3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3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3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3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3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3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3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3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3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3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3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3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3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3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3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3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3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3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3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3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3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3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3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3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3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3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3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3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3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3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3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3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3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3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3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3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3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3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3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3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3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3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3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3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3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3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3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3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3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3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3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3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3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3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3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3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3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3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3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3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3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3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3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3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3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3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3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3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3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3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3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3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3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3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3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3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3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3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3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3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3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3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3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3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3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3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3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3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3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3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3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3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3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7" width="28.26953125" bestFit="1" customWidth="1"/>
  </cols>
  <sheetData>
    <row r="1" spans="1:8" x14ac:dyDescent="0.3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3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3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3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3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3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3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35">
      <c r="G63" t="s">
        <v>211</v>
      </c>
    </row>
    <row r="275" spans="1:5" x14ac:dyDescent="0.3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zoomScale="70" zoomScaleNormal="70" workbookViewId="0">
      <pane xSplit="1" ySplit="1" topLeftCell="C79" activePane="bottomRight" state="frozen"/>
      <selection pane="topRight" activeCell="B1" sqref="B1"/>
      <selection pane="bottomLeft" activeCell="A2" sqref="A2"/>
      <selection pane="bottomRight" activeCell="A4" sqref="A4:M4"/>
    </sheetView>
  </sheetViews>
  <sheetFormatPr defaultRowHeight="14.5" outlineLevelRow="1" x14ac:dyDescent="0.35"/>
  <cols>
    <col min="1" max="1" width="17" customWidth="1"/>
    <col min="2" max="2" width="121.453125" customWidth="1"/>
    <col min="3" max="3" width="30" bestFit="1" customWidth="1"/>
    <col min="4" max="4" width="16" style="8" customWidth="1"/>
    <col min="5" max="5" width="13.1796875" customWidth="1"/>
    <col min="6" max="6" width="33.81640625" customWidth="1"/>
    <col min="7" max="7" width="12.54296875" style="8" customWidth="1"/>
    <col min="8" max="8" width="17.7265625" customWidth="1"/>
    <col min="9" max="9" width="13.54296875" style="8" customWidth="1"/>
    <col min="10" max="10" width="13.7265625" style="10" customWidth="1"/>
    <col min="11" max="11" width="14.1796875" customWidth="1"/>
    <col min="12" max="12" width="12.54296875" customWidth="1"/>
    <col min="13" max="13" width="31.1796875" bestFit="1" customWidth="1"/>
  </cols>
  <sheetData>
    <row r="1" spans="1:13" x14ac:dyDescent="0.3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3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3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35">
      <c r="A4">
        <v>173167000</v>
      </c>
      <c r="B4" t="s">
        <v>1302</v>
      </c>
      <c r="C4" t="s">
        <v>1303</v>
      </c>
      <c r="G4"/>
      <c r="H4" t="s">
        <v>1303</v>
      </c>
      <c r="I4"/>
      <c r="J4" s="3"/>
      <c r="L4">
        <v>324903</v>
      </c>
      <c r="M4" t="s">
        <v>1303</v>
      </c>
    </row>
    <row r="5" spans="1:13" x14ac:dyDescent="0.35">
      <c r="A5">
        <v>173161000</v>
      </c>
      <c r="B5" t="s">
        <v>1266</v>
      </c>
      <c r="C5" t="s">
        <v>1267</v>
      </c>
      <c r="G5"/>
      <c r="H5" t="s">
        <v>1267</v>
      </c>
      <c r="I5"/>
      <c r="J5" s="3"/>
      <c r="L5">
        <v>322001</v>
      </c>
      <c r="M5" t="s">
        <v>1267</v>
      </c>
    </row>
    <row r="6" spans="1:13" x14ac:dyDescent="0.35">
      <c r="A6">
        <v>173163000</v>
      </c>
      <c r="B6" t="s">
        <v>1264</v>
      </c>
      <c r="C6" t="s">
        <v>1265</v>
      </c>
      <c r="G6"/>
      <c r="H6" t="s">
        <v>1265</v>
      </c>
      <c r="I6"/>
      <c r="J6" s="3"/>
      <c r="L6">
        <v>322100</v>
      </c>
      <c r="M6" t="s">
        <v>1265</v>
      </c>
    </row>
    <row r="7" spans="1:13" x14ac:dyDescent="0.35">
      <c r="A7">
        <v>173135000</v>
      </c>
      <c r="B7" t="s">
        <v>972</v>
      </c>
      <c r="C7" t="s">
        <v>81</v>
      </c>
      <c r="G7"/>
      <c r="H7" t="s">
        <v>81</v>
      </c>
      <c r="I7" s="8">
        <v>396</v>
      </c>
      <c r="J7" s="3"/>
      <c r="L7">
        <v>324003</v>
      </c>
      <c r="M7" t="s">
        <v>990</v>
      </c>
    </row>
    <row r="8" spans="1:13" x14ac:dyDescent="0.35">
      <c r="A8">
        <v>173157000</v>
      </c>
      <c r="B8" t="s">
        <v>1220</v>
      </c>
      <c r="C8" t="s">
        <v>1221</v>
      </c>
      <c r="G8"/>
      <c r="H8" t="s">
        <v>1221</v>
      </c>
      <c r="J8" s="3"/>
      <c r="L8">
        <v>323104</v>
      </c>
      <c r="M8" t="s">
        <v>1221</v>
      </c>
    </row>
    <row r="9" spans="1:13" x14ac:dyDescent="0.35">
      <c r="A9">
        <v>173158000</v>
      </c>
      <c r="B9" t="s">
        <v>1222</v>
      </c>
      <c r="C9" t="s">
        <v>1223</v>
      </c>
      <c r="G9"/>
      <c r="H9" t="s">
        <v>1223</v>
      </c>
      <c r="J9" s="3"/>
      <c r="L9">
        <v>323901</v>
      </c>
      <c r="M9" t="s">
        <v>1223</v>
      </c>
    </row>
    <row r="10" spans="1:13" x14ac:dyDescent="0.35">
      <c r="A10">
        <v>173159000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35">
      <c r="A11">
        <v>173160000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35">
      <c r="A12">
        <v>173153000</v>
      </c>
      <c r="B12" t="s">
        <v>1224</v>
      </c>
      <c r="C12" t="s">
        <v>1225</v>
      </c>
      <c r="G12"/>
      <c r="H12" t="s">
        <v>1225</v>
      </c>
      <c r="J12" s="3"/>
      <c r="L12">
        <v>322231</v>
      </c>
      <c r="M12" t="s">
        <v>1225</v>
      </c>
    </row>
    <row r="13" spans="1:13" x14ac:dyDescent="0.35">
      <c r="A13">
        <v>173154000</v>
      </c>
      <c r="B13" t="s">
        <v>1226</v>
      </c>
      <c r="C13" t="s">
        <v>1227</v>
      </c>
      <c r="G13"/>
      <c r="H13" t="s">
        <v>1227</v>
      </c>
      <c r="J13" s="3"/>
      <c r="L13">
        <v>322110</v>
      </c>
      <c r="M13" t="s">
        <v>1227</v>
      </c>
    </row>
    <row r="14" spans="1:13" x14ac:dyDescent="0.35">
      <c r="A14">
        <v>173145000</v>
      </c>
      <c r="B14" t="s">
        <v>1232</v>
      </c>
      <c r="C14" t="s">
        <v>1233</v>
      </c>
      <c r="G14"/>
      <c r="H14" t="s">
        <v>1233</v>
      </c>
      <c r="J14" s="3"/>
      <c r="L14">
        <v>322000</v>
      </c>
      <c r="M14" t="s">
        <v>1233</v>
      </c>
    </row>
    <row r="15" spans="1:13" x14ac:dyDescent="0.35">
      <c r="A15">
        <v>173146000</v>
      </c>
      <c r="B15" t="s">
        <v>1190</v>
      </c>
      <c r="C15" t="s">
        <v>72</v>
      </c>
      <c r="G15"/>
      <c r="J15" s="3"/>
      <c r="L15">
        <v>320108</v>
      </c>
      <c r="M15" t="s">
        <v>72</v>
      </c>
    </row>
    <row r="16" spans="1:13" x14ac:dyDescent="0.35">
      <c r="A16">
        <v>173112000</v>
      </c>
      <c r="B16" t="s">
        <v>1185</v>
      </c>
      <c r="C16" t="s">
        <v>1187</v>
      </c>
      <c r="G16"/>
      <c r="J16" s="3"/>
      <c r="L16">
        <v>320020</v>
      </c>
      <c r="M16" t="s">
        <v>1187</v>
      </c>
    </row>
    <row r="17" spans="1:13" x14ac:dyDescent="0.35">
      <c r="A17">
        <v>173147000</v>
      </c>
      <c r="B17" t="s">
        <v>1160</v>
      </c>
      <c r="G17"/>
      <c r="J17" s="3"/>
      <c r="L17">
        <v>320028</v>
      </c>
      <c r="M17" t="s">
        <v>1158</v>
      </c>
    </row>
    <row r="18" spans="1:13" x14ac:dyDescent="0.35">
      <c r="A18">
        <v>173148000</v>
      </c>
      <c r="B18" t="s">
        <v>1153</v>
      </c>
      <c r="G18"/>
      <c r="J18" s="3"/>
      <c r="L18">
        <v>320028</v>
      </c>
      <c r="M18" t="s">
        <v>1158</v>
      </c>
    </row>
    <row r="19" spans="1:13" x14ac:dyDescent="0.35">
      <c r="A19">
        <v>173149000</v>
      </c>
      <c r="B19" t="s">
        <v>1154</v>
      </c>
      <c r="G19"/>
      <c r="J19" s="3"/>
      <c r="L19">
        <v>320013</v>
      </c>
      <c r="M19" t="s">
        <v>1148</v>
      </c>
    </row>
    <row r="20" spans="1:13" x14ac:dyDescent="0.35">
      <c r="A20">
        <v>173143000</v>
      </c>
      <c r="B20" t="s">
        <v>991</v>
      </c>
      <c r="C20" t="s">
        <v>992</v>
      </c>
      <c r="G20"/>
      <c r="H20" t="s">
        <v>992</v>
      </c>
      <c r="I20" s="8">
        <f>+I43</f>
        <v>343.2</v>
      </c>
      <c r="J20" s="3"/>
      <c r="L20">
        <v>320921</v>
      </c>
      <c r="M20" t="s">
        <v>993</v>
      </c>
    </row>
    <row r="21" spans="1:13" x14ac:dyDescent="0.35">
      <c r="A21">
        <v>173141000</v>
      </c>
      <c r="B21" t="s">
        <v>994</v>
      </c>
      <c r="C21" t="s">
        <v>995</v>
      </c>
      <c r="G21"/>
      <c r="H21" t="s">
        <v>995</v>
      </c>
      <c r="J21" s="3"/>
      <c r="L21">
        <v>323103</v>
      </c>
      <c r="M21" t="s">
        <v>996</v>
      </c>
    </row>
    <row r="22" spans="1:13" x14ac:dyDescent="0.35">
      <c r="A22">
        <v>173136000</v>
      </c>
      <c r="B22" t="s">
        <v>997</v>
      </c>
      <c r="C22" t="s">
        <v>81</v>
      </c>
      <c r="G22"/>
      <c r="H22" t="s">
        <v>81</v>
      </c>
      <c r="I22" s="8">
        <v>396</v>
      </c>
      <c r="J22" s="3"/>
      <c r="L22">
        <v>324003</v>
      </c>
      <c r="M22" t="s">
        <v>990</v>
      </c>
    </row>
    <row r="23" spans="1:13" x14ac:dyDescent="0.35">
      <c r="A23">
        <v>173142000</v>
      </c>
      <c r="B23" t="s">
        <v>998</v>
      </c>
      <c r="C23" t="s">
        <v>999</v>
      </c>
      <c r="G23"/>
      <c r="H23" t="s">
        <v>999</v>
      </c>
      <c r="J23" s="3"/>
      <c r="L23">
        <v>322900</v>
      </c>
      <c r="M23" t="s">
        <v>75</v>
      </c>
    </row>
    <row r="24" spans="1:13" x14ac:dyDescent="0.35">
      <c r="A24">
        <v>173137000</v>
      </c>
      <c r="B24" t="s">
        <v>1000</v>
      </c>
      <c r="C24" t="s">
        <v>1001</v>
      </c>
      <c r="G24"/>
      <c r="H24" t="s">
        <v>1001</v>
      </c>
      <c r="J24" s="3"/>
      <c r="L24">
        <v>320400</v>
      </c>
      <c r="M24" t="s">
        <v>1002</v>
      </c>
    </row>
    <row r="25" spans="1:13" x14ac:dyDescent="0.35">
      <c r="A25">
        <v>173138000</v>
      </c>
      <c r="B25" t="s">
        <v>1003</v>
      </c>
      <c r="C25" t="s">
        <v>783</v>
      </c>
      <c r="G25"/>
      <c r="H25" t="s">
        <v>783</v>
      </c>
      <c r="J25" s="3"/>
      <c r="L25">
        <v>320100</v>
      </c>
      <c r="M25" t="s">
        <v>1004</v>
      </c>
    </row>
    <row r="26" spans="1:13" x14ac:dyDescent="0.35">
      <c r="A26">
        <v>173139000</v>
      </c>
      <c r="B26" t="s">
        <v>1005</v>
      </c>
      <c r="C26" t="s">
        <v>1006</v>
      </c>
      <c r="G26"/>
      <c r="H26" t="s">
        <v>1006</v>
      </c>
      <c r="J26" s="3"/>
      <c r="L26">
        <v>323004</v>
      </c>
      <c r="M26" t="s">
        <v>1007</v>
      </c>
    </row>
    <row r="27" spans="1:13" x14ac:dyDescent="0.35">
      <c r="A27">
        <v>173140000</v>
      </c>
      <c r="B27" t="s">
        <v>1008</v>
      </c>
      <c r="C27" t="s">
        <v>784</v>
      </c>
      <c r="G27"/>
      <c r="H27" t="s">
        <v>784</v>
      </c>
      <c r="J27" s="3"/>
      <c r="L27">
        <v>323900</v>
      </c>
      <c r="M27" t="s">
        <v>1009</v>
      </c>
    </row>
    <row r="28" spans="1:13" x14ac:dyDescent="0.35">
      <c r="A28">
        <v>173130000</v>
      </c>
      <c r="B28" t="s">
        <v>748</v>
      </c>
      <c r="C28" t="s">
        <v>1010</v>
      </c>
      <c r="G28">
        <v>227.7</v>
      </c>
      <c r="H28" t="s">
        <v>69</v>
      </c>
      <c r="I28">
        <v>227.7</v>
      </c>
      <c r="J28" s="3">
        <f>+I28*0.85</f>
        <v>193.54499999999999</v>
      </c>
      <c r="K28" s="9">
        <v>0.15</v>
      </c>
      <c r="L28">
        <v>320023</v>
      </c>
      <c r="M28" t="s">
        <v>69</v>
      </c>
    </row>
    <row r="29" spans="1:13" x14ac:dyDescent="0.35">
      <c r="A29">
        <v>173125000</v>
      </c>
      <c r="B29" t="s">
        <v>1011</v>
      </c>
      <c r="C29" t="s">
        <v>1012</v>
      </c>
      <c r="G29">
        <v>227.7</v>
      </c>
      <c r="H29" t="s">
        <v>70</v>
      </c>
      <c r="I29">
        <v>227.7</v>
      </c>
      <c r="J29" s="3">
        <f>+I29*0.85</f>
        <v>193.54499999999999</v>
      </c>
      <c r="K29" s="9">
        <v>0.15</v>
      </c>
      <c r="L29">
        <v>320118</v>
      </c>
      <c r="M29" t="s">
        <v>1013</v>
      </c>
    </row>
    <row r="30" spans="1:13" x14ac:dyDescent="0.35">
      <c r="A30">
        <v>173133000</v>
      </c>
      <c r="B30" t="s">
        <v>971</v>
      </c>
      <c r="C30" t="s">
        <v>1014</v>
      </c>
      <c r="G30">
        <v>227.7</v>
      </c>
      <c r="H30" s="6" t="s">
        <v>1014</v>
      </c>
      <c r="I30">
        <v>227.7</v>
      </c>
      <c r="J30" s="3">
        <f>+I30*0.85</f>
        <v>193.54499999999999</v>
      </c>
      <c r="L30">
        <v>320925</v>
      </c>
      <c r="M30" t="s">
        <v>1015</v>
      </c>
    </row>
    <row r="31" spans="1:13" x14ac:dyDescent="0.35">
      <c r="A31">
        <v>173144000</v>
      </c>
      <c r="B31" t="s">
        <v>1016</v>
      </c>
      <c r="C31" t="s">
        <v>1017</v>
      </c>
      <c r="G31">
        <v>227.7</v>
      </c>
      <c r="H31" s="6" t="s">
        <v>1014</v>
      </c>
      <c r="I31">
        <v>227.7</v>
      </c>
      <c r="J31" s="3">
        <f>+I31*0.85</f>
        <v>193.54499999999999</v>
      </c>
      <c r="K31" s="9">
        <v>0.15</v>
      </c>
      <c r="L31">
        <v>320925</v>
      </c>
      <c r="M31" t="s">
        <v>1015</v>
      </c>
    </row>
    <row r="32" spans="1:13" x14ac:dyDescent="0.35">
      <c r="A32">
        <v>173132000</v>
      </c>
      <c r="B32" t="s">
        <v>1018</v>
      </c>
      <c r="C32" s="6" t="s">
        <v>1019</v>
      </c>
      <c r="G32">
        <v>227.7</v>
      </c>
      <c r="H32" s="6" t="s">
        <v>1020</v>
      </c>
      <c r="I32">
        <v>227.7</v>
      </c>
      <c r="J32" s="3">
        <f>+I32*0.85</f>
        <v>193.54499999999999</v>
      </c>
      <c r="K32" s="9">
        <v>0.15</v>
      </c>
    </row>
    <row r="33" spans="1:13" x14ac:dyDescent="0.35">
      <c r="A33">
        <v>173129000</v>
      </c>
      <c r="B33" t="s">
        <v>746</v>
      </c>
      <c r="C33" t="s">
        <v>69</v>
      </c>
      <c r="G33">
        <v>227.7</v>
      </c>
      <c r="H33" t="s">
        <v>69</v>
      </c>
      <c r="I33">
        <v>227.7</v>
      </c>
      <c r="J33" s="3"/>
      <c r="L33">
        <v>320023</v>
      </c>
      <c r="M33" t="s">
        <v>69</v>
      </c>
    </row>
    <row r="34" spans="1:13" x14ac:dyDescent="0.35">
      <c r="A34">
        <v>173131000</v>
      </c>
      <c r="B34" t="s">
        <v>1021</v>
      </c>
      <c r="C34" t="s">
        <v>69</v>
      </c>
      <c r="G34">
        <v>227.7</v>
      </c>
      <c r="H34" t="s">
        <v>69</v>
      </c>
      <c r="I34">
        <v>227.7</v>
      </c>
      <c r="J34" s="3"/>
      <c r="L34">
        <v>320023</v>
      </c>
      <c r="M34" t="s">
        <v>69</v>
      </c>
    </row>
    <row r="35" spans="1:13" x14ac:dyDescent="0.35">
      <c r="A35">
        <v>173124000</v>
      </c>
      <c r="B35" t="s">
        <v>1022</v>
      </c>
      <c r="C35" t="s">
        <v>1023</v>
      </c>
      <c r="G35">
        <v>227.7</v>
      </c>
      <c r="H35" t="s">
        <v>1023</v>
      </c>
      <c r="I35">
        <v>227.7</v>
      </c>
      <c r="J35" s="3">
        <f>+I35*0.85</f>
        <v>193.54499999999999</v>
      </c>
      <c r="L35">
        <v>320025</v>
      </c>
      <c r="M35" t="s">
        <v>74</v>
      </c>
    </row>
    <row r="36" spans="1:13" x14ac:dyDescent="0.35">
      <c r="A36">
        <v>173128000</v>
      </c>
      <c r="B36" t="s">
        <v>1024</v>
      </c>
      <c r="C36" t="s">
        <v>1025</v>
      </c>
      <c r="G36">
        <v>227.7</v>
      </c>
      <c r="H36" t="s">
        <v>1023</v>
      </c>
      <c r="I36">
        <v>227.7</v>
      </c>
      <c r="J36" s="3">
        <f>+I36*0.85</f>
        <v>193.54499999999999</v>
      </c>
      <c r="L36">
        <v>320025</v>
      </c>
      <c r="M36" t="s">
        <v>74</v>
      </c>
    </row>
    <row r="37" spans="1:13" x14ac:dyDescent="0.35">
      <c r="A37">
        <v>173126000</v>
      </c>
      <c r="B37" t="s">
        <v>1026</v>
      </c>
      <c r="C37" t="s">
        <v>1025</v>
      </c>
      <c r="G37">
        <v>227.7</v>
      </c>
      <c r="H37" t="s">
        <v>1023</v>
      </c>
      <c r="I37">
        <v>227.7</v>
      </c>
      <c r="J37" s="3">
        <f>+I37*0.85</f>
        <v>193.54499999999999</v>
      </c>
      <c r="K37" s="9">
        <v>0.15</v>
      </c>
      <c r="L37">
        <v>320025</v>
      </c>
      <c r="M37" t="s">
        <v>74</v>
      </c>
    </row>
    <row r="38" spans="1:13" x14ac:dyDescent="0.35">
      <c r="A38">
        <v>173127000</v>
      </c>
      <c r="B38" t="s">
        <v>1027</v>
      </c>
      <c r="C38" t="s">
        <v>70</v>
      </c>
      <c r="G38">
        <v>216.48</v>
      </c>
      <c r="H38" t="s">
        <v>70</v>
      </c>
      <c r="I38" s="8">
        <v>227.70000000000002</v>
      </c>
      <c r="J38" s="3"/>
      <c r="L38">
        <v>320118</v>
      </c>
      <c r="M38" t="s">
        <v>1013</v>
      </c>
    </row>
    <row r="39" spans="1:13" x14ac:dyDescent="0.35">
      <c r="A39">
        <v>173123000</v>
      </c>
      <c r="B39" t="s">
        <v>935</v>
      </c>
      <c r="C39" t="s">
        <v>70</v>
      </c>
      <c r="G39">
        <v>216.48</v>
      </c>
      <c r="H39" t="s">
        <v>70</v>
      </c>
      <c r="I39" s="8">
        <v>227.70000000000002</v>
      </c>
      <c r="J39" s="3"/>
      <c r="L39">
        <v>320118</v>
      </c>
      <c r="M39" t="s">
        <v>1013</v>
      </c>
    </row>
    <row r="40" spans="1:13" x14ac:dyDescent="0.35">
      <c r="A40">
        <v>173120000</v>
      </c>
      <c r="B40" t="s">
        <v>1028</v>
      </c>
      <c r="C40" t="s">
        <v>1029</v>
      </c>
      <c r="G40"/>
      <c r="H40" t="s">
        <v>1030</v>
      </c>
      <c r="I40" s="8">
        <v>198</v>
      </c>
      <c r="J40" s="3">
        <f>+I40*0.85</f>
        <v>168.29999999999998</v>
      </c>
      <c r="K40" s="9">
        <v>0.15</v>
      </c>
    </row>
    <row r="41" spans="1:13" x14ac:dyDescent="0.35">
      <c r="A41">
        <v>173119000</v>
      </c>
      <c r="B41" t="s">
        <v>1031</v>
      </c>
      <c r="C41" t="s">
        <v>1032</v>
      </c>
      <c r="E41">
        <v>173119000</v>
      </c>
      <c r="F41" t="s">
        <v>1032</v>
      </c>
      <c r="G41">
        <v>356.4</v>
      </c>
      <c r="H41" t="s">
        <v>1032</v>
      </c>
      <c r="I41" s="8">
        <v>363</v>
      </c>
      <c r="L41">
        <v>322109</v>
      </c>
      <c r="M41" t="s">
        <v>1033</v>
      </c>
    </row>
    <row r="42" spans="1:13" x14ac:dyDescent="0.35">
      <c r="A42">
        <v>173118000</v>
      </c>
      <c r="B42" t="s">
        <v>1034</v>
      </c>
      <c r="C42" s="6" t="s">
        <v>1020</v>
      </c>
      <c r="D42"/>
      <c r="F42" s="6" t="s">
        <v>1020</v>
      </c>
      <c r="G42">
        <v>216.48</v>
      </c>
      <c r="H42" s="6" t="s">
        <v>1020</v>
      </c>
      <c r="I42" s="8">
        <v>227.70000000000002</v>
      </c>
    </row>
    <row r="43" spans="1:13" x14ac:dyDescent="0.35">
      <c r="A43">
        <v>173115000</v>
      </c>
      <c r="B43" t="s">
        <v>1035</v>
      </c>
      <c r="C43" t="s">
        <v>1036</v>
      </c>
      <c r="D43" s="8">
        <f>+G43*0.85</f>
        <v>280.5</v>
      </c>
      <c r="F43" t="str">
        <f>+C43</f>
        <v>Black Wafer 50g-CK 15%</v>
      </c>
      <c r="G43">
        <v>330</v>
      </c>
      <c r="H43" t="s">
        <v>73</v>
      </c>
      <c r="I43" s="8">
        <v>343.2</v>
      </c>
      <c r="J43" s="10">
        <f>+I43*0.85</f>
        <v>291.71999999999997</v>
      </c>
      <c r="K43" s="9">
        <v>0.15</v>
      </c>
    </row>
    <row r="44" spans="1:13" ht="29" x14ac:dyDescent="0.35">
      <c r="A44">
        <v>173116000</v>
      </c>
      <c r="B44" t="s">
        <v>1037</v>
      </c>
      <c r="C44" s="6" t="s">
        <v>1038</v>
      </c>
      <c r="D44" s="8">
        <v>280.5</v>
      </c>
      <c r="F44" t="str">
        <f>+C44</f>
        <v>NABATI RSY 50g (60 pcs) VN-CK 15%</v>
      </c>
      <c r="G44">
        <v>330</v>
      </c>
      <c r="H44" s="6" t="s">
        <v>3</v>
      </c>
      <c r="I44" s="8">
        <v>343.2</v>
      </c>
      <c r="J44" s="10">
        <f>+I44*0.85</f>
        <v>291.71999999999997</v>
      </c>
      <c r="K44" s="9">
        <v>0.15</v>
      </c>
      <c r="L44">
        <v>320917</v>
      </c>
      <c r="M44" t="s">
        <v>3</v>
      </c>
    </row>
    <row r="45" spans="1:13" x14ac:dyDescent="0.35">
      <c r="A45">
        <v>173117000</v>
      </c>
      <c r="B45" t="s">
        <v>1039</v>
      </c>
      <c r="C45" t="s">
        <v>1040</v>
      </c>
      <c r="D45" s="8">
        <f t="shared" ref="D45" si="0">+G45*0.85</f>
        <v>233.75</v>
      </c>
      <c r="F45" t="str">
        <f>+C45</f>
        <v>Cracker Socola-CK 15%</v>
      </c>
      <c r="G45">
        <v>275</v>
      </c>
      <c r="H45" t="s">
        <v>1041</v>
      </c>
      <c r="I45" s="8">
        <v>330</v>
      </c>
      <c r="J45" s="10">
        <f>+I45*0.85</f>
        <v>280.5</v>
      </c>
      <c r="K45" s="9">
        <v>0.15</v>
      </c>
    </row>
    <row r="46" spans="1:13" x14ac:dyDescent="0.35">
      <c r="A46">
        <v>173114000</v>
      </c>
      <c r="B46" t="s">
        <v>1042</v>
      </c>
      <c r="C46" t="s">
        <v>1043</v>
      </c>
      <c r="D46" s="8">
        <f>+G46*0.85</f>
        <v>184.00799999999998</v>
      </c>
      <c r="E46">
        <f>+A46</f>
        <v>173114000</v>
      </c>
      <c r="F46" t="s">
        <v>1044</v>
      </c>
      <c r="G46">
        <v>216.48</v>
      </c>
      <c r="H46" t="s">
        <v>1044</v>
      </c>
      <c r="I46" s="8">
        <v>227.70000000000002</v>
      </c>
      <c r="J46" s="10">
        <f>+I46*0.85</f>
        <v>193.54500000000002</v>
      </c>
      <c r="K46" s="9">
        <v>0.15</v>
      </c>
    </row>
    <row r="47" spans="1:13" x14ac:dyDescent="0.35">
      <c r="A47">
        <v>173110000</v>
      </c>
      <c r="B47" t="s">
        <v>1045</v>
      </c>
      <c r="C47" t="s">
        <v>1046</v>
      </c>
      <c r="E47">
        <f>+A47</f>
        <v>173110000</v>
      </c>
      <c r="F47" t="s">
        <v>1046</v>
      </c>
      <c r="G47">
        <v>275</v>
      </c>
      <c r="H47" t="s">
        <v>1046</v>
      </c>
      <c r="I47" s="8">
        <v>330</v>
      </c>
    </row>
    <row r="48" spans="1:13" x14ac:dyDescent="0.35">
      <c r="A48">
        <v>173111000</v>
      </c>
      <c r="B48" t="s">
        <v>1047</v>
      </c>
      <c r="C48" t="s">
        <v>1041</v>
      </c>
      <c r="E48">
        <v>173111000</v>
      </c>
      <c r="F48" t="s">
        <v>1041</v>
      </c>
      <c r="G48">
        <v>275</v>
      </c>
      <c r="H48" t="s">
        <v>1041</v>
      </c>
      <c r="I48" s="8">
        <v>330</v>
      </c>
    </row>
    <row r="49" spans="1:13" x14ac:dyDescent="0.35">
      <c r="A49">
        <v>173105000</v>
      </c>
      <c r="B49" t="s">
        <v>1048</v>
      </c>
      <c r="C49" t="s">
        <v>1049</v>
      </c>
      <c r="E49">
        <f>+A49</f>
        <v>173105000</v>
      </c>
      <c r="F49" t="s">
        <v>1049</v>
      </c>
      <c r="G49">
        <v>164.34</v>
      </c>
      <c r="H49" t="s">
        <v>1049</v>
      </c>
      <c r="I49" s="8">
        <v>198</v>
      </c>
    </row>
    <row r="50" spans="1:13" x14ac:dyDescent="0.35">
      <c r="A50">
        <v>173106000</v>
      </c>
      <c r="B50" t="s">
        <v>1050</v>
      </c>
      <c r="C50" t="s">
        <v>1051</v>
      </c>
      <c r="E50">
        <f>+A50</f>
        <v>173106000</v>
      </c>
      <c r="F50" t="s">
        <v>1051</v>
      </c>
      <c r="G50">
        <v>164.34</v>
      </c>
      <c r="H50" t="s">
        <v>1051</v>
      </c>
      <c r="I50" s="8">
        <v>198</v>
      </c>
    </row>
    <row r="51" spans="1:13" x14ac:dyDescent="0.35">
      <c r="A51">
        <v>173107000</v>
      </c>
      <c r="B51" t="s">
        <v>1052</v>
      </c>
      <c r="C51" t="s">
        <v>1030</v>
      </c>
      <c r="E51">
        <f>+A51</f>
        <v>173107000</v>
      </c>
      <c r="F51" t="s">
        <v>1030</v>
      </c>
      <c r="G51">
        <v>164.34</v>
      </c>
      <c r="H51" t="s">
        <v>1030</v>
      </c>
      <c r="I51" s="8">
        <v>198</v>
      </c>
    </row>
    <row r="52" spans="1:13" x14ac:dyDescent="0.35">
      <c r="A52">
        <v>173108000</v>
      </c>
      <c r="B52" t="s">
        <v>1053</v>
      </c>
      <c r="C52" t="s">
        <v>73</v>
      </c>
      <c r="E52">
        <v>173108000</v>
      </c>
      <c r="F52" t="s">
        <v>73</v>
      </c>
      <c r="G52">
        <v>330</v>
      </c>
      <c r="H52" t="s">
        <v>73</v>
      </c>
      <c r="I52" s="8">
        <v>343.2</v>
      </c>
    </row>
    <row r="53" spans="1:13" ht="29" x14ac:dyDescent="0.35">
      <c r="A53">
        <v>173109000</v>
      </c>
      <c r="B53" t="s">
        <v>914</v>
      </c>
      <c r="C53" s="6" t="s">
        <v>3</v>
      </c>
      <c r="E53">
        <f>+A53</f>
        <v>173109000</v>
      </c>
      <c r="F53" s="6" t="s">
        <v>3</v>
      </c>
      <c r="G53">
        <v>330</v>
      </c>
      <c r="H53" s="6" t="s">
        <v>3</v>
      </c>
      <c r="I53" s="8">
        <v>343.2</v>
      </c>
      <c r="L53">
        <v>320917</v>
      </c>
      <c r="M53" t="s">
        <v>3</v>
      </c>
    </row>
    <row r="54" spans="1:13" x14ac:dyDescent="0.35">
      <c r="A54">
        <v>173113000</v>
      </c>
      <c r="B54" t="s">
        <v>1054</v>
      </c>
      <c r="C54" t="s">
        <v>71</v>
      </c>
      <c r="D54" s="8">
        <f>330*0.88</f>
        <v>290.39999999999998</v>
      </c>
      <c r="E54">
        <v>173113000</v>
      </c>
      <c r="F54" t="s">
        <v>1055</v>
      </c>
      <c r="G54" s="8">
        <v>330</v>
      </c>
      <c r="H54" t="s">
        <v>71</v>
      </c>
      <c r="K54" s="9">
        <v>0.12</v>
      </c>
    </row>
    <row r="55" spans="1:13" x14ac:dyDescent="0.35">
      <c r="A55">
        <v>173104000</v>
      </c>
      <c r="B55" t="s">
        <v>807</v>
      </c>
      <c r="C55" t="s">
        <v>1056</v>
      </c>
      <c r="D55" s="8">
        <f>330*0.85</f>
        <v>280.5</v>
      </c>
      <c r="E55">
        <f>+A55</f>
        <v>173104000</v>
      </c>
      <c r="F55" t="s">
        <v>1057</v>
      </c>
      <c r="G55" s="8">
        <v>330</v>
      </c>
      <c r="H55" t="s">
        <v>1057</v>
      </c>
      <c r="I55" s="8">
        <v>343.2</v>
      </c>
      <c r="J55" s="10">
        <f>+I55*0.85</f>
        <v>291.71999999999997</v>
      </c>
      <c r="K55" s="9">
        <v>0.15</v>
      </c>
      <c r="L55">
        <v>320107</v>
      </c>
      <c r="M55" t="s">
        <v>1057</v>
      </c>
    </row>
    <row r="56" spans="1:13" x14ac:dyDescent="0.35">
      <c r="A56">
        <v>173103000</v>
      </c>
      <c r="B56" t="s">
        <v>745</v>
      </c>
      <c r="C56" t="s">
        <v>1057</v>
      </c>
      <c r="E56">
        <v>173103000</v>
      </c>
      <c r="F56" t="s">
        <v>1057</v>
      </c>
      <c r="G56" s="8">
        <v>330</v>
      </c>
      <c r="H56" t="s">
        <v>1057</v>
      </c>
      <c r="I56" s="8">
        <v>343.2</v>
      </c>
      <c r="L56">
        <v>320107</v>
      </c>
      <c r="M56" t="s">
        <v>1057</v>
      </c>
    </row>
    <row r="57" spans="1:13" x14ac:dyDescent="0.35">
      <c r="A57">
        <v>173081000</v>
      </c>
      <c r="B57" t="s">
        <v>1058</v>
      </c>
      <c r="C57" t="s">
        <v>1059</v>
      </c>
      <c r="E57">
        <v>173081000</v>
      </c>
      <c r="F57" t="str">
        <f>+C57</f>
        <v>Gatito 260g</v>
      </c>
      <c r="G57" s="8">
        <v>528</v>
      </c>
      <c r="H57" t="s">
        <v>1059</v>
      </c>
    </row>
    <row r="58" spans="1:13" x14ac:dyDescent="0.35">
      <c r="A58">
        <v>173077000</v>
      </c>
      <c r="B58" t="s">
        <v>727</v>
      </c>
      <c r="C58" t="s">
        <v>1060</v>
      </c>
      <c r="D58" s="8">
        <f>330*0.85</f>
        <v>280.5</v>
      </c>
      <c r="E58">
        <v>173077000</v>
      </c>
      <c r="F58" t="s">
        <v>1061</v>
      </c>
      <c r="G58" s="8">
        <v>330</v>
      </c>
      <c r="H58" t="s">
        <v>1061</v>
      </c>
      <c r="I58" s="8">
        <v>343.2</v>
      </c>
      <c r="J58" s="10">
        <f>+I58*0.85</f>
        <v>291.71999999999997</v>
      </c>
      <c r="K58" s="9">
        <v>0.15</v>
      </c>
      <c r="L58">
        <v>320015</v>
      </c>
      <c r="M58" t="s">
        <v>1</v>
      </c>
    </row>
    <row r="59" spans="1:13" x14ac:dyDescent="0.35">
      <c r="A59">
        <v>173076000</v>
      </c>
      <c r="B59" t="s">
        <v>722</v>
      </c>
      <c r="C59" t="s">
        <v>1061</v>
      </c>
      <c r="E59">
        <v>173076000</v>
      </c>
      <c r="F59" t="s">
        <v>1061</v>
      </c>
      <c r="G59" s="8">
        <v>330</v>
      </c>
      <c r="H59" t="s">
        <v>1061</v>
      </c>
      <c r="I59" s="8">
        <v>343.2</v>
      </c>
      <c r="L59">
        <v>320015</v>
      </c>
      <c r="M59" t="s">
        <v>1</v>
      </c>
    </row>
    <row r="60" spans="1:13" x14ac:dyDescent="0.35">
      <c r="A60">
        <v>173080000</v>
      </c>
      <c r="B60" t="s">
        <v>1062</v>
      </c>
      <c r="C60" t="s">
        <v>1063</v>
      </c>
      <c r="E60">
        <f>+A60</f>
        <v>173080000</v>
      </c>
      <c r="F60" t="str">
        <f>+C60</f>
        <v>Pasta 8g</v>
      </c>
      <c r="G60" s="8">
        <v>205.92</v>
      </c>
      <c r="H60" t="str">
        <f>+F60</f>
        <v>Pasta 8g</v>
      </c>
      <c r="I60" s="8">
        <v>205.92</v>
      </c>
    </row>
    <row r="61" spans="1:13" x14ac:dyDescent="0.35">
      <c r="A61">
        <v>173101000</v>
      </c>
      <c r="B61" t="s">
        <v>1064</v>
      </c>
      <c r="C61" t="s">
        <v>1065</v>
      </c>
      <c r="D61" s="8">
        <f>330*0.85</f>
        <v>280.5</v>
      </c>
      <c r="E61">
        <v>173101000</v>
      </c>
      <c r="F61" t="s">
        <v>1066</v>
      </c>
      <c r="G61" s="8">
        <v>330</v>
      </c>
      <c r="H61" t="s">
        <v>1067</v>
      </c>
      <c r="K61" s="9">
        <v>0.15</v>
      </c>
    </row>
    <row r="62" spans="1:13" x14ac:dyDescent="0.35">
      <c r="A62">
        <v>173102000</v>
      </c>
      <c r="B62" t="s">
        <v>1068</v>
      </c>
      <c r="C62" t="s">
        <v>1067</v>
      </c>
      <c r="E62">
        <v>173102000</v>
      </c>
      <c r="F62" t="s">
        <v>1067</v>
      </c>
      <c r="G62" s="8">
        <v>330</v>
      </c>
      <c r="H62" t="s">
        <v>1067</v>
      </c>
    </row>
    <row r="63" spans="1:13" x14ac:dyDescent="0.35">
      <c r="A63">
        <v>173078000</v>
      </c>
      <c r="B63" t="s">
        <v>737</v>
      </c>
      <c r="C63" t="s">
        <v>1069</v>
      </c>
      <c r="E63">
        <f>+A63</f>
        <v>173078000</v>
      </c>
      <c r="F63" t="str">
        <f>+C63</f>
        <v>Na 7.5 g</v>
      </c>
      <c r="G63" s="8">
        <v>168</v>
      </c>
      <c r="H63" t="s">
        <v>1070</v>
      </c>
      <c r="I63" s="8">
        <v>180.60000000000002</v>
      </c>
      <c r="L63">
        <v>320013</v>
      </c>
      <c r="M63" t="s">
        <v>1148</v>
      </c>
    </row>
    <row r="64" spans="1:13" x14ac:dyDescent="0.35">
      <c r="A64">
        <v>173079000</v>
      </c>
      <c r="B64" t="s">
        <v>739</v>
      </c>
      <c r="C64" t="s">
        <v>1071</v>
      </c>
      <c r="D64" s="11">
        <f>+G64*0.77</f>
        <v>129.36000000000001</v>
      </c>
      <c r="E64">
        <v>173079000</v>
      </c>
      <c r="F64" t="str">
        <f>+C64</f>
        <v>Na 7.5 g-CK23%</v>
      </c>
      <c r="G64" s="8">
        <v>168</v>
      </c>
      <c r="H64" t="s">
        <v>1070</v>
      </c>
      <c r="I64" s="8">
        <v>180.60000000000002</v>
      </c>
      <c r="J64" s="10">
        <f>+I64*0.77</f>
        <v>139.06200000000001</v>
      </c>
      <c r="K64" s="9">
        <v>0.23</v>
      </c>
      <c r="L64">
        <v>320013</v>
      </c>
      <c r="M64" t="s">
        <v>1148</v>
      </c>
    </row>
    <row r="65" spans="1:10" x14ac:dyDescent="0.35">
      <c r="A65">
        <v>173075000</v>
      </c>
      <c r="B65" t="s">
        <v>1072</v>
      </c>
      <c r="C65" t="s">
        <v>1073</v>
      </c>
      <c r="D65" s="8">
        <f>+G65*0.9</f>
        <v>237.6</v>
      </c>
      <c r="E65">
        <v>173075000</v>
      </c>
      <c r="F65" t="s">
        <v>1073</v>
      </c>
      <c r="G65" s="8">
        <v>264</v>
      </c>
      <c r="H65" t="s">
        <v>1074</v>
      </c>
    </row>
    <row r="66" spans="1:10" x14ac:dyDescent="0.35">
      <c r="A66">
        <v>173074000</v>
      </c>
      <c r="B66" t="s">
        <v>1075</v>
      </c>
      <c r="C66" t="s">
        <v>1076</v>
      </c>
      <c r="E66">
        <f>+A66</f>
        <v>173074000</v>
      </c>
      <c r="F66" t="str">
        <f>+C66</f>
        <v>Gatito 32g</v>
      </c>
      <c r="G66" s="8">
        <v>264</v>
      </c>
      <c r="H66" t="s">
        <v>1074</v>
      </c>
    </row>
    <row r="67" spans="1:10" x14ac:dyDescent="0.35">
      <c r="A67">
        <v>173043000</v>
      </c>
      <c r="B67" t="s">
        <v>1077</v>
      </c>
      <c r="C67" t="s">
        <v>1078</v>
      </c>
      <c r="D67" s="8">
        <f>+G67*0.85</f>
        <v>280.5</v>
      </c>
      <c r="E67">
        <f>+A67</f>
        <v>173043000</v>
      </c>
      <c r="F67" t="s">
        <v>1078</v>
      </c>
      <c r="G67" s="8">
        <v>330</v>
      </c>
      <c r="H67" t="s">
        <v>1079</v>
      </c>
    </row>
    <row r="68" spans="1:10" x14ac:dyDescent="0.35">
      <c r="A68">
        <v>173073000</v>
      </c>
      <c r="B68" t="s">
        <v>1080</v>
      </c>
      <c r="C68" t="s">
        <v>1081</v>
      </c>
      <c r="D68" s="8">
        <f>+G68*0.85</f>
        <v>280.5</v>
      </c>
      <c r="E68">
        <f>+A68</f>
        <v>173073000</v>
      </c>
      <c r="F68" t="s">
        <v>1081</v>
      </c>
      <c r="G68" s="8">
        <v>330</v>
      </c>
      <c r="H68" t="s">
        <v>1082</v>
      </c>
    </row>
    <row r="69" spans="1:10" x14ac:dyDescent="0.35">
      <c r="A69">
        <v>173071000</v>
      </c>
      <c r="B69" t="s">
        <v>1083</v>
      </c>
      <c r="C69" t="s">
        <v>2</v>
      </c>
      <c r="E69">
        <f>+A69</f>
        <v>173071000</v>
      </c>
      <c r="F69" t="s">
        <v>2</v>
      </c>
      <c r="G69" s="8">
        <v>374</v>
      </c>
      <c r="H69" t="s">
        <v>2</v>
      </c>
      <c r="I69" s="8">
        <v>396</v>
      </c>
    </row>
    <row r="70" spans="1:10" x14ac:dyDescent="0.35">
      <c r="A70">
        <v>173070000</v>
      </c>
      <c r="B70" t="s">
        <v>1084</v>
      </c>
      <c r="C70" t="s">
        <v>2</v>
      </c>
      <c r="E70">
        <v>173070000</v>
      </c>
      <c r="F70" t="s">
        <v>2</v>
      </c>
      <c r="G70" s="8">
        <v>374</v>
      </c>
      <c r="H70" t="s">
        <v>2</v>
      </c>
      <c r="I70" s="8">
        <v>396</v>
      </c>
    </row>
    <row r="71" spans="1:10" x14ac:dyDescent="0.35">
      <c r="A71">
        <v>173068000</v>
      </c>
      <c r="B71" t="s">
        <v>1085</v>
      </c>
      <c r="C71" t="s">
        <v>1044</v>
      </c>
      <c r="E71">
        <v>173068000</v>
      </c>
      <c r="F71" t="s">
        <v>1044</v>
      </c>
      <c r="G71">
        <v>216.48</v>
      </c>
      <c r="H71" t="s">
        <v>1044</v>
      </c>
      <c r="I71" s="8">
        <v>227.70000000000002</v>
      </c>
    </row>
    <row r="72" spans="1:10" x14ac:dyDescent="0.35">
      <c r="A72">
        <v>173053000</v>
      </c>
      <c r="B72" t="s">
        <v>1086</v>
      </c>
      <c r="C72" t="s">
        <v>1044</v>
      </c>
      <c r="E72">
        <v>173053000</v>
      </c>
      <c r="F72" t="s">
        <v>1044</v>
      </c>
      <c r="G72">
        <v>216.48</v>
      </c>
      <c r="H72" t="s">
        <v>1044</v>
      </c>
      <c r="I72" s="8">
        <v>227.70000000000002</v>
      </c>
    </row>
    <row r="73" spans="1:10" x14ac:dyDescent="0.35">
      <c r="A73">
        <v>173055000</v>
      </c>
      <c r="B73" t="s">
        <v>1087</v>
      </c>
      <c r="C73" t="s">
        <v>0</v>
      </c>
      <c r="E73">
        <v>173055000</v>
      </c>
      <c r="F73" t="s">
        <v>0</v>
      </c>
      <c r="G73">
        <v>216.48</v>
      </c>
      <c r="H73" t="s">
        <v>0</v>
      </c>
      <c r="I73" s="8">
        <v>227.70000000000002</v>
      </c>
    </row>
    <row r="74" spans="1:10" x14ac:dyDescent="0.35">
      <c r="A74">
        <v>173050000</v>
      </c>
      <c r="B74" t="s">
        <v>1088</v>
      </c>
      <c r="C74" t="s">
        <v>0</v>
      </c>
      <c r="E74">
        <v>173050000</v>
      </c>
      <c r="F74" t="s">
        <v>0</v>
      </c>
      <c r="G74">
        <v>216.48</v>
      </c>
      <c r="H74" t="s">
        <v>0</v>
      </c>
      <c r="I74" s="8">
        <v>227.70000000000002</v>
      </c>
    </row>
    <row r="75" spans="1:10" x14ac:dyDescent="0.35">
      <c r="A75">
        <v>173038000</v>
      </c>
      <c r="B75" t="s">
        <v>1089</v>
      </c>
      <c r="C75" t="s">
        <v>1090</v>
      </c>
      <c r="D75" s="11">
        <f>+G75*0.85</f>
        <v>190.74</v>
      </c>
      <c r="E75">
        <v>173038000</v>
      </c>
      <c r="F75" t="str">
        <f>+C75</f>
        <v>Na 17g -CK 15%</v>
      </c>
      <c r="G75" s="8">
        <v>224.4</v>
      </c>
      <c r="H75" t="s">
        <v>1091</v>
      </c>
    </row>
    <row r="76" spans="1:10" x14ac:dyDescent="0.35">
      <c r="A76">
        <v>173065000</v>
      </c>
      <c r="B76" t="s">
        <v>1092</v>
      </c>
      <c r="C76" t="s">
        <v>1093</v>
      </c>
      <c r="D76" s="11">
        <f>+G76*0.88</f>
        <v>290.39999999999998</v>
      </c>
      <c r="E76">
        <f>+A76</f>
        <v>173065000</v>
      </c>
      <c r="F76" t="s">
        <v>1094</v>
      </c>
      <c r="G76" s="8">
        <v>330</v>
      </c>
      <c r="H76" t="s">
        <v>1094</v>
      </c>
    </row>
    <row r="77" spans="1:10" x14ac:dyDescent="0.35">
      <c r="A77">
        <v>173047000</v>
      </c>
      <c r="B77" t="s">
        <v>1095</v>
      </c>
      <c r="C77" t="s">
        <v>1096</v>
      </c>
      <c r="E77">
        <v>173047000</v>
      </c>
      <c r="F77" t="s">
        <v>1096</v>
      </c>
      <c r="G77" s="8">
        <v>168</v>
      </c>
      <c r="H77" t="s">
        <v>1096</v>
      </c>
    </row>
    <row r="78" spans="1:10" x14ac:dyDescent="0.35">
      <c r="A78">
        <v>173064000</v>
      </c>
      <c r="B78" t="s">
        <v>1097</v>
      </c>
      <c r="C78" t="s">
        <v>1098</v>
      </c>
      <c r="D78" s="11">
        <f>+G78*0.9</f>
        <v>297</v>
      </c>
      <c r="E78">
        <v>173064000</v>
      </c>
      <c r="F78" t="s">
        <v>1098</v>
      </c>
      <c r="G78" s="8">
        <v>330</v>
      </c>
      <c r="H78" t="s">
        <v>1082</v>
      </c>
    </row>
    <row r="79" spans="1:10" x14ac:dyDescent="0.35">
      <c r="A79">
        <v>173052000</v>
      </c>
      <c r="B79" t="s">
        <v>1099</v>
      </c>
      <c r="C79" t="s">
        <v>1100</v>
      </c>
      <c r="D79" s="11">
        <f>+G79*0.85</f>
        <v>184.00799999999998</v>
      </c>
      <c r="E79">
        <f>+A79</f>
        <v>173052000</v>
      </c>
      <c r="F79" t="s">
        <v>1100</v>
      </c>
      <c r="G79">
        <v>216.48</v>
      </c>
      <c r="H79" t="s">
        <v>0</v>
      </c>
      <c r="I79" s="8">
        <v>227.70000000000002</v>
      </c>
      <c r="J79" s="10">
        <f>+I79*0.85</f>
        <v>193.54500000000002</v>
      </c>
    </row>
    <row r="80" spans="1:10" x14ac:dyDescent="0.35">
      <c r="A80">
        <v>173048000</v>
      </c>
      <c r="B80" t="s">
        <v>1101</v>
      </c>
      <c r="C80" t="s">
        <v>1102</v>
      </c>
      <c r="D80" s="11">
        <f>+G80*0.77</f>
        <v>129.36000000000001</v>
      </c>
      <c r="E80">
        <v>173048000</v>
      </c>
      <c r="F80" t="str">
        <f>+C80</f>
        <v>Na 8 g-CK23%</v>
      </c>
      <c r="G80" s="8">
        <v>168</v>
      </c>
      <c r="H80" t="s">
        <v>1096</v>
      </c>
    </row>
    <row r="81" spans="1:8" x14ac:dyDescent="0.35">
      <c r="A81">
        <v>173041000</v>
      </c>
      <c r="B81" t="s">
        <v>1103</v>
      </c>
      <c r="C81" t="s">
        <v>1079</v>
      </c>
      <c r="D81" s="11"/>
      <c r="E81">
        <v>173041000</v>
      </c>
      <c r="F81" t="s">
        <v>1079</v>
      </c>
      <c r="G81" s="8">
        <v>330</v>
      </c>
      <c r="H81" t="s">
        <v>1079</v>
      </c>
    </row>
    <row r="82" spans="1:8" x14ac:dyDescent="0.35">
      <c r="A82">
        <v>173009000</v>
      </c>
      <c r="B82" t="s">
        <v>1104</v>
      </c>
      <c r="C82" t="s">
        <v>1094</v>
      </c>
      <c r="D82" s="11"/>
      <c r="E82">
        <v>173009000</v>
      </c>
      <c r="F82" t="s">
        <v>1094</v>
      </c>
      <c r="G82" s="8">
        <v>330</v>
      </c>
      <c r="H82" t="s">
        <v>1094</v>
      </c>
    </row>
    <row r="83" spans="1:8" x14ac:dyDescent="0.35">
      <c r="A83">
        <v>173010000</v>
      </c>
      <c r="B83" t="s">
        <v>1105</v>
      </c>
      <c r="C83" t="s">
        <v>1106</v>
      </c>
      <c r="D83" s="11"/>
      <c r="E83">
        <v>173010000</v>
      </c>
      <c r="F83" t="s">
        <v>1106</v>
      </c>
      <c r="G83" s="8">
        <v>277.2</v>
      </c>
      <c r="H83" t="s">
        <v>1106</v>
      </c>
    </row>
    <row r="84" spans="1:8" x14ac:dyDescent="0.35">
      <c r="A84">
        <v>173061000</v>
      </c>
      <c r="B84" t="s">
        <v>1107</v>
      </c>
      <c r="C84" t="s">
        <v>1108</v>
      </c>
      <c r="D84" s="11">
        <f>+G84*0.85</f>
        <v>190.74</v>
      </c>
      <c r="E84">
        <v>173061000</v>
      </c>
      <c r="F84" t="s">
        <v>1108</v>
      </c>
      <c r="G84" s="8">
        <v>224.4</v>
      </c>
      <c r="H84" t="s">
        <v>1109</v>
      </c>
    </row>
    <row r="85" spans="1:8" x14ac:dyDescent="0.35">
      <c r="A85">
        <v>173067000</v>
      </c>
      <c r="B85" t="s">
        <v>1110</v>
      </c>
      <c r="C85" t="s">
        <v>1111</v>
      </c>
      <c r="D85" s="11">
        <f>+G85*0.85</f>
        <v>184.00799999999998</v>
      </c>
      <c r="E85">
        <v>173067000</v>
      </c>
      <c r="F85" t="s">
        <v>1111</v>
      </c>
      <c r="G85">
        <v>216.48</v>
      </c>
      <c r="H85" t="s">
        <v>1112</v>
      </c>
    </row>
    <row r="86" spans="1:8" x14ac:dyDescent="0.35">
      <c r="A86">
        <v>173046000</v>
      </c>
      <c r="B86" t="s">
        <v>1113</v>
      </c>
      <c r="C86" t="s">
        <v>1114</v>
      </c>
      <c r="D86" s="11">
        <f>+G86*0.85</f>
        <v>280.5</v>
      </c>
      <c r="E86">
        <v>173046000</v>
      </c>
      <c r="F86" t="s">
        <v>1114</v>
      </c>
      <c r="G86" s="8">
        <v>330</v>
      </c>
      <c r="H86" t="s">
        <v>1115</v>
      </c>
    </row>
    <row r="87" spans="1:8" x14ac:dyDescent="0.35">
      <c r="A87">
        <v>173040000</v>
      </c>
      <c r="B87" t="s">
        <v>1116</v>
      </c>
      <c r="C87" t="s">
        <v>1082</v>
      </c>
      <c r="D87" s="11"/>
      <c r="E87">
        <v>173040000</v>
      </c>
      <c r="F87" t="s">
        <v>1082</v>
      </c>
      <c r="G87" s="8">
        <v>330</v>
      </c>
      <c r="H87" t="s">
        <v>1082</v>
      </c>
    </row>
    <row r="88" spans="1:8" x14ac:dyDescent="0.35">
      <c r="A88">
        <v>173060000</v>
      </c>
      <c r="B88" t="s">
        <v>1117</v>
      </c>
      <c r="C88" t="s">
        <v>1111</v>
      </c>
      <c r="D88" s="11">
        <f>+G88*0.85</f>
        <v>184.00799999999998</v>
      </c>
      <c r="E88">
        <v>173060000</v>
      </c>
      <c r="F88" t="str">
        <f>+C88</f>
        <v>Na 16g Tet-CK 15%</v>
      </c>
      <c r="G88">
        <v>216.48</v>
      </c>
      <c r="H88" t="s">
        <v>1112</v>
      </c>
    </row>
    <row r="89" spans="1:8" outlineLevel="1" x14ac:dyDescent="0.35">
      <c r="A89">
        <v>173004000</v>
      </c>
      <c r="B89" t="s">
        <v>1118</v>
      </c>
      <c r="C89" t="s">
        <v>1091</v>
      </c>
      <c r="D89" s="11"/>
      <c r="E89">
        <v>173004000</v>
      </c>
      <c r="F89" t="s">
        <v>1091</v>
      </c>
      <c r="G89" s="8">
        <v>224.4</v>
      </c>
      <c r="H89" t="s">
        <v>1091</v>
      </c>
    </row>
    <row r="90" spans="1:8" outlineLevel="1" x14ac:dyDescent="0.35">
      <c r="A90">
        <v>173005000</v>
      </c>
      <c r="B90" t="s">
        <v>1119</v>
      </c>
      <c r="C90" t="s">
        <v>1109</v>
      </c>
      <c r="D90" s="11"/>
      <c r="E90">
        <v>173005000</v>
      </c>
      <c r="F90" t="s">
        <v>1109</v>
      </c>
      <c r="G90" s="8">
        <v>224.4</v>
      </c>
      <c r="H90" t="s">
        <v>1109</v>
      </c>
    </row>
    <row r="91" spans="1:8" outlineLevel="1" x14ac:dyDescent="0.35">
      <c r="A91">
        <v>173006000</v>
      </c>
      <c r="B91" t="s">
        <v>1120</v>
      </c>
      <c r="C91" t="s">
        <v>1121</v>
      </c>
      <c r="D91" s="11"/>
      <c r="E91">
        <v>173006000</v>
      </c>
      <c r="F91" t="s">
        <v>1121</v>
      </c>
      <c r="G91" s="8">
        <v>374</v>
      </c>
      <c r="H91" t="s">
        <v>1121</v>
      </c>
    </row>
    <row r="92" spans="1:8" outlineLevel="1" x14ac:dyDescent="0.35">
      <c r="A92">
        <v>173003000</v>
      </c>
      <c r="B92" t="s">
        <v>1122</v>
      </c>
      <c r="C92" t="s">
        <v>1123</v>
      </c>
      <c r="D92" s="11"/>
      <c r="E92">
        <v>173003000</v>
      </c>
      <c r="F92" t="s">
        <v>1123</v>
      </c>
      <c r="G92" s="8">
        <v>168</v>
      </c>
      <c r="H92" t="s">
        <v>1123</v>
      </c>
    </row>
    <row r="93" spans="1:8" outlineLevel="1" x14ac:dyDescent="0.35">
      <c r="A93">
        <v>173001000</v>
      </c>
      <c r="B93" t="s">
        <v>1124</v>
      </c>
      <c r="C93" t="s">
        <v>1125</v>
      </c>
      <c r="D93" s="11"/>
      <c r="E93">
        <v>173001000</v>
      </c>
      <c r="F93" t="s">
        <v>1125</v>
      </c>
      <c r="G93" s="8">
        <v>330</v>
      </c>
      <c r="H93" t="s">
        <v>1125</v>
      </c>
    </row>
    <row r="94" spans="1:8" outlineLevel="1" x14ac:dyDescent="0.35">
      <c r="A94">
        <v>173035000</v>
      </c>
      <c r="B94" t="s">
        <v>1126</v>
      </c>
      <c r="C94" t="s">
        <v>1127</v>
      </c>
      <c r="D94" s="11">
        <f>+G94*0.85</f>
        <v>280.5</v>
      </c>
      <c r="E94">
        <v>173035000</v>
      </c>
      <c r="F94" t="s">
        <v>1125</v>
      </c>
      <c r="G94" s="8">
        <v>330</v>
      </c>
      <c r="H94" t="s">
        <v>1125</v>
      </c>
    </row>
    <row r="95" spans="1:8" outlineLevel="1" x14ac:dyDescent="0.35">
      <c r="A95">
        <v>173039000</v>
      </c>
      <c r="B95" t="s">
        <v>1128</v>
      </c>
      <c r="C95" t="s">
        <v>1129</v>
      </c>
      <c r="D95" s="11">
        <f>+G95*0.75</f>
        <v>126</v>
      </c>
      <c r="E95">
        <v>173039000</v>
      </c>
      <c r="F95" t="s">
        <v>1123</v>
      </c>
      <c r="G95" s="8">
        <v>168</v>
      </c>
      <c r="H95" t="s">
        <v>1123</v>
      </c>
    </row>
    <row r="96" spans="1:8" outlineLevel="1" x14ac:dyDescent="0.35">
      <c r="A96">
        <v>173019000</v>
      </c>
      <c r="B96" t="s">
        <v>1130</v>
      </c>
      <c r="C96" t="s">
        <v>1121</v>
      </c>
      <c r="D96" s="11"/>
      <c r="E96">
        <v>173019000</v>
      </c>
      <c r="F96" t="s">
        <v>1121</v>
      </c>
      <c r="G96" s="8">
        <v>374</v>
      </c>
      <c r="H96" t="s">
        <v>1121</v>
      </c>
    </row>
    <row r="97" spans="1:13" outlineLevel="1" x14ac:dyDescent="0.35">
      <c r="A97">
        <v>173002000</v>
      </c>
      <c r="B97" t="s">
        <v>1131</v>
      </c>
      <c r="C97" t="s">
        <v>1132</v>
      </c>
      <c r="D97" s="11"/>
      <c r="E97">
        <v>173002000</v>
      </c>
      <c r="F97" t="s">
        <v>1132</v>
      </c>
      <c r="G97" s="8">
        <v>330</v>
      </c>
      <c r="H97" t="s">
        <v>1132</v>
      </c>
    </row>
    <row r="98" spans="1:13" outlineLevel="1" x14ac:dyDescent="0.35">
      <c r="A98">
        <v>173007000</v>
      </c>
      <c r="B98" t="s">
        <v>1133</v>
      </c>
      <c r="C98" t="s">
        <v>1134</v>
      </c>
      <c r="D98" s="11"/>
      <c r="E98">
        <v>173007000</v>
      </c>
      <c r="F98" t="s">
        <v>1134</v>
      </c>
      <c r="G98" s="8">
        <v>330</v>
      </c>
      <c r="H98" t="s">
        <v>1134</v>
      </c>
    </row>
    <row r="99" spans="1:13" outlineLevel="1" x14ac:dyDescent="0.35">
      <c r="A99">
        <v>173017000</v>
      </c>
      <c r="B99" t="s">
        <v>1135</v>
      </c>
      <c r="C99" t="s">
        <v>1091</v>
      </c>
      <c r="D99" s="11"/>
      <c r="E99">
        <v>173017000</v>
      </c>
      <c r="F99" t="s">
        <v>1091</v>
      </c>
      <c r="G99" s="8">
        <v>224.4</v>
      </c>
      <c r="H99" t="s">
        <v>1091</v>
      </c>
    </row>
    <row r="100" spans="1:13" outlineLevel="1" x14ac:dyDescent="0.35">
      <c r="A100">
        <v>173018000</v>
      </c>
      <c r="B100" t="s">
        <v>1136</v>
      </c>
      <c r="C100" t="s">
        <v>1109</v>
      </c>
      <c r="D100" s="11"/>
      <c r="E100">
        <v>173018000</v>
      </c>
      <c r="F100" t="s">
        <v>1109</v>
      </c>
      <c r="G100" s="8">
        <v>224.4</v>
      </c>
      <c r="H100" t="s">
        <v>1109</v>
      </c>
    </row>
    <row r="101" spans="1:13" outlineLevel="1" x14ac:dyDescent="0.35">
      <c r="A101">
        <v>173037000</v>
      </c>
      <c r="B101" t="s">
        <v>1137</v>
      </c>
      <c r="C101" t="s">
        <v>1138</v>
      </c>
      <c r="D101" s="11">
        <f>+G101*0.77</f>
        <v>129.36000000000001</v>
      </c>
      <c r="E101">
        <v>173037000</v>
      </c>
      <c r="F101" t="s">
        <v>1123</v>
      </c>
      <c r="G101" s="8">
        <v>168</v>
      </c>
      <c r="H101" t="s">
        <v>1123</v>
      </c>
    </row>
    <row r="102" spans="1:13" outlineLevel="1" x14ac:dyDescent="0.35">
      <c r="A102">
        <v>173036000</v>
      </c>
      <c r="B102" t="s">
        <v>1139</v>
      </c>
      <c r="C102" t="s">
        <v>1140</v>
      </c>
      <c r="D102" s="11">
        <f>+G102*0.85</f>
        <v>280.5</v>
      </c>
      <c r="E102">
        <v>173036000</v>
      </c>
      <c r="F102" t="s">
        <v>1132</v>
      </c>
      <c r="G102" s="8">
        <v>330</v>
      </c>
      <c r="H102" t="s">
        <v>1132</v>
      </c>
    </row>
    <row r="103" spans="1:13" outlineLevel="1" x14ac:dyDescent="0.35">
      <c r="A103">
        <v>173045000</v>
      </c>
      <c r="B103" t="s">
        <v>1141</v>
      </c>
      <c r="C103" t="s">
        <v>1142</v>
      </c>
      <c r="D103" s="11"/>
      <c r="E103">
        <v>173045000</v>
      </c>
      <c r="F103" t="s">
        <v>1142</v>
      </c>
      <c r="G103" s="8">
        <v>330</v>
      </c>
      <c r="H103" t="s">
        <v>1142</v>
      </c>
    </row>
    <row r="104" spans="1:13" outlineLevel="1" x14ac:dyDescent="0.35">
      <c r="A104">
        <v>173051000</v>
      </c>
      <c r="B104" t="s">
        <v>1143</v>
      </c>
      <c r="C104" t="s">
        <v>1112</v>
      </c>
      <c r="D104" s="11"/>
      <c r="E104">
        <v>173051000</v>
      </c>
      <c r="F104" t="s">
        <v>1112</v>
      </c>
      <c r="G104" s="8">
        <v>224.4</v>
      </c>
      <c r="H104" t="s">
        <v>1112</v>
      </c>
    </row>
    <row r="105" spans="1:13" outlineLevel="1" x14ac:dyDescent="0.35">
      <c r="A105">
        <v>173056000</v>
      </c>
      <c r="B105" t="s">
        <v>1144</v>
      </c>
      <c r="C105" t="s">
        <v>1112</v>
      </c>
      <c r="D105" s="11"/>
      <c r="E105">
        <v>173056000</v>
      </c>
      <c r="F105" t="s">
        <v>1112</v>
      </c>
      <c r="G105" s="8">
        <v>224.4</v>
      </c>
      <c r="H105" t="s">
        <v>1112</v>
      </c>
    </row>
    <row r="106" spans="1:13" outlineLevel="1" x14ac:dyDescent="0.35">
      <c r="A106">
        <v>173058000</v>
      </c>
      <c r="B106" t="s">
        <v>1145</v>
      </c>
      <c r="C106" t="s">
        <v>1146</v>
      </c>
      <c r="D106" s="11">
        <f>+G106*0.85</f>
        <v>280.5</v>
      </c>
      <c r="E106">
        <v>173058000</v>
      </c>
      <c r="F106" t="s">
        <v>1142</v>
      </c>
      <c r="G106" s="8">
        <v>330</v>
      </c>
      <c r="H106" t="s">
        <v>1142</v>
      </c>
    </row>
    <row r="107" spans="1:13" x14ac:dyDescent="0.35">
      <c r="A107">
        <v>173044000</v>
      </c>
      <c r="B107" t="s">
        <v>1147</v>
      </c>
      <c r="C107" t="s">
        <v>1115</v>
      </c>
      <c r="D107" s="11"/>
      <c r="E107">
        <v>173044000</v>
      </c>
      <c r="F107" t="s">
        <v>1115</v>
      </c>
      <c r="G107" s="8">
        <v>330</v>
      </c>
      <c r="H107" t="s">
        <v>1115</v>
      </c>
    </row>
    <row r="108" spans="1:13" x14ac:dyDescent="0.35">
      <c r="A108" t="s">
        <v>5</v>
      </c>
      <c r="B108" t="s">
        <v>5</v>
      </c>
      <c r="C108" t="s">
        <v>5</v>
      </c>
      <c r="D108" t="s">
        <v>5</v>
      </c>
      <c r="E108" t="s">
        <v>5</v>
      </c>
      <c r="F108" t="s">
        <v>5</v>
      </c>
      <c r="G108" t="s">
        <v>5</v>
      </c>
      <c r="H108" t="s">
        <v>5</v>
      </c>
      <c r="I108" t="s">
        <v>5</v>
      </c>
      <c r="J108" s="3" t="s">
        <v>5</v>
      </c>
      <c r="K108" t="s">
        <v>5</v>
      </c>
      <c r="L108" t="s">
        <v>5</v>
      </c>
      <c r="M108" t="s">
        <v>5</v>
      </c>
    </row>
  </sheetData>
  <autoFilter ref="A1:G108" xr:uid="{00000000-0009-0000-0000-000003000000}"/>
  <conditionalFormatting sqref="B1:B7 B15:B1048576">
    <cfRule type="containsText" dxfId="3" priority="4" operator="containsText" text="giam">
      <formula>NOT(ISERROR(SEARCH("giam",B1)))</formula>
    </cfRule>
  </conditionalFormatting>
  <conditionalFormatting sqref="B8:B11">
    <cfRule type="containsText" dxfId="2" priority="3" operator="containsText" text="giam">
      <formula>NOT(ISERROR(SEARCH("giam",B8)))</formula>
    </cfRule>
  </conditionalFormatting>
  <conditionalFormatting sqref="B12">
    <cfRule type="containsText" dxfId="1" priority="2" operator="containsText" text="giam">
      <formula>NOT(ISERROR(SEARCH("giam",B12)))</formula>
    </cfRule>
  </conditionalFormatting>
  <conditionalFormatting sqref="B13:B14">
    <cfRule type="containsText" dxfId="0" priority="1" operator="containsText" text="giam">
      <formula>NOT(ISERROR(SEARCH("giam",B13)))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D18" sqref="D18"/>
    </sheetView>
  </sheetViews>
  <sheetFormatPr defaultRowHeight="14.5" x14ac:dyDescent="0.35"/>
  <cols>
    <col min="2" max="2" width="10.54296875" bestFit="1" customWidth="1"/>
    <col min="3" max="3" width="23" bestFit="1" customWidth="1"/>
    <col min="4" max="4" width="33.26953125" bestFit="1" customWidth="1"/>
  </cols>
  <sheetData>
    <row r="2" spans="2:4" x14ac:dyDescent="0.35">
      <c r="B2" t="s">
        <v>1268</v>
      </c>
      <c r="C2" t="s">
        <v>52</v>
      </c>
      <c r="D2" t="s">
        <v>1277</v>
      </c>
    </row>
    <row r="3" spans="2:4" x14ac:dyDescent="0.35">
      <c r="B3" t="s">
        <v>1269</v>
      </c>
      <c r="C3" t="s">
        <v>53</v>
      </c>
      <c r="D3" t="s">
        <v>1278</v>
      </c>
    </row>
    <row r="4" spans="2:4" x14ac:dyDescent="0.35">
      <c r="B4" t="s">
        <v>1270</v>
      </c>
      <c r="C4" t="s">
        <v>1271</v>
      </c>
      <c r="D4" t="s">
        <v>1279</v>
      </c>
    </row>
    <row r="5" spans="2:4" x14ac:dyDescent="0.35">
      <c r="B5" t="s">
        <v>1272</v>
      </c>
      <c r="C5" t="s">
        <v>55</v>
      </c>
      <c r="D5" t="s">
        <v>1280</v>
      </c>
    </row>
    <row r="6" spans="2:4" x14ac:dyDescent="0.35">
      <c r="B6" t="s">
        <v>1273</v>
      </c>
      <c r="C6" t="s">
        <v>76</v>
      </c>
      <c r="D6" t="s">
        <v>1281</v>
      </c>
    </row>
    <row r="7" spans="2:4" x14ac:dyDescent="0.35">
      <c r="B7" t="s">
        <v>1274</v>
      </c>
      <c r="C7" t="s">
        <v>56</v>
      </c>
      <c r="D7" t="s">
        <v>1282</v>
      </c>
    </row>
    <row r="8" spans="2:4" x14ac:dyDescent="0.35">
      <c r="B8" t="s">
        <v>1275</v>
      </c>
      <c r="C8" t="s">
        <v>57</v>
      </c>
      <c r="D8" t="s">
        <v>1283</v>
      </c>
    </row>
    <row r="9" spans="2:4" x14ac:dyDescent="0.3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Nguyen, Ba Tien</cp:lastModifiedBy>
  <dcterms:created xsi:type="dcterms:W3CDTF">2022-11-03T15:34:34Z</dcterms:created>
  <dcterms:modified xsi:type="dcterms:W3CDTF">2024-10-05T13:25:02Z</dcterms:modified>
</cp:coreProperties>
</file>